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RPAB\Documents\PLANEACION\2015\DERECHOS DE PETICIÓN\ELIZABETH MARTINEZ BARRERA\RESPUESTAS COMISIÓN TERCERA\"/>
    </mc:Choice>
  </mc:AlternateContent>
  <bookViews>
    <workbookView xWindow="120" yWindow="75" windowWidth="18915" windowHeight="11820"/>
  </bookViews>
  <sheets>
    <sheet name="V.FUTURAS MJD 2012-2015 " sheetId="9" r:id="rId1"/>
    <sheet name="V.FUTURAS SNR 2012-2015 " sheetId="10" r:id="rId2"/>
    <sheet name="V.FUTURAS INPEC 2012-2015 " sheetId="11" r:id="rId3"/>
    <sheet name="V.FUTURAS ANDJE 2012-2015" sheetId="12" r:id="rId4"/>
    <sheet name="V.FUTURAS USPEC 2012-2015  " sheetId="13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F19" i="9" l="1"/>
  <c r="G19" i="9" s="1"/>
  <c r="N21" i="13"/>
  <c r="N18" i="13"/>
  <c r="K18" i="13"/>
  <c r="M16" i="13"/>
  <c r="M23" i="13" s="1"/>
  <c r="L16" i="13"/>
  <c r="L23" i="13" s="1"/>
  <c r="J16" i="13"/>
  <c r="J23" i="13" s="1"/>
  <c r="I16" i="13"/>
  <c r="I23" i="13" s="1"/>
  <c r="G16" i="13"/>
  <c r="F16" i="13"/>
  <c r="F23" i="13" s="1"/>
  <c r="D16" i="13"/>
  <c r="D23" i="13" s="1"/>
  <c r="C16" i="13"/>
  <c r="C23" i="13" s="1"/>
  <c r="N16" i="12"/>
  <c r="K16" i="12"/>
  <c r="N15" i="12"/>
  <c r="K15" i="12"/>
  <c r="M14" i="12"/>
  <c r="L14" i="12"/>
  <c r="L21" i="12" s="1"/>
  <c r="J14" i="12"/>
  <c r="J21" i="12" s="1"/>
  <c r="I14" i="12"/>
  <c r="I21" i="12" s="1"/>
  <c r="G14" i="12"/>
  <c r="G21" i="12" s="1"/>
  <c r="F14" i="12"/>
  <c r="F21" i="12" s="1"/>
  <c r="D14" i="12"/>
  <c r="D21" i="12" s="1"/>
  <c r="C14" i="12"/>
  <c r="C21" i="12" s="1"/>
  <c r="H21" i="11"/>
  <c r="E21" i="11"/>
  <c r="N20" i="11"/>
  <c r="K20" i="11"/>
  <c r="H20" i="11"/>
  <c r="E20" i="11"/>
  <c r="M18" i="11"/>
  <c r="M25" i="11" s="1"/>
  <c r="L18" i="11"/>
  <c r="L25" i="11" s="1"/>
  <c r="J18" i="11"/>
  <c r="I18" i="11"/>
  <c r="I25" i="11" s="1"/>
  <c r="G18" i="11"/>
  <c r="G25" i="11" s="1"/>
  <c r="F18" i="11"/>
  <c r="F25" i="11" s="1"/>
  <c r="D18" i="11"/>
  <c r="C18" i="11"/>
  <c r="C25" i="11" s="1"/>
  <c r="K21" i="10"/>
  <c r="H21" i="10"/>
  <c r="E21" i="10"/>
  <c r="K19" i="10"/>
  <c r="H19" i="10"/>
  <c r="K18" i="10"/>
  <c r="H18" i="10"/>
  <c r="E18" i="10"/>
  <c r="H17" i="10"/>
  <c r="M16" i="10"/>
  <c r="M23" i="10" s="1"/>
  <c r="L16" i="10"/>
  <c r="L23" i="10" s="1"/>
  <c r="J16" i="10"/>
  <c r="J23" i="10" s="1"/>
  <c r="I16" i="10"/>
  <c r="I23" i="10" s="1"/>
  <c r="G16" i="10"/>
  <c r="F16" i="10"/>
  <c r="F23" i="10" s="1"/>
  <c r="D16" i="10"/>
  <c r="D23" i="10" s="1"/>
  <c r="C16" i="10"/>
  <c r="C23" i="10" s="1"/>
  <c r="N23" i="13" l="1"/>
  <c r="K23" i="13"/>
  <c r="H16" i="13"/>
  <c r="N16" i="13"/>
  <c r="N14" i="12"/>
  <c r="K21" i="12"/>
  <c r="M21" i="12"/>
  <c r="N21" i="12" s="1"/>
  <c r="H25" i="11"/>
  <c r="E18" i="11"/>
  <c r="K18" i="11"/>
  <c r="N18" i="11"/>
  <c r="J25" i="11"/>
  <c r="K25" i="11" s="1"/>
  <c r="N25" i="11"/>
  <c r="H16" i="10"/>
  <c r="G23" i="13"/>
  <c r="H23" i="13" s="1"/>
  <c r="K16" i="13"/>
  <c r="K14" i="12"/>
  <c r="D25" i="11"/>
  <c r="E25" i="11" s="1"/>
  <c r="H18" i="11"/>
  <c r="E23" i="10"/>
  <c r="K23" i="10"/>
  <c r="K16" i="10"/>
  <c r="G23" i="10"/>
  <c r="H23" i="10" s="1"/>
  <c r="E16" i="10"/>
  <c r="K19" i="9" l="1"/>
  <c r="H19" i="9"/>
  <c r="K16" i="9"/>
  <c r="H16" i="9"/>
  <c r="M14" i="9"/>
  <c r="M21" i="9" s="1"/>
  <c r="L14" i="9"/>
  <c r="L21" i="9" s="1"/>
  <c r="J14" i="9"/>
  <c r="J21" i="9" s="1"/>
  <c r="I14" i="9"/>
  <c r="I21" i="9" s="1"/>
  <c r="G14" i="9"/>
  <c r="F14" i="9"/>
  <c r="F21" i="9" s="1"/>
  <c r="D14" i="9"/>
  <c r="C14" i="9"/>
  <c r="C21" i="9" s="1"/>
  <c r="H14" i="9" l="1"/>
  <c r="K14" i="9"/>
  <c r="K21" i="9"/>
  <c r="G21" i="9"/>
  <c r="H21" i="9" s="1"/>
  <c r="D21" i="9"/>
</calcChain>
</file>

<file path=xl/sharedStrings.xml><?xml version="1.0" encoding="utf-8"?>
<sst xmlns="http://schemas.openxmlformats.org/spreadsheetml/2006/main" count="100" uniqueCount="15">
  <si>
    <t>Descripción</t>
  </si>
  <si>
    <t>%</t>
  </si>
  <si>
    <t>Funcionamiento</t>
  </si>
  <si>
    <t>Gastos de Personal</t>
  </si>
  <si>
    <t>Gastos Generales</t>
  </si>
  <si>
    <t>Transferencias</t>
  </si>
  <si>
    <t>Inversión</t>
  </si>
  <si>
    <t>Total</t>
  </si>
  <si>
    <t>Solicitadas</t>
  </si>
  <si>
    <t>Utilizadas</t>
  </si>
  <si>
    <t>VIGENCIAS FUTURAS SUPERNOTARIADO  2012-2015</t>
  </si>
  <si>
    <t>VIGENCIAS FUTURAS MINISTERIO DE JUSTICIA Y DEL DERECHO  2012-2015</t>
  </si>
  <si>
    <t>VIGENCIAS FUTURAS INPEC 2012-2015</t>
  </si>
  <si>
    <t>VIGENCIAS FUTURAS ANDJE  2012-2015</t>
  </si>
  <si>
    <t>VIGENCIAS FUTURAS USPEC  2012-2015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</si>
</sst>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4"/>
      <name val="Century Gothic"/>
      <family val="2"/>
    </font>
    <font>
      <sz val="12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3" fillId="0" borderId="1" xfId="0" applyFont="1" applyFill="1" applyBorder="1" applyAlignment="1">
      <alignment horizontal="right" vertical="center"/>
    </xf>
    <xf numFmtId="4" fontId="3" fillId="0" borderId="1" xfId="0" applyNumberFormat="1" applyFont="1" applyFill="1" applyBorder="1"/>
    <xf numFmtId="4" fontId="3" fillId="0" borderId="0" xfId="0" applyNumberFormat="1" applyFont="1" applyFill="1" applyBorder="1"/>
    <xf numFmtId="0" fontId="5" fillId="4" borderId="1" xfId="0" applyFont="1" applyFill="1" applyBorder="1"/>
    <xf numFmtId="10" fontId="3" fillId="0" borderId="1" xfId="0" applyNumberFormat="1" applyFont="1" applyFill="1" applyBorder="1"/>
    <xf numFmtId="4" fontId="6" fillId="3" borderId="1" xfId="0" applyNumberFormat="1" applyFont="1" applyFill="1" applyBorder="1" applyAlignment="1">
      <alignment horizontal="right" vertical="center"/>
    </xf>
    <xf numFmtId="10" fontId="6" fillId="3" borderId="1" xfId="0" applyNumberFormat="1" applyFont="1" applyFill="1" applyBorder="1"/>
    <xf numFmtId="10" fontId="6" fillId="0" borderId="1" xfId="0" applyNumberFormat="1" applyFont="1" applyFill="1" applyBorder="1"/>
    <xf numFmtId="0" fontId="6" fillId="0" borderId="0" xfId="0" applyFont="1" applyFill="1" applyBorder="1"/>
    <xf numFmtId="4" fontId="6" fillId="0" borderId="0" xfId="0" applyNumberFormat="1" applyFont="1" applyFill="1" applyBorder="1"/>
    <xf numFmtId="4" fontId="6" fillId="3" borderId="1" xfId="0" applyNumberFormat="1" applyFont="1" applyFill="1" applyBorder="1"/>
    <xf numFmtId="4" fontId="6" fillId="4" borderId="1" xfId="0" applyNumberFormat="1" applyFont="1" applyFill="1" applyBorder="1"/>
    <xf numFmtId="10" fontId="6" fillId="4" borderId="1" xfId="0" applyNumberFormat="1" applyFont="1" applyFill="1" applyBorder="1"/>
    <xf numFmtId="0" fontId="7" fillId="2" borderId="0" xfId="0" applyFont="1" applyFill="1" applyBorder="1"/>
    <xf numFmtId="43" fontId="0" fillId="0" borderId="0" xfId="2" applyFont="1"/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133350</xdr:colOff>
      <xdr:row>0</xdr:row>
      <xdr:rowOff>161925</xdr:rowOff>
    </xdr:from>
    <xdr:ext cx="6838950" cy="838200"/>
    <xdr:sp macro="" textlink="">
      <xdr:nvSpPr>
        <xdr:cNvPr id="2" name="1 Rectángulo"/>
        <xdr:cNvSpPr/>
      </xdr:nvSpPr>
      <xdr:spPr>
        <a:xfrm>
          <a:off x="13249275" y="161925"/>
          <a:ext cx="6838950" cy="8382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5400" b="0" u="sng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entury Gothic" panose="020B0502020202020204" pitchFamily="34" charset="0"/>
            </a:rPr>
            <a:t>VIGENCIAS</a:t>
          </a:r>
          <a:r>
            <a:rPr lang="es-ES" sz="5400" b="0" u="sng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entury Gothic" panose="020B0502020202020204" pitchFamily="34" charset="0"/>
            </a:rPr>
            <a:t> FUTURAS</a:t>
          </a:r>
          <a:endParaRPr lang="es-ES" sz="5400" b="0" u="sng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1</xdr:col>
      <xdr:colOff>0</xdr:colOff>
      <xdr:row>2</xdr:row>
      <xdr:rowOff>0</xdr:rowOff>
    </xdr:from>
    <xdr:to>
      <xdr:col>3</xdr:col>
      <xdr:colOff>409575</xdr:colOff>
      <xdr:row>6</xdr:row>
      <xdr:rowOff>133350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0"/>
          <a:ext cx="38862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133350</xdr:colOff>
      <xdr:row>0</xdr:row>
      <xdr:rowOff>161925</xdr:rowOff>
    </xdr:from>
    <xdr:ext cx="6838950" cy="838200"/>
    <xdr:sp macro="" textlink="">
      <xdr:nvSpPr>
        <xdr:cNvPr id="2" name="1 Rectángulo"/>
        <xdr:cNvSpPr/>
      </xdr:nvSpPr>
      <xdr:spPr>
        <a:xfrm>
          <a:off x="13249275" y="161925"/>
          <a:ext cx="6838950" cy="8382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5400" b="0" u="sng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entury Gothic" panose="020B0502020202020204" pitchFamily="34" charset="0"/>
            </a:rPr>
            <a:t>VIGENCIAS</a:t>
          </a:r>
          <a:r>
            <a:rPr lang="es-ES" sz="5400" b="0" u="sng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entury Gothic" panose="020B0502020202020204" pitchFamily="34" charset="0"/>
            </a:rPr>
            <a:t> FUTURAS</a:t>
          </a:r>
          <a:endParaRPr lang="es-ES" sz="5400" b="0" u="sng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619125</xdr:colOff>
      <xdr:row>1</xdr:row>
      <xdr:rowOff>114300</xdr:rowOff>
    </xdr:from>
    <xdr:to>
      <xdr:col>3</xdr:col>
      <xdr:colOff>333375</xdr:colOff>
      <xdr:row>7</xdr:row>
      <xdr:rowOff>152400</xdr:rowOff>
    </xdr:to>
    <xdr:pic>
      <xdr:nvPicPr>
        <xdr:cNvPr id="3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19" t="18069" r="64684" b="67476"/>
        <a:stretch>
          <a:fillRect/>
        </a:stretch>
      </xdr:blipFill>
      <xdr:spPr bwMode="auto">
        <a:xfrm>
          <a:off x="619125" y="304800"/>
          <a:ext cx="3952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133350</xdr:colOff>
      <xdr:row>0</xdr:row>
      <xdr:rowOff>161925</xdr:rowOff>
    </xdr:from>
    <xdr:ext cx="6838950" cy="838200"/>
    <xdr:sp macro="" textlink="">
      <xdr:nvSpPr>
        <xdr:cNvPr id="2" name="1 Rectángulo"/>
        <xdr:cNvSpPr/>
      </xdr:nvSpPr>
      <xdr:spPr>
        <a:xfrm>
          <a:off x="13249275" y="161925"/>
          <a:ext cx="6838950" cy="8382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5400" b="0" u="sng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entury Gothic" panose="020B0502020202020204" pitchFamily="34" charset="0"/>
            </a:rPr>
            <a:t>VIGENCIAS</a:t>
          </a:r>
          <a:r>
            <a:rPr lang="es-ES" sz="5400" b="0" u="sng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entury Gothic" panose="020B0502020202020204" pitchFamily="34" charset="0"/>
            </a:rPr>
            <a:t> FUTURAS</a:t>
          </a:r>
          <a:endParaRPr lang="es-ES" sz="5400" b="0" u="sng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1</xdr:col>
      <xdr:colOff>19050</xdr:colOff>
      <xdr:row>1</xdr:row>
      <xdr:rowOff>114300</xdr:rowOff>
    </xdr:from>
    <xdr:to>
      <xdr:col>2</xdr:col>
      <xdr:colOff>0</xdr:colOff>
      <xdr:row>9</xdr:row>
      <xdr:rowOff>28575</xdr:rowOff>
    </xdr:to>
    <xdr:pic>
      <xdr:nvPicPr>
        <xdr:cNvPr id="5" name="3 Imagen" descr="http://www.metrosalud.gov.co/intra-joomla/images/inpec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04800"/>
          <a:ext cx="17240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323850</xdr:colOff>
      <xdr:row>4</xdr:row>
      <xdr:rowOff>28575</xdr:rowOff>
    </xdr:from>
    <xdr:to>
      <xdr:col>3</xdr:col>
      <xdr:colOff>447675</xdr:colOff>
      <xdr:row>7</xdr:row>
      <xdr:rowOff>57150</xdr:rowOff>
    </xdr:to>
    <xdr:pic>
      <xdr:nvPicPr>
        <xdr:cNvPr id="6" name="1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790575"/>
          <a:ext cx="1857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133350</xdr:colOff>
      <xdr:row>0</xdr:row>
      <xdr:rowOff>161925</xdr:rowOff>
    </xdr:from>
    <xdr:ext cx="6838950" cy="838200"/>
    <xdr:sp macro="" textlink="">
      <xdr:nvSpPr>
        <xdr:cNvPr id="2" name="1 Rectángulo"/>
        <xdr:cNvSpPr/>
      </xdr:nvSpPr>
      <xdr:spPr>
        <a:xfrm>
          <a:off x="13249275" y="161925"/>
          <a:ext cx="6838950" cy="8382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5400" b="0" u="sng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entury Gothic" panose="020B0502020202020204" pitchFamily="34" charset="0"/>
            </a:rPr>
            <a:t>VIGENCIAS</a:t>
          </a:r>
          <a:r>
            <a:rPr lang="es-ES" sz="5400" b="0" u="sng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entury Gothic" panose="020B0502020202020204" pitchFamily="34" charset="0"/>
            </a:rPr>
            <a:t> FUTURAS</a:t>
          </a:r>
          <a:endParaRPr lang="es-ES" sz="5400" b="0" u="sng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2</xdr:col>
      <xdr:colOff>409576</xdr:colOff>
      <xdr:row>2</xdr:row>
      <xdr:rowOff>95250</xdr:rowOff>
    </xdr:from>
    <xdr:to>
      <xdr:col>3</xdr:col>
      <xdr:colOff>57151</xdr:colOff>
      <xdr:row>5</xdr:row>
      <xdr:rowOff>114300</xdr:rowOff>
    </xdr:to>
    <xdr:pic>
      <xdr:nvPicPr>
        <xdr:cNvPr id="7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46"/>
        <a:stretch>
          <a:fillRect/>
        </a:stretch>
      </xdr:blipFill>
      <xdr:spPr bwMode="auto">
        <a:xfrm>
          <a:off x="2914651" y="476250"/>
          <a:ext cx="1381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</xdr:row>
      <xdr:rowOff>0</xdr:rowOff>
    </xdr:from>
    <xdr:to>
      <xdr:col>2</xdr:col>
      <xdr:colOff>323851</xdr:colOff>
      <xdr:row>6</xdr:row>
      <xdr:rowOff>36747</xdr:rowOff>
    </xdr:to>
    <xdr:pic>
      <xdr:nvPicPr>
        <xdr:cNvPr id="8" name="Picture 2" descr="C:\Users\MONCIF\Downloads\logo_agencia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857" r="19649"/>
        <a:stretch/>
      </xdr:blipFill>
      <xdr:spPr bwMode="auto">
        <a:xfrm>
          <a:off x="800100" y="381000"/>
          <a:ext cx="2028826" cy="798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133350</xdr:colOff>
      <xdr:row>0</xdr:row>
      <xdr:rowOff>161925</xdr:rowOff>
    </xdr:from>
    <xdr:ext cx="6838950" cy="838200"/>
    <xdr:sp macro="" textlink="">
      <xdr:nvSpPr>
        <xdr:cNvPr id="2" name="1 Rectángulo"/>
        <xdr:cNvSpPr/>
      </xdr:nvSpPr>
      <xdr:spPr>
        <a:xfrm>
          <a:off x="13249275" y="161925"/>
          <a:ext cx="6838950" cy="8382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5400" b="0" u="sng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entury Gothic" panose="020B0502020202020204" pitchFamily="34" charset="0"/>
            </a:rPr>
            <a:t>VIGENCIAS</a:t>
          </a:r>
          <a:r>
            <a:rPr lang="es-ES" sz="5400" b="0" u="sng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Century Gothic" panose="020B0502020202020204" pitchFamily="34" charset="0"/>
            </a:rPr>
            <a:t> FUTURAS</a:t>
          </a:r>
          <a:endParaRPr lang="es-ES" sz="5400" b="0" u="sng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1</xdr:col>
      <xdr:colOff>1695450</xdr:colOff>
      <xdr:row>3</xdr:row>
      <xdr:rowOff>133350</xdr:rowOff>
    </xdr:from>
    <xdr:to>
      <xdr:col>2</xdr:col>
      <xdr:colOff>1333500</xdr:colOff>
      <xdr:row>6</xdr:row>
      <xdr:rowOff>152400</xdr:rowOff>
    </xdr:to>
    <xdr:pic>
      <xdr:nvPicPr>
        <xdr:cNvPr id="9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46"/>
        <a:stretch>
          <a:fillRect/>
        </a:stretch>
      </xdr:blipFill>
      <xdr:spPr bwMode="auto">
        <a:xfrm>
          <a:off x="2457450" y="19773900"/>
          <a:ext cx="1381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</xdr:row>
      <xdr:rowOff>171450</xdr:rowOff>
    </xdr:from>
    <xdr:to>
      <xdr:col>1</xdr:col>
      <xdr:colOff>1533526</xdr:colOff>
      <xdr:row>8</xdr:row>
      <xdr:rowOff>57150</xdr:rowOff>
    </xdr:to>
    <xdr:pic>
      <xdr:nvPicPr>
        <xdr:cNvPr id="10" name="2 Imagen" descr="Unidad de Servicios Penitenciarios y Carcelario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431000"/>
          <a:ext cx="1514476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PAB/AppData/Local/Temp/Temp1_listadodecompromisosdevigenciasfuturas.zip/LISTADO%20DE%20COMPROMISOS%20VIGENCIAS%20FUTURAS%202012%20SU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ar (13)"/>
    </sheetNames>
    <sheetDataSet>
      <sheetData sheetId="0">
        <row r="6">
          <cell r="Y6">
            <v>719837880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9:N25"/>
  <sheetViews>
    <sheetView tabSelected="1" topLeftCell="E1" workbookViewId="0">
      <selection activeCell="I25" sqref="I25:J25"/>
    </sheetView>
  </sheetViews>
  <sheetFormatPr baseColWidth="10" defaultRowHeight="15" x14ac:dyDescent="0.25"/>
  <cols>
    <col min="2" max="2" width="26.140625" customWidth="1"/>
    <col min="3" max="3" width="26" customWidth="1"/>
    <col min="4" max="4" width="25.42578125" customWidth="1"/>
    <col min="5" max="5" width="13.7109375" style="1" customWidth="1"/>
    <col min="6" max="6" width="28.28515625" customWidth="1"/>
    <col min="7" max="7" width="25.140625" customWidth="1"/>
    <col min="8" max="8" width="12.28515625" style="1" customWidth="1"/>
    <col min="9" max="9" width="28.28515625" customWidth="1"/>
    <col min="10" max="10" width="25.140625" customWidth="1"/>
    <col min="11" max="11" width="12.28515625" style="1" customWidth="1"/>
    <col min="12" max="12" width="28.28515625" customWidth="1"/>
    <col min="13" max="13" width="25.140625" customWidth="1"/>
    <col min="14" max="14" width="12.28515625" style="1" customWidth="1"/>
  </cols>
  <sheetData>
    <row r="9" spans="2:14" ht="16.5" x14ac:dyDescent="0.3">
      <c r="B9" s="19" t="s">
        <v>11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 ht="16.5" x14ac:dyDescent="0.3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2:14" ht="16.5" x14ac:dyDescent="0.3">
      <c r="B11" s="3"/>
      <c r="C11" s="21">
        <v>2012</v>
      </c>
      <c r="D11" s="22"/>
      <c r="E11" s="23"/>
      <c r="F11" s="21">
        <v>2013</v>
      </c>
      <c r="G11" s="22"/>
      <c r="H11" s="23"/>
      <c r="I11" s="21">
        <v>2014</v>
      </c>
      <c r="J11" s="22"/>
      <c r="K11" s="23"/>
      <c r="L11" s="21">
        <v>2015</v>
      </c>
      <c r="M11" s="22"/>
      <c r="N11" s="23"/>
    </row>
    <row r="12" spans="2:14" x14ac:dyDescent="0.25">
      <c r="B12" s="4" t="s">
        <v>0</v>
      </c>
      <c r="C12" s="4" t="s">
        <v>8</v>
      </c>
      <c r="D12" s="4" t="s">
        <v>9</v>
      </c>
      <c r="E12" s="4" t="s">
        <v>1</v>
      </c>
      <c r="F12" s="4" t="s">
        <v>8</v>
      </c>
      <c r="G12" s="4" t="s">
        <v>9</v>
      </c>
      <c r="H12" s="4" t="s">
        <v>1</v>
      </c>
      <c r="I12" s="4" t="s">
        <v>8</v>
      </c>
      <c r="J12" s="4" t="s">
        <v>9</v>
      </c>
      <c r="K12" s="4" t="s">
        <v>1</v>
      </c>
      <c r="L12" s="4" t="s">
        <v>8</v>
      </c>
      <c r="M12" s="4" t="s">
        <v>9</v>
      </c>
      <c r="N12" s="4" t="s">
        <v>1</v>
      </c>
    </row>
    <row r="13" spans="2:14" ht="16.5" x14ac:dyDescent="0.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14" ht="18.75" x14ac:dyDescent="0.3">
      <c r="B14" s="5" t="s">
        <v>2</v>
      </c>
      <c r="C14" s="11">
        <f>+C15+C16+C17</f>
        <v>0</v>
      </c>
      <c r="D14" s="11">
        <f>+D15+D16+D17</f>
        <v>0</v>
      </c>
      <c r="E14" s="12">
        <v>0</v>
      </c>
      <c r="F14" s="11">
        <f>+F15+F16+F17</f>
        <v>2787616651.7699995</v>
      </c>
      <c r="G14" s="11">
        <f>+G15+G16+G17</f>
        <v>2787616651.7699995</v>
      </c>
      <c r="H14" s="12">
        <f>+G14/F14</f>
        <v>1</v>
      </c>
      <c r="I14" s="11">
        <f>+I15+I16+I17</f>
        <v>1668983139.5899999</v>
      </c>
      <c r="J14" s="11">
        <f>+J15+J16+J17</f>
        <v>1637199405.5899999</v>
      </c>
      <c r="K14" s="12">
        <f>+J14/I14</f>
        <v>0.98095622822899942</v>
      </c>
      <c r="L14" s="11">
        <f>+L15+L16+L17</f>
        <v>4257979999.9999995</v>
      </c>
      <c r="M14" s="11">
        <f>+M15+M16+M17</f>
        <v>2449251000</v>
      </c>
      <c r="N14" s="12">
        <v>0</v>
      </c>
    </row>
    <row r="15" spans="2:14" ht="17.25" x14ac:dyDescent="0.3">
      <c r="B15" s="6" t="s">
        <v>3</v>
      </c>
      <c r="C15" s="7">
        <v>0</v>
      </c>
      <c r="D15" s="7">
        <v>0</v>
      </c>
      <c r="E15" s="10">
        <v>0</v>
      </c>
      <c r="F15" s="7">
        <v>0</v>
      </c>
      <c r="G15" s="7">
        <v>0</v>
      </c>
      <c r="H15" s="13">
        <v>0</v>
      </c>
      <c r="I15" s="7">
        <v>0</v>
      </c>
      <c r="J15" s="7">
        <v>0</v>
      </c>
      <c r="K15" s="13">
        <v>0</v>
      </c>
      <c r="L15" s="7">
        <v>0</v>
      </c>
      <c r="M15" s="7">
        <v>0</v>
      </c>
      <c r="N15" s="13">
        <v>0</v>
      </c>
    </row>
    <row r="16" spans="2:14" ht="17.25" x14ac:dyDescent="0.3">
      <c r="B16" s="6" t="s">
        <v>4</v>
      </c>
      <c r="C16" s="7">
        <v>0</v>
      </c>
      <c r="D16" s="7">
        <v>0</v>
      </c>
      <c r="E16" s="10">
        <v>0</v>
      </c>
      <c r="F16" s="7">
        <v>2787616651.7699995</v>
      </c>
      <c r="G16" s="7">
        <v>2787616651.7699995</v>
      </c>
      <c r="H16" s="13">
        <f>+G16/F16</f>
        <v>1</v>
      </c>
      <c r="I16" s="7">
        <v>1668983139.5899999</v>
      </c>
      <c r="J16" s="7">
        <v>1637199405.5899999</v>
      </c>
      <c r="K16" s="13">
        <f>+J16/I16</f>
        <v>0.98095622822899942</v>
      </c>
      <c r="L16" s="7">
        <v>4257979999.9999995</v>
      </c>
      <c r="M16" s="7">
        <v>2449251000</v>
      </c>
      <c r="N16" s="13">
        <v>0</v>
      </c>
    </row>
    <row r="17" spans="2:14" ht="17.25" x14ac:dyDescent="0.3">
      <c r="B17" s="6" t="s">
        <v>5</v>
      </c>
      <c r="C17" s="7">
        <v>0</v>
      </c>
      <c r="D17" s="7">
        <v>0</v>
      </c>
      <c r="E17" s="10">
        <v>0</v>
      </c>
      <c r="F17" s="7">
        <v>0</v>
      </c>
      <c r="G17" s="7">
        <v>0</v>
      </c>
      <c r="H17" s="13">
        <v>0</v>
      </c>
      <c r="I17" s="7">
        <v>0</v>
      </c>
      <c r="J17" s="7">
        <v>0</v>
      </c>
      <c r="K17" s="13">
        <v>0</v>
      </c>
      <c r="L17" s="7">
        <v>0</v>
      </c>
      <c r="M17" s="7">
        <v>0</v>
      </c>
      <c r="N17" s="13">
        <v>0</v>
      </c>
    </row>
    <row r="18" spans="2:14" ht="16.5" x14ac:dyDescent="0.3">
      <c r="B18" s="3"/>
      <c r="C18" s="3"/>
      <c r="D18" s="3"/>
      <c r="E18" s="3"/>
      <c r="F18" s="3"/>
      <c r="G18" s="8"/>
      <c r="H18" s="3"/>
      <c r="I18" s="3"/>
      <c r="J18" s="8"/>
      <c r="K18" s="3"/>
      <c r="L18" s="3"/>
      <c r="M18" s="8"/>
      <c r="N18" s="3"/>
    </row>
    <row r="19" spans="2:14" ht="18.75" x14ac:dyDescent="0.3">
      <c r="B19" s="5" t="s">
        <v>6</v>
      </c>
      <c r="C19" s="16">
        <v>0</v>
      </c>
      <c r="D19" s="16">
        <v>0</v>
      </c>
      <c r="E19" s="12">
        <v>0</v>
      </c>
      <c r="F19" s="16">
        <f>3809975210.16+'[1]Exportar (13)'!$Y$6</f>
        <v>4529813090.1599998</v>
      </c>
      <c r="G19" s="16">
        <f>+F19</f>
        <v>4529813090.1599998</v>
      </c>
      <c r="H19" s="12">
        <f>+G19/F19</f>
        <v>1</v>
      </c>
      <c r="I19" s="16">
        <v>2865000000</v>
      </c>
      <c r="J19" s="16">
        <v>2865000000</v>
      </c>
      <c r="K19" s="12">
        <f>+J19/I19</f>
        <v>1</v>
      </c>
      <c r="L19" s="7">
        <v>2952689203</v>
      </c>
      <c r="M19" s="7">
        <v>2160160000</v>
      </c>
      <c r="N19" s="12">
        <v>0</v>
      </c>
    </row>
    <row r="20" spans="2:14" ht="17.25" x14ac:dyDescent="0.3">
      <c r="B20" s="3"/>
      <c r="C20" s="14"/>
      <c r="D20" s="14"/>
      <c r="E20" s="14"/>
      <c r="F20" s="15"/>
      <c r="G20" s="15"/>
      <c r="H20" s="14"/>
      <c r="I20" s="15"/>
      <c r="J20" s="15"/>
      <c r="K20" s="14"/>
      <c r="L20" s="15"/>
      <c r="M20" s="15"/>
      <c r="N20" s="14"/>
    </row>
    <row r="21" spans="2:14" ht="18.75" x14ac:dyDescent="0.3">
      <c r="B21" s="9" t="s">
        <v>7</v>
      </c>
      <c r="C21" s="17">
        <f>+C19+C14</f>
        <v>0</v>
      </c>
      <c r="D21" s="17">
        <f>+D19+D14</f>
        <v>0</v>
      </c>
      <c r="E21" s="18">
        <v>0</v>
      </c>
      <c r="F21" s="17">
        <f>+F19+F14</f>
        <v>7317429741.9299994</v>
      </c>
      <c r="G21" s="17">
        <f>+G19+G14</f>
        <v>7317429741.9299994</v>
      </c>
      <c r="H21" s="18">
        <f>+G21/F21</f>
        <v>1</v>
      </c>
      <c r="I21" s="17">
        <f>+I19+I14</f>
        <v>4533983139.5900002</v>
      </c>
      <c r="J21" s="17">
        <f>+J19+J14</f>
        <v>4502199405.5900002</v>
      </c>
      <c r="K21" s="18">
        <f>+J21/I21</f>
        <v>0.99298988703277924</v>
      </c>
      <c r="L21" s="17">
        <f>+L19+L14</f>
        <v>7210669203</v>
      </c>
      <c r="M21" s="17">
        <f>+M19+M14</f>
        <v>4609411000</v>
      </c>
      <c r="N21" s="18">
        <v>0</v>
      </c>
    </row>
    <row r="25" spans="2:14" x14ac:dyDescent="0.25">
      <c r="I25" s="20"/>
      <c r="J25" s="20"/>
    </row>
  </sheetData>
  <mergeCells count="4">
    <mergeCell ref="C11:E11"/>
    <mergeCell ref="F11:H11"/>
    <mergeCell ref="I11:K11"/>
    <mergeCell ref="L11:N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1:N23"/>
  <sheetViews>
    <sheetView workbookViewId="0">
      <selection activeCell="A28" sqref="A28:XFD93"/>
    </sheetView>
  </sheetViews>
  <sheetFormatPr baseColWidth="10" defaultRowHeight="15" x14ac:dyDescent="0.25"/>
  <cols>
    <col min="2" max="2" width="26.140625" customWidth="1"/>
    <col min="3" max="3" width="26" customWidth="1"/>
    <col min="4" max="4" width="25.42578125" customWidth="1"/>
    <col min="5" max="5" width="13.7109375" style="1" customWidth="1"/>
    <col min="6" max="6" width="28.28515625" customWidth="1"/>
    <col min="7" max="7" width="25.140625" customWidth="1"/>
    <col min="8" max="8" width="12.28515625" style="1" customWidth="1"/>
    <col min="9" max="9" width="28.28515625" customWidth="1"/>
    <col min="10" max="10" width="25.140625" customWidth="1"/>
    <col min="11" max="11" width="12.28515625" style="1" customWidth="1"/>
    <col min="12" max="12" width="28.28515625" customWidth="1"/>
    <col min="13" max="13" width="25.140625" customWidth="1"/>
    <col min="14" max="14" width="12.28515625" style="1" customWidth="1"/>
  </cols>
  <sheetData>
    <row r="11" spans="2:14" ht="16.5" x14ac:dyDescent="0.3">
      <c r="B11" s="19" t="s">
        <v>10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ht="16.5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2:14" ht="16.5" x14ac:dyDescent="0.3">
      <c r="B13" s="3"/>
      <c r="C13" s="21">
        <v>2012</v>
      </c>
      <c r="D13" s="22"/>
      <c r="E13" s="23"/>
      <c r="F13" s="21">
        <v>2013</v>
      </c>
      <c r="G13" s="22"/>
      <c r="H13" s="23"/>
      <c r="I13" s="21">
        <v>2014</v>
      </c>
      <c r="J13" s="22"/>
      <c r="K13" s="23"/>
      <c r="L13" s="21">
        <v>2015</v>
      </c>
      <c r="M13" s="22"/>
      <c r="N13" s="23"/>
    </row>
    <row r="14" spans="2:14" x14ac:dyDescent="0.25">
      <c r="B14" s="4" t="s">
        <v>0</v>
      </c>
      <c r="C14" s="4" t="s">
        <v>8</v>
      </c>
      <c r="D14" s="4" t="s">
        <v>9</v>
      </c>
      <c r="E14" s="4" t="s">
        <v>1</v>
      </c>
      <c r="F14" s="4" t="s">
        <v>8</v>
      </c>
      <c r="G14" s="4" t="s">
        <v>9</v>
      </c>
      <c r="H14" s="4" t="s">
        <v>1</v>
      </c>
      <c r="I14" s="4" t="s">
        <v>8</v>
      </c>
      <c r="J14" s="4" t="s">
        <v>9</v>
      </c>
      <c r="K14" s="4" t="s">
        <v>1</v>
      </c>
      <c r="L14" s="4" t="s">
        <v>8</v>
      </c>
      <c r="M14" s="4" t="s">
        <v>9</v>
      </c>
      <c r="N14" s="4" t="s">
        <v>1</v>
      </c>
    </row>
    <row r="15" spans="2:14" ht="16.5" x14ac:dyDescent="0.3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14" ht="18.75" x14ac:dyDescent="0.3">
      <c r="B16" s="5" t="s">
        <v>2</v>
      </c>
      <c r="C16" s="11">
        <f>+C17+C18+C19</f>
        <v>4560000000</v>
      </c>
      <c r="D16" s="11">
        <f>+D17+D18+D19</f>
        <v>3864959951</v>
      </c>
      <c r="E16" s="12">
        <f>+D16/C16</f>
        <v>0.84757893662280703</v>
      </c>
      <c r="F16" s="11">
        <f>+F17+F18+F19</f>
        <v>7881776807</v>
      </c>
      <c r="G16" s="11">
        <f>+G17+G18+G19</f>
        <v>7053859698.3000002</v>
      </c>
      <c r="H16" s="12">
        <f>+G16/F16</f>
        <v>0.89495806225257402</v>
      </c>
      <c r="I16" s="11">
        <f>+I17+I18+I19</f>
        <v>24827665040.859997</v>
      </c>
      <c r="J16" s="11">
        <f>+J17+J18+J19</f>
        <v>22861546415.480003</v>
      </c>
      <c r="K16" s="12">
        <f>+J16/I16</f>
        <v>0.92080936237281019</v>
      </c>
      <c r="L16" s="11">
        <f>+L17+L18+L19</f>
        <v>0</v>
      </c>
      <c r="M16" s="11">
        <f>+M17+M18+M19</f>
        <v>0</v>
      </c>
      <c r="N16" s="12">
        <v>0</v>
      </c>
    </row>
    <row r="17" spans="2:14" ht="17.25" x14ac:dyDescent="0.3">
      <c r="B17" s="6" t="s">
        <v>3</v>
      </c>
      <c r="C17" s="7">
        <v>0</v>
      </c>
      <c r="D17" s="7">
        <v>0</v>
      </c>
      <c r="E17" s="10">
        <v>0</v>
      </c>
      <c r="F17" s="7">
        <v>271393248</v>
      </c>
      <c r="G17" s="7">
        <v>270312000</v>
      </c>
      <c r="H17" s="13">
        <f>+G17/F17</f>
        <v>0.99601593625498008</v>
      </c>
      <c r="I17" s="7">
        <v>0</v>
      </c>
      <c r="J17" s="7">
        <v>0</v>
      </c>
      <c r="K17" s="13">
        <v>0</v>
      </c>
      <c r="L17" s="7">
        <v>0</v>
      </c>
      <c r="M17" s="7">
        <v>0</v>
      </c>
      <c r="N17" s="13">
        <v>0</v>
      </c>
    </row>
    <row r="18" spans="2:14" ht="17.25" x14ac:dyDescent="0.3">
      <c r="B18" s="6" t="s">
        <v>4</v>
      </c>
      <c r="C18" s="7">
        <v>4560000000</v>
      </c>
      <c r="D18" s="7">
        <v>3864959951</v>
      </c>
      <c r="E18" s="10">
        <f t="shared" ref="E18" si="0">+D18/C18</f>
        <v>0.84757893662280703</v>
      </c>
      <c r="F18" s="7">
        <v>7156600934</v>
      </c>
      <c r="G18" s="7">
        <v>6421646288.3000002</v>
      </c>
      <c r="H18" s="13">
        <f>+G18/F18</f>
        <v>0.89730395023029241</v>
      </c>
      <c r="I18" s="7">
        <v>20814355760.859997</v>
      </c>
      <c r="J18" s="7">
        <v>18864226415.480003</v>
      </c>
      <c r="K18" s="13">
        <f>+J18/I18</f>
        <v>0.90630844558508594</v>
      </c>
      <c r="L18" s="7">
        <v>0</v>
      </c>
      <c r="M18" s="7">
        <v>0</v>
      </c>
      <c r="N18" s="13">
        <v>0</v>
      </c>
    </row>
    <row r="19" spans="2:14" ht="17.25" x14ac:dyDescent="0.3">
      <c r="B19" s="6" t="s">
        <v>5</v>
      </c>
      <c r="C19" s="7">
        <v>0</v>
      </c>
      <c r="D19" s="7">
        <v>0</v>
      </c>
      <c r="E19" s="10">
        <v>0</v>
      </c>
      <c r="F19" s="7">
        <v>453782625</v>
      </c>
      <c r="G19" s="7">
        <v>361901410</v>
      </c>
      <c r="H19" s="13">
        <f>+G19/F19</f>
        <v>0.79752152255719355</v>
      </c>
      <c r="I19" s="7">
        <v>4013309280</v>
      </c>
      <c r="J19" s="7">
        <v>3997320000</v>
      </c>
      <c r="K19" s="13">
        <f>+J19/I19</f>
        <v>0.99601593625498008</v>
      </c>
      <c r="L19" s="7">
        <v>0</v>
      </c>
      <c r="M19" s="7">
        <v>0</v>
      </c>
      <c r="N19" s="13">
        <v>0</v>
      </c>
    </row>
    <row r="20" spans="2:14" ht="16.5" x14ac:dyDescent="0.3">
      <c r="B20" s="3"/>
      <c r="C20" s="3"/>
      <c r="D20" s="3"/>
      <c r="E20" s="3"/>
      <c r="F20" s="3"/>
      <c r="G20" s="8"/>
      <c r="H20" s="3"/>
      <c r="I20" s="3"/>
      <c r="J20" s="8"/>
      <c r="K20" s="3"/>
      <c r="L20" s="3"/>
      <c r="M20" s="8"/>
      <c r="N20" s="3"/>
    </row>
    <row r="21" spans="2:14" ht="18.75" x14ac:dyDescent="0.3">
      <c r="B21" s="5" t="s">
        <v>6</v>
      </c>
      <c r="C21" s="16">
        <v>15574363425</v>
      </c>
      <c r="D21" s="16">
        <v>0</v>
      </c>
      <c r="E21" s="12">
        <f>+D21/C21</f>
        <v>0</v>
      </c>
      <c r="F21" s="16">
        <v>47949365345</v>
      </c>
      <c r="G21" s="16">
        <v>40694332028.829994</v>
      </c>
      <c r="H21" s="12">
        <f>+G21/F21</f>
        <v>0.84869386145219261</v>
      </c>
      <c r="I21" s="16">
        <v>5364982729</v>
      </c>
      <c r="J21" s="16">
        <v>3764702946.9899998</v>
      </c>
      <c r="K21" s="12">
        <f>+J21/I21</f>
        <v>0.70171762653404057</v>
      </c>
      <c r="L21" s="7">
        <v>0</v>
      </c>
      <c r="M21" s="7">
        <v>0</v>
      </c>
      <c r="N21" s="12">
        <v>0</v>
      </c>
    </row>
    <row r="22" spans="2:14" ht="17.25" x14ac:dyDescent="0.3">
      <c r="B22" s="3"/>
      <c r="C22" s="14"/>
      <c r="D22" s="14"/>
      <c r="E22" s="14"/>
      <c r="F22" s="15"/>
      <c r="G22" s="15"/>
      <c r="H22" s="14"/>
      <c r="I22" s="15"/>
      <c r="J22" s="15"/>
      <c r="K22" s="14"/>
      <c r="L22" s="15"/>
      <c r="M22" s="15"/>
      <c r="N22" s="14"/>
    </row>
    <row r="23" spans="2:14" ht="18.75" x14ac:dyDescent="0.3">
      <c r="B23" s="9" t="s">
        <v>7</v>
      </c>
      <c r="C23" s="17">
        <f>+C21+C16</f>
        <v>20134363425</v>
      </c>
      <c r="D23" s="17">
        <f>+D21+D16</f>
        <v>3864959951</v>
      </c>
      <c r="E23" s="18">
        <f>+D23/C23</f>
        <v>0.19195838822503025</v>
      </c>
      <c r="F23" s="17">
        <f>+F21+F16</f>
        <v>55831142152</v>
      </c>
      <c r="G23" s="17">
        <f>+G21+G16</f>
        <v>47748191727.129997</v>
      </c>
      <c r="H23" s="18">
        <f>+G23/F23</f>
        <v>0.85522505696078699</v>
      </c>
      <c r="I23" s="17">
        <f>+I21+I16</f>
        <v>30192647769.859997</v>
      </c>
      <c r="J23" s="17">
        <f>+J21+J16</f>
        <v>26626249362.470001</v>
      </c>
      <c r="K23" s="18">
        <f>+J23/I23</f>
        <v>0.881878580687111</v>
      </c>
      <c r="L23" s="17">
        <f>+L21+L16</f>
        <v>0</v>
      </c>
      <c r="M23" s="17">
        <f>+M21+M16</f>
        <v>0</v>
      </c>
      <c r="N23" s="18">
        <v>0</v>
      </c>
    </row>
  </sheetData>
  <mergeCells count="4">
    <mergeCell ref="C13:E13"/>
    <mergeCell ref="F13:H13"/>
    <mergeCell ref="I13:K13"/>
    <mergeCell ref="L13:N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3:N25"/>
  <sheetViews>
    <sheetView topLeftCell="C1" workbookViewId="0">
      <selection activeCell="D5" sqref="D5"/>
    </sheetView>
  </sheetViews>
  <sheetFormatPr baseColWidth="10" defaultRowHeight="15" x14ac:dyDescent="0.25"/>
  <cols>
    <col min="1" max="1" width="1.42578125" customWidth="1"/>
    <col min="2" max="2" width="26.140625" customWidth="1"/>
    <col min="3" max="3" width="26" customWidth="1"/>
    <col min="4" max="4" width="25.42578125" customWidth="1"/>
    <col min="5" max="5" width="13.7109375" style="1" customWidth="1"/>
    <col min="6" max="6" width="28.28515625" customWidth="1"/>
    <col min="7" max="7" width="25.140625" customWidth="1"/>
    <col min="8" max="8" width="12.28515625" style="1" customWidth="1"/>
    <col min="9" max="9" width="28.28515625" customWidth="1"/>
    <col min="10" max="10" width="25.140625" customWidth="1"/>
    <col min="11" max="11" width="12.28515625" style="1" customWidth="1"/>
    <col min="12" max="12" width="28.28515625" customWidth="1"/>
    <col min="13" max="13" width="25.140625" customWidth="1"/>
    <col min="14" max="14" width="12.28515625" style="1" customWidth="1"/>
  </cols>
  <sheetData>
    <row r="13" spans="2:14" ht="16.5" x14ac:dyDescent="0.3">
      <c r="B13" s="19" t="s">
        <v>12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ht="16.5" x14ac:dyDescent="0.3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14" ht="16.5" x14ac:dyDescent="0.3">
      <c r="B15" s="3"/>
      <c r="C15" s="21">
        <v>2012</v>
      </c>
      <c r="D15" s="22"/>
      <c r="E15" s="23"/>
      <c r="F15" s="21">
        <v>2013</v>
      </c>
      <c r="G15" s="22"/>
      <c r="H15" s="23"/>
      <c r="I15" s="21">
        <v>2014</v>
      </c>
      <c r="J15" s="22"/>
      <c r="K15" s="23"/>
      <c r="L15" s="21">
        <v>2015</v>
      </c>
      <c r="M15" s="22"/>
      <c r="N15" s="23"/>
    </row>
    <row r="16" spans="2:14" x14ac:dyDescent="0.25">
      <c r="B16" s="4" t="s">
        <v>0</v>
      </c>
      <c r="C16" s="4" t="s">
        <v>8</v>
      </c>
      <c r="D16" s="4" t="s">
        <v>9</v>
      </c>
      <c r="E16" s="4" t="s">
        <v>1</v>
      </c>
      <c r="F16" s="4" t="s">
        <v>8</v>
      </c>
      <c r="G16" s="4" t="s">
        <v>9</v>
      </c>
      <c r="H16" s="4" t="s">
        <v>1</v>
      </c>
      <c r="I16" s="4" t="s">
        <v>8</v>
      </c>
      <c r="J16" s="4" t="s">
        <v>9</v>
      </c>
      <c r="K16" s="4" t="s">
        <v>1</v>
      </c>
      <c r="L16" s="4" t="s">
        <v>8</v>
      </c>
      <c r="M16" s="4" t="s">
        <v>9</v>
      </c>
      <c r="N16" s="4" t="s">
        <v>1</v>
      </c>
    </row>
    <row r="17" spans="2:14" ht="16.5" x14ac:dyDescent="0.3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2:14" ht="18.75" x14ac:dyDescent="0.3">
      <c r="B18" s="5" t="s">
        <v>2</v>
      </c>
      <c r="C18" s="11">
        <f>+C19+C20+C21</f>
        <v>246235497360</v>
      </c>
      <c r="D18" s="11">
        <f>+D19+D20+D21</f>
        <v>238205144772</v>
      </c>
      <c r="E18" s="12">
        <f>+D18/C18</f>
        <v>0.96738751043575366</v>
      </c>
      <c r="F18" s="11">
        <f>+F19+F20+F21</f>
        <v>181655106930</v>
      </c>
      <c r="G18" s="11">
        <f>+G19+G20+G21</f>
        <v>174756344854</v>
      </c>
      <c r="H18" s="12">
        <f>+G18/F18</f>
        <v>0.96202274633182538</v>
      </c>
      <c r="I18" s="11">
        <f>+I19+I20+I21</f>
        <v>13037462927</v>
      </c>
      <c r="J18" s="11">
        <f>+J19+J20+J21</f>
        <v>12366384099</v>
      </c>
      <c r="K18" s="12">
        <f>+J18/I18</f>
        <v>0.94852688504216365</v>
      </c>
      <c r="L18" s="11">
        <f>+L19+L20+L21</f>
        <v>22391599947</v>
      </c>
      <c r="M18" s="11">
        <f>+M19+M20+M21</f>
        <v>17405923137</v>
      </c>
      <c r="N18" s="12">
        <f>+M18/I18</f>
        <v>1.3350698087856583</v>
      </c>
    </row>
    <row r="19" spans="2:14" ht="17.25" x14ac:dyDescent="0.3">
      <c r="B19" s="6" t="s">
        <v>3</v>
      </c>
      <c r="C19" s="7">
        <v>0</v>
      </c>
      <c r="D19" s="7">
        <v>0</v>
      </c>
      <c r="E19" s="10">
        <v>0</v>
      </c>
      <c r="F19" s="7">
        <v>0</v>
      </c>
      <c r="G19" s="7">
        <v>0</v>
      </c>
      <c r="H19" s="13">
        <v>0</v>
      </c>
      <c r="I19" s="7">
        <v>0</v>
      </c>
      <c r="J19" s="7">
        <v>0</v>
      </c>
      <c r="K19" s="13">
        <v>0</v>
      </c>
      <c r="L19" s="7">
        <v>0</v>
      </c>
      <c r="M19" s="7">
        <v>0</v>
      </c>
      <c r="N19" s="13">
        <v>0</v>
      </c>
    </row>
    <row r="20" spans="2:14" ht="17.25" x14ac:dyDescent="0.3">
      <c r="B20" s="6" t="s">
        <v>4</v>
      </c>
      <c r="C20" s="7">
        <v>16497059010</v>
      </c>
      <c r="D20" s="7">
        <v>16497059010</v>
      </c>
      <c r="E20" s="10">
        <f t="shared" ref="E20:E21" si="0">+D20/C20</f>
        <v>1</v>
      </c>
      <c r="F20" s="7">
        <v>5520000000</v>
      </c>
      <c r="G20" s="7">
        <v>5520000000</v>
      </c>
      <c r="H20" s="13">
        <f t="shared" ref="H20:H21" si="1">+G20/F20</f>
        <v>1</v>
      </c>
      <c r="I20" s="7">
        <v>13037462927</v>
      </c>
      <c r="J20" s="7">
        <v>12366384099</v>
      </c>
      <c r="K20" s="13">
        <f t="shared" ref="K20" si="2">+J20/I20</f>
        <v>0.94852688504216365</v>
      </c>
      <c r="L20" s="7">
        <v>22391599947</v>
      </c>
      <c r="M20" s="7">
        <v>17405923137</v>
      </c>
      <c r="N20" s="13">
        <f>+M20/I20</f>
        <v>1.3350698087856583</v>
      </c>
    </row>
    <row r="21" spans="2:14" ht="17.25" x14ac:dyDescent="0.3">
      <c r="B21" s="6" t="s">
        <v>5</v>
      </c>
      <c r="C21" s="7">
        <v>229738438350</v>
      </c>
      <c r="D21" s="7">
        <v>221708085762</v>
      </c>
      <c r="E21" s="10">
        <f t="shared" si="0"/>
        <v>0.96504567261066698</v>
      </c>
      <c r="F21" s="7">
        <v>176135106930</v>
      </c>
      <c r="G21" s="7">
        <v>169236344854</v>
      </c>
      <c r="H21" s="13">
        <f t="shared" si="1"/>
        <v>0.96083255521148481</v>
      </c>
      <c r="I21" s="7">
        <v>0</v>
      </c>
      <c r="J21" s="7">
        <v>0</v>
      </c>
      <c r="K21" s="13">
        <v>0</v>
      </c>
      <c r="L21" s="7">
        <v>0</v>
      </c>
      <c r="M21" s="7">
        <v>0</v>
      </c>
      <c r="N21" s="13">
        <v>0</v>
      </c>
    </row>
    <row r="22" spans="2:14" ht="16.5" x14ac:dyDescent="0.3">
      <c r="B22" s="3"/>
      <c r="C22" s="3"/>
      <c r="D22" s="3"/>
      <c r="E22" s="3"/>
      <c r="F22" s="3"/>
      <c r="G22" s="8"/>
      <c r="H22" s="3"/>
      <c r="I22" s="3"/>
      <c r="J22" s="8"/>
      <c r="K22" s="3"/>
      <c r="L22" s="3"/>
      <c r="M22" s="8"/>
      <c r="N22" s="3"/>
    </row>
    <row r="23" spans="2:14" ht="18.75" x14ac:dyDescent="0.3">
      <c r="B23" s="5" t="s">
        <v>6</v>
      </c>
      <c r="C23" s="16">
        <v>0</v>
      </c>
      <c r="D23" s="16">
        <v>0</v>
      </c>
      <c r="E23" s="12">
        <v>0</v>
      </c>
      <c r="F23" s="16">
        <v>0</v>
      </c>
      <c r="G23" s="16">
        <v>0</v>
      </c>
      <c r="H23" s="12">
        <v>0</v>
      </c>
      <c r="I23" s="16">
        <v>0</v>
      </c>
      <c r="J23" s="16">
        <v>0</v>
      </c>
      <c r="K23" s="12">
        <v>0</v>
      </c>
      <c r="L23" s="16">
        <v>0</v>
      </c>
      <c r="M23" s="16">
        <v>0</v>
      </c>
      <c r="N23" s="12">
        <v>0</v>
      </c>
    </row>
    <row r="24" spans="2:14" ht="17.25" x14ac:dyDescent="0.3">
      <c r="B24" s="3"/>
      <c r="C24" s="14"/>
      <c r="D24" s="14"/>
      <c r="E24" s="14"/>
      <c r="F24" s="15"/>
      <c r="G24" s="15"/>
      <c r="H24" s="14"/>
      <c r="I24" s="15"/>
      <c r="J24" s="15"/>
      <c r="K24" s="14"/>
      <c r="L24" s="15"/>
      <c r="M24" s="15"/>
      <c r="N24" s="14"/>
    </row>
    <row r="25" spans="2:14" ht="18.75" x14ac:dyDescent="0.3">
      <c r="B25" s="9" t="s">
        <v>7</v>
      </c>
      <c r="C25" s="17">
        <f>+C23+C18</f>
        <v>246235497360</v>
      </c>
      <c r="D25" s="17">
        <f>+D23+D18</f>
        <v>238205144772</v>
      </c>
      <c r="E25" s="18">
        <f>+D25/C25</f>
        <v>0.96738751043575366</v>
      </c>
      <c r="F25" s="17">
        <f>+F23+F18</f>
        <v>181655106930</v>
      </c>
      <c r="G25" s="17">
        <f>+G23+G18</f>
        <v>174756344854</v>
      </c>
      <c r="H25" s="18">
        <f>+G25/F25</f>
        <v>0.96202274633182538</v>
      </c>
      <c r="I25" s="17">
        <f>+I23+I18</f>
        <v>13037462927</v>
      </c>
      <c r="J25" s="17">
        <f>+J23+J18</f>
        <v>12366384099</v>
      </c>
      <c r="K25" s="18">
        <f>+J25/I25</f>
        <v>0.94852688504216365</v>
      </c>
      <c r="L25" s="17">
        <f>+L23+L18</f>
        <v>22391599947</v>
      </c>
      <c r="M25" s="17">
        <f>+M23+M18</f>
        <v>17405923137</v>
      </c>
      <c r="N25" s="18">
        <f>+M25/I25</f>
        <v>1.3350698087856583</v>
      </c>
    </row>
  </sheetData>
  <mergeCells count="4">
    <mergeCell ref="C15:E15"/>
    <mergeCell ref="F15:H15"/>
    <mergeCell ref="I15:K15"/>
    <mergeCell ref="L15:N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9:N21"/>
  <sheetViews>
    <sheetView topLeftCell="A13" workbookViewId="0">
      <selection activeCell="A26" sqref="A26:XFD88"/>
    </sheetView>
  </sheetViews>
  <sheetFormatPr baseColWidth="10" defaultRowHeight="15" x14ac:dyDescent="0.25"/>
  <cols>
    <col min="2" max="2" width="26.140625" customWidth="1"/>
    <col min="3" max="3" width="26" customWidth="1"/>
    <col min="4" max="4" width="25.42578125" customWidth="1"/>
    <col min="5" max="5" width="13.7109375" style="1" customWidth="1"/>
    <col min="6" max="6" width="28.28515625" customWidth="1"/>
    <col min="7" max="7" width="25.140625" customWidth="1"/>
    <col min="8" max="8" width="12.28515625" style="1" customWidth="1"/>
    <col min="9" max="9" width="28.28515625" customWidth="1"/>
    <col min="10" max="10" width="25.140625" customWidth="1"/>
    <col min="11" max="11" width="12.28515625" style="1" customWidth="1"/>
    <col min="12" max="12" width="28.28515625" customWidth="1"/>
    <col min="13" max="13" width="25.140625" customWidth="1"/>
    <col min="14" max="14" width="12.28515625" style="1" customWidth="1"/>
  </cols>
  <sheetData>
    <row r="9" spans="2:14" ht="16.5" x14ac:dyDescent="0.3">
      <c r="B9" s="19" t="s">
        <v>13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 ht="16.5" x14ac:dyDescent="0.3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2:14" ht="16.5" x14ac:dyDescent="0.3">
      <c r="B11" s="3"/>
      <c r="C11" s="21">
        <v>2012</v>
      </c>
      <c r="D11" s="22"/>
      <c r="E11" s="23"/>
      <c r="F11" s="21">
        <v>2013</v>
      </c>
      <c r="G11" s="22"/>
      <c r="H11" s="23"/>
      <c r="I11" s="21">
        <v>2014</v>
      </c>
      <c r="J11" s="22"/>
      <c r="K11" s="23"/>
      <c r="L11" s="21">
        <v>2015</v>
      </c>
      <c r="M11" s="22"/>
      <c r="N11" s="23"/>
    </row>
    <row r="12" spans="2:14" x14ac:dyDescent="0.25">
      <c r="B12" s="4" t="s">
        <v>0</v>
      </c>
      <c r="C12" s="4" t="s">
        <v>8</v>
      </c>
      <c r="D12" s="4" t="s">
        <v>9</v>
      </c>
      <c r="E12" s="4" t="s">
        <v>1</v>
      </c>
      <c r="F12" s="4" t="s">
        <v>8</v>
      </c>
      <c r="G12" s="4" t="s">
        <v>9</v>
      </c>
      <c r="H12" s="4" t="s">
        <v>1</v>
      </c>
      <c r="I12" s="4" t="s">
        <v>8</v>
      </c>
      <c r="J12" s="4" t="s">
        <v>9</v>
      </c>
      <c r="K12" s="4" t="s">
        <v>1</v>
      </c>
      <c r="L12" s="4" t="s">
        <v>8</v>
      </c>
      <c r="M12" s="4" t="s">
        <v>9</v>
      </c>
      <c r="N12" s="4" t="s">
        <v>1</v>
      </c>
    </row>
    <row r="13" spans="2:14" ht="16.5" x14ac:dyDescent="0.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14" ht="18.75" x14ac:dyDescent="0.3">
      <c r="B14" s="5" t="s">
        <v>2</v>
      </c>
      <c r="C14" s="11">
        <f>+C15+C16+C17</f>
        <v>0</v>
      </c>
      <c r="D14" s="11">
        <f>+D15+D16+D17</f>
        <v>0</v>
      </c>
      <c r="E14" s="12">
        <v>0</v>
      </c>
      <c r="F14" s="11">
        <f>+F15+F16+F17</f>
        <v>0</v>
      </c>
      <c r="G14" s="11">
        <f>+G15+G16+G17</f>
        <v>0</v>
      </c>
      <c r="H14" s="12">
        <v>0</v>
      </c>
      <c r="I14" s="11">
        <f>+I15+I16+I17</f>
        <v>7282288958</v>
      </c>
      <c r="J14" s="11">
        <f>+J15+J16+J17</f>
        <v>5865814348</v>
      </c>
      <c r="K14" s="12">
        <f>+J14/I14</f>
        <v>0.80549046897625176</v>
      </c>
      <c r="L14" s="11">
        <f>+L15+L16+L17</f>
        <v>10072377754</v>
      </c>
      <c r="M14" s="11">
        <f>+M15+M16+M17</f>
        <v>8663245837</v>
      </c>
      <c r="N14" s="12">
        <f>+M14/L14</f>
        <v>0.86009937758337174</v>
      </c>
    </row>
    <row r="15" spans="2:14" ht="17.25" x14ac:dyDescent="0.3">
      <c r="B15" s="6" t="s">
        <v>3</v>
      </c>
      <c r="C15" s="7">
        <v>0</v>
      </c>
      <c r="D15" s="7">
        <v>0</v>
      </c>
      <c r="E15" s="10">
        <v>0</v>
      </c>
      <c r="F15" s="7">
        <v>0</v>
      </c>
      <c r="G15" s="7">
        <v>0</v>
      </c>
      <c r="H15" s="13">
        <v>0</v>
      </c>
      <c r="I15" s="7">
        <v>4316755490</v>
      </c>
      <c r="J15" s="7">
        <v>3149665746</v>
      </c>
      <c r="K15" s="13">
        <f t="shared" ref="K15:K16" si="0">+J15/I15</f>
        <v>0.72963728274542605</v>
      </c>
      <c r="L15" s="7">
        <v>4300088610</v>
      </c>
      <c r="M15" s="7">
        <v>3137598814</v>
      </c>
      <c r="N15" s="13">
        <f t="shared" ref="N15:N16" si="1">+M15/L15</f>
        <v>0.72965910672245426</v>
      </c>
    </row>
    <row r="16" spans="2:14" ht="17.25" x14ac:dyDescent="0.3">
      <c r="B16" s="6" t="s">
        <v>4</v>
      </c>
      <c r="C16" s="7">
        <v>0</v>
      </c>
      <c r="D16" s="7">
        <v>0</v>
      </c>
      <c r="E16" s="10">
        <v>0</v>
      </c>
      <c r="F16" s="7">
        <v>0</v>
      </c>
      <c r="G16" s="7">
        <v>0</v>
      </c>
      <c r="H16" s="13">
        <v>0</v>
      </c>
      <c r="I16" s="7">
        <v>2965533468</v>
      </c>
      <c r="J16" s="7">
        <v>2716148602</v>
      </c>
      <c r="K16" s="13">
        <f t="shared" si="0"/>
        <v>0.91590556347078123</v>
      </c>
      <c r="L16" s="7">
        <v>5772289144</v>
      </c>
      <c r="M16" s="7">
        <v>5525647023</v>
      </c>
      <c r="N16" s="13">
        <f t="shared" si="1"/>
        <v>0.95727135026554033</v>
      </c>
    </row>
    <row r="17" spans="2:14" ht="17.25" x14ac:dyDescent="0.3">
      <c r="B17" s="6" t="s">
        <v>5</v>
      </c>
      <c r="C17" s="7">
        <v>0</v>
      </c>
      <c r="D17" s="7">
        <v>0</v>
      </c>
      <c r="E17" s="10">
        <v>0</v>
      </c>
      <c r="F17" s="7">
        <v>0</v>
      </c>
      <c r="G17" s="7">
        <v>0</v>
      </c>
      <c r="H17" s="13">
        <v>0</v>
      </c>
      <c r="I17" s="7">
        <v>0</v>
      </c>
      <c r="J17" s="7">
        <v>0</v>
      </c>
      <c r="K17" s="13">
        <v>0</v>
      </c>
      <c r="L17" s="7">
        <v>0</v>
      </c>
      <c r="M17" s="7">
        <v>0</v>
      </c>
      <c r="N17" s="13">
        <v>0</v>
      </c>
    </row>
    <row r="18" spans="2:14" ht="16.5" x14ac:dyDescent="0.3">
      <c r="B18" s="3"/>
      <c r="C18" s="3"/>
      <c r="D18" s="3"/>
      <c r="E18" s="3"/>
      <c r="F18" s="3"/>
      <c r="G18" s="8"/>
      <c r="H18" s="3"/>
      <c r="I18" s="3"/>
      <c r="J18" s="8"/>
      <c r="K18" s="3"/>
      <c r="L18" s="3"/>
      <c r="M18" s="8"/>
      <c r="N18" s="3"/>
    </row>
    <row r="19" spans="2:14" ht="18.75" x14ac:dyDescent="0.3">
      <c r="B19" s="5" t="s">
        <v>6</v>
      </c>
      <c r="C19" s="16">
        <v>0</v>
      </c>
      <c r="D19" s="16">
        <v>0</v>
      </c>
      <c r="E19" s="12">
        <v>0</v>
      </c>
      <c r="F19" s="16">
        <v>0</v>
      </c>
      <c r="G19" s="16">
        <v>0</v>
      </c>
      <c r="H19" s="12">
        <v>0</v>
      </c>
      <c r="I19" s="16">
        <v>0</v>
      </c>
      <c r="J19" s="16">
        <v>0</v>
      </c>
      <c r="K19" s="12">
        <v>0</v>
      </c>
      <c r="L19" s="16">
        <v>0</v>
      </c>
      <c r="M19" s="16">
        <v>0</v>
      </c>
      <c r="N19" s="12">
        <v>0</v>
      </c>
    </row>
    <row r="20" spans="2:14" ht="17.25" x14ac:dyDescent="0.3">
      <c r="B20" s="3"/>
      <c r="C20" s="14"/>
      <c r="D20" s="14"/>
      <c r="E20" s="14"/>
      <c r="F20" s="15"/>
      <c r="G20" s="15"/>
      <c r="H20" s="14"/>
      <c r="I20" s="15"/>
      <c r="J20" s="15"/>
      <c r="K20" s="14"/>
      <c r="L20" s="15"/>
      <c r="M20" s="15"/>
      <c r="N20" s="14"/>
    </row>
    <row r="21" spans="2:14" ht="18.75" x14ac:dyDescent="0.3">
      <c r="B21" s="9" t="s">
        <v>7</v>
      </c>
      <c r="C21" s="17">
        <f>+C19+C14</f>
        <v>0</v>
      </c>
      <c r="D21" s="17">
        <f>+D19+D14</f>
        <v>0</v>
      </c>
      <c r="E21" s="18">
        <v>0</v>
      </c>
      <c r="F21" s="17">
        <f>+F19+F14</f>
        <v>0</v>
      </c>
      <c r="G21" s="17">
        <f>+G19+G14</f>
        <v>0</v>
      </c>
      <c r="H21" s="18">
        <v>0</v>
      </c>
      <c r="I21" s="17">
        <f>+I19+I14</f>
        <v>7282288958</v>
      </c>
      <c r="J21" s="17">
        <f>+J19+J14</f>
        <v>5865814348</v>
      </c>
      <c r="K21" s="18">
        <f>+J21/I21</f>
        <v>0.80549046897625176</v>
      </c>
      <c r="L21" s="17">
        <f>+L19+L14</f>
        <v>10072377754</v>
      </c>
      <c r="M21" s="17">
        <f>+M19+M14</f>
        <v>8663245837</v>
      </c>
      <c r="N21" s="18">
        <f>+M21/L21</f>
        <v>0.86009937758337174</v>
      </c>
    </row>
  </sheetData>
  <mergeCells count="4">
    <mergeCell ref="C11:E11"/>
    <mergeCell ref="F11:H11"/>
    <mergeCell ref="I11:K11"/>
    <mergeCell ref="L11:N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0:N23"/>
  <sheetViews>
    <sheetView workbookViewId="0">
      <selection activeCell="E27" sqref="E27"/>
    </sheetView>
  </sheetViews>
  <sheetFormatPr baseColWidth="10" defaultRowHeight="15" x14ac:dyDescent="0.25"/>
  <cols>
    <col min="2" max="2" width="26.140625" customWidth="1"/>
    <col min="3" max="3" width="26" customWidth="1"/>
    <col min="4" max="4" width="25.42578125" customWidth="1"/>
    <col min="5" max="5" width="13.7109375" style="1" customWidth="1"/>
    <col min="6" max="6" width="28.28515625" customWidth="1"/>
    <col min="7" max="7" width="25.140625" customWidth="1"/>
    <col min="8" max="8" width="12.28515625" style="1" customWidth="1"/>
    <col min="9" max="9" width="28.28515625" customWidth="1"/>
    <col min="10" max="10" width="25.140625" customWidth="1"/>
    <col min="11" max="11" width="12.28515625" style="1" customWidth="1"/>
    <col min="12" max="12" width="28.28515625" customWidth="1"/>
    <col min="13" max="13" width="25.140625" customWidth="1"/>
    <col min="14" max="14" width="12.28515625" style="1" customWidth="1"/>
  </cols>
  <sheetData>
    <row r="10" spans="2:14" ht="16.5" x14ac:dyDescent="0.3">
      <c r="B10" s="19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3" spans="2:14" ht="16.5" x14ac:dyDescent="0.3">
      <c r="B13" s="3"/>
      <c r="C13" s="21">
        <v>2012</v>
      </c>
      <c r="D13" s="22"/>
      <c r="E13" s="23"/>
      <c r="F13" s="21">
        <v>2013</v>
      </c>
      <c r="G13" s="22"/>
      <c r="H13" s="23"/>
      <c r="I13" s="21">
        <v>2014</v>
      </c>
      <c r="J13" s="22"/>
      <c r="K13" s="23"/>
      <c r="L13" s="21">
        <v>2015</v>
      </c>
      <c r="M13" s="22"/>
      <c r="N13" s="23"/>
    </row>
    <row r="14" spans="2:14" x14ac:dyDescent="0.25">
      <c r="B14" s="4" t="s">
        <v>0</v>
      </c>
      <c r="C14" s="4" t="s">
        <v>8</v>
      </c>
      <c r="D14" s="4" t="s">
        <v>9</v>
      </c>
      <c r="E14" s="4" t="s">
        <v>1</v>
      </c>
      <c r="F14" s="4" t="s">
        <v>8</v>
      </c>
      <c r="G14" s="4" t="s">
        <v>9</v>
      </c>
      <c r="H14" s="4" t="s">
        <v>1</v>
      </c>
      <c r="I14" s="4" t="s">
        <v>8</v>
      </c>
      <c r="J14" s="4" t="s">
        <v>9</v>
      </c>
      <c r="K14" s="4" t="s">
        <v>1</v>
      </c>
      <c r="L14" s="4" t="s">
        <v>8</v>
      </c>
      <c r="M14" s="4" t="s">
        <v>9</v>
      </c>
      <c r="N14" s="4" t="s">
        <v>1</v>
      </c>
    </row>
    <row r="15" spans="2:14" ht="16.5" x14ac:dyDescent="0.3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14" ht="18.75" x14ac:dyDescent="0.3">
      <c r="B16" s="5" t="s">
        <v>2</v>
      </c>
      <c r="C16" s="11">
        <f>+C17+C18+C19</f>
        <v>0</v>
      </c>
      <c r="D16" s="11">
        <f>+D17+D18+D19</f>
        <v>0</v>
      </c>
      <c r="E16" s="12">
        <v>0</v>
      </c>
      <c r="F16" s="11">
        <f>+F17+F18+F19</f>
        <v>7308000000</v>
      </c>
      <c r="G16" s="11">
        <f>+G17+G18+G19</f>
        <v>6816997680</v>
      </c>
      <c r="H16" s="12">
        <f>+G16/F16</f>
        <v>0.93281303776683089</v>
      </c>
      <c r="I16" s="11">
        <f>+I17+I18+I19</f>
        <v>201344540000</v>
      </c>
      <c r="J16" s="11">
        <f>+J17+J18+J19</f>
        <v>189376736123</v>
      </c>
      <c r="K16" s="12">
        <f>+J16/I16</f>
        <v>0.94056057404387527</v>
      </c>
      <c r="L16" s="11">
        <f>+L17+L18+L19</f>
        <v>245988742342</v>
      </c>
      <c r="M16" s="11">
        <f>+M17+M18+M19</f>
        <v>245055891445.37</v>
      </c>
      <c r="N16" s="12">
        <f>+M16/L16</f>
        <v>0.99620774964029424</v>
      </c>
    </row>
    <row r="17" spans="2:14" ht="17.25" x14ac:dyDescent="0.3">
      <c r="B17" s="6" t="s">
        <v>3</v>
      </c>
      <c r="C17" s="7">
        <v>0</v>
      </c>
      <c r="D17" s="7">
        <v>0</v>
      </c>
      <c r="E17" s="10">
        <v>0</v>
      </c>
      <c r="F17" s="7">
        <v>0</v>
      </c>
      <c r="G17" s="7">
        <v>0</v>
      </c>
      <c r="H17" s="13">
        <v>0</v>
      </c>
      <c r="I17" s="7">
        <v>0</v>
      </c>
      <c r="J17" s="7">
        <v>0</v>
      </c>
      <c r="K17" s="13">
        <v>0</v>
      </c>
      <c r="L17" s="7">
        <v>0</v>
      </c>
      <c r="M17" s="7">
        <v>0</v>
      </c>
      <c r="N17" s="13">
        <v>0</v>
      </c>
    </row>
    <row r="18" spans="2:14" ht="17.25" x14ac:dyDescent="0.3">
      <c r="B18" s="6" t="s">
        <v>4</v>
      </c>
      <c r="C18" s="7">
        <v>0</v>
      </c>
      <c r="D18" s="7">
        <v>0</v>
      </c>
      <c r="E18" s="10">
        <v>0</v>
      </c>
      <c r="F18" s="7">
        <v>7308000000</v>
      </c>
      <c r="G18" s="7">
        <v>6816997680</v>
      </c>
      <c r="H18" s="13">
        <v>0</v>
      </c>
      <c r="I18" s="7">
        <v>4344540000</v>
      </c>
      <c r="J18" s="7">
        <v>3976581980</v>
      </c>
      <c r="K18" s="13">
        <f t="shared" ref="K18" si="0">+J18/I18</f>
        <v>0.91530564340528575</v>
      </c>
      <c r="L18" s="7">
        <v>12988742342</v>
      </c>
      <c r="M18" s="7">
        <v>12285524458.369999</v>
      </c>
      <c r="N18" s="13">
        <f t="shared" ref="N18" si="1">+M18/L18</f>
        <v>0.94585943233656289</v>
      </c>
    </row>
    <row r="19" spans="2:14" ht="17.25" x14ac:dyDescent="0.3">
      <c r="B19" s="6" t="s">
        <v>5</v>
      </c>
      <c r="C19" s="7">
        <v>0</v>
      </c>
      <c r="D19" s="7">
        <v>0</v>
      </c>
      <c r="E19" s="10">
        <v>0</v>
      </c>
      <c r="F19" s="7">
        <v>0</v>
      </c>
      <c r="G19" s="7">
        <v>0</v>
      </c>
      <c r="H19" s="13">
        <v>0</v>
      </c>
      <c r="I19" s="7">
        <v>197000000000</v>
      </c>
      <c r="J19" s="7">
        <v>185400154143</v>
      </c>
      <c r="K19" s="13">
        <v>0</v>
      </c>
      <c r="L19" s="7">
        <v>233000000000</v>
      </c>
      <c r="M19" s="7">
        <v>232770366987</v>
      </c>
      <c r="N19" s="13">
        <v>0</v>
      </c>
    </row>
    <row r="20" spans="2:14" ht="16.5" x14ac:dyDescent="0.3">
      <c r="B20" s="3"/>
      <c r="C20" s="3"/>
      <c r="D20" s="3"/>
      <c r="E20" s="3"/>
      <c r="F20" s="3"/>
      <c r="G20" s="8"/>
      <c r="H20" s="3"/>
      <c r="I20" s="3"/>
      <c r="J20" s="8"/>
      <c r="K20" s="3"/>
      <c r="L20" s="3"/>
      <c r="M20" s="8"/>
      <c r="N20" s="3"/>
    </row>
    <row r="21" spans="2:14" ht="18.75" x14ac:dyDescent="0.3">
      <c r="B21" s="5" t="s">
        <v>6</v>
      </c>
      <c r="C21" s="16">
        <v>0</v>
      </c>
      <c r="D21" s="16">
        <v>0</v>
      </c>
      <c r="E21" s="12">
        <v>0</v>
      </c>
      <c r="F21" s="16">
        <v>0</v>
      </c>
      <c r="G21" s="16">
        <v>0</v>
      </c>
      <c r="H21" s="12">
        <v>0</v>
      </c>
      <c r="I21" s="16">
        <v>142553891390</v>
      </c>
      <c r="J21" s="16">
        <v>113087085466.99001</v>
      </c>
      <c r="K21" s="12">
        <v>0</v>
      </c>
      <c r="L21" s="16">
        <v>106920223231</v>
      </c>
      <c r="M21" s="16">
        <v>95095670044.290009</v>
      </c>
      <c r="N21" s="12">
        <f>+M21/L21</f>
        <v>0.88940770202879982</v>
      </c>
    </row>
    <row r="22" spans="2:14" ht="17.25" x14ac:dyDescent="0.3">
      <c r="B22" s="3"/>
      <c r="C22" s="14"/>
      <c r="D22" s="14"/>
      <c r="E22" s="14"/>
      <c r="F22" s="15"/>
      <c r="G22" s="15"/>
      <c r="H22" s="14"/>
      <c r="I22" s="15"/>
      <c r="J22" s="15"/>
      <c r="K22" s="14"/>
      <c r="L22" s="15"/>
      <c r="M22" s="15"/>
      <c r="N22" s="14"/>
    </row>
    <row r="23" spans="2:14" ht="18.75" x14ac:dyDescent="0.3">
      <c r="B23" s="9" t="s">
        <v>7</v>
      </c>
      <c r="C23" s="17">
        <f>+C21+C16</f>
        <v>0</v>
      </c>
      <c r="D23" s="17">
        <f>+D21+D16</f>
        <v>0</v>
      </c>
      <c r="E23" s="18">
        <v>0</v>
      </c>
      <c r="F23" s="17">
        <f>+F21+F16</f>
        <v>7308000000</v>
      </c>
      <c r="G23" s="17">
        <f>+G21+G16</f>
        <v>6816997680</v>
      </c>
      <c r="H23" s="18">
        <f>+G23/F23</f>
        <v>0.93281303776683089</v>
      </c>
      <c r="I23" s="17">
        <f>+I21+I16</f>
        <v>343898431390</v>
      </c>
      <c r="J23" s="17">
        <f>+J21+J16</f>
        <v>302463821589.98999</v>
      </c>
      <c r="K23" s="18">
        <f>+J23/I23</f>
        <v>0.87951497879029039</v>
      </c>
      <c r="L23" s="17">
        <f>+L21+L16</f>
        <v>352908965573</v>
      </c>
      <c r="M23" s="17">
        <f>+M21+M16</f>
        <v>340151561489.66003</v>
      </c>
      <c r="N23" s="18">
        <f>+M23/L23</f>
        <v>0.9638507226286348</v>
      </c>
    </row>
  </sheetData>
  <mergeCells count="4">
    <mergeCell ref="C13:E13"/>
    <mergeCell ref="F13:H13"/>
    <mergeCell ref="I13:K13"/>
    <mergeCell ref="L13:N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V.FUTURAS MJD 2012-2015 </vt:lpstr>
      <vt:lpstr>V.FUTURAS SNR 2012-2015 </vt:lpstr>
      <vt:lpstr>V.FUTURAS INPEC 2012-2015 </vt:lpstr>
      <vt:lpstr>V.FUTURAS ANDJE 2012-2015</vt:lpstr>
      <vt:lpstr>V.FUTURAS USPEC 2012-2015 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PAOLA CIFUENTES CHALARCA</dc:creator>
  <cp:lastModifiedBy>ADRIANA MARIA PABON MUÑOZ</cp:lastModifiedBy>
  <dcterms:created xsi:type="dcterms:W3CDTF">2013-05-20T19:02:01Z</dcterms:created>
  <dcterms:modified xsi:type="dcterms:W3CDTF">2015-09-01T21:14:47Z</dcterms:modified>
</cp:coreProperties>
</file>