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72.23.131.133\Presupuesto\02. PRESUPUESTO_2024\19. Informes\01_Analisis_ejecucion_pptal\30_09_2024\"/>
    </mc:Choice>
  </mc:AlternateContent>
  <xr:revisionPtr revIDLastSave="0" documentId="13_ncr:1_{6C99C1D6-FD88-47DE-858C-9220A9CCCB92}" xr6:coauthVersionLast="47" xr6:coauthVersionMax="47" xr10:uidLastSave="{00000000-0000-0000-0000-000000000000}"/>
  <bookViews>
    <workbookView xWindow="4065" yWindow="4065" windowWidth="21600" windowHeight="11295" firstSheet="1" activeTab="3" xr2:uid="{00000000-000D-0000-FFFF-FFFF00000000}"/>
  </bookViews>
  <sheets>
    <sheet name="Original" sheetId="6" r:id="rId1"/>
    <sheet name="Copia" sheetId="7" r:id="rId2"/>
    <sheet name="Graficos y tablas" sheetId="2" r:id="rId3"/>
    <sheet name="Graficos y tablas comparativas" sheetId="3" r:id="rId4"/>
    <sheet name="Hoja_de_trabajo" sheetId="4" r:id="rId5"/>
  </sheets>
  <definedNames>
    <definedName name="_xlnm._FilterDatabase" localSheetId="4" hidden="1">Hoja_de_trabajo!$A$1:$AQ$63</definedName>
  </definedNames>
  <calcPr calcId="191029"/>
  <pivotCaches>
    <pivotCache cacheId="42" r:id="rId6"/>
    <pivotCache cacheId="62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5" i="4" l="1"/>
  <c r="D23" i="3"/>
  <c r="D22" i="3"/>
  <c r="G15" i="3"/>
  <c r="F15" i="3"/>
  <c r="G14" i="3"/>
  <c r="F14" i="3"/>
  <c r="G13" i="3"/>
  <c r="F13" i="3"/>
  <c r="G12" i="3"/>
  <c r="F12" i="3"/>
  <c r="G11" i="3"/>
  <c r="H11" i="3" s="1"/>
  <c r="F11" i="3"/>
  <c r="G10" i="3"/>
  <c r="F10" i="3"/>
  <c r="G9" i="3"/>
  <c r="F9" i="3"/>
  <c r="G8" i="3"/>
  <c r="F8" i="3"/>
  <c r="G7" i="3"/>
  <c r="F7" i="3"/>
  <c r="G6" i="3"/>
  <c r="F6" i="3"/>
  <c r="J20" i="2"/>
  <c r="I20" i="2"/>
  <c r="F5" i="2"/>
  <c r="F4" i="2"/>
  <c r="D6" i="2"/>
  <c r="D5" i="2"/>
  <c r="D4" i="2"/>
  <c r="H14" i="3" l="1"/>
  <c r="H9" i="3"/>
  <c r="H6" i="3"/>
  <c r="H12" i="3"/>
  <c r="H13" i="3"/>
  <c r="H15" i="3"/>
  <c r="H7" i="3"/>
  <c r="H8" i="3"/>
  <c r="H10" i="3"/>
</calcChain>
</file>

<file path=xl/sharedStrings.xml><?xml version="1.0" encoding="utf-8"?>
<sst xmlns="http://schemas.openxmlformats.org/spreadsheetml/2006/main" count="1585" uniqueCount="195">
  <si>
    <t>Reporte Ejecución de Ingresos Agregada</t>
  </si>
  <si>
    <t>Usuario Solicitante:</t>
  </si>
  <si>
    <t>Unidad ó Subunidad Ejecutora Solicitante:</t>
  </si>
  <si>
    <t>15-07-00</t>
  </si>
  <si>
    <t>INSTITUTO CASAS FISCALES DEL EJÉRCITO</t>
  </si>
  <si>
    <t>Fecha y Hora Sistema:</t>
  </si>
  <si>
    <t>Año Fiscal</t>
  </si>
  <si>
    <t>2024</t>
  </si>
  <si>
    <t/>
  </si>
  <si>
    <t>Vigencia Fiscal</t>
  </si>
  <si>
    <t>Actual</t>
  </si>
  <si>
    <t>Mes</t>
  </si>
  <si>
    <t>Septiembre</t>
  </si>
  <si>
    <t>Tipo Reporte</t>
  </si>
  <si>
    <t>Detalle</t>
  </si>
  <si>
    <t>Posición Institucional .</t>
  </si>
  <si>
    <t>15-07-00 - INSTITUTO CASAS FISCALES DEL EJÉRCITO</t>
  </si>
  <si>
    <t>Nivel Catálogo de Ingresos:</t>
  </si>
  <si>
    <t>Desagregado</t>
  </si>
  <si>
    <t>Fuente de Financiación:</t>
  </si>
  <si>
    <t>Propios</t>
  </si>
  <si>
    <t>Situación de Fondos:</t>
  </si>
  <si>
    <t>CSF</t>
  </si>
  <si>
    <t>IDENTIFICACION</t>
  </si>
  <si>
    <t>DESCRIPCION</t>
  </si>
  <si>
    <t>Niv1</t>
  </si>
  <si>
    <t>Niv2</t>
  </si>
  <si>
    <t>Niv3</t>
  </si>
  <si>
    <t>Niv4</t>
  </si>
  <si>
    <t>Num</t>
  </si>
  <si>
    <t>Con</t>
  </si>
  <si>
    <t>Des1</t>
  </si>
  <si>
    <t>Des2</t>
  </si>
  <si>
    <t>Des3</t>
  </si>
  <si>
    <t>Des4</t>
  </si>
  <si>
    <t>Des5</t>
  </si>
  <si>
    <t>Des6</t>
  </si>
  <si>
    <t>Des7</t>
  </si>
  <si>
    <t>Des8</t>
  </si>
  <si>
    <t>Des9</t>
  </si>
  <si>
    <t>Des10</t>
  </si>
  <si>
    <t>Des11</t>
  </si>
  <si>
    <t>Des12</t>
  </si>
  <si>
    <t>Des13</t>
  </si>
  <si>
    <t>Des14</t>
  </si>
  <si>
    <t>Descripción</t>
  </si>
  <si>
    <t>AFORO INICIAL</t>
  </si>
  <si>
    <t>MODIFICACIONES AFORO</t>
  </si>
  <si>
    <t>AFORO VIGENTE</t>
  </si>
  <si>
    <t>RECAUDO EN EFECTIVO MES</t>
  </si>
  <si>
    <t>RECAUDO EN EFECTIVO ACUMULADO</t>
  </si>
  <si>
    <t>DEVOLUCIONES PAGADAS ACUMULADAS</t>
  </si>
  <si>
    <t>RECAUDO EN EFECTIVO ACUMULADO NETO</t>
  </si>
  <si>
    <t>SALDO DE AFORO POR RECAUDAR</t>
  </si>
  <si>
    <t>3</t>
  </si>
  <si>
    <t>RECURSOS PROPIOS DE ESTABLECIMIENTOS PÚBLICOS</t>
  </si>
  <si>
    <t>60.326.000.000,00</t>
  </si>
  <si>
    <t>0,00</t>
  </si>
  <si>
    <t>1.167.061.287,75</t>
  </si>
  <si>
    <t>1</t>
  </si>
  <si>
    <t>01</t>
  </si>
  <si>
    <t>INGRESOS CORRIENTES</t>
  </si>
  <si>
    <t>48.793.409.877,00</t>
  </si>
  <si>
    <t>13.011.427,01</t>
  </si>
  <si>
    <t>02</t>
  </si>
  <si>
    <t>INGRESOS NO TRIBUTARIOS</t>
  </si>
  <si>
    <t>CONTRIBUCIONES</t>
  </si>
  <si>
    <t>9.000.000.000,00</t>
  </si>
  <si>
    <t>1.065.521.977,00</t>
  </si>
  <si>
    <t>9.048.540.482,00</t>
  </si>
  <si>
    <t>-48.540.482,00</t>
  </si>
  <si>
    <t>04</t>
  </si>
  <si>
    <t>CONTRIBUCIONES DIVERSAS</t>
  </si>
  <si>
    <t>45</t>
  </si>
  <si>
    <t>CONTRIBUCIÓN INDUSTRIA MILITAR – ICFE</t>
  </si>
  <si>
    <t>MULTAS, SANCIONES E INTERESES DE MORA</t>
  </si>
  <si>
    <t>50.000.000,00</t>
  </si>
  <si>
    <t>MULTAS Y SANCIONES</t>
  </si>
  <si>
    <t>05</t>
  </si>
  <si>
    <t>SANCIONES ADMINISTRATIVAS</t>
  </si>
  <si>
    <t>5</t>
  </si>
  <si>
    <t>VENTA DE BIENES Y SERVICIOS</t>
  </si>
  <si>
    <t>39.743.409.877,00</t>
  </si>
  <si>
    <t>VENTAS DE ESTABLECIMIENTO DE MERCADO</t>
  </si>
  <si>
    <t>11.909.349,99</t>
  </si>
  <si>
    <t>07</t>
  </si>
  <si>
    <t>SERVICIOS FINANCIEROS Y SERVICIOS CONEXOS, SERVICIOS INMOBILIARIOS Y SERVICIOS DE ARRENDAMIENTO Y LEASING</t>
  </si>
  <si>
    <t>2</t>
  </si>
  <si>
    <t>SERVICIOS INMOBILIARIOS</t>
  </si>
  <si>
    <t>SERVICIOS INMOBILIARIOS RELATIVOS A BIENES INMUEBLES PROPIOS O ARRENDADOS</t>
  </si>
  <si>
    <t>PROPIOS O  ARRENDADOS</t>
  </si>
  <si>
    <t>24.851.678.553,00</t>
  </si>
  <si>
    <t>VENTAS INCIDENTALES DE ESTABLECIMIENTO NO DE MERCADO</t>
  </si>
  <si>
    <t>1.102.077,02</t>
  </si>
  <si>
    <t>CONSTRUCCIÓN Y SERVICIOS DE LA CONSTRUCCIÓN</t>
  </si>
  <si>
    <t>4</t>
  </si>
  <si>
    <t>SERVICIOS DE CONSTRUCCIÓN</t>
  </si>
  <si>
    <t>SERVICIOS GENERALES DE CONSTRUCCIÓN DE EDIFICACIONES</t>
  </si>
  <si>
    <t>14.891.731.324,00</t>
  </si>
  <si>
    <t>RECURSOS DE CAPITAL</t>
  </si>
  <si>
    <t>11.532.590.123,00</t>
  </si>
  <si>
    <t>1.154.049.860,74</t>
  </si>
  <si>
    <t>EXCEDENTES FINANCIEROS</t>
  </si>
  <si>
    <t>5.924.000.000,00</t>
  </si>
  <si>
    <t>ESTABLECIMIENTOS PÚBLICOS</t>
  </si>
  <si>
    <t>-5.924.000.000,00</t>
  </si>
  <si>
    <t>CAPITALIZACIÓN DE EXCEDENTES FINANCIEROS</t>
  </si>
  <si>
    <t>RENDIMIENTOS FINANCIEROS</t>
  </si>
  <si>
    <t>1.590.123,00</t>
  </si>
  <si>
    <t>RECURSOS DE LA ENTIDAD</t>
  </si>
  <si>
    <t>DEPÓSITOS</t>
  </si>
  <si>
    <t>INTERESES SOBRE DEPÓSITOS EN INSTITUCIONES FINANCIERAS</t>
  </si>
  <si>
    <t>12</t>
  </si>
  <si>
    <t>RECURSOS DE TERCEROS</t>
  </si>
  <si>
    <t>5.600.000.000,00</t>
  </si>
  <si>
    <t>DEPÓSITO EN PRENDA</t>
  </si>
  <si>
    <t>13</t>
  </si>
  <si>
    <t>REINTEGROS Y OTROS RECURSOS NO APROPIADOS</t>
  </si>
  <si>
    <t>7.000.000,00</t>
  </si>
  <si>
    <t>REINTEGROS</t>
  </si>
  <si>
    <t>REINTEGROS INCAPACIDADES</t>
  </si>
  <si>
    <t>5.000.000,00</t>
  </si>
  <si>
    <t>03</t>
  </si>
  <si>
    <t>REINTEGROS GASTOS DE FUNCIONAMIENTO</t>
  </si>
  <si>
    <t>2.000.000,00</t>
  </si>
  <si>
    <t>51.500,00</t>
  </si>
  <si>
    <t>1.948.500,00</t>
  </si>
  <si>
    <t>RUBROS DE INGRESO</t>
  </si>
  <si>
    <t xml:space="preserve">APROPIACIÓN </t>
  </si>
  <si>
    <t xml:space="preserve"> RECAUDO ACUMULADO</t>
  </si>
  <si>
    <t>TOTAL DE INGRESOS</t>
  </si>
  <si>
    <t>Etiquetas de fila</t>
  </si>
  <si>
    <t>Suma de AFORO INICIAL</t>
  </si>
  <si>
    <t>Suma de RECAUDO EN EFECTIVO ACUMULADO</t>
  </si>
  <si>
    <t>Total general</t>
  </si>
  <si>
    <t>|</t>
  </si>
  <si>
    <t xml:space="preserve"> % REACUDO ACUMULADO</t>
  </si>
  <si>
    <t>TOTAL DE INGRESOS CORRIENTES</t>
  </si>
  <si>
    <t>TOTAL DE INGRESOS RECURSOS DE CAPITAL</t>
  </si>
  <si>
    <t>Etiquetas de columna</t>
  </si>
  <si>
    <t>APROPIACIÓN</t>
  </si>
  <si>
    <t>% 2023</t>
  </si>
  <si>
    <t>% 2024</t>
  </si>
  <si>
    <t>VARIACIÓN 
2023 VS 2024</t>
  </si>
  <si>
    <t xml:space="preserve">RUBRO </t>
  </si>
  <si>
    <t>Suma de % RECAUDO</t>
  </si>
  <si>
    <t>RUBRO INGRESO</t>
  </si>
  <si>
    <t xml:space="preserve">vigencia </t>
  </si>
  <si>
    <t>APROXIMADO PENDIENTE POR RECAUDAR DIC</t>
  </si>
  <si>
    <t>4.928.000,00</t>
  </si>
  <si>
    <t>72.000,00</t>
  </si>
  <si>
    <t>-123.500,00</t>
  </si>
  <si>
    <t>123.500,00</t>
  </si>
  <si>
    <t>6.876.500,00</t>
  </si>
  <si>
    <t>2.850.499.195,62</t>
  </si>
  <si>
    <t>2.749.500.804,38</t>
  </si>
  <si>
    <t>3.903.550.665,12</t>
  </si>
  <si>
    <t>513.526.548,64</t>
  </si>
  <si>
    <t>-18.958.463,72</t>
  </si>
  <si>
    <t>20.548.586,72</t>
  </si>
  <si>
    <t>8.571,34</t>
  </si>
  <si>
    <t>-20.548.586,72</t>
  </si>
  <si>
    <t>2.838.417.231,90</t>
  </si>
  <si>
    <t>8.694.172.891,10</t>
  </si>
  <si>
    <t>9.848.222.751,84</t>
  </si>
  <si>
    <t>513.607.119,98</t>
  </si>
  <si>
    <t>3.537.560.168,70</t>
  </si>
  <si>
    <t>11.354.171.155,30</t>
  </si>
  <si>
    <t>11.355.273.232,32</t>
  </si>
  <si>
    <t>1.292.073.167,74</t>
  </si>
  <si>
    <t>-11.354.171.155,30</t>
  </si>
  <si>
    <t>7.568.547.229,34</t>
  </si>
  <si>
    <t>17.283.131.323,66</t>
  </si>
  <si>
    <t>17.295.040.673,65</t>
  </si>
  <si>
    <t>2.004.404.134,99</t>
  </si>
  <si>
    <t>-17.283.131.323,66</t>
  </si>
  <si>
    <t>11.106.107.398,04</t>
  </si>
  <si>
    <t>28.637.302.478,96</t>
  </si>
  <si>
    <t>28.650.313.905,97</t>
  </si>
  <si>
    <t>3.296.477.302,73</t>
  </si>
  <si>
    <t>-912.460.186,13</t>
  </si>
  <si>
    <t>962.460.186,13</t>
  </si>
  <si>
    <t>13.246.901,17</t>
  </si>
  <si>
    <t>-962.460.186,13</t>
  </si>
  <si>
    <t>10.145.106.729,91</t>
  </si>
  <si>
    <t>38.648.303.147,09</t>
  </si>
  <si>
    <t>38.661.314.574,10</t>
  </si>
  <si>
    <t>4.375.246.180,90</t>
  </si>
  <si>
    <t>12.983.523.961,81</t>
  </si>
  <si>
    <t>47.342.476.038,19</t>
  </si>
  <si>
    <t>48.509.537.325,94</t>
  </si>
  <si>
    <t>4.888.853.300,88</t>
  </si>
  <si>
    <t>2024-10-16-3:34 p. m.</t>
  </si>
  <si>
    <t>ANGELA  MARIA JIMENEZ MONROY</t>
  </si>
  <si>
    <t>MHajimenez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</si>
</sst>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##,000,,"/>
    <numFmt numFmtId="165" formatCode="###,##0,,"/>
    <numFmt numFmtId="166" formatCode="###,##0.0,,"/>
    <numFmt numFmtId="167" formatCode="_-&quot;$&quot;\ * #,##0.00_-;\-&quot;$&quot;\ * #,##0.00_-;_-&quot;$&quot;\ * &quot;-&quot;??_-;_-@_-"/>
  </numFmts>
  <fonts count="16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2D77C2"/>
      <name val="Arial"/>
    </font>
    <font>
      <sz val="8"/>
      <color rgb="FF2D77C2"/>
      <name val="Arial"/>
    </font>
    <font>
      <sz val="8"/>
      <color rgb="FF000000"/>
      <name val="Arial"/>
    </font>
    <font>
      <b/>
      <sz val="7"/>
      <color rgb="FFFFFFFF"/>
      <name val="Arial Narrow"/>
    </font>
    <font>
      <b/>
      <sz val="7"/>
      <color rgb="FF000000"/>
      <name val="Arial Narrow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7"/>
      <color rgb="FFFFFFFF"/>
      <name val="Arial Narrow"/>
      <family val="2"/>
    </font>
    <font>
      <b/>
      <sz val="7"/>
      <color rgb="FF000000"/>
      <name val="Arial Narrow"/>
      <family val="2"/>
    </font>
    <font>
      <sz val="10"/>
      <name val="Calibri"/>
      <family val="2"/>
    </font>
    <font>
      <b/>
      <sz val="11"/>
      <name val="Calibri"/>
    </font>
    <font>
      <b/>
      <sz val="1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2D77C2"/>
        <bgColor rgb="FF2D77C2"/>
      </patternFill>
    </fill>
    <fill>
      <patternFill patternType="solid">
        <fgColor theme="9" tint="-0.249977111117893"/>
        <bgColor theme="9" tint="-0.24997711111789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39997558519241921"/>
        <bgColor rgb="FF2D77C2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2D77C2"/>
      </left>
      <right/>
      <top style="thin">
        <color rgb="FF2D77C2"/>
      </top>
      <bottom/>
      <diagonal/>
    </border>
    <border>
      <left/>
      <right/>
      <top style="thin">
        <color rgb="FF2D77C2"/>
      </top>
      <bottom/>
      <diagonal/>
    </border>
    <border>
      <left/>
      <right style="thin">
        <color rgb="FF2D77C2"/>
      </right>
      <top style="thin">
        <color rgb="FF2D77C2"/>
      </top>
      <bottom/>
      <diagonal/>
    </border>
    <border>
      <left style="thin">
        <color rgb="FF2D77C2"/>
      </left>
      <right/>
      <top/>
      <bottom/>
      <diagonal/>
    </border>
    <border>
      <left/>
      <right style="thin">
        <color rgb="FF2D77C2"/>
      </right>
      <top/>
      <bottom/>
      <diagonal/>
    </border>
    <border>
      <left style="thin">
        <color rgb="FF2D77C2"/>
      </left>
      <right/>
      <top/>
      <bottom style="thin">
        <color rgb="FF2D77C2"/>
      </bottom>
      <diagonal/>
    </border>
    <border>
      <left/>
      <right/>
      <top/>
      <bottom style="thin">
        <color rgb="FF2D77C2"/>
      </bottom>
      <diagonal/>
    </border>
    <border>
      <left/>
      <right style="thin">
        <color rgb="FF2D77C2"/>
      </right>
      <top/>
      <bottom style="thin">
        <color rgb="FF2D77C2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theme="9" tint="-0.249977111117893"/>
      </top>
      <bottom style="thin">
        <color theme="9" tint="0.79998168889431442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  <border>
      <left/>
      <right/>
      <top style="double">
        <color theme="9" tint="-0.249977111117893"/>
      </top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8" fillId="0" borderId="0" applyFont="0" applyFill="0" applyBorder="0" applyAlignment="0" applyProtection="0"/>
  </cellStyleXfs>
  <cellXfs count="104"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/>
    <xf numFmtId="0" fontId="9" fillId="0" borderId="0" xfId="0" applyFont="1" applyAlignment="1">
      <alignment horizontal="center" vertical="center" wrapText="1"/>
    </xf>
    <xf numFmtId="10" fontId="9" fillId="0" borderId="0" xfId="2" applyNumberFormat="1" applyFont="1" applyFill="1" applyBorder="1" applyAlignment="1">
      <alignment horizontal="center" vertical="center" wrapText="1"/>
    </xf>
    <xf numFmtId="0" fontId="9" fillId="0" borderId="0" xfId="0" applyFont="1"/>
    <xf numFmtId="10" fontId="9" fillId="0" borderId="0" xfId="2" applyNumberFormat="1" applyFont="1" applyFill="1" applyBorder="1"/>
    <xf numFmtId="9" fontId="9" fillId="0" borderId="0" xfId="2" applyFont="1" applyFill="1" applyBorder="1"/>
    <xf numFmtId="9" fontId="9" fillId="0" borderId="0" xfId="2" applyFont="1" applyFill="1" applyBorder="1" applyAlignment="1">
      <alignment horizontal="center"/>
    </xf>
    <xf numFmtId="0" fontId="10" fillId="0" borderId="0" xfId="0" applyFont="1"/>
    <xf numFmtId="9" fontId="10" fillId="3" borderId="0" xfId="0" quotePrefix="1" applyNumberFormat="1" applyFont="1" applyFill="1" applyAlignment="1">
      <alignment horizontal="center" vertical="center" wrapText="1"/>
    </xf>
    <xf numFmtId="9" fontId="10" fillId="3" borderId="0" xfId="0" quotePrefix="1" applyNumberFormat="1" applyFont="1" applyFill="1" applyAlignment="1">
      <alignment horizontal="center" wrapText="1"/>
    </xf>
    <xf numFmtId="0" fontId="10" fillId="0" borderId="0" xfId="0" applyFont="1" applyAlignment="1">
      <alignment horizontal="center"/>
    </xf>
    <xf numFmtId="9" fontId="10" fillId="3" borderId="12" xfId="2" applyFont="1" applyFill="1" applyBorder="1"/>
    <xf numFmtId="9" fontId="10" fillId="4" borderId="13" xfId="2" applyFont="1" applyFill="1" applyBorder="1"/>
    <xf numFmtId="9" fontId="9" fillId="0" borderId="13" xfId="2" applyFont="1" applyBorder="1"/>
    <xf numFmtId="9" fontId="10" fillId="0" borderId="14" xfId="2" applyFont="1" applyBorder="1"/>
    <xf numFmtId="165" fontId="9" fillId="0" borderId="0" xfId="0" applyNumberFormat="1" applyFont="1"/>
    <xf numFmtId="9" fontId="9" fillId="0" borderId="0" xfId="0" applyNumberFormat="1" applyFont="1"/>
    <xf numFmtId="0" fontId="11" fillId="2" borderId="9" xfId="0" applyFont="1" applyFill="1" applyBorder="1" applyAlignment="1">
      <alignment horizontal="center" wrapText="1" readingOrder="1"/>
    </xf>
    <xf numFmtId="0" fontId="11" fillId="2" borderId="9" xfId="0" applyFont="1" applyFill="1" applyBorder="1" applyAlignment="1">
      <alignment wrapText="1" readingOrder="1"/>
    </xf>
    <xf numFmtId="0" fontId="11" fillId="5" borderId="9" xfId="0" applyFont="1" applyFill="1" applyBorder="1" applyAlignment="1">
      <alignment wrapText="1" readingOrder="1"/>
    </xf>
    <xf numFmtId="0" fontId="11" fillId="5" borderId="9" xfId="0" applyFont="1" applyFill="1" applyBorder="1" applyAlignment="1">
      <alignment horizontal="center" wrapText="1" readingOrder="1"/>
    </xf>
    <xf numFmtId="167" fontId="9" fillId="0" borderId="0" xfId="3" applyFont="1"/>
    <xf numFmtId="0" fontId="6" fillId="0" borderId="0" xfId="0" applyFont="1" applyAlignment="1">
      <alignment vertical="top" readingOrder="1"/>
    </xf>
    <xf numFmtId="4" fontId="6" fillId="0" borderId="0" xfId="0" applyNumberFormat="1" applyFont="1" applyAlignment="1">
      <alignment vertical="top" readingOrder="1"/>
    </xf>
    <xf numFmtId="4" fontId="6" fillId="0" borderId="0" xfId="0" applyNumberFormat="1" applyFont="1" applyAlignment="1">
      <alignment horizontal="right" vertical="top" readingOrder="1"/>
    </xf>
    <xf numFmtId="0" fontId="6" fillId="0" borderId="0" xfId="0" applyFont="1" applyAlignment="1">
      <alignment horizontal="right" vertical="top" readingOrder="1"/>
    </xf>
    <xf numFmtId="0" fontId="12" fillId="0" borderId="0" xfId="0" applyFont="1" applyAlignment="1">
      <alignment vertical="top" wrapText="1" readingOrder="1"/>
    </xf>
    <xf numFmtId="0" fontId="6" fillId="6" borderId="0" xfId="0" applyFont="1" applyFill="1" applyAlignment="1">
      <alignment vertical="top" readingOrder="1"/>
    </xf>
    <xf numFmtId="4" fontId="6" fillId="6" borderId="0" xfId="0" applyNumberFormat="1" applyFont="1" applyFill="1" applyAlignment="1">
      <alignment vertical="top" readingOrder="1"/>
    </xf>
    <xf numFmtId="0" fontId="6" fillId="6" borderId="0" xfId="0" applyFont="1" applyFill="1" applyAlignment="1">
      <alignment horizontal="right" vertical="top" readingOrder="1"/>
    </xf>
    <xf numFmtId="4" fontId="6" fillId="6" borderId="0" xfId="0" applyNumberFormat="1" applyFont="1" applyFill="1" applyAlignment="1">
      <alignment horizontal="right" vertical="top" readingOrder="1"/>
    </xf>
    <xf numFmtId="0" fontId="9" fillId="6" borderId="0" xfId="0" applyFont="1" applyFill="1"/>
    <xf numFmtId="0" fontId="12" fillId="0" borderId="0" xfId="0" applyFont="1" applyAlignment="1">
      <alignment vertical="top" readingOrder="1"/>
    </xf>
    <xf numFmtId="4" fontId="12" fillId="0" borderId="0" xfId="0" applyNumberFormat="1" applyFont="1" applyAlignment="1">
      <alignment horizontal="right" vertical="top" wrapText="1" readingOrder="1"/>
    </xf>
    <xf numFmtId="0" fontId="12" fillId="0" borderId="0" xfId="0" applyFont="1" applyAlignment="1">
      <alignment horizontal="right" vertical="top" wrapText="1" readingOrder="1"/>
    </xf>
    <xf numFmtId="0" fontId="9" fillId="0" borderId="0" xfId="0" applyFont="1" applyFill="1"/>
    <xf numFmtId="0" fontId="12" fillId="6" borderId="0" xfId="0" applyFont="1" applyFill="1" applyAlignment="1">
      <alignment vertical="top" readingOrder="1"/>
    </xf>
    <xf numFmtId="0" fontId="6" fillId="7" borderId="0" xfId="0" applyFont="1" applyFill="1" applyAlignment="1">
      <alignment vertical="top" wrapText="1" readingOrder="1"/>
    </xf>
    <xf numFmtId="44" fontId="6" fillId="7" borderId="0" xfId="1" applyFont="1" applyFill="1" applyBorder="1" applyAlignment="1">
      <alignment vertical="top" wrapText="1" readingOrder="1"/>
    </xf>
    <xf numFmtId="44" fontId="6" fillId="7" borderId="0" xfId="1" applyFont="1" applyFill="1" applyBorder="1" applyAlignment="1">
      <alignment horizontal="right" vertical="top" wrapText="1" readingOrder="1"/>
    </xf>
    <xf numFmtId="0" fontId="9" fillId="7" borderId="0" xfId="0" applyFont="1" applyFill="1"/>
    <xf numFmtId="0" fontId="1" fillId="0" borderId="0" xfId="0" pivotButton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4" fillId="0" borderId="0" xfId="0" pivotButton="1" applyFont="1" applyFill="1" applyBorder="1"/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165" fontId="15" fillId="0" borderId="0" xfId="0" applyNumberFormat="1" applyFont="1" applyFill="1" applyBorder="1"/>
    <xf numFmtId="9" fontId="1" fillId="0" borderId="0" xfId="0" applyNumberFormat="1" applyFont="1" applyFill="1" applyBorder="1"/>
    <xf numFmtId="3" fontId="1" fillId="0" borderId="0" xfId="0" applyNumberFormat="1" applyFont="1" applyFill="1" applyBorder="1"/>
    <xf numFmtId="0" fontId="1" fillId="0" borderId="0" xfId="0" pivotButton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0" xfId="0" pivotButton="1" applyFont="1" applyFill="1" applyBorder="1" applyAlignment="1">
      <alignment horizontal="center" vertical="center" wrapText="1"/>
    </xf>
    <xf numFmtId="10" fontId="1" fillId="0" borderId="0" xfId="0" applyNumberFormat="1" applyFont="1" applyFill="1" applyBorder="1"/>
    <xf numFmtId="165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166" fontId="1" fillId="0" borderId="0" xfId="0" applyNumberFormat="1" applyFont="1" applyFill="1" applyBorder="1"/>
    <xf numFmtId="0" fontId="1" fillId="0" borderId="0" xfId="0" applyFont="1" applyFill="1" applyBorder="1" applyAlignment="1">
      <alignment horizontal="left" wrapText="1" indent="1"/>
    </xf>
    <xf numFmtId="0" fontId="6" fillId="0" borderId="0" xfId="0" applyFont="1" applyAlignment="1">
      <alignment horizontal="right" vertical="top" wrapText="1" readingOrder="1"/>
    </xf>
    <xf numFmtId="0" fontId="1" fillId="0" borderId="0" xfId="0" applyFont="1"/>
    <xf numFmtId="0" fontId="6" fillId="0" borderId="0" xfId="0" applyFont="1" applyAlignment="1">
      <alignment horizontal="right" vertical="top" wrapText="1" readingOrder="1"/>
    </xf>
    <xf numFmtId="0" fontId="6" fillId="0" borderId="0" xfId="0" applyFont="1" applyAlignment="1">
      <alignment vertical="top" wrapText="1" readingOrder="1"/>
    </xf>
    <xf numFmtId="0" fontId="6" fillId="0" borderId="0" xfId="0" applyFont="1" applyAlignment="1">
      <alignment vertical="top" wrapText="1" readingOrder="1"/>
    </xf>
    <xf numFmtId="0" fontId="5" fillId="2" borderId="9" xfId="0" applyFont="1" applyFill="1" applyBorder="1" applyAlignment="1">
      <alignment horizontal="center" wrapText="1" readingOrder="1"/>
    </xf>
    <xf numFmtId="0" fontId="1" fillId="0" borderId="11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2" borderId="9" xfId="0" applyFont="1" applyFill="1" applyBorder="1" applyAlignment="1">
      <alignment horizontal="center" wrapText="1" readingOrder="1"/>
    </xf>
    <xf numFmtId="0" fontId="7" fillId="0" borderId="0" xfId="0" applyFont="1" applyAlignment="1">
      <alignment vertical="top" wrapText="1" readingOrder="1"/>
    </xf>
    <xf numFmtId="0" fontId="7" fillId="0" borderId="0" xfId="0" applyFont="1" applyAlignment="1">
      <alignment vertical="top" wrapText="1" readingOrder="1"/>
    </xf>
    <xf numFmtId="0" fontId="5" fillId="2" borderId="0" xfId="0" applyFont="1" applyFill="1" applyAlignment="1">
      <alignment vertical="top" wrapText="1" readingOrder="1"/>
    </xf>
    <xf numFmtId="0" fontId="5" fillId="2" borderId="9" xfId="0" applyFont="1" applyFill="1" applyBorder="1" applyAlignment="1">
      <alignment horizontal="left" wrapText="1" readingOrder="1"/>
    </xf>
    <xf numFmtId="0" fontId="1" fillId="0" borderId="8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0" xfId="0" applyFont="1" applyAlignment="1">
      <alignment vertical="top" wrapText="1" readingOrder="1"/>
    </xf>
    <xf numFmtId="0" fontId="3" fillId="0" borderId="0" xfId="0" applyFont="1" applyAlignment="1">
      <alignment vertical="top" wrapText="1" readingOrder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 readingOrder="1"/>
    </xf>
    <xf numFmtId="0" fontId="1" fillId="0" borderId="1" xfId="0" applyFont="1" applyBorder="1" applyAlignment="1">
      <alignment vertical="top" wrapText="1"/>
    </xf>
    <xf numFmtId="0" fontId="5" fillId="2" borderId="9" xfId="0" applyFont="1" applyFill="1" applyBorder="1" applyAlignment="1">
      <alignment horizontal="center" readingOrder="1"/>
    </xf>
    <xf numFmtId="0" fontId="1" fillId="0" borderId="0" xfId="0" applyFont="1" applyAlignment="1"/>
    <xf numFmtId="0" fontId="5" fillId="2" borderId="9" xfId="0" applyFont="1" applyFill="1" applyBorder="1" applyAlignment="1">
      <alignment readingOrder="1"/>
    </xf>
    <xf numFmtId="0" fontId="6" fillId="0" borderId="0" xfId="0" applyNumberFormat="1" applyFont="1" applyAlignment="1">
      <alignment vertical="top" readingOrder="1"/>
    </xf>
    <xf numFmtId="0" fontId="6" fillId="0" borderId="0" xfId="0" applyNumberFormat="1" applyFont="1" applyAlignment="1">
      <alignment horizontal="right" vertical="top" readingOrder="1"/>
    </xf>
    <xf numFmtId="0" fontId="5" fillId="2" borderId="9" xfId="0" applyFont="1" applyFill="1" applyBorder="1" applyAlignment="1">
      <alignment wrapText="1" readingOrder="1"/>
    </xf>
    <xf numFmtId="0" fontId="6" fillId="0" borderId="0" xfId="0" applyFont="1" applyFill="1" applyAlignment="1">
      <alignment vertical="top" readingOrder="1"/>
    </xf>
    <xf numFmtId="4" fontId="6" fillId="0" borderId="0" xfId="0" applyNumberFormat="1" applyFont="1" applyFill="1" applyAlignment="1">
      <alignment vertical="top" readingOrder="1"/>
    </xf>
    <xf numFmtId="0" fontId="6" fillId="0" borderId="0" xfId="0" applyNumberFormat="1" applyFont="1" applyFill="1" applyAlignment="1">
      <alignment horizontal="right" vertical="top" readingOrder="1"/>
    </xf>
    <xf numFmtId="4" fontId="6" fillId="0" borderId="0" xfId="0" applyNumberFormat="1" applyFont="1" applyFill="1" applyAlignment="1">
      <alignment horizontal="right" vertical="top" readingOrder="1"/>
    </xf>
    <xf numFmtId="0" fontId="6" fillId="0" borderId="0" xfId="0" applyNumberFormat="1" applyFont="1" applyFill="1" applyAlignment="1">
      <alignment vertical="top" readingOrder="1"/>
    </xf>
    <xf numFmtId="0" fontId="12" fillId="0" borderId="0" xfId="0" applyFont="1" applyFill="1" applyAlignment="1">
      <alignment vertical="top" wrapText="1" readingOrder="1"/>
    </xf>
    <xf numFmtId="167" fontId="9" fillId="0" borderId="0" xfId="3" applyFont="1" applyFill="1"/>
    <xf numFmtId="167" fontId="9" fillId="0" borderId="0" xfId="0" applyNumberFormat="1" applyFont="1" applyFill="1"/>
    <xf numFmtId="167" fontId="13" fillId="0" borderId="0" xfId="3" applyFont="1" applyFill="1"/>
    <xf numFmtId="9" fontId="1" fillId="0" borderId="0" xfId="2" applyFont="1"/>
  </cellXfs>
  <cellStyles count="4">
    <cellStyle name="Moneda" xfId="1" builtinId="4"/>
    <cellStyle name="Moneda 2" xfId="3" xr:uid="{4E547B3B-F93C-4526-97BA-9004F97D3DE2}"/>
    <cellStyle name="Normal" xfId="0" builtinId="0"/>
    <cellStyle name="Porcentaje" xfId="2" builtinId="5"/>
  </cellStyles>
  <dxfs count="600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numFmt numFmtId="166" formatCode="###,##0.0,,"/>
    </dxf>
    <dxf>
      <numFmt numFmtId="166" formatCode="###,##0.0,,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numFmt numFmtId="166" formatCode="###,##0.0,,"/>
    </dxf>
    <dxf>
      <numFmt numFmtId="166" formatCode="###,##0.0,,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numFmt numFmtId="166" formatCode="###,##0.0,,"/>
    </dxf>
    <dxf>
      <numFmt numFmtId="166" formatCode="###,##0.0,,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numFmt numFmtId="166" formatCode="###,##0.0,,"/>
    </dxf>
    <dxf>
      <numFmt numFmtId="166" formatCode="###,##0.0,,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numFmt numFmtId="166" formatCode="###,##0.0,,"/>
    </dxf>
    <dxf>
      <numFmt numFmtId="166" formatCode="###,##0.0,,"/>
    </dxf>
    <dxf>
      <alignment wrapText="1"/>
    </dxf>
    <dxf>
      <numFmt numFmtId="13" formatCode="0%"/>
    </dxf>
    <dxf>
      <numFmt numFmtId="13" formatCode="0%"/>
    </dxf>
    <dxf>
      <numFmt numFmtId="13" formatCode="0%"/>
    </dxf>
    <dxf>
      <alignment horizontal="center" readingOrder="0"/>
    </dxf>
    <dxf>
      <alignment horizontal="left" readingOrder="0"/>
    </dxf>
    <dxf>
      <alignment horizontal="left" readingOrder="0"/>
    </dxf>
    <dxf>
      <font>
        <sz val="10"/>
      </font>
    </dxf>
    <dxf>
      <font>
        <sz val="10"/>
      </font>
    </dxf>
    <dxf>
      <font>
        <sz val="10"/>
      </font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left"/>
    </dxf>
    <dxf>
      <font>
        <b/>
      </font>
      <alignment horizontal="center"/>
    </dxf>
    <dxf>
      <font>
        <b/>
      </font>
      <alignment horizontal="center"/>
    </dxf>
    <dxf>
      <font>
        <b/>
      </font>
    </dxf>
    <dxf>
      <font>
        <b/>
      </font>
    </dxf>
    <dxf>
      <font>
        <b/>
      </font>
    </dxf>
    <dxf>
      <numFmt numFmtId="165" formatCode="###,##0,,"/>
    </dxf>
    <dxf>
      <alignment horizontal="left"/>
    </dxf>
    <dxf>
      <numFmt numFmtId="166" formatCode="###,##0.0,,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###,##0,,"/>
    </dxf>
    <dxf>
      <numFmt numFmtId="165" formatCode="###,##0,,"/>
    </dxf>
    <dxf>
      <numFmt numFmtId="165" formatCode="###,##0,,"/>
    </dxf>
    <dxf>
      <numFmt numFmtId="166" formatCode="###,##0.0,,"/>
    </dxf>
    <dxf>
      <font>
        <b/>
      </font>
      <numFmt numFmtId="165" formatCode="###,##0,,"/>
    </dxf>
    <dxf>
      <font>
        <b/>
      </font>
      <numFmt numFmtId="165" formatCode="###,##0,,"/>
    </dxf>
    <dxf>
      <font>
        <b/>
      </font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alignment horizontal="center" readingOrder="0"/>
    </dxf>
    <dxf>
      <alignment horizontal="left" readingOrder="0"/>
    </dxf>
    <dxf>
      <alignment horizontal="left" readingOrder="0"/>
    </dxf>
    <dxf>
      <font>
        <sz val="10"/>
      </font>
    </dxf>
    <dxf>
      <font>
        <sz val="10"/>
      </font>
    </dxf>
    <dxf>
      <font>
        <sz val="10"/>
      </font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left"/>
    </dxf>
    <dxf>
      <font>
        <b/>
      </font>
      <alignment horizontal="center"/>
    </dxf>
    <dxf>
      <font>
        <b/>
      </font>
      <alignment horizontal="center"/>
    </dxf>
    <dxf>
      <font>
        <b/>
      </font>
    </dxf>
    <dxf>
      <font>
        <b/>
      </font>
    </dxf>
    <dxf>
      <font>
        <b/>
      </font>
    </dxf>
    <dxf>
      <numFmt numFmtId="165" formatCode="###,##0,,"/>
    </dxf>
    <dxf>
      <alignment horizontal="left"/>
    </dxf>
    <dxf>
      <numFmt numFmtId="166" formatCode="###,##0.0,,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###,##0,,"/>
    </dxf>
    <dxf>
      <numFmt numFmtId="165" formatCode="###,##0,,"/>
    </dxf>
    <dxf>
      <numFmt numFmtId="165" formatCode="###,##0,,"/>
    </dxf>
    <dxf>
      <numFmt numFmtId="166" formatCode="###,##0.0,,"/>
    </dxf>
    <dxf>
      <font>
        <b/>
      </font>
      <numFmt numFmtId="165" formatCode="###,##0,,"/>
    </dxf>
    <dxf>
      <font>
        <b/>
      </font>
      <numFmt numFmtId="165" formatCode="###,##0,,"/>
    </dxf>
    <dxf>
      <font>
        <b/>
      </font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3" formatCode="0%"/>
    </dxf>
    <dxf>
      <numFmt numFmtId="13" formatCode="0%"/>
    </dxf>
    <dxf>
      <numFmt numFmtId="13" formatCode="0%"/>
    </dxf>
    <dxf>
      <alignment horizontal="center" readingOrder="0"/>
    </dxf>
    <dxf>
      <alignment horizontal="left" readingOrder="0"/>
    </dxf>
    <dxf>
      <alignment horizontal="left" readingOrder="0"/>
    </dxf>
    <dxf>
      <font>
        <sz val="10"/>
      </font>
    </dxf>
    <dxf>
      <font>
        <sz val="10"/>
      </font>
    </dxf>
    <dxf>
      <font>
        <sz val="10"/>
      </font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left"/>
    </dxf>
    <dxf>
      <font>
        <b/>
      </font>
      <alignment horizontal="center"/>
    </dxf>
    <dxf>
      <font>
        <b/>
      </font>
      <alignment horizontal="center"/>
    </dxf>
    <dxf>
      <font>
        <b/>
      </font>
    </dxf>
    <dxf>
      <font>
        <b/>
      </font>
    </dxf>
    <dxf>
      <font>
        <b/>
      </font>
    </dxf>
    <dxf>
      <numFmt numFmtId="165" formatCode="###,##0,,"/>
    </dxf>
    <dxf>
      <alignment horizontal="left"/>
    </dxf>
    <dxf>
      <numFmt numFmtId="166" formatCode="###,##0.0,,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###,##0,,"/>
    </dxf>
    <dxf>
      <numFmt numFmtId="165" formatCode="###,##0,,"/>
    </dxf>
    <dxf>
      <numFmt numFmtId="165" formatCode="###,##0,,"/>
    </dxf>
    <dxf>
      <numFmt numFmtId="166" formatCode="###,##0.0,,"/>
    </dxf>
    <dxf>
      <font>
        <b/>
      </font>
      <numFmt numFmtId="165" formatCode="###,##0,,"/>
    </dxf>
    <dxf>
      <font>
        <b/>
      </font>
      <numFmt numFmtId="165" formatCode="###,##0,,"/>
    </dxf>
    <dxf>
      <font>
        <b/>
      </font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font>
        <b/>
      </font>
      <numFmt numFmtId="165" formatCode="###,##0,,"/>
    </dxf>
    <dxf>
      <font>
        <b/>
      </font>
      <numFmt numFmtId="165" formatCode="###,##0,,"/>
    </dxf>
    <dxf>
      <font>
        <b/>
      </font>
      <numFmt numFmtId="165" formatCode="###,##0,,"/>
    </dxf>
    <dxf>
      <numFmt numFmtId="166" formatCode="###,##0.0,,"/>
    </dxf>
    <dxf>
      <numFmt numFmtId="165" formatCode="###,##0,,"/>
    </dxf>
    <dxf>
      <numFmt numFmtId="165" formatCode="###,##0,,"/>
    </dxf>
    <dxf>
      <numFmt numFmtId="165" formatCode="###,##0,,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6" formatCode="###,##0.0,,"/>
    </dxf>
    <dxf>
      <alignment horizontal="left"/>
    </dxf>
    <dxf>
      <numFmt numFmtId="165" formatCode="###,##0,,"/>
    </dxf>
    <dxf>
      <font>
        <b/>
      </font>
    </dxf>
    <dxf>
      <font>
        <b/>
      </font>
    </dxf>
    <dxf>
      <font>
        <b/>
      </font>
    </dxf>
    <dxf>
      <font>
        <b/>
      </font>
      <alignment horizontal="center"/>
    </dxf>
    <dxf>
      <font>
        <b/>
      </font>
      <alignment horizontal="center"/>
    </dxf>
    <dxf>
      <alignment horizontal="left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35" formatCode="_-* #,##0.00_-;\-* #,##0.00_-;_-* &quot;-&quot;??_-;_-@_-"/>
    </dxf>
    <dxf>
      <alignment horizontal="center"/>
    </dxf>
    <dxf>
      <alignment horizontal="center"/>
    </dxf>
    <dxf>
      <numFmt numFmtId="35" formatCode="_-* #,##0.00_-;\-* #,##0.00_-;_-* &quot;-&quot;??_-;_-@_-"/>
    </dxf>
    <dxf>
      <font>
        <sz val="10"/>
      </font>
    </dxf>
    <dxf>
      <font>
        <sz val="10"/>
      </font>
    </dxf>
    <dxf>
      <font>
        <sz val="10"/>
      </font>
    </dxf>
    <dxf>
      <alignment horizontal="left" readingOrder="0"/>
    </dxf>
    <dxf>
      <alignment horizontal="left" readingOrder="0"/>
    </dxf>
    <dxf>
      <alignment horizontal="center" readingOrder="0"/>
    </dxf>
    <dxf>
      <numFmt numFmtId="13" formatCode="0%"/>
    </dxf>
    <dxf>
      <numFmt numFmtId="13" formatCode="0%"/>
    </dxf>
    <dxf>
      <numFmt numFmtId="13" formatCode="0%"/>
    </dxf>
    <dxf>
      <alignment wrapText="1"/>
    </dxf>
    <dxf>
      <numFmt numFmtId="166" formatCode="###,##0.0,,"/>
    </dxf>
    <dxf>
      <numFmt numFmtId="166" formatCode="###,##0.0,,"/>
    </dxf>
    <dxf>
      <alignment wrapText="1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65" formatCode="###,##0,,"/>
    </dxf>
    <dxf>
      <numFmt numFmtId="165" formatCode="###,##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/>
    </dxf>
    <dxf>
      <numFmt numFmtId="13" formatCode="0%"/>
    </dxf>
    <dxf>
      <numFmt numFmtId="13" formatCode="0%"/>
    </dxf>
    <dxf>
      <numFmt numFmtId="13" formatCode="0%"/>
    </dxf>
    <dxf>
      <numFmt numFmtId="164" formatCode="###,000,,"/>
    </dxf>
    <dxf>
      <numFmt numFmtId="164" formatCode="###,000,,"/>
    </dxf>
    <dxf>
      <numFmt numFmtId="165" formatCode="###,##0,,"/>
    </dxf>
    <dxf>
      <numFmt numFmtId="165" formatCode="###,##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/>
    </dxf>
    <dxf>
      <alignment wrapText="1"/>
    </dxf>
    <dxf>
      <alignment horizontal="center"/>
    </dxf>
    <dxf>
      <alignment horizontal="center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numFmt numFmtId="164" formatCode="###,000,,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[03_InformeEjecucionPresupuestal_Ingresos_30_09_2024.xlsx]Graficos y tablas!TablaDinámica1</c:name>
    <c:fmtId val="38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INGRESOS</a:t>
            </a:r>
            <a:r>
              <a:rPr lang="es-CO" baseline="0"/>
              <a:t> 2024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dLblPos val="in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</c:pivotFmt>
      <c:pivotFmt>
        <c:idx val="10"/>
      </c:pivotFmt>
      <c:pivotFmt>
        <c:idx val="11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6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6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layout>
            <c:manualLayout>
              <c:x val="-5.5555555555555552E-2"/>
              <c:y val="0.12962962962962954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6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layout>
            <c:manualLayout>
              <c:x val="-6.6666666666666666E-2"/>
              <c:y val="-7.407407407407407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gradFill rotWithShape="1">
            <a:gsLst>
              <a:gs pos="0">
                <a:schemeClr val="accent5">
                  <a:shade val="51000"/>
                  <a:satMod val="130000"/>
                </a:schemeClr>
              </a:gs>
              <a:gs pos="80000">
                <a:schemeClr val="accent5">
                  <a:shade val="93000"/>
                  <a:satMod val="130000"/>
                </a:schemeClr>
              </a:gs>
              <a:gs pos="100000">
                <a:schemeClr val="accent5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dLbl>
          <c:idx val="0"/>
          <c:layout>
            <c:manualLayout>
              <c:x val="-5.5555555555556061E-3"/>
              <c:y val="-6.01851851851852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gradFill rotWithShape="1">
            <a:gsLst>
              <a:gs pos="0">
                <a:schemeClr val="accent5">
                  <a:shade val="51000"/>
                  <a:satMod val="130000"/>
                </a:schemeClr>
              </a:gs>
              <a:gs pos="80000">
                <a:schemeClr val="accent5">
                  <a:shade val="93000"/>
                  <a:satMod val="130000"/>
                </a:schemeClr>
              </a:gs>
              <a:gs pos="100000">
                <a:schemeClr val="accent5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dLbl>
          <c:idx val="0"/>
          <c:layout>
            <c:manualLayout>
              <c:x val="-5.5555555555556061E-3"/>
              <c:y val="-6.01851851851852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6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4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layout>
            <c:manualLayout>
              <c:x val="-5.5555555555555552E-2"/>
              <c:y val="0.12962962962962954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4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layout>
            <c:manualLayout>
              <c:x val="-5.2777777777777778E-2"/>
              <c:y val="0.10185185185185185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gradFill rotWithShape="1">
            <a:gsLst>
              <a:gs pos="0">
                <a:schemeClr val="accent5">
                  <a:shade val="51000"/>
                  <a:satMod val="130000"/>
                </a:schemeClr>
              </a:gs>
              <a:gs pos="80000">
                <a:schemeClr val="accent5">
                  <a:shade val="93000"/>
                  <a:satMod val="130000"/>
                </a:schemeClr>
              </a:gs>
              <a:gs pos="100000">
                <a:schemeClr val="accent5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dLbl>
          <c:idx val="0"/>
          <c:layout>
            <c:manualLayout>
              <c:x val="-5.5555555555556061E-3"/>
              <c:y val="-6.018518518518521E-2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6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4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layout>
            <c:manualLayout>
              <c:x val="-5.5555555555555552E-2"/>
              <c:y val="0.12962962962962954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 w="34925" cap="rnd">
            <a:solidFill>
              <a:schemeClr val="accent4"/>
            </a:solidFill>
            <a:round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circle"/>
          <c:size val="6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 w="9525">
              <a:solidFill>
                <a:schemeClr val="accent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</c:marker>
        <c:dLbl>
          <c:idx val="0"/>
          <c:layout>
            <c:manualLayout>
              <c:x val="-5.2777777777777778E-2"/>
              <c:y val="0.10185185185185185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gradFill rotWithShape="1">
            <a:gsLst>
              <a:gs pos="0">
                <a:schemeClr val="accent5">
                  <a:shade val="51000"/>
                  <a:satMod val="130000"/>
                </a:schemeClr>
              </a:gs>
              <a:gs pos="80000">
                <a:schemeClr val="accent5">
                  <a:shade val="93000"/>
                  <a:satMod val="130000"/>
                </a:schemeClr>
              </a:gs>
              <a:gs pos="100000">
                <a:schemeClr val="accent5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</c:pivotFmt>
      <c:pivotFmt>
        <c:idx val="34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</c:pivotFmt>
      <c:pivotFmt>
        <c:idx val="36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gradFill rotWithShape="1">
            <a:gsLst>
              <a:gs pos="0">
                <a:schemeClr val="accent6">
                  <a:shade val="51000"/>
                  <a:satMod val="130000"/>
                </a:schemeClr>
              </a:gs>
              <a:gs pos="80000">
                <a:schemeClr val="accent6">
                  <a:shade val="93000"/>
                  <a:satMod val="130000"/>
                </a:schemeClr>
              </a:gs>
              <a:gs pos="100000">
                <a:schemeClr val="accent6">
                  <a:shade val="94000"/>
                  <a:satMod val="135000"/>
                </a:schemeClr>
              </a:gs>
            </a:gsLst>
            <a:lin ang="16200000" scaled="0"/>
          </a:gradFill>
          <a:ln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'Graficos y tablas'!$B$3</c:f>
              <c:strCache>
                <c:ptCount val="1"/>
                <c:pt idx="0">
                  <c:v>APROPIACIÓN 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'Graficos y tablas'!$A$4:$A$6</c:f>
              <c:strCache>
                <c:ptCount val="2"/>
                <c:pt idx="0">
                  <c:v>INGRESOS CORRIENTES</c:v>
                </c:pt>
                <c:pt idx="1">
                  <c:v>RECURSOS DE CAPITAL</c:v>
                </c:pt>
              </c:strCache>
            </c:strRef>
          </c:cat>
          <c:val>
            <c:numRef>
              <c:f>'Graficos y tablas'!$B$4:$B$6</c:f>
              <c:numCache>
                <c:formatCode>###,000,,</c:formatCode>
                <c:ptCount val="2"/>
                <c:pt idx="0">
                  <c:v>48793409877</c:v>
                </c:pt>
                <c:pt idx="1">
                  <c:v>11532590123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0-41F2-8BAF-96F551CCDFAB}"/>
            </c:ext>
          </c:extLst>
        </c:ser>
        <c:ser>
          <c:idx val="1"/>
          <c:order val="1"/>
          <c:tx>
            <c:strRef>
              <c:f>'Graficos y tablas'!$C$3</c:f>
              <c:strCache>
                <c:ptCount val="1"/>
                <c:pt idx="0">
                  <c:v> RECAUDO ACUMULADO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820-41F2-8BAF-96F551CCDF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'Graficos y tablas'!$A$4:$A$6</c:f>
              <c:strCache>
                <c:ptCount val="2"/>
                <c:pt idx="0">
                  <c:v>INGRESOS CORRIENTES</c:v>
                </c:pt>
                <c:pt idx="1">
                  <c:v>RECURSOS DE CAPITAL</c:v>
                </c:pt>
              </c:strCache>
            </c:strRef>
          </c:cat>
          <c:val>
            <c:numRef>
              <c:f>'Graficos y tablas'!$C$4:$C$6</c:f>
              <c:numCache>
                <c:formatCode>###,000,,</c:formatCode>
                <c:ptCount val="2"/>
                <c:pt idx="0">
                  <c:v>38661314574.100006</c:v>
                </c:pt>
                <c:pt idx="1">
                  <c:v>9848222751.8400002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0-41F2-8BAF-96F551CCDFA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12414639"/>
        <c:axId val="1312419215"/>
      </c:barChart>
      <c:catAx>
        <c:axId val="131241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12419215"/>
        <c:crosses val="autoZero"/>
        <c:auto val="1"/>
        <c:lblAlgn val="ctr"/>
        <c:lblOffset val="100"/>
        <c:noMultiLvlLbl val="0"/>
      </c:catAx>
      <c:valAx>
        <c:axId val="1312419215"/>
        <c:scaling>
          <c:orientation val="minMax"/>
        </c:scaling>
        <c:delete val="0"/>
        <c:axPos val="l"/>
        <c:numFmt formatCode="###,000,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124146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[03_InformeEjecucionPresupuestal_Ingresos_30_09_2024.xlsx]Graficos y tablas comparativas!TablaDinámica13</c:name>
    <c:fmtId val="40"/>
  </c:pivotSource>
  <c:chart>
    <c:autoTitleDeleted val="0"/>
    <c:pivotFmts>
      <c:pivotFmt>
        <c:idx val="0"/>
      </c:pivotFmt>
      <c:pivotFmt>
        <c:idx val="1"/>
      </c:pivotFmt>
      <c:pivotFmt>
        <c:idx val="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'Graficos y tablas comparativas'!$B$20:$B$21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'Graficos y tablas comparativas'!$A$22:$A$24</c:f>
              <c:strCache>
                <c:ptCount val="2"/>
                <c:pt idx="0">
                  <c:v>INGRESOS CORRIENTES</c:v>
                </c:pt>
                <c:pt idx="1">
                  <c:v>RECURSOS DE CAPITAL</c:v>
                </c:pt>
              </c:strCache>
            </c:strRef>
          </c:cat>
          <c:val>
            <c:numRef>
              <c:f>'Graficos y tablas comparativas'!$B$22:$B$24</c:f>
              <c:numCache>
                <c:formatCode>0%</c:formatCode>
                <c:ptCount val="2"/>
                <c:pt idx="0">
                  <c:v>1.2674176457406632</c:v>
                </c:pt>
                <c:pt idx="1">
                  <c:v>0.91892835954250562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90-4BCF-BC6E-82D3A76235DE}"/>
            </c:ext>
          </c:extLst>
        </c:ser>
        <c:ser>
          <c:idx val="1"/>
          <c:order val="1"/>
          <c:tx>
            <c:strRef>
              <c:f>'Graficos y tablas comparativas'!$C$20:$C$21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'Graficos y tablas comparativas'!$A$22:$A$24</c:f>
              <c:strCache>
                <c:ptCount val="2"/>
                <c:pt idx="0">
                  <c:v>INGRESOS CORRIENTES</c:v>
                </c:pt>
                <c:pt idx="1">
                  <c:v>RECURSOS DE CAPITAL</c:v>
                </c:pt>
              </c:strCache>
            </c:strRef>
          </c:cat>
          <c:val>
            <c:numRef>
              <c:f>'Graficos y tablas comparativas'!$C$22:$C$24</c:f>
              <c:numCache>
                <c:formatCode>0%</c:formatCode>
                <c:ptCount val="2"/>
                <c:pt idx="0">
                  <c:v>0.79234705407059447</c:v>
                </c:pt>
                <c:pt idx="1">
                  <c:v>0.85394717464199266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90-4BCF-BC6E-82D3A76235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343937823"/>
        <c:axId val="1343939903"/>
      </c:barChart>
      <c:catAx>
        <c:axId val="1343937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343939903"/>
        <c:crosses val="autoZero"/>
        <c:auto val="1"/>
        <c:lblAlgn val="ctr"/>
        <c:lblOffset val="100"/>
        <c:noMultiLvlLbl val="0"/>
      </c:catAx>
      <c:valAx>
        <c:axId val="1343939903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34393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863600</xdr:colOff>
      <xdr:row>7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7C532A-F90F-4FF0-80EB-CF5BEAEF940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0" y="190500"/>
          <a:ext cx="2282825" cy="1257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300037</xdr:colOff>
      <xdr:row>0</xdr:row>
      <xdr:rowOff>76200</xdr:rowOff>
    </xdr:from>
    <xdr:to>
      <xdr:col>11</xdr:col>
      <xdr:colOff>261937</xdr:colOff>
      <xdr:row>13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B1F0893-7863-4BBD-9643-A9DC98AE04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1214437</xdr:colOff>
      <xdr:row>3</xdr:row>
      <xdr:rowOff>38100</xdr:rowOff>
    </xdr:from>
    <xdr:to>
      <xdr:col>11</xdr:col>
      <xdr:colOff>123825</xdr:colOff>
      <xdr:row>15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7240AA0-9C48-4753-B077-05D011185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ia Jimenez Monroy" refreshedDate="45581.659062268518" createdVersion="7" refreshedVersion="7" minRefreshableVersion="3" recordCount="71" xr:uid="{AC36BC89-45DD-4A44-9534-B864269230A5}">
  <cacheSource type="worksheet">
    <worksheetSource ref="A1:AG72" sheet="Hoja_de_trabajo"/>
  </cacheSource>
  <cacheFields count="34">
    <cacheField name="IDENTIFICACION" numFmtId="0">
      <sharedItems containsBlank="1"/>
    </cacheField>
    <cacheField name="DESCRIPCION" numFmtId="0">
      <sharedItems containsBlank="1"/>
    </cacheField>
    <cacheField name="Niv1" numFmtId="0">
      <sharedItems containsBlank="1"/>
    </cacheField>
    <cacheField name="Niv2" numFmtId="0">
      <sharedItems containsBlank="1"/>
    </cacheField>
    <cacheField name="Niv3" numFmtId="0">
      <sharedItems containsBlank="1"/>
    </cacheField>
    <cacheField name="Niv4" numFmtId="0">
      <sharedItems containsBlank="1"/>
    </cacheField>
    <cacheField name="Num" numFmtId="0">
      <sharedItems containsBlank="1"/>
    </cacheField>
    <cacheField name="Con" numFmtId="0">
      <sharedItems containsBlank="1"/>
    </cacheField>
    <cacheField name="Des1" numFmtId="0">
      <sharedItems containsBlank="1"/>
    </cacheField>
    <cacheField name="Des2" numFmtId="0">
      <sharedItems containsBlank="1"/>
    </cacheField>
    <cacheField name="Des3" numFmtId="0">
      <sharedItems containsBlank="1"/>
    </cacheField>
    <cacheField name="Des4" numFmtId="0">
      <sharedItems containsBlank="1"/>
    </cacheField>
    <cacheField name="Des5" numFmtId="0">
      <sharedItems containsBlank="1"/>
    </cacheField>
    <cacheField name="Des6" numFmtId="0">
      <sharedItems containsNonDate="0" containsString="0" containsBlank="1"/>
    </cacheField>
    <cacheField name="Des7" numFmtId="0">
      <sharedItems containsNonDate="0" containsString="0" containsBlank="1"/>
    </cacheField>
    <cacheField name="Des8" numFmtId="0">
      <sharedItems containsNonDate="0" containsString="0" containsBlank="1"/>
    </cacheField>
    <cacheField name="Des9" numFmtId="0">
      <sharedItems containsNonDate="0" containsString="0" containsBlank="1"/>
    </cacheField>
    <cacheField name="Des10" numFmtId="0">
      <sharedItems containsNonDate="0" containsString="0" containsBlank="1"/>
    </cacheField>
    <cacheField name="Des11" numFmtId="0">
      <sharedItems containsNonDate="0" containsString="0" containsBlank="1"/>
    </cacheField>
    <cacheField name="Des12" numFmtId="0">
      <sharedItems containsNonDate="0" containsString="0" containsBlank="1"/>
    </cacheField>
    <cacheField name="Des13" numFmtId="0">
      <sharedItems containsNonDate="0" containsString="0" containsBlank="1"/>
    </cacheField>
    <cacheField name="Des14" numFmtId="0">
      <sharedItems containsNonDate="0" containsString="0" containsBlank="1"/>
    </cacheField>
    <cacheField name="Descripción" numFmtId="0">
      <sharedItems containsBlank="1" count="34">
        <s v="RECURSOS PROPIOS DE ESTABLECIMIENTOS PÚBLICOS"/>
        <s v="INGRESOS CORRIENTES"/>
        <s v="INGRESOS NO TRIBUTARIOS"/>
        <s v="CONTRIBUCIONES"/>
        <s v="CONTRIBUCIONES DIVERSAS"/>
        <s v="CONTRIBUCIÓN INDUSTRIA MILITAR – ICFE"/>
        <s v="MULTAS, SANCIONES E INTERESES DE MORA"/>
        <s v="MULTAS Y SANCIONES"/>
        <s v="SANCIONES ADMINISTRATIVAS"/>
        <s v="VENTA DE BIENES Y SERVICIOS"/>
        <s v="VENTAS DE ESTABLECIMIENTO DE MERCADO"/>
        <s v="SERVICIOS FINANCIEROS Y SERVICIOS CONEXOS, SERVICIOS INMOBILIARIOS Y SERVICIOS DE ARRENDAMIENTO Y LEASING"/>
        <s v="SERVICIOS INMOBILIARIOS"/>
        <s v="SERVICIOS INMOBILIARIOS RELATIVOS A BIENES INMUEBLES PROPIOS O ARRENDADOS"/>
        <s v="PROPIOS O  ARRENDADOS"/>
        <s v="VENTAS INCIDENTALES DE ESTABLECIMIENTO NO DE MERCADO"/>
        <s v="CONSTRUCCIÓN Y SERVICIOS DE LA CONSTRUCCIÓN"/>
        <s v="SERVICIOS DE CONSTRUCCIÓN"/>
        <s v="SERVICIOS GENERALES DE CONSTRUCCIÓN DE EDIFICACIONES"/>
        <s v="RECURSOS DE CAPITAL"/>
        <s v="EXCEDENTES FINANCIEROS"/>
        <s v="ESTABLECIMIENTOS PÚBLICOS"/>
        <s v="CAPITALIZACIÓN DE EXCEDENTES FINANCIEROS"/>
        <s v="RENDIMIENTOS FINANCIEROS"/>
        <s v="RECURSOS DE LA ENTIDAD"/>
        <s v="DEPÓSITOS"/>
        <s v="INTERESES SOBRE DEPÓSITOS EN INSTITUCIONES FINANCIERAS"/>
        <s v="RECURSOS DE TERCEROS"/>
        <s v="DEPÓSITO EN PRENDA"/>
        <s v="REINTEGROS Y OTROS RECURSOS NO APROPIADOS"/>
        <s v="REINTEGROS"/>
        <s v="REINTEGROS INCAPACIDADES"/>
        <s v="REINTEGROS GASTOS DE FUNCIONAMIENTO"/>
        <m/>
      </sharedItems>
    </cacheField>
    <cacheField name="AFORO INICIAL" numFmtId="0">
      <sharedItems containsString="0" containsBlank="1" containsNumber="1" containsInteger="1" minValue="0" maxValue="60326000000"/>
    </cacheField>
    <cacheField name="MODIFICACIONES AFORO" numFmtId="0">
      <sharedItems containsString="0" containsBlank="1" containsNumber="1" containsInteger="1" minValue="0" maxValue="0"/>
    </cacheField>
    <cacheField name="AFORO VIGENTE" numFmtId="0">
      <sharedItems containsString="0" containsBlank="1" containsNumber="1" containsInteger="1" minValue="0" maxValue="60326000000"/>
    </cacheField>
    <cacheField name="RECAUDO EN EFECTIVO MES" numFmtId="0">
      <sharedItems containsString="0" containsBlank="1" containsNumber="1" minValue="0" maxValue="4888853300.8800001"/>
    </cacheField>
    <cacheField name="RECAUDO EN EFECTIVO ACUMULADO" numFmtId="0">
      <sharedItems containsString="0" containsBlank="1" containsNumber="1" minValue="51500" maxValue="54813733582.110001"/>
    </cacheField>
    <cacheField name="DEVOLUCIONES PAGADAS ACUMULADAS" numFmtId="0">
      <sharedItems containsString="0" containsBlank="1" containsNumber="1" minValue="0" maxValue="4873338291.3500004"/>
    </cacheField>
    <cacheField name="RECAUDO EN EFECTIVO ACUMULADO NETO" numFmtId="0">
      <sharedItems containsString="0" containsBlank="1" containsNumber="1" minValue="-1184694636.5999999" maxValue="49940395290.760002"/>
    </cacheField>
    <cacheField name="SALDO DE AFORO POR RECAUDAR" numFmtId="0">
      <sharedItems containsString="0" containsBlank="1" containsNumber="1" minValue="-18283000000" maxValue="12983523961.809999"/>
    </cacheField>
    <cacheField name="RUBRO INGRESO" numFmtId="0">
      <sharedItems containsBlank="1" count="3">
        <m/>
        <s v="INGRESOS CORRIENTES"/>
        <s v="RECURSOS DE CAPITAL"/>
      </sharedItems>
    </cacheField>
    <cacheField name="vigencia " numFmtId="0">
      <sharedItems containsString="0" containsBlank="1" containsNumber="1" containsInteger="1" minValue="2023" maxValue="2024" count="3">
        <m/>
        <n v="2024"/>
        <n v="2023"/>
      </sharedItems>
    </cacheField>
    <cacheField name="% RECAUDO" numFmtId="0" formula="'RECAUDO EN EFECTIVO ACUMULADO'/'AFORO VIGENTE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ia Jimenez Monroy" refreshedDate="45581.659585416666" createdVersion="7" refreshedVersion="7" minRefreshableVersion="3" recordCount="35" xr:uid="{3DD489F3-424D-442B-A427-0B5F1BEB1DB5}">
  <cacheSource type="worksheet">
    <worksheetSource ref="A1:AG36" sheet="Hoja_de_trabajo"/>
  </cacheSource>
  <cacheFields count="34">
    <cacheField name="IDENTIFICACION" numFmtId="0">
      <sharedItems containsBlank="1"/>
    </cacheField>
    <cacheField name="DESCRIPCION" numFmtId="0">
      <sharedItems containsBlank="1"/>
    </cacheField>
    <cacheField name="Niv1" numFmtId="0">
      <sharedItems/>
    </cacheField>
    <cacheField name="Niv2" numFmtId="0">
      <sharedItems containsBlank="1"/>
    </cacheField>
    <cacheField name="Niv3" numFmtId="0">
      <sharedItems containsBlank="1"/>
    </cacheField>
    <cacheField name="Niv4" numFmtId="0">
      <sharedItems containsBlank="1"/>
    </cacheField>
    <cacheField name="Num" numFmtId="0">
      <sharedItems containsBlank="1"/>
    </cacheField>
    <cacheField name="Con" numFmtId="0">
      <sharedItems containsBlank="1"/>
    </cacheField>
    <cacheField name="Des1" numFmtId="0">
      <sharedItems containsBlank="1"/>
    </cacheField>
    <cacheField name="Des2" numFmtId="0">
      <sharedItems containsBlank="1"/>
    </cacheField>
    <cacheField name="Des3" numFmtId="0">
      <sharedItems containsBlank="1"/>
    </cacheField>
    <cacheField name="Des4" numFmtId="0">
      <sharedItems containsBlank="1"/>
    </cacheField>
    <cacheField name="Des5" numFmtId="0">
      <sharedItems containsBlank="1"/>
    </cacheField>
    <cacheField name="Des6" numFmtId="0">
      <sharedItems containsNonDate="0" containsString="0" containsBlank="1"/>
    </cacheField>
    <cacheField name="Des7" numFmtId="0">
      <sharedItems containsNonDate="0" containsString="0" containsBlank="1"/>
    </cacheField>
    <cacheField name="Des8" numFmtId="0">
      <sharedItems containsNonDate="0" containsString="0" containsBlank="1"/>
    </cacheField>
    <cacheField name="Des9" numFmtId="0">
      <sharedItems containsNonDate="0" containsString="0" containsBlank="1"/>
    </cacheField>
    <cacheField name="Des10" numFmtId="0">
      <sharedItems containsNonDate="0" containsString="0" containsBlank="1"/>
    </cacheField>
    <cacheField name="Des11" numFmtId="0">
      <sharedItems containsNonDate="0" containsString="0" containsBlank="1"/>
    </cacheField>
    <cacheField name="Des12" numFmtId="0">
      <sharedItems containsNonDate="0" containsString="0" containsBlank="1"/>
    </cacheField>
    <cacheField name="Des13" numFmtId="0">
      <sharedItems containsNonDate="0" containsString="0" containsBlank="1"/>
    </cacheField>
    <cacheField name="Des14" numFmtId="0">
      <sharedItems containsNonDate="0" containsString="0" containsBlank="1"/>
    </cacheField>
    <cacheField name="Descripción" numFmtId="0">
      <sharedItems count="33">
        <s v="RECURSOS PROPIOS DE ESTABLECIMIENTOS PÚBLICOS"/>
        <s v="INGRESOS CORRIENTES"/>
        <s v="INGRESOS NO TRIBUTARIOS"/>
        <s v="CONTRIBUCIONES"/>
        <s v="CONTRIBUCIONES DIVERSAS"/>
        <s v="CONTRIBUCIÓN INDUSTRIA MILITAR – ICFE"/>
        <s v="MULTAS, SANCIONES E INTERESES DE MORA"/>
        <s v="MULTAS Y SANCIONES"/>
        <s v="SANCIONES ADMINISTRATIVAS"/>
        <s v="VENTA DE BIENES Y SERVICIOS"/>
        <s v="VENTAS DE ESTABLECIMIENTO DE MERCADO"/>
        <s v="SERVICIOS FINANCIEROS Y SERVICIOS CONEXOS, SERVICIOS INMOBILIARIOS Y SERVICIOS DE ARRENDAMIENTO Y LEASING"/>
        <s v="SERVICIOS INMOBILIARIOS"/>
        <s v="SERVICIOS INMOBILIARIOS RELATIVOS A BIENES INMUEBLES PROPIOS O ARRENDADOS"/>
        <s v="PROPIOS O  ARRENDADOS"/>
        <s v="VENTAS INCIDENTALES DE ESTABLECIMIENTO NO DE MERCADO"/>
        <s v="CONSTRUCCIÓN Y SERVICIOS DE LA CONSTRUCCIÓN"/>
        <s v="SERVICIOS DE CONSTRUCCIÓN"/>
        <s v="SERVICIOS GENERALES DE CONSTRUCCIÓN DE EDIFICACIONES"/>
        <s v="RECURSOS DE CAPITAL"/>
        <s v="EXCEDENTES FINANCIEROS"/>
        <s v="ESTABLECIMIENTOS PÚBLICOS"/>
        <s v="CAPITALIZACIÓN DE EXCEDENTES FINANCIEROS"/>
        <s v="RENDIMIENTOS FINANCIEROS"/>
        <s v="RECURSOS DE LA ENTIDAD"/>
        <s v="DEPÓSITOS"/>
        <s v="INTERESES SOBRE DEPÓSITOS EN INSTITUCIONES FINANCIERAS"/>
        <s v="RECURSOS DE TERCEROS"/>
        <s v="DEPÓSITO EN PRENDA"/>
        <s v="REINTEGROS Y OTROS RECURSOS NO APROPIADOS"/>
        <s v="REINTEGROS"/>
        <s v="REINTEGROS INCAPACIDADES"/>
        <s v="REINTEGROS GASTOS DE FUNCIONAMIENTO"/>
      </sharedItems>
    </cacheField>
    <cacheField name="AFORO INICIAL" numFmtId="0">
      <sharedItems containsSemiMixedTypes="0" containsString="0" containsNumber="1" containsInteger="1" minValue="0" maxValue="60326000000"/>
    </cacheField>
    <cacheField name="MODIFICACIONES AFORO" numFmtId="0">
      <sharedItems containsSemiMixedTypes="0" containsString="0" containsNumber="1" containsInteger="1" minValue="0" maxValue="0"/>
    </cacheField>
    <cacheField name="AFORO VIGENTE" numFmtId="0">
      <sharedItems containsSemiMixedTypes="0" containsString="0" containsNumber="1" containsInteger="1" minValue="0" maxValue="60326000000"/>
    </cacheField>
    <cacheField name="RECAUDO EN EFECTIVO MES" numFmtId="0">
      <sharedItems containsSemiMixedTypes="0" containsString="0" containsNumber="1" minValue="0" maxValue="4888853300.8800001"/>
    </cacheField>
    <cacheField name="RECAUDO EN EFECTIVO ACUMULADO" numFmtId="4">
      <sharedItems containsSemiMixedTypes="0" containsString="0" containsNumber="1" minValue="51500" maxValue="48509537325.940002"/>
    </cacheField>
    <cacheField name="DEVOLUCIONES PAGADAS ACUMULADAS" numFmtId="0">
      <sharedItems containsSemiMixedTypes="0" containsString="0" containsNumber="1" minValue="0" maxValue="1167061287.75"/>
    </cacheField>
    <cacheField name="RECAUDO EN EFECTIVO ACUMULADO NETO" numFmtId="4">
      <sharedItems containsSemiMixedTypes="0" containsString="0" containsNumber="1" minValue="51500" maxValue="47342476038.190002"/>
    </cacheField>
    <cacheField name="SALDO DE AFORO POR RECAUDAR" numFmtId="0">
      <sharedItems containsSemiMixedTypes="0" containsString="0" containsNumber="1" minValue="-17283131323.66" maxValue="12983523961.809999"/>
    </cacheField>
    <cacheField name="RUBRO INGRESO" numFmtId="0">
      <sharedItems containsBlank="1" count="3">
        <m/>
        <s v="INGRESOS CORRIENTES"/>
        <s v="RECURSOS DE CAPITAL"/>
      </sharedItems>
    </cacheField>
    <cacheField name="vigencia " numFmtId="0">
      <sharedItems containsString="0" containsBlank="1" containsNumber="1" containsInteger="1" minValue="2024" maxValue="2024"/>
    </cacheField>
    <cacheField name="% REACUDO ACUMULADO" numFmtId="0" formula="'RECAUDO EN EFECTIVO ACUMULADO'/'AFORO INICIAL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s v="15-07-00"/>
    <s v="INSTITUTO CASAS FISCALES DEL EJÉRCITO"/>
    <s v="3"/>
    <m/>
    <m/>
    <m/>
    <m/>
    <m/>
    <m/>
    <m/>
    <m/>
    <m/>
    <m/>
    <m/>
    <m/>
    <m/>
    <m/>
    <m/>
    <m/>
    <m/>
    <m/>
    <m/>
    <x v="0"/>
    <n v="60326000000"/>
    <n v="0"/>
    <n v="60326000000"/>
    <n v="4888853300.8800001"/>
    <n v="48509537325.940002"/>
    <n v="1167061287.75"/>
    <n v="47342476038.190002"/>
    <n v="12983523961.809999"/>
    <x v="0"/>
    <x v="0"/>
  </r>
  <r>
    <m/>
    <m/>
    <s v="3"/>
    <s v="1"/>
    <m/>
    <m/>
    <m/>
    <m/>
    <m/>
    <m/>
    <m/>
    <m/>
    <m/>
    <m/>
    <m/>
    <m/>
    <m/>
    <m/>
    <m/>
    <m/>
    <m/>
    <m/>
    <x v="0"/>
    <n v="60326000000"/>
    <n v="0"/>
    <n v="60326000000"/>
    <n v="4888853300.8800001"/>
    <n v="48509537325.940002"/>
    <n v="1167061287.75"/>
    <n v="47342476038.190002"/>
    <n v="12983523961.809999"/>
    <x v="0"/>
    <x v="0"/>
  </r>
  <r>
    <m/>
    <m/>
    <s v="3"/>
    <s v="1"/>
    <s v="01"/>
    <m/>
    <m/>
    <m/>
    <m/>
    <m/>
    <m/>
    <m/>
    <m/>
    <m/>
    <m/>
    <m/>
    <m/>
    <m/>
    <m/>
    <m/>
    <m/>
    <m/>
    <x v="0"/>
    <n v="60326000000"/>
    <n v="0"/>
    <n v="60326000000"/>
    <n v="4888853300.8800001"/>
    <n v="48509537325.940002"/>
    <n v="1167061287.75"/>
    <n v="47342476038.190002"/>
    <n v="12983523961.809999"/>
    <x v="0"/>
    <x v="0"/>
  </r>
  <r>
    <m/>
    <m/>
    <s v="3"/>
    <s v="1"/>
    <s v="01"/>
    <s v="1"/>
    <m/>
    <m/>
    <m/>
    <m/>
    <m/>
    <m/>
    <m/>
    <m/>
    <m/>
    <m/>
    <m/>
    <m/>
    <m/>
    <m/>
    <m/>
    <m/>
    <x v="1"/>
    <n v="48793409877"/>
    <n v="0"/>
    <n v="48793409877"/>
    <n v="4375246180.8999996"/>
    <n v="38661314574.099998"/>
    <n v="13011427.01"/>
    <n v="38648303147.089996"/>
    <n v="10145106729.91"/>
    <x v="0"/>
    <x v="0"/>
  </r>
  <r>
    <m/>
    <m/>
    <s v="3"/>
    <s v="1"/>
    <s v="01"/>
    <s v="1"/>
    <s v="02"/>
    <m/>
    <m/>
    <m/>
    <m/>
    <m/>
    <m/>
    <m/>
    <m/>
    <m/>
    <m/>
    <m/>
    <m/>
    <m/>
    <m/>
    <m/>
    <x v="2"/>
    <n v="48793409877"/>
    <n v="0"/>
    <n v="48793409877"/>
    <n v="4375246180.8999996"/>
    <n v="38661314574.099998"/>
    <n v="13011427.01"/>
    <n v="38648303147.089996"/>
    <n v="10145106729.91"/>
    <x v="0"/>
    <x v="0"/>
  </r>
  <r>
    <m/>
    <m/>
    <s v="3"/>
    <s v="1"/>
    <s v="01"/>
    <s v="1"/>
    <s v="02"/>
    <s v="1"/>
    <m/>
    <m/>
    <m/>
    <m/>
    <m/>
    <m/>
    <m/>
    <m/>
    <m/>
    <m/>
    <m/>
    <m/>
    <m/>
    <m/>
    <x v="3"/>
    <n v="9000000000"/>
    <n v="0"/>
    <n v="9000000000"/>
    <n v="1065521977"/>
    <n v="9048540482"/>
    <n v="0"/>
    <n v="9048540482"/>
    <n v="-48540482"/>
    <x v="0"/>
    <x v="0"/>
  </r>
  <r>
    <m/>
    <m/>
    <s v="3"/>
    <s v="1"/>
    <s v="01"/>
    <s v="1"/>
    <s v="02"/>
    <s v="1"/>
    <s v="04"/>
    <m/>
    <m/>
    <m/>
    <m/>
    <m/>
    <m/>
    <m/>
    <m/>
    <m/>
    <m/>
    <m/>
    <m/>
    <m/>
    <x v="4"/>
    <n v="9000000000"/>
    <n v="0"/>
    <n v="9000000000"/>
    <n v="1065521977"/>
    <n v="9048540482"/>
    <n v="0"/>
    <n v="9048540482"/>
    <n v="-48540482"/>
    <x v="0"/>
    <x v="0"/>
  </r>
  <r>
    <m/>
    <m/>
    <s v="3"/>
    <s v="1"/>
    <s v="01"/>
    <s v="1"/>
    <s v="02"/>
    <s v="1"/>
    <s v="04"/>
    <s v="45"/>
    <m/>
    <m/>
    <m/>
    <m/>
    <m/>
    <m/>
    <m/>
    <m/>
    <m/>
    <m/>
    <m/>
    <m/>
    <x v="5"/>
    <n v="9000000000"/>
    <n v="0"/>
    <n v="9000000000"/>
    <n v="1065521977"/>
    <n v="9048540482"/>
    <n v="0"/>
    <n v="9048540482"/>
    <n v="-48540482"/>
    <x v="1"/>
    <x v="1"/>
  </r>
  <r>
    <m/>
    <m/>
    <s v="3"/>
    <s v="1"/>
    <s v="01"/>
    <s v="1"/>
    <s v="02"/>
    <s v="3"/>
    <m/>
    <m/>
    <m/>
    <m/>
    <m/>
    <m/>
    <m/>
    <m/>
    <m/>
    <m/>
    <m/>
    <m/>
    <m/>
    <m/>
    <x v="6"/>
    <n v="50000000"/>
    <n v="0"/>
    <n v="50000000"/>
    <n v="13246901.17"/>
    <n v="962460186.13"/>
    <n v="0"/>
    <n v="962460186.13"/>
    <n v="-912460186.13"/>
    <x v="1"/>
    <x v="1"/>
  </r>
  <r>
    <m/>
    <m/>
    <s v="3"/>
    <s v="1"/>
    <s v="01"/>
    <s v="1"/>
    <s v="02"/>
    <s v="3"/>
    <s v="01"/>
    <m/>
    <m/>
    <m/>
    <m/>
    <m/>
    <m/>
    <m/>
    <m/>
    <m/>
    <m/>
    <m/>
    <m/>
    <m/>
    <x v="7"/>
    <n v="0"/>
    <n v="0"/>
    <n v="0"/>
    <n v="13246901.17"/>
    <n v="962460186.13"/>
    <n v="0"/>
    <n v="962460186.13"/>
    <n v="-962460186.13"/>
    <x v="0"/>
    <x v="0"/>
  </r>
  <r>
    <m/>
    <m/>
    <s v="3"/>
    <s v="1"/>
    <s v="01"/>
    <s v="1"/>
    <s v="02"/>
    <s v="3"/>
    <s v="01"/>
    <s v="05"/>
    <m/>
    <m/>
    <m/>
    <m/>
    <m/>
    <m/>
    <m/>
    <m/>
    <m/>
    <m/>
    <m/>
    <m/>
    <x v="8"/>
    <n v="50000000"/>
    <n v="0"/>
    <n v="50000000"/>
    <n v="13246901.17"/>
    <n v="962460186.13"/>
    <n v="0"/>
    <n v="962460186.13"/>
    <n v="-912460186.13"/>
    <x v="0"/>
    <x v="0"/>
  </r>
  <r>
    <m/>
    <m/>
    <s v="3"/>
    <s v="1"/>
    <s v="01"/>
    <s v="1"/>
    <s v="02"/>
    <s v="5"/>
    <m/>
    <m/>
    <m/>
    <m/>
    <m/>
    <m/>
    <m/>
    <m/>
    <m/>
    <m/>
    <m/>
    <m/>
    <m/>
    <m/>
    <x v="9"/>
    <n v="39743409877"/>
    <n v="0"/>
    <n v="39743409877"/>
    <n v="3296477302.73"/>
    <n v="28650313905.970001"/>
    <n v="13011427.01"/>
    <n v="28637302478.959999"/>
    <n v="11106107398.040001"/>
    <x v="1"/>
    <x v="1"/>
  </r>
  <r>
    <m/>
    <m/>
    <s v="3"/>
    <s v="1"/>
    <s v="01"/>
    <s v="1"/>
    <s v="02"/>
    <s v="5"/>
    <s v="01"/>
    <m/>
    <m/>
    <m/>
    <m/>
    <m/>
    <m/>
    <m/>
    <m/>
    <m/>
    <m/>
    <m/>
    <m/>
    <m/>
    <x v="10"/>
    <n v="0"/>
    <n v="0"/>
    <n v="0"/>
    <n v="2004404134.99"/>
    <n v="17295040673.650002"/>
    <n v="11909349.99"/>
    <n v="17283131323.66"/>
    <n v="-17283131323.66"/>
    <x v="0"/>
    <x v="0"/>
  </r>
  <r>
    <m/>
    <m/>
    <s v="3"/>
    <s v="1"/>
    <s v="01"/>
    <s v="1"/>
    <s v="02"/>
    <s v="5"/>
    <s v="01"/>
    <s v="07"/>
    <m/>
    <m/>
    <m/>
    <m/>
    <m/>
    <m/>
    <m/>
    <m/>
    <m/>
    <m/>
    <m/>
    <m/>
    <x v="11"/>
    <n v="0"/>
    <n v="0"/>
    <n v="0"/>
    <n v="2004404134.99"/>
    <n v="17295040673.650002"/>
    <n v="11909349.99"/>
    <n v="17283131323.66"/>
    <n v="-17283131323.66"/>
    <x v="0"/>
    <x v="0"/>
  </r>
  <r>
    <m/>
    <m/>
    <s v="3"/>
    <s v="1"/>
    <s v="01"/>
    <s v="1"/>
    <s v="02"/>
    <s v="5"/>
    <s v="01"/>
    <s v="07"/>
    <s v="2"/>
    <m/>
    <m/>
    <m/>
    <m/>
    <m/>
    <m/>
    <m/>
    <m/>
    <m/>
    <m/>
    <m/>
    <x v="12"/>
    <n v="0"/>
    <n v="0"/>
    <n v="0"/>
    <n v="2004404134.99"/>
    <n v="17295040673.650002"/>
    <n v="11909349.99"/>
    <n v="17283131323.66"/>
    <n v="-17283131323.66"/>
    <x v="0"/>
    <x v="0"/>
  </r>
  <r>
    <m/>
    <m/>
    <s v="3"/>
    <s v="1"/>
    <s v="01"/>
    <s v="1"/>
    <s v="02"/>
    <s v="5"/>
    <s v="01"/>
    <s v="07"/>
    <s v="2"/>
    <s v="1"/>
    <m/>
    <m/>
    <m/>
    <m/>
    <m/>
    <m/>
    <m/>
    <m/>
    <m/>
    <m/>
    <x v="13"/>
    <n v="0"/>
    <n v="0"/>
    <n v="0"/>
    <n v="2004404134.99"/>
    <n v="17295040673.650002"/>
    <n v="11909349.99"/>
    <n v="17283131323.66"/>
    <n v="-17283131323.66"/>
    <x v="0"/>
    <x v="0"/>
  </r>
  <r>
    <m/>
    <m/>
    <s v="3"/>
    <s v="1"/>
    <s v="01"/>
    <s v="1"/>
    <s v="02"/>
    <s v="5"/>
    <s v="01"/>
    <s v="07"/>
    <s v="2"/>
    <s v="1"/>
    <s v="1"/>
    <m/>
    <m/>
    <m/>
    <m/>
    <m/>
    <m/>
    <m/>
    <m/>
    <m/>
    <x v="14"/>
    <n v="24851678553"/>
    <n v="0"/>
    <n v="24851678553"/>
    <n v="2004404134.99"/>
    <n v="17295040673.650002"/>
    <n v="11909349.99"/>
    <n v="17283131323.66"/>
    <n v="7568547229.3400002"/>
    <x v="0"/>
    <x v="0"/>
  </r>
  <r>
    <m/>
    <m/>
    <s v="3"/>
    <s v="1"/>
    <s v="01"/>
    <s v="1"/>
    <s v="02"/>
    <s v="5"/>
    <s v="02"/>
    <m/>
    <m/>
    <m/>
    <m/>
    <m/>
    <m/>
    <m/>
    <m/>
    <m/>
    <m/>
    <m/>
    <m/>
    <m/>
    <x v="15"/>
    <n v="0"/>
    <n v="0"/>
    <n v="0"/>
    <n v="1292073167.74"/>
    <n v="11355273232.32"/>
    <n v="1102077.02"/>
    <n v="11354171155.299999"/>
    <n v="-11354171155.299999"/>
    <x v="0"/>
    <x v="0"/>
  </r>
  <r>
    <m/>
    <m/>
    <s v="3"/>
    <s v="1"/>
    <s v="01"/>
    <s v="1"/>
    <s v="02"/>
    <s v="5"/>
    <s v="02"/>
    <s v="05"/>
    <m/>
    <m/>
    <m/>
    <m/>
    <m/>
    <m/>
    <m/>
    <m/>
    <m/>
    <m/>
    <m/>
    <m/>
    <x v="16"/>
    <n v="0"/>
    <n v="0"/>
    <n v="0"/>
    <n v="1292073167.74"/>
    <n v="11355273232.32"/>
    <n v="1102077.02"/>
    <n v="11354171155.299999"/>
    <n v="-11354171155.299999"/>
    <x v="0"/>
    <x v="0"/>
  </r>
  <r>
    <m/>
    <m/>
    <s v="3"/>
    <s v="1"/>
    <s v="01"/>
    <s v="1"/>
    <s v="02"/>
    <s v="5"/>
    <s v="02"/>
    <s v="05"/>
    <s v="4"/>
    <m/>
    <m/>
    <m/>
    <m/>
    <m/>
    <m/>
    <m/>
    <m/>
    <m/>
    <m/>
    <m/>
    <x v="17"/>
    <n v="0"/>
    <n v="0"/>
    <n v="0"/>
    <n v="1292073167.74"/>
    <n v="11355273232.32"/>
    <n v="1102077.02"/>
    <n v="11354171155.299999"/>
    <n v="-11354171155.299999"/>
    <x v="0"/>
    <x v="0"/>
  </r>
  <r>
    <m/>
    <m/>
    <s v="3"/>
    <s v="1"/>
    <s v="01"/>
    <s v="1"/>
    <s v="02"/>
    <s v="5"/>
    <s v="02"/>
    <s v="05"/>
    <s v="4"/>
    <s v="1"/>
    <m/>
    <m/>
    <m/>
    <m/>
    <m/>
    <m/>
    <m/>
    <m/>
    <m/>
    <m/>
    <x v="18"/>
    <n v="14891731324"/>
    <n v="0"/>
    <n v="14891731324"/>
    <n v="1292073167.74"/>
    <n v="11355273232.32"/>
    <n v="1102077.02"/>
    <n v="11354171155.299999"/>
    <n v="3537560168.6999998"/>
    <x v="0"/>
    <x v="0"/>
  </r>
  <r>
    <m/>
    <m/>
    <s v="3"/>
    <s v="1"/>
    <s v="01"/>
    <s v="2"/>
    <m/>
    <m/>
    <m/>
    <m/>
    <m/>
    <m/>
    <m/>
    <m/>
    <m/>
    <m/>
    <m/>
    <m/>
    <m/>
    <m/>
    <m/>
    <m/>
    <x v="19"/>
    <n v="11532590123"/>
    <n v="0"/>
    <n v="11532590123"/>
    <n v="513607119.98000002"/>
    <n v="9848222751.8400002"/>
    <n v="1154049860.74"/>
    <n v="8694172891.1000004"/>
    <n v="2838417231.9000001"/>
    <x v="0"/>
    <x v="0"/>
  </r>
  <r>
    <m/>
    <m/>
    <s v="3"/>
    <s v="1"/>
    <s v="01"/>
    <s v="2"/>
    <s v="02"/>
    <m/>
    <m/>
    <m/>
    <m/>
    <m/>
    <m/>
    <m/>
    <m/>
    <m/>
    <m/>
    <m/>
    <m/>
    <m/>
    <m/>
    <m/>
    <x v="20"/>
    <n v="5924000000"/>
    <n v="0"/>
    <n v="5924000000"/>
    <n v="0"/>
    <n v="5924000000"/>
    <n v="0"/>
    <n v="5924000000"/>
    <n v="0"/>
    <x v="2"/>
    <x v="1"/>
  </r>
  <r>
    <m/>
    <m/>
    <s v="3"/>
    <s v="1"/>
    <s v="01"/>
    <s v="2"/>
    <s v="02"/>
    <s v="1"/>
    <m/>
    <m/>
    <m/>
    <m/>
    <m/>
    <m/>
    <m/>
    <m/>
    <m/>
    <m/>
    <m/>
    <m/>
    <m/>
    <m/>
    <x v="21"/>
    <n v="0"/>
    <n v="0"/>
    <n v="0"/>
    <n v="0"/>
    <n v="5924000000"/>
    <n v="0"/>
    <n v="5924000000"/>
    <n v="-5924000000"/>
    <x v="0"/>
    <x v="0"/>
  </r>
  <r>
    <m/>
    <m/>
    <s v="3"/>
    <s v="1"/>
    <s v="01"/>
    <s v="2"/>
    <s v="02"/>
    <s v="1"/>
    <s v="01"/>
    <m/>
    <m/>
    <m/>
    <m/>
    <m/>
    <m/>
    <m/>
    <m/>
    <m/>
    <m/>
    <m/>
    <m/>
    <m/>
    <x v="22"/>
    <n v="5924000000"/>
    <n v="0"/>
    <n v="5924000000"/>
    <n v="0"/>
    <n v="5924000000"/>
    <n v="0"/>
    <n v="5924000000"/>
    <n v="0"/>
    <x v="0"/>
    <x v="0"/>
  </r>
  <r>
    <m/>
    <m/>
    <s v="3"/>
    <s v="1"/>
    <s v="01"/>
    <s v="2"/>
    <s v="05"/>
    <m/>
    <m/>
    <m/>
    <m/>
    <m/>
    <m/>
    <m/>
    <m/>
    <m/>
    <m/>
    <m/>
    <m/>
    <m/>
    <m/>
    <m/>
    <x v="23"/>
    <n v="1590123"/>
    <n v="0"/>
    <n v="1590123"/>
    <n v="8571.34"/>
    <n v="20548586.719999999"/>
    <n v="0"/>
    <n v="20548586.719999999"/>
    <n v="-18958463.719999999"/>
    <x v="2"/>
    <x v="1"/>
  </r>
  <r>
    <m/>
    <m/>
    <s v="3"/>
    <s v="1"/>
    <s v="01"/>
    <s v="2"/>
    <s v="05"/>
    <s v="1"/>
    <m/>
    <m/>
    <m/>
    <m/>
    <m/>
    <m/>
    <m/>
    <m/>
    <m/>
    <m/>
    <m/>
    <m/>
    <m/>
    <m/>
    <x v="24"/>
    <n v="0"/>
    <n v="0"/>
    <n v="0"/>
    <n v="8571.34"/>
    <n v="20548586.719999999"/>
    <n v="0"/>
    <n v="20548586.719999999"/>
    <n v="-20548586.719999999"/>
    <x v="0"/>
    <x v="0"/>
  </r>
  <r>
    <m/>
    <m/>
    <s v="3"/>
    <s v="1"/>
    <s v="01"/>
    <s v="2"/>
    <s v="05"/>
    <s v="1"/>
    <s v="02"/>
    <m/>
    <m/>
    <m/>
    <m/>
    <m/>
    <m/>
    <m/>
    <m/>
    <m/>
    <m/>
    <m/>
    <m/>
    <m/>
    <x v="25"/>
    <n v="0"/>
    <n v="0"/>
    <n v="0"/>
    <n v="8571.34"/>
    <n v="20548586.719999999"/>
    <n v="0"/>
    <n v="20548586.719999999"/>
    <n v="-20548586.719999999"/>
    <x v="0"/>
    <x v="0"/>
  </r>
  <r>
    <m/>
    <m/>
    <s v="3"/>
    <s v="1"/>
    <s v="01"/>
    <s v="2"/>
    <s v="05"/>
    <s v="1"/>
    <s v="02"/>
    <s v="01"/>
    <m/>
    <m/>
    <m/>
    <m/>
    <m/>
    <m/>
    <m/>
    <m/>
    <m/>
    <m/>
    <m/>
    <m/>
    <x v="26"/>
    <n v="1590123"/>
    <n v="0"/>
    <n v="1590123"/>
    <n v="8571.34"/>
    <n v="20548586.719999999"/>
    <n v="0"/>
    <n v="20548586.719999999"/>
    <n v="-18958463.719999999"/>
    <x v="0"/>
    <x v="0"/>
  </r>
  <r>
    <m/>
    <m/>
    <s v="3"/>
    <s v="1"/>
    <s v="01"/>
    <s v="2"/>
    <s v="12"/>
    <m/>
    <m/>
    <m/>
    <m/>
    <m/>
    <m/>
    <m/>
    <m/>
    <m/>
    <m/>
    <m/>
    <m/>
    <m/>
    <m/>
    <m/>
    <x v="27"/>
    <n v="5600000000"/>
    <n v="0"/>
    <n v="5600000000"/>
    <n v="513526548.63999999"/>
    <n v="3903550665.1199999"/>
    <n v="1154049860.74"/>
    <n v="2749500804.3800001"/>
    <n v="2850499195.6199999"/>
    <x v="2"/>
    <x v="1"/>
  </r>
  <r>
    <m/>
    <m/>
    <s v="3"/>
    <s v="1"/>
    <s v="01"/>
    <s v="2"/>
    <s v="12"/>
    <s v="2"/>
    <m/>
    <m/>
    <m/>
    <m/>
    <m/>
    <m/>
    <m/>
    <m/>
    <m/>
    <m/>
    <m/>
    <m/>
    <m/>
    <m/>
    <x v="28"/>
    <n v="5600000000"/>
    <n v="0"/>
    <n v="5600000000"/>
    <n v="513526548.63999999"/>
    <n v="3903550665.1199999"/>
    <n v="1154049860.74"/>
    <n v="2749500804.3800001"/>
    <n v="2850499195.6199999"/>
    <x v="0"/>
    <x v="0"/>
  </r>
  <r>
    <m/>
    <m/>
    <s v="3"/>
    <s v="1"/>
    <s v="01"/>
    <s v="2"/>
    <s v="13"/>
    <m/>
    <m/>
    <m/>
    <m/>
    <m/>
    <m/>
    <m/>
    <m/>
    <m/>
    <m/>
    <m/>
    <m/>
    <m/>
    <m/>
    <m/>
    <x v="29"/>
    <n v="7000000"/>
    <n v="0"/>
    <n v="7000000"/>
    <n v="72000"/>
    <n v="123500"/>
    <n v="0"/>
    <n v="123500"/>
    <n v="6876500"/>
    <x v="2"/>
    <x v="1"/>
  </r>
  <r>
    <m/>
    <m/>
    <s v="3"/>
    <s v="1"/>
    <s v="01"/>
    <s v="2"/>
    <s v="13"/>
    <s v="1"/>
    <m/>
    <m/>
    <m/>
    <m/>
    <m/>
    <m/>
    <m/>
    <m/>
    <m/>
    <m/>
    <m/>
    <m/>
    <m/>
    <m/>
    <x v="30"/>
    <n v="0"/>
    <n v="0"/>
    <n v="0"/>
    <n v="72000"/>
    <n v="123500"/>
    <n v="0"/>
    <n v="123500"/>
    <n v="-123500"/>
    <x v="0"/>
    <x v="0"/>
  </r>
  <r>
    <m/>
    <m/>
    <s v="3"/>
    <s v="1"/>
    <s v="01"/>
    <s v="2"/>
    <s v="13"/>
    <s v="1"/>
    <s v="01"/>
    <m/>
    <m/>
    <m/>
    <m/>
    <m/>
    <m/>
    <m/>
    <m/>
    <m/>
    <m/>
    <m/>
    <m/>
    <m/>
    <x v="31"/>
    <n v="5000000"/>
    <n v="0"/>
    <n v="5000000"/>
    <n v="72000"/>
    <n v="72000"/>
    <n v="0"/>
    <n v="72000"/>
    <n v="4928000"/>
    <x v="0"/>
    <x v="0"/>
  </r>
  <r>
    <m/>
    <m/>
    <s v="3"/>
    <s v="1"/>
    <s v="01"/>
    <s v="2"/>
    <s v="13"/>
    <s v="1"/>
    <s v="03"/>
    <m/>
    <m/>
    <m/>
    <m/>
    <m/>
    <m/>
    <m/>
    <m/>
    <m/>
    <m/>
    <m/>
    <m/>
    <m/>
    <x v="32"/>
    <n v="2000000"/>
    <n v="0"/>
    <n v="2000000"/>
    <n v="0"/>
    <n v="51500"/>
    <n v="0"/>
    <n v="51500"/>
    <n v="1948500"/>
    <x v="0"/>
    <x v="0"/>
  </r>
  <r>
    <m/>
    <m/>
    <m/>
    <m/>
    <m/>
    <m/>
    <m/>
    <m/>
    <m/>
    <m/>
    <m/>
    <m/>
    <m/>
    <m/>
    <m/>
    <m/>
    <m/>
    <m/>
    <m/>
    <m/>
    <m/>
    <m/>
    <x v="33"/>
    <m/>
    <m/>
    <m/>
    <m/>
    <m/>
    <m/>
    <m/>
    <m/>
    <x v="0"/>
    <x v="0"/>
  </r>
  <r>
    <s v="15-07-00"/>
    <s v="INSTITUTO CASAS FISCALES DEL EJÉRCITO"/>
    <s v="3"/>
    <m/>
    <m/>
    <m/>
    <m/>
    <m/>
    <m/>
    <m/>
    <m/>
    <m/>
    <m/>
    <m/>
    <m/>
    <m/>
    <m/>
    <m/>
    <m/>
    <m/>
    <m/>
    <m/>
    <x v="0"/>
    <n v="49817431003"/>
    <n v="0"/>
    <n v="49817431003"/>
    <n v="4735931066.3199997"/>
    <n v="54813733582.110001"/>
    <n v="4873338291.3500004"/>
    <n v="49940395290.760002"/>
    <n v="-122964287.76000001"/>
    <x v="0"/>
    <x v="0"/>
  </r>
  <r>
    <m/>
    <m/>
    <s v="3"/>
    <s v="1"/>
    <m/>
    <m/>
    <m/>
    <m/>
    <m/>
    <m/>
    <m/>
    <m/>
    <m/>
    <m/>
    <m/>
    <m/>
    <m/>
    <m/>
    <m/>
    <m/>
    <m/>
    <m/>
    <x v="0"/>
    <n v="49817431003"/>
    <n v="0"/>
    <n v="49817431003"/>
    <n v="4735931066.3199997"/>
    <n v="54813733582.110001"/>
    <n v="4873338291.3500004"/>
    <n v="49940395290.760002"/>
    <n v="-122964287.76000001"/>
    <x v="0"/>
    <x v="0"/>
  </r>
  <r>
    <m/>
    <m/>
    <s v="3"/>
    <s v="1"/>
    <s v="01"/>
    <m/>
    <m/>
    <m/>
    <m/>
    <m/>
    <m/>
    <m/>
    <m/>
    <m/>
    <m/>
    <m/>
    <m/>
    <m/>
    <m/>
    <m/>
    <m/>
    <m/>
    <x v="0"/>
    <n v="49817431003"/>
    <n v="0"/>
    <n v="49817431003"/>
    <n v="4735931066.3199997"/>
    <n v="54813733582.110001"/>
    <n v="4873338291.3500004"/>
    <n v="49940395290.760002"/>
    <n v="-122964287.76000001"/>
    <x v="0"/>
    <x v="0"/>
  </r>
  <r>
    <m/>
    <m/>
    <s v="3"/>
    <s v="1"/>
    <s v="01"/>
    <s v="1"/>
    <m/>
    <m/>
    <m/>
    <m/>
    <m/>
    <m/>
    <m/>
    <m/>
    <m/>
    <m/>
    <m/>
    <m/>
    <m/>
    <m/>
    <m/>
    <m/>
    <x v="1"/>
    <n v="25926431003"/>
    <n v="0"/>
    <n v="25926431003"/>
    <n v="4309312671.1800003"/>
    <n v="32859616144.279999"/>
    <n v="20423889.98"/>
    <n v="32839192254.299999"/>
    <n v="-6912761251.3000002"/>
    <x v="0"/>
    <x v="0"/>
  </r>
  <r>
    <m/>
    <m/>
    <s v="3"/>
    <s v="1"/>
    <s v="01"/>
    <s v="1"/>
    <s v="02"/>
    <m/>
    <m/>
    <m/>
    <m/>
    <m/>
    <m/>
    <m/>
    <m/>
    <m/>
    <m/>
    <m/>
    <m/>
    <m/>
    <m/>
    <m/>
    <x v="2"/>
    <n v="25926431003"/>
    <n v="0"/>
    <n v="25926431003"/>
    <n v="4309312671.1800003"/>
    <n v="32859616144.279999"/>
    <n v="20423889.98"/>
    <n v="32839192254.299999"/>
    <n v="-6912761251.3000002"/>
    <x v="0"/>
    <x v="0"/>
  </r>
  <r>
    <m/>
    <m/>
    <s v="3"/>
    <s v="1"/>
    <s v="01"/>
    <s v="1"/>
    <s v="02"/>
    <s v="1"/>
    <m/>
    <m/>
    <m/>
    <m/>
    <m/>
    <m/>
    <m/>
    <m/>
    <m/>
    <m/>
    <m/>
    <m/>
    <m/>
    <m/>
    <x v="3"/>
    <n v="7500000000"/>
    <n v="0"/>
    <n v="7500000000"/>
    <n v="1145325701"/>
    <n v="8744715079"/>
    <n v="0"/>
    <n v="8744715079"/>
    <n v="-1244715079"/>
    <x v="0"/>
    <x v="0"/>
  </r>
  <r>
    <m/>
    <m/>
    <s v="3"/>
    <s v="1"/>
    <s v="01"/>
    <s v="1"/>
    <s v="02"/>
    <s v="1"/>
    <s v="04"/>
    <m/>
    <m/>
    <m/>
    <m/>
    <m/>
    <m/>
    <m/>
    <m/>
    <m/>
    <m/>
    <m/>
    <m/>
    <m/>
    <x v="5"/>
    <n v="7500000000"/>
    <n v="0"/>
    <n v="7500000000"/>
    <n v="1145325701"/>
    <n v="8744715079"/>
    <n v="0"/>
    <n v="8744715079"/>
    <n v="-1244715079"/>
    <x v="1"/>
    <x v="2"/>
  </r>
  <r>
    <m/>
    <m/>
    <s v="3"/>
    <s v="1"/>
    <s v="01"/>
    <s v="1"/>
    <s v="02"/>
    <s v="1"/>
    <s v="04"/>
    <s v="45"/>
    <m/>
    <m/>
    <m/>
    <m/>
    <m/>
    <m/>
    <m/>
    <m/>
    <m/>
    <m/>
    <m/>
    <m/>
    <x v="5"/>
    <n v="7500000000"/>
    <n v="0"/>
    <n v="7500000000"/>
    <n v="1145325701"/>
    <n v="8744715079"/>
    <n v="0"/>
    <n v="8744715079"/>
    <n v="-1244715079"/>
    <x v="0"/>
    <x v="0"/>
  </r>
  <r>
    <m/>
    <m/>
    <s v="3"/>
    <s v="1"/>
    <s v="01"/>
    <s v="1"/>
    <s v="02"/>
    <s v="3"/>
    <m/>
    <m/>
    <m/>
    <m/>
    <m/>
    <m/>
    <m/>
    <m/>
    <m/>
    <m/>
    <m/>
    <m/>
    <m/>
    <m/>
    <x v="6"/>
    <n v="50000000"/>
    <n v="0"/>
    <n v="50000000"/>
    <n v="1219082"/>
    <n v="169005117.61000001"/>
    <n v="0"/>
    <n v="169005117.61000001"/>
    <n v="-119005117.61"/>
    <x v="1"/>
    <x v="2"/>
  </r>
  <r>
    <m/>
    <m/>
    <s v="3"/>
    <s v="1"/>
    <s v="01"/>
    <s v="1"/>
    <s v="02"/>
    <s v="3"/>
    <s v="01"/>
    <m/>
    <m/>
    <m/>
    <m/>
    <m/>
    <m/>
    <m/>
    <m/>
    <m/>
    <m/>
    <m/>
    <m/>
    <m/>
    <x v="7"/>
    <n v="0"/>
    <n v="0"/>
    <n v="0"/>
    <n v="1219082"/>
    <n v="169005117.61000001"/>
    <n v="0"/>
    <n v="169005117.61000001"/>
    <n v="-169005117.61000001"/>
    <x v="0"/>
    <x v="0"/>
  </r>
  <r>
    <m/>
    <m/>
    <s v="3"/>
    <s v="1"/>
    <s v="01"/>
    <s v="1"/>
    <s v="02"/>
    <s v="3"/>
    <s v="01"/>
    <s v="05"/>
    <m/>
    <m/>
    <m/>
    <m/>
    <m/>
    <m/>
    <m/>
    <m/>
    <m/>
    <m/>
    <m/>
    <m/>
    <x v="8"/>
    <n v="0"/>
    <n v="0"/>
    <n v="0"/>
    <n v="1219082"/>
    <n v="169005117.61000001"/>
    <n v="0"/>
    <n v="169005117.61000001"/>
    <n v="-169005117.61000001"/>
    <x v="0"/>
    <x v="0"/>
  </r>
  <r>
    <m/>
    <m/>
    <s v="3"/>
    <s v="1"/>
    <s v="01"/>
    <s v="1"/>
    <s v="02"/>
    <s v="5"/>
    <m/>
    <m/>
    <m/>
    <m/>
    <m/>
    <m/>
    <m/>
    <m/>
    <m/>
    <m/>
    <m/>
    <m/>
    <m/>
    <m/>
    <x v="9"/>
    <n v="18376431003"/>
    <n v="0"/>
    <n v="18376431003"/>
    <n v="3162767888.1799998"/>
    <n v="23945895947.669998"/>
    <n v="20423889.98"/>
    <n v="23925472057.689999"/>
    <n v="-5549041054.6899996"/>
    <x v="1"/>
    <x v="2"/>
  </r>
  <r>
    <m/>
    <m/>
    <s v="3"/>
    <s v="1"/>
    <s v="01"/>
    <s v="1"/>
    <s v="02"/>
    <s v="5"/>
    <s v="01"/>
    <m/>
    <m/>
    <m/>
    <m/>
    <m/>
    <m/>
    <m/>
    <m/>
    <m/>
    <m/>
    <m/>
    <m/>
    <m/>
    <x v="10"/>
    <n v="0"/>
    <n v="0"/>
    <n v="0"/>
    <n v="2107765316.03"/>
    <n v="14679662527.110001"/>
    <n v="14433976.210000001"/>
    <n v="14665228550.9"/>
    <n v="-14665228550.9"/>
    <x v="0"/>
    <x v="0"/>
  </r>
  <r>
    <m/>
    <m/>
    <s v="3"/>
    <s v="1"/>
    <s v="01"/>
    <s v="1"/>
    <s v="02"/>
    <s v="5"/>
    <s v="01"/>
    <s v="07"/>
    <m/>
    <m/>
    <m/>
    <m/>
    <m/>
    <m/>
    <m/>
    <m/>
    <m/>
    <m/>
    <m/>
    <m/>
    <x v="11"/>
    <n v="0"/>
    <n v="0"/>
    <n v="0"/>
    <n v="2107765316.03"/>
    <n v="14679662527.110001"/>
    <n v="14433976.210000001"/>
    <n v="14665228550.9"/>
    <n v="-14665228550.9"/>
    <x v="0"/>
    <x v="0"/>
  </r>
  <r>
    <m/>
    <m/>
    <s v="3"/>
    <s v="1"/>
    <s v="01"/>
    <s v="1"/>
    <s v="02"/>
    <s v="5"/>
    <s v="01"/>
    <s v="07"/>
    <s v="2"/>
    <m/>
    <m/>
    <m/>
    <m/>
    <m/>
    <m/>
    <m/>
    <m/>
    <m/>
    <m/>
    <m/>
    <x v="12"/>
    <n v="0"/>
    <n v="0"/>
    <n v="0"/>
    <n v="2107765316.03"/>
    <n v="14679662527.110001"/>
    <n v="14433976.210000001"/>
    <n v="14665228550.9"/>
    <n v="-14665228550.9"/>
    <x v="0"/>
    <x v="0"/>
  </r>
  <r>
    <m/>
    <m/>
    <s v="3"/>
    <s v="1"/>
    <s v="01"/>
    <s v="1"/>
    <s v="02"/>
    <s v="5"/>
    <s v="01"/>
    <s v="07"/>
    <s v="2"/>
    <s v="1"/>
    <m/>
    <m/>
    <m/>
    <m/>
    <m/>
    <m/>
    <m/>
    <m/>
    <m/>
    <m/>
    <x v="13"/>
    <n v="0"/>
    <n v="0"/>
    <n v="0"/>
    <n v="2107765316.03"/>
    <n v="14679662527.110001"/>
    <n v="14433976.210000001"/>
    <n v="14665228550.9"/>
    <n v="-14665228550.9"/>
    <x v="0"/>
    <x v="0"/>
  </r>
  <r>
    <m/>
    <m/>
    <s v="3"/>
    <s v="1"/>
    <s v="01"/>
    <s v="1"/>
    <s v="02"/>
    <s v="5"/>
    <s v="01"/>
    <s v="07"/>
    <s v="2"/>
    <s v="1"/>
    <s v="1"/>
    <m/>
    <m/>
    <m/>
    <m/>
    <m/>
    <m/>
    <m/>
    <m/>
    <m/>
    <x v="14"/>
    <n v="0"/>
    <n v="0"/>
    <n v="0"/>
    <n v="2107765316.03"/>
    <n v="14679662527.110001"/>
    <n v="14433976.210000001"/>
    <n v="14665228550.9"/>
    <n v="-14665228550.9"/>
    <x v="0"/>
    <x v="0"/>
  </r>
  <r>
    <m/>
    <m/>
    <s v="3"/>
    <s v="1"/>
    <s v="01"/>
    <s v="1"/>
    <s v="02"/>
    <s v="5"/>
    <s v="02"/>
    <m/>
    <m/>
    <m/>
    <m/>
    <m/>
    <m/>
    <m/>
    <m/>
    <m/>
    <m/>
    <m/>
    <m/>
    <m/>
    <x v="15"/>
    <n v="0"/>
    <n v="0"/>
    <n v="0"/>
    <n v="1055002572.15"/>
    <n v="9266233420.5599995"/>
    <n v="5989913.7699999996"/>
    <n v="9260243506.7900009"/>
    <n v="-9260243506.7900009"/>
    <x v="0"/>
    <x v="0"/>
  </r>
  <r>
    <m/>
    <m/>
    <s v="3"/>
    <s v="1"/>
    <s v="01"/>
    <s v="1"/>
    <s v="02"/>
    <s v="5"/>
    <s v="02"/>
    <s v="05"/>
    <m/>
    <m/>
    <m/>
    <m/>
    <m/>
    <m/>
    <m/>
    <m/>
    <m/>
    <m/>
    <m/>
    <m/>
    <x v="16"/>
    <n v="0"/>
    <n v="0"/>
    <n v="0"/>
    <n v="1055002572.15"/>
    <n v="9266233420.5599995"/>
    <n v="5989913.7699999996"/>
    <n v="9260243506.7900009"/>
    <n v="-9260243506.7900009"/>
    <x v="0"/>
    <x v="0"/>
  </r>
  <r>
    <m/>
    <m/>
    <s v="3"/>
    <s v="1"/>
    <s v="01"/>
    <s v="1"/>
    <s v="02"/>
    <s v="5"/>
    <s v="02"/>
    <s v="05"/>
    <s v="4"/>
    <m/>
    <m/>
    <m/>
    <m/>
    <m/>
    <m/>
    <m/>
    <m/>
    <m/>
    <m/>
    <m/>
    <x v="17"/>
    <n v="0"/>
    <n v="0"/>
    <n v="0"/>
    <n v="1055002572.15"/>
    <n v="9266233420.5599995"/>
    <n v="5989913.7699999996"/>
    <n v="9260243506.7900009"/>
    <n v="-9260243506.7900009"/>
    <x v="0"/>
    <x v="0"/>
  </r>
  <r>
    <m/>
    <m/>
    <s v="3"/>
    <s v="1"/>
    <s v="01"/>
    <s v="1"/>
    <s v="02"/>
    <s v="5"/>
    <s v="02"/>
    <s v="05"/>
    <s v="4"/>
    <s v="1"/>
    <m/>
    <m/>
    <m/>
    <m/>
    <m/>
    <m/>
    <m/>
    <m/>
    <m/>
    <m/>
    <x v="18"/>
    <n v="0"/>
    <n v="0"/>
    <n v="0"/>
    <n v="1055002572.15"/>
    <n v="9266233420.5599995"/>
    <n v="5989913.7699999996"/>
    <n v="9260243506.7900009"/>
    <n v="-9260243506.7900009"/>
    <x v="0"/>
    <x v="0"/>
  </r>
  <r>
    <m/>
    <m/>
    <s v="3"/>
    <s v="1"/>
    <s v="01"/>
    <s v="2"/>
    <m/>
    <m/>
    <m/>
    <m/>
    <m/>
    <m/>
    <m/>
    <m/>
    <m/>
    <m/>
    <m/>
    <m/>
    <m/>
    <m/>
    <m/>
    <m/>
    <x v="19"/>
    <n v="23891000000"/>
    <n v="0"/>
    <n v="23891000000"/>
    <n v="426618395.13999999"/>
    <n v="21954117437.830002"/>
    <n v="4852914401.3699999"/>
    <n v="17101203036.459999"/>
    <n v="6789796963.54"/>
    <x v="0"/>
    <x v="0"/>
  </r>
  <r>
    <m/>
    <m/>
    <s v="3"/>
    <s v="1"/>
    <s v="01"/>
    <s v="2"/>
    <s v="02"/>
    <m/>
    <m/>
    <m/>
    <m/>
    <m/>
    <m/>
    <m/>
    <m/>
    <m/>
    <m/>
    <m/>
    <m/>
    <m/>
    <m/>
    <m/>
    <x v="20"/>
    <n v="18283000000"/>
    <n v="0"/>
    <n v="18283000000"/>
    <n v="0"/>
    <n v="18283000000"/>
    <n v="0"/>
    <n v="18283000000"/>
    <n v="0"/>
    <x v="2"/>
    <x v="2"/>
  </r>
  <r>
    <m/>
    <m/>
    <s v="3"/>
    <s v="1"/>
    <s v="01"/>
    <s v="2"/>
    <s v="02"/>
    <s v="1"/>
    <m/>
    <m/>
    <m/>
    <m/>
    <m/>
    <m/>
    <m/>
    <m/>
    <m/>
    <m/>
    <m/>
    <m/>
    <m/>
    <m/>
    <x v="21"/>
    <n v="0"/>
    <n v="0"/>
    <n v="0"/>
    <n v="0"/>
    <n v="18283000000"/>
    <n v="0"/>
    <n v="18283000000"/>
    <n v="-18283000000"/>
    <x v="0"/>
    <x v="0"/>
  </r>
  <r>
    <m/>
    <m/>
    <s v="3"/>
    <s v="1"/>
    <s v="01"/>
    <s v="2"/>
    <s v="02"/>
    <s v="1"/>
    <s v="01"/>
    <m/>
    <m/>
    <m/>
    <m/>
    <m/>
    <m/>
    <m/>
    <m/>
    <m/>
    <m/>
    <m/>
    <m/>
    <m/>
    <x v="22"/>
    <n v="0"/>
    <n v="0"/>
    <n v="0"/>
    <n v="0"/>
    <n v="18283000000"/>
    <n v="0"/>
    <n v="18283000000"/>
    <n v="-18283000000"/>
    <x v="0"/>
    <x v="0"/>
  </r>
  <r>
    <m/>
    <m/>
    <s v="3"/>
    <s v="1"/>
    <s v="01"/>
    <s v="2"/>
    <s v="05"/>
    <m/>
    <m/>
    <m/>
    <m/>
    <m/>
    <m/>
    <m/>
    <m/>
    <m/>
    <m/>
    <m/>
    <m/>
    <m/>
    <m/>
    <m/>
    <x v="23"/>
    <n v="1000000"/>
    <n v="0"/>
    <n v="1000000"/>
    <n v="153424"/>
    <n v="1839334.06"/>
    <n v="0"/>
    <n v="1839334.06"/>
    <n v="-839334.06"/>
    <x v="2"/>
    <x v="2"/>
  </r>
  <r>
    <m/>
    <m/>
    <s v="3"/>
    <s v="1"/>
    <s v="01"/>
    <s v="2"/>
    <s v="05"/>
    <s v="1"/>
    <m/>
    <m/>
    <m/>
    <m/>
    <m/>
    <m/>
    <m/>
    <m/>
    <m/>
    <m/>
    <m/>
    <m/>
    <m/>
    <m/>
    <x v="24"/>
    <n v="0"/>
    <n v="0"/>
    <n v="0"/>
    <n v="153424"/>
    <n v="1839334.06"/>
    <n v="0"/>
    <n v="1839334.06"/>
    <n v="-1839334.06"/>
    <x v="0"/>
    <x v="0"/>
  </r>
  <r>
    <m/>
    <m/>
    <s v="3"/>
    <s v="1"/>
    <s v="01"/>
    <s v="2"/>
    <s v="05"/>
    <s v="1"/>
    <s v="02"/>
    <m/>
    <m/>
    <m/>
    <m/>
    <m/>
    <m/>
    <m/>
    <m/>
    <m/>
    <m/>
    <m/>
    <m/>
    <m/>
    <x v="25"/>
    <n v="0"/>
    <n v="0"/>
    <n v="0"/>
    <n v="153424"/>
    <n v="1839334.06"/>
    <n v="0"/>
    <n v="1839334.06"/>
    <n v="-1839334.06"/>
    <x v="0"/>
    <x v="0"/>
  </r>
  <r>
    <m/>
    <m/>
    <s v="3"/>
    <s v="1"/>
    <s v="01"/>
    <s v="2"/>
    <s v="05"/>
    <s v="1"/>
    <s v="02"/>
    <s v="01"/>
    <m/>
    <m/>
    <m/>
    <m/>
    <m/>
    <m/>
    <m/>
    <m/>
    <m/>
    <m/>
    <m/>
    <m/>
    <x v="26"/>
    <n v="0"/>
    <n v="0"/>
    <n v="0"/>
    <n v="153424"/>
    <n v="1839334.06"/>
    <n v="0"/>
    <n v="1839334.06"/>
    <n v="-1839334.06"/>
    <x v="0"/>
    <x v="0"/>
  </r>
  <r>
    <m/>
    <m/>
    <s v="3"/>
    <s v="1"/>
    <s v="01"/>
    <s v="2"/>
    <s v="12"/>
    <m/>
    <m/>
    <m/>
    <m/>
    <m/>
    <m/>
    <m/>
    <m/>
    <m/>
    <m/>
    <m/>
    <m/>
    <m/>
    <m/>
    <m/>
    <x v="27"/>
    <n v="5600000000"/>
    <n v="0"/>
    <n v="5600000000"/>
    <n v="425531638.13999999"/>
    <n v="3668219764.77"/>
    <n v="4852914401.3699999"/>
    <n v="-1184694636.5999999"/>
    <n v="6784694636.6000004"/>
    <x v="2"/>
    <x v="2"/>
  </r>
  <r>
    <m/>
    <m/>
    <s v="3"/>
    <s v="1"/>
    <s v="01"/>
    <s v="2"/>
    <s v="12"/>
    <s v="2"/>
    <m/>
    <m/>
    <m/>
    <m/>
    <m/>
    <m/>
    <m/>
    <m/>
    <m/>
    <m/>
    <m/>
    <m/>
    <m/>
    <m/>
    <x v="28"/>
    <n v="0"/>
    <n v="0"/>
    <n v="0"/>
    <n v="425531638.13999999"/>
    <n v="3668219764.77"/>
    <n v="4852914401.3699999"/>
    <n v="-1184694636.5999999"/>
    <n v="1184694636.5999999"/>
    <x v="0"/>
    <x v="0"/>
  </r>
  <r>
    <m/>
    <m/>
    <s v="3"/>
    <s v="1"/>
    <s v="01"/>
    <s v="2"/>
    <s v="13"/>
    <m/>
    <m/>
    <m/>
    <m/>
    <m/>
    <m/>
    <m/>
    <m/>
    <m/>
    <m/>
    <m/>
    <m/>
    <m/>
    <m/>
    <m/>
    <x v="29"/>
    <n v="7000000"/>
    <n v="0"/>
    <n v="7000000"/>
    <n v="933333"/>
    <n v="1058339"/>
    <n v="0"/>
    <n v="1058339"/>
    <n v="5941661"/>
    <x v="2"/>
    <x v="2"/>
  </r>
  <r>
    <m/>
    <m/>
    <s v="3"/>
    <s v="1"/>
    <s v="01"/>
    <s v="2"/>
    <s v="13"/>
    <s v="1"/>
    <m/>
    <m/>
    <m/>
    <m/>
    <m/>
    <m/>
    <m/>
    <m/>
    <m/>
    <m/>
    <m/>
    <m/>
    <m/>
    <m/>
    <x v="30"/>
    <n v="0"/>
    <n v="0"/>
    <n v="0"/>
    <n v="933333"/>
    <n v="1058339"/>
    <n v="0"/>
    <n v="1058339"/>
    <n v="-1058339"/>
    <x v="0"/>
    <x v="0"/>
  </r>
  <r>
    <m/>
    <m/>
    <s v="3"/>
    <s v="1"/>
    <s v="01"/>
    <s v="2"/>
    <s v="13"/>
    <s v="1"/>
    <s v="01"/>
    <m/>
    <m/>
    <m/>
    <m/>
    <m/>
    <m/>
    <m/>
    <m/>
    <m/>
    <m/>
    <m/>
    <m/>
    <m/>
    <x v="31"/>
    <n v="0"/>
    <n v="0"/>
    <n v="0"/>
    <n v="933333"/>
    <n v="933333"/>
    <n v="0"/>
    <n v="933333"/>
    <n v="-933333"/>
    <x v="0"/>
    <x v="0"/>
  </r>
  <r>
    <m/>
    <m/>
    <s v="3"/>
    <s v="1"/>
    <s v="01"/>
    <s v="2"/>
    <s v="13"/>
    <s v="1"/>
    <s v="03"/>
    <m/>
    <m/>
    <m/>
    <m/>
    <m/>
    <m/>
    <m/>
    <m/>
    <m/>
    <m/>
    <m/>
    <m/>
    <m/>
    <x v="32"/>
    <n v="0"/>
    <n v="0"/>
    <n v="0"/>
    <n v="0"/>
    <n v="125006"/>
    <n v="0"/>
    <n v="125006"/>
    <n v="-125006"/>
    <x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15-07-00"/>
    <s v="INSTITUTO CASAS FISCALES DEL EJÉRCITO"/>
    <s v="3"/>
    <m/>
    <m/>
    <m/>
    <m/>
    <m/>
    <m/>
    <m/>
    <m/>
    <m/>
    <m/>
    <m/>
    <m/>
    <m/>
    <m/>
    <m/>
    <m/>
    <m/>
    <m/>
    <m/>
    <x v="0"/>
    <n v="60326000000"/>
    <n v="0"/>
    <n v="60326000000"/>
    <n v="4888853300.8800001"/>
    <n v="48509537325.940002"/>
    <n v="1167061287.75"/>
    <n v="47342476038.190002"/>
    <n v="12983523961.809999"/>
    <x v="0"/>
    <m/>
  </r>
  <r>
    <m/>
    <m/>
    <s v="3"/>
    <s v="1"/>
    <m/>
    <m/>
    <m/>
    <m/>
    <m/>
    <m/>
    <m/>
    <m/>
    <m/>
    <m/>
    <m/>
    <m/>
    <m/>
    <m/>
    <m/>
    <m/>
    <m/>
    <m/>
    <x v="0"/>
    <n v="60326000000"/>
    <n v="0"/>
    <n v="60326000000"/>
    <n v="4888853300.8800001"/>
    <n v="48509537325.940002"/>
    <n v="1167061287.75"/>
    <n v="47342476038.190002"/>
    <n v="12983523961.809999"/>
    <x v="0"/>
    <m/>
  </r>
  <r>
    <m/>
    <m/>
    <s v="3"/>
    <s v="1"/>
    <s v="01"/>
    <m/>
    <m/>
    <m/>
    <m/>
    <m/>
    <m/>
    <m/>
    <m/>
    <m/>
    <m/>
    <m/>
    <m/>
    <m/>
    <m/>
    <m/>
    <m/>
    <m/>
    <x v="0"/>
    <n v="60326000000"/>
    <n v="0"/>
    <n v="60326000000"/>
    <n v="4888853300.8800001"/>
    <n v="48509537325.940002"/>
    <n v="1167061287.75"/>
    <n v="47342476038.190002"/>
    <n v="12983523961.809999"/>
    <x v="0"/>
    <m/>
  </r>
  <r>
    <m/>
    <m/>
    <s v="3"/>
    <s v="1"/>
    <s v="01"/>
    <s v="1"/>
    <m/>
    <m/>
    <m/>
    <m/>
    <m/>
    <m/>
    <m/>
    <m/>
    <m/>
    <m/>
    <m/>
    <m/>
    <m/>
    <m/>
    <m/>
    <m/>
    <x v="1"/>
    <n v="48793409877"/>
    <n v="0"/>
    <n v="48793409877"/>
    <n v="4375246180.8999996"/>
    <n v="38661314574.099998"/>
    <n v="13011427.01"/>
    <n v="38648303147.089996"/>
    <n v="10145106729.91"/>
    <x v="0"/>
    <m/>
  </r>
  <r>
    <m/>
    <m/>
    <s v="3"/>
    <s v="1"/>
    <s v="01"/>
    <s v="1"/>
    <s v="02"/>
    <m/>
    <m/>
    <m/>
    <m/>
    <m/>
    <m/>
    <m/>
    <m/>
    <m/>
    <m/>
    <m/>
    <m/>
    <m/>
    <m/>
    <m/>
    <x v="2"/>
    <n v="48793409877"/>
    <n v="0"/>
    <n v="48793409877"/>
    <n v="4375246180.8999996"/>
    <n v="38661314574.099998"/>
    <n v="13011427.01"/>
    <n v="38648303147.089996"/>
    <n v="10145106729.91"/>
    <x v="0"/>
    <m/>
  </r>
  <r>
    <m/>
    <m/>
    <s v="3"/>
    <s v="1"/>
    <s v="01"/>
    <s v="1"/>
    <s v="02"/>
    <s v="1"/>
    <m/>
    <m/>
    <m/>
    <m/>
    <m/>
    <m/>
    <m/>
    <m/>
    <m/>
    <m/>
    <m/>
    <m/>
    <m/>
    <m/>
    <x v="3"/>
    <n v="9000000000"/>
    <n v="0"/>
    <n v="9000000000"/>
    <n v="1065521977"/>
    <n v="9048540482"/>
    <n v="0"/>
    <n v="9048540482"/>
    <n v="-48540482"/>
    <x v="0"/>
    <m/>
  </r>
  <r>
    <m/>
    <m/>
    <s v="3"/>
    <s v="1"/>
    <s v="01"/>
    <s v="1"/>
    <s v="02"/>
    <s v="1"/>
    <s v="04"/>
    <m/>
    <m/>
    <m/>
    <m/>
    <m/>
    <m/>
    <m/>
    <m/>
    <m/>
    <m/>
    <m/>
    <m/>
    <m/>
    <x v="4"/>
    <n v="9000000000"/>
    <n v="0"/>
    <n v="9000000000"/>
    <n v="1065521977"/>
    <n v="9048540482"/>
    <n v="0"/>
    <n v="9048540482"/>
    <n v="-48540482"/>
    <x v="0"/>
    <m/>
  </r>
  <r>
    <m/>
    <m/>
    <s v="3"/>
    <s v="1"/>
    <s v="01"/>
    <s v="1"/>
    <s v="02"/>
    <s v="1"/>
    <s v="04"/>
    <s v="45"/>
    <m/>
    <m/>
    <m/>
    <m/>
    <m/>
    <m/>
    <m/>
    <m/>
    <m/>
    <m/>
    <m/>
    <m/>
    <x v="5"/>
    <n v="9000000000"/>
    <n v="0"/>
    <n v="9000000000"/>
    <n v="1065521977"/>
    <n v="9048540482"/>
    <n v="0"/>
    <n v="9048540482"/>
    <n v="-48540482"/>
    <x v="1"/>
    <n v="2024"/>
  </r>
  <r>
    <m/>
    <m/>
    <s v="3"/>
    <s v="1"/>
    <s v="01"/>
    <s v="1"/>
    <s v="02"/>
    <s v="3"/>
    <m/>
    <m/>
    <m/>
    <m/>
    <m/>
    <m/>
    <m/>
    <m/>
    <m/>
    <m/>
    <m/>
    <m/>
    <m/>
    <m/>
    <x v="6"/>
    <n v="50000000"/>
    <n v="0"/>
    <n v="50000000"/>
    <n v="13246901.17"/>
    <n v="962460186.13"/>
    <n v="0"/>
    <n v="962460186.13"/>
    <n v="-912460186.13"/>
    <x v="1"/>
    <n v="2024"/>
  </r>
  <r>
    <m/>
    <m/>
    <s v="3"/>
    <s v="1"/>
    <s v="01"/>
    <s v="1"/>
    <s v="02"/>
    <s v="3"/>
    <s v="01"/>
    <m/>
    <m/>
    <m/>
    <m/>
    <m/>
    <m/>
    <m/>
    <m/>
    <m/>
    <m/>
    <m/>
    <m/>
    <m/>
    <x v="7"/>
    <n v="0"/>
    <n v="0"/>
    <n v="0"/>
    <n v="13246901.17"/>
    <n v="962460186.13"/>
    <n v="0"/>
    <n v="962460186.13"/>
    <n v="-962460186.13"/>
    <x v="0"/>
    <m/>
  </r>
  <r>
    <m/>
    <m/>
    <s v="3"/>
    <s v="1"/>
    <s v="01"/>
    <s v="1"/>
    <s v="02"/>
    <s v="3"/>
    <s v="01"/>
    <s v="05"/>
    <m/>
    <m/>
    <m/>
    <m/>
    <m/>
    <m/>
    <m/>
    <m/>
    <m/>
    <m/>
    <m/>
    <m/>
    <x v="8"/>
    <n v="50000000"/>
    <n v="0"/>
    <n v="50000000"/>
    <n v="13246901.17"/>
    <n v="962460186.13"/>
    <n v="0"/>
    <n v="962460186.13"/>
    <n v="-912460186.13"/>
    <x v="0"/>
    <m/>
  </r>
  <r>
    <m/>
    <m/>
    <s v="3"/>
    <s v="1"/>
    <s v="01"/>
    <s v="1"/>
    <s v="02"/>
    <s v="5"/>
    <m/>
    <m/>
    <m/>
    <m/>
    <m/>
    <m/>
    <m/>
    <m/>
    <m/>
    <m/>
    <m/>
    <m/>
    <m/>
    <m/>
    <x v="9"/>
    <n v="39743409877"/>
    <n v="0"/>
    <n v="39743409877"/>
    <n v="3296477302.73"/>
    <n v="28650313905.970001"/>
    <n v="13011427.01"/>
    <n v="28637302478.959999"/>
    <n v="11106107398.040001"/>
    <x v="1"/>
    <n v="2024"/>
  </r>
  <r>
    <m/>
    <m/>
    <s v="3"/>
    <s v="1"/>
    <s v="01"/>
    <s v="1"/>
    <s v="02"/>
    <s v="5"/>
    <s v="01"/>
    <m/>
    <m/>
    <m/>
    <m/>
    <m/>
    <m/>
    <m/>
    <m/>
    <m/>
    <m/>
    <m/>
    <m/>
    <m/>
    <x v="10"/>
    <n v="0"/>
    <n v="0"/>
    <n v="0"/>
    <n v="2004404134.99"/>
    <n v="17295040673.650002"/>
    <n v="11909349.99"/>
    <n v="17283131323.66"/>
    <n v="-17283131323.66"/>
    <x v="0"/>
    <m/>
  </r>
  <r>
    <m/>
    <m/>
    <s v="3"/>
    <s v="1"/>
    <s v="01"/>
    <s v="1"/>
    <s v="02"/>
    <s v="5"/>
    <s v="01"/>
    <s v="07"/>
    <m/>
    <m/>
    <m/>
    <m/>
    <m/>
    <m/>
    <m/>
    <m/>
    <m/>
    <m/>
    <m/>
    <m/>
    <x v="11"/>
    <n v="0"/>
    <n v="0"/>
    <n v="0"/>
    <n v="2004404134.99"/>
    <n v="17295040673.650002"/>
    <n v="11909349.99"/>
    <n v="17283131323.66"/>
    <n v="-17283131323.66"/>
    <x v="0"/>
    <m/>
  </r>
  <r>
    <m/>
    <m/>
    <s v="3"/>
    <s v="1"/>
    <s v="01"/>
    <s v="1"/>
    <s v="02"/>
    <s v="5"/>
    <s v="01"/>
    <s v="07"/>
    <s v="2"/>
    <m/>
    <m/>
    <m/>
    <m/>
    <m/>
    <m/>
    <m/>
    <m/>
    <m/>
    <m/>
    <m/>
    <x v="12"/>
    <n v="0"/>
    <n v="0"/>
    <n v="0"/>
    <n v="2004404134.99"/>
    <n v="17295040673.650002"/>
    <n v="11909349.99"/>
    <n v="17283131323.66"/>
    <n v="-17283131323.66"/>
    <x v="0"/>
    <m/>
  </r>
  <r>
    <m/>
    <m/>
    <s v="3"/>
    <s v="1"/>
    <s v="01"/>
    <s v="1"/>
    <s v="02"/>
    <s v="5"/>
    <s v="01"/>
    <s v="07"/>
    <s v="2"/>
    <s v="1"/>
    <m/>
    <m/>
    <m/>
    <m/>
    <m/>
    <m/>
    <m/>
    <m/>
    <m/>
    <m/>
    <x v="13"/>
    <n v="0"/>
    <n v="0"/>
    <n v="0"/>
    <n v="2004404134.99"/>
    <n v="17295040673.650002"/>
    <n v="11909349.99"/>
    <n v="17283131323.66"/>
    <n v="-17283131323.66"/>
    <x v="0"/>
    <m/>
  </r>
  <r>
    <m/>
    <m/>
    <s v="3"/>
    <s v="1"/>
    <s v="01"/>
    <s v="1"/>
    <s v="02"/>
    <s v="5"/>
    <s v="01"/>
    <s v="07"/>
    <s v="2"/>
    <s v="1"/>
    <s v="1"/>
    <m/>
    <m/>
    <m/>
    <m/>
    <m/>
    <m/>
    <m/>
    <m/>
    <m/>
    <x v="14"/>
    <n v="24851678553"/>
    <n v="0"/>
    <n v="24851678553"/>
    <n v="2004404134.99"/>
    <n v="17295040673.650002"/>
    <n v="11909349.99"/>
    <n v="17283131323.66"/>
    <n v="7568547229.3400002"/>
    <x v="0"/>
    <m/>
  </r>
  <r>
    <m/>
    <m/>
    <s v="3"/>
    <s v="1"/>
    <s v="01"/>
    <s v="1"/>
    <s v="02"/>
    <s v="5"/>
    <s v="02"/>
    <m/>
    <m/>
    <m/>
    <m/>
    <m/>
    <m/>
    <m/>
    <m/>
    <m/>
    <m/>
    <m/>
    <m/>
    <m/>
    <x v="15"/>
    <n v="0"/>
    <n v="0"/>
    <n v="0"/>
    <n v="1292073167.74"/>
    <n v="11355273232.32"/>
    <n v="1102077.02"/>
    <n v="11354171155.299999"/>
    <n v="-11354171155.299999"/>
    <x v="0"/>
    <m/>
  </r>
  <r>
    <m/>
    <m/>
    <s v="3"/>
    <s v="1"/>
    <s v="01"/>
    <s v="1"/>
    <s v="02"/>
    <s v="5"/>
    <s v="02"/>
    <s v="05"/>
    <m/>
    <m/>
    <m/>
    <m/>
    <m/>
    <m/>
    <m/>
    <m/>
    <m/>
    <m/>
    <m/>
    <m/>
    <x v="16"/>
    <n v="0"/>
    <n v="0"/>
    <n v="0"/>
    <n v="1292073167.74"/>
    <n v="11355273232.32"/>
    <n v="1102077.02"/>
    <n v="11354171155.299999"/>
    <n v="-11354171155.299999"/>
    <x v="0"/>
    <m/>
  </r>
  <r>
    <m/>
    <m/>
    <s v="3"/>
    <s v="1"/>
    <s v="01"/>
    <s v="1"/>
    <s v="02"/>
    <s v="5"/>
    <s v="02"/>
    <s v="05"/>
    <s v="4"/>
    <m/>
    <m/>
    <m/>
    <m/>
    <m/>
    <m/>
    <m/>
    <m/>
    <m/>
    <m/>
    <m/>
    <x v="17"/>
    <n v="0"/>
    <n v="0"/>
    <n v="0"/>
    <n v="1292073167.74"/>
    <n v="11355273232.32"/>
    <n v="1102077.02"/>
    <n v="11354171155.299999"/>
    <n v="-11354171155.299999"/>
    <x v="0"/>
    <m/>
  </r>
  <r>
    <m/>
    <m/>
    <s v="3"/>
    <s v="1"/>
    <s v="01"/>
    <s v="1"/>
    <s v="02"/>
    <s v="5"/>
    <s v="02"/>
    <s v="05"/>
    <s v="4"/>
    <s v="1"/>
    <m/>
    <m/>
    <m/>
    <m/>
    <m/>
    <m/>
    <m/>
    <m/>
    <m/>
    <m/>
    <x v="18"/>
    <n v="14891731324"/>
    <n v="0"/>
    <n v="14891731324"/>
    <n v="1292073167.74"/>
    <n v="11355273232.32"/>
    <n v="1102077.02"/>
    <n v="11354171155.299999"/>
    <n v="3537560168.6999998"/>
    <x v="0"/>
    <m/>
  </r>
  <r>
    <m/>
    <m/>
    <s v="3"/>
    <s v="1"/>
    <s v="01"/>
    <s v="2"/>
    <m/>
    <m/>
    <m/>
    <m/>
    <m/>
    <m/>
    <m/>
    <m/>
    <m/>
    <m/>
    <m/>
    <m/>
    <m/>
    <m/>
    <m/>
    <m/>
    <x v="19"/>
    <n v="11532590123"/>
    <n v="0"/>
    <n v="11532590123"/>
    <n v="513607119.98000002"/>
    <n v="9848222751.8400002"/>
    <n v="1154049860.74"/>
    <n v="8694172891.1000004"/>
    <n v="2838417231.9000001"/>
    <x v="0"/>
    <m/>
  </r>
  <r>
    <m/>
    <m/>
    <s v="3"/>
    <s v="1"/>
    <s v="01"/>
    <s v="2"/>
    <s v="02"/>
    <m/>
    <m/>
    <m/>
    <m/>
    <m/>
    <m/>
    <m/>
    <m/>
    <m/>
    <m/>
    <m/>
    <m/>
    <m/>
    <m/>
    <m/>
    <x v="20"/>
    <n v="5924000000"/>
    <n v="0"/>
    <n v="5924000000"/>
    <n v="0"/>
    <n v="5924000000"/>
    <n v="0"/>
    <n v="5924000000"/>
    <n v="0"/>
    <x v="2"/>
    <n v="2024"/>
  </r>
  <r>
    <m/>
    <m/>
    <s v="3"/>
    <s v="1"/>
    <s v="01"/>
    <s v="2"/>
    <s v="02"/>
    <s v="1"/>
    <m/>
    <m/>
    <m/>
    <m/>
    <m/>
    <m/>
    <m/>
    <m/>
    <m/>
    <m/>
    <m/>
    <m/>
    <m/>
    <m/>
    <x v="21"/>
    <n v="0"/>
    <n v="0"/>
    <n v="0"/>
    <n v="0"/>
    <n v="5924000000"/>
    <n v="0"/>
    <n v="5924000000"/>
    <n v="-5924000000"/>
    <x v="0"/>
    <m/>
  </r>
  <r>
    <m/>
    <m/>
    <s v="3"/>
    <s v="1"/>
    <s v="01"/>
    <s v="2"/>
    <s v="02"/>
    <s v="1"/>
    <s v="01"/>
    <m/>
    <m/>
    <m/>
    <m/>
    <m/>
    <m/>
    <m/>
    <m/>
    <m/>
    <m/>
    <m/>
    <m/>
    <m/>
    <x v="22"/>
    <n v="5924000000"/>
    <n v="0"/>
    <n v="5924000000"/>
    <n v="0"/>
    <n v="5924000000"/>
    <n v="0"/>
    <n v="5924000000"/>
    <n v="0"/>
    <x v="0"/>
    <m/>
  </r>
  <r>
    <m/>
    <m/>
    <s v="3"/>
    <s v="1"/>
    <s v="01"/>
    <s v="2"/>
    <s v="05"/>
    <m/>
    <m/>
    <m/>
    <m/>
    <m/>
    <m/>
    <m/>
    <m/>
    <m/>
    <m/>
    <m/>
    <m/>
    <m/>
    <m/>
    <m/>
    <x v="23"/>
    <n v="1590123"/>
    <n v="0"/>
    <n v="1590123"/>
    <n v="8571.34"/>
    <n v="20548586.719999999"/>
    <n v="0"/>
    <n v="20548586.719999999"/>
    <n v="-18958463.719999999"/>
    <x v="2"/>
    <n v="2024"/>
  </r>
  <r>
    <m/>
    <m/>
    <s v="3"/>
    <s v="1"/>
    <s v="01"/>
    <s v="2"/>
    <s v="05"/>
    <s v="1"/>
    <m/>
    <m/>
    <m/>
    <m/>
    <m/>
    <m/>
    <m/>
    <m/>
    <m/>
    <m/>
    <m/>
    <m/>
    <m/>
    <m/>
    <x v="24"/>
    <n v="0"/>
    <n v="0"/>
    <n v="0"/>
    <n v="8571.34"/>
    <n v="20548586.719999999"/>
    <n v="0"/>
    <n v="20548586.719999999"/>
    <n v="-20548586.719999999"/>
    <x v="0"/>
    <m/>
  </r>
  <r>
    <m/>
    <m/>
    <s v="3"/>
    <s v="1"/>
    <s v="01"/>
    <s v="2"/>
    <s v="05"/>
    <s v="1"/>
    <s v="02"/>
    <m/>
    <m/>
    <m/>
    <m/>
    <m/>
    <m/>
    <m/>
    <m/>
    <m/>
    <m/>
    <m/>
    <m/>
    <m/>
    <x v="25"/>
    <n v="0"/>
    <n v="0"/>
    <n v="0"/>
    <n v="8571.34"/>
    <n v="20548586.719999999"/>
    <n v="0"/>
    <n v="20548586.719999999"/>
    <n v="-20548586.719999999"/>
    <x v="0"/>
    <m/>
  </r>
  <r>
    <m/>
    <m/>
    <s v="3"/>
    <s v="1"/>
    <s v="01"/>
    <s v="2"/>
    <s v="05"/>
    <s v="1"/>
    <s v="02"/>
    <s v="01"/>
    <m/>
    <m/>
    <m/>
    <m/>
    <m/>
    <m/>
    <m/>
    <m/>
    <m/>
    <m/>
    <m/>
    <m/>
    <x v="26"/>
    <n v="1590123"/>
    <n v="0"/>
    <n v="1590123"/>
    <n v="8571.34"/>
    <n v="20548586.719999999"/>
    <n v="0"/>
    <n v="20548586.719999999"/>
    <n v="-18958463.719999999"/>
    <x v="0"/>
    <m/>
  </r>
  <r>
    <m/>
    <m/>
    <s v="3"/>
    <s v="1"/>
    <s v="01"/>
    <s v="2"/>
    <s v="12"/>
    <m/>
    <m/>
    <m/>
    <m/>
    <m/>
    <m/>
    <m/>
    <m/>
    <m/>
    <m/>
    <m/>
    <m/>
    <m/>
    <m/>
    <m/>
    <x v="27"/>
    <n v="5600000000"/>
    <n v="0"/>
    <n v="5600000000"/>
    <n v="513526548.63999999"/>
    <n v="3903550665.1199999"/>
    <n v="1154049860.74"/>
    <n v="2749500804.3800001"/>
    <n v="2850499195.6199999"/>
    <x v="2"/>
    <n v="2024"/>
  </r>
  <r>
    <m/>
    <m/>
    <s v="3"/>
    <s v="1"/>
    <s v="01"/>
    <s v="2"/>
    <s v="12"/>
    <s v="2"/>
    <m/>
    <m/>
    <m/>
    <m/>
    <m/>
    <m/>
    <m/>
    <m/>
    <m/>
    <m/>
    <m/>
    <m/>
    <m/>
    <m/>
    <x v="28"/>
    <n v="5600000000"/>
    <n v="0"/>
    <n v="5600000000"/>
    <n v="513526548.63999999"/>
    <n v="3903550665.1199999"/>
    <n v="1154049860.74"/>
    <n v="2749500804.3800001"/>
    <n v="2850499195.6199999"/>
    <x v="0"/>
    <m/>
  </r>
  <r>
    <m/>
    <m/>
    <s v="3"/>
    <s v="1"/>
    <s v="01"/>
    <s v="2"/>
    <s v="13"/>
    <m/>
    <m/>
    <m/>
    <m/>
    <m/>
    <m/>
    <m/>
    <m/>
    <m/>
    <m/>
    <m/>
    <m/>
    <m/>
    <m/>
    <m/>
    <x v="29"/>
    <n v="7000000"/>
    <n v="0"/>
    <n v="7000000"/>
    <n v="72000"/>
    <n v="123500"/>
    <n v="0"/>
    <n v="123500"/>
    <n v="6876500"/>
    <x v="2"/>
    <n v="2024"/>
  </r>
  <r>
    <m/>
    <m/>
    <s v="3"/>
    <s v="1"/>
    <s v="01"/>
    <s v="2"/>
    <s v="13"/>
    <s v="1"/>
    <m/>
    <m/>
    <m/>
    <m/>
    <m/>
    <m/>
    <m/>
    <m/>
    <m/>
    <m/>
    <m/>
    <m/>
    <m/>
    <m/>
    <x v="30"/>
    <n v="0"/>
    <n v="0"/>
    <n v="0"/>
    <n v="72000"/>
    <n v="123500"/>
    <n v="0"/>
    <n v="123500"/>
    <n v="-123500"/>
    <x v="0"/>
    <m/>
  </r>
  <r>
    <m/>
    <m/>
    <s v="3"/>
    <s v="1"/>
    <s v="01"/>
    <s v="2"/>
    <s v="13"/>
    <s v="1"/>
    <s v="01"/>
    <m/>
    <m/>
    <m/>
    <m/>
    <m/>
    <m/>
    <m/>
    <m/>
    <m/>
    <m/>
    <m/>
    <m/>
    <m/>
    <x v="31"/>
    <n v="5000000"/>
    <n v="0"/>
    <n v="5000000"/>
    <n v="72000"/>
    <n v="72000"/>
    <n v="0"/>
    <n v="72000"/>
    <n v="4928000"/>
    <x v="0"/>
    <m/>
  </r>
  <r>
    <m/>
    <m/>
    <s v="3"/>
    <s v="1"/>
    <s v="01"/>
    <s v="2"/>
    <s v="13"/>
    <s v="1"/>
    <s v="03"/>
    <m/>
    <m/>
    <m/>
    <m/>
    <m/>
    <m/>
    <m/>
    <m/>
    <m/>
    <m/>
    <m/>
    <m/>
    <m/>
    <x v="32"/>
    <n v="2000000"/>
    <n v="0"/>
    <n v="2000000"/>
    <n v="0"/>
    <n v="51500"/>
    <n v="0"/>
    <n v="51500"/>
    <n v="1948500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5EB7CD-8D54-4312-8FB9-0A1C840D14CC}" name="TablaDinámica9" cacheId="62" dataPosition="0" applyNumberFormats="0" applyBorderFormats="0" applyFontFormats="0" applyPatternFormats="0" applyAlignmentFormats="0" applyWidthHeightFormats="1" dataCaption="Valores" grandTotalCaption="TOTAL DE INGRESOS RECURSOS DE CAPITAL" updatedVersion="7" minRefreshableVersion="3" useAutoFormatting="1" itemPrintTitles="1" createdVersion="6" indent="0" outline="1" outlineData="1" multipleFieldFilters="0" chartFormat="3" rowHeaderCaption="RUBROS DE INGRESO">
  <location ref="A30:D36" firstHeaderRow="0" firstDataRow="1" firstDataCol="1"/>
  <pivotFields count="34"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defaultSubtotal="0">
      <items count="33">
        <item x="16"/>
        <item x="5"/>
        <item x="3"/>
        <item x="4"/>
        <item x="28"/>
        <item x="25"/>
        <item x="20"/>
        <item x="1"/>
        <item x="2"/>
        <item x="26"/>
        <item x="7"/>
        <item x="6"/>
        <item x="14"/>
        <item x="19"/>
        <item x="24"/>
        <item x="27"/>
        <item x="0"/>
        <item x="32"/>
        <item x="29"/>
        <item x="23"/>
        <item x="8"/>
        <item x="17"/>
        <item x="18"/>
        <item x="12"/>
        <item x="9"/>
        <item x="10"/>
        <item x="15"/>
        <item x="22"/>
        <item x="11"/>
        <item x="31"/>
        <item x="13"/>
        <item x="30"/>
        <item x="2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umFmtId="4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multipleItemSelectionAllowed="1" showAll="0" defaultSubtotal="0">
      <items count="3">
        <item h="1" x="1"/>
        <item x="2"/>
        <item h="1"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dragToRow="0" dragToCol="0" dragToPag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1"/>
    <field x="22"/>
  </rowFields>
  <rowItems count="6">
    <i>
      <x v="1"/>
    </i>
    <i r="1">
      <x v="6"/>
    </i>
    <i r="1">
      <x v="15"/>
    </i>
    <i r="1">
      <x v="18"/>
    </i>
    <i r="1">
      <x v="1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PROPIACIÓN " fld="23" baseField="0" baseItem="1" numFmtId="3"/>
    <dataField name=" RECAUDO ACUMULADO" fld="27" baseField="0" baseItem="1" numFmtId="3"/>
    <dataField name=" % REACUDO ACUMULADO" fld="33" baseField="0" baseItem="0" numFmtId="3"/>
  </dataFields>
  <formats count="28">
    <format dxfId="559">
      <pivotArea field="31" type="button" dataOnly="0" labelOnly="1" outline="0" axis="axisRow" fieldPosition="0"/>
    </format>
    <format dxfId="55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57">
      <pivotArea field="31" type="button" dataOnly="0" labelOnly="1" outline="0" axis="axisRow" fieldPosition="0"/>
    </format>
    <format dxfId="55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5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5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53">
      <pivotArea collapsedLevelsAreSubtotals="1" fieldPosition="0">
        <references count="2">
          <reference field="4294967294" count="1" selected="0">
            <x v="0"/>
          </reference>
          <reference field="31" count="1">
            <x v="0"/>
          </reference>
        </references>
      </pivotArea>
    </format>
    <format dxfId="552">
      <pivotArea collapsedLevelsAreSubtotals="1" fieldPosition="0">
        <references count="2">
          <reference field="4294967294" count="1" selected="0">
            <x v="0"/>
          </reference>
          <reference field="31" count="1">
            <x v="1"/>
          </reference>
        </references>
      </pivotArea>
    </format>
    <format dxfId="551">
      <pivotArea field="3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50">
      <pivotArea collapsedLevelsAreSubtotals="1" fieldPosition="0">
        <references count="2">
          <reference field="4294967294" count="1" selected="0">
            <x v="1"/>
          </reference>
          <reference field="31" count="1">
            <x v="0"/>
          </reference>
        </references>
      </pivotArea>
    </format>
    <format dxfId="549">
      <pivotArea collapsedLevelsAreSubtotals="1" fieldPosition="0">
        <references count="2">
          <reference field="4294967294" count="1" selected="0">
            <x v="1"/>
          </reference>
          <reference field="31" count="1">
            <x v="1"/>
          </reference>
        </references>
      </pivotArea>
    </format>
    <format dxfId="548">
      <pivotArea field="31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547">
      <pivotArea collapsedLevelsAreSubtotals="1" fieldPosition="0">
        <references count="3">
          <reference field="4294967294" count="2" selected="0">
            <x v="0"/>
            <x v="1"/>
          </reference>
          <reference field="22" count="3">
            <x v="3"/>
            <x v="11"/>
            <x v="24"/>
          </reference>
          <reference field="31" count="1" selected="0">
            <x v="0"/>
          </reference>
        </references>
      </pivotArea>
    </format>
    <format dxfId="546">
      <pivotArea collapsedLevelsAreSubtotals="1" fieldPosition="0">
        <references count="2">
          <reference field="4294967294" count="2" selected="0">
            <x v="0"/>
            <x v="1"/>
          </reference>
          <reference field="31" count="1">
            <x v="1"/>
          </reference>
        </references>
      </pivotArea>
    </format>
    <format dxfId="545">
      <pivotArea collapsedLevelsAreSubtotals="1" fieldPosition="0">
        <references count="3">
          <reference field="4294967294" count="2" selected="0">
            <x v="0"/>
            <x v="1"/>
          </reference>
          <reference field="22" count="4">
            <x v="6"/>
            <x v="15"/>
            <x v="18"/>
            <x v="19"/>
          </reference>
          <reference field="31" count="1" selected="0">
            <x v="1"/>
          </reference>
        </references>
      </pivotArea>
    </format>
    <format dxfId="544">
      <pivotArea field="31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43">
      <pivotArea collapsedLevelsAreSubtotals="1" fieldPosition="0">
        <references count="3">
          <reference field="4294967294" count="2" selected="0">
            <x v="0"/>
            <x v="1"/>
          </reference>
          <reference field="22" count="4">
            <x v="6"/>
            <x v="15"/>
            <x v="18"/>
            <x v="19"/>
          </reference>
          <reference field="31" count="0" selected="0"/>
        </references>
      </pivotArea>
    </format>
    <format dxfId="542">
      <pivotArea field="31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41">
      <pivotArea collapsedLevelsAreSubtotals="1" fieldPosition="0">
        <references count="2">
          <reference field="22" count="4">
            <x v="4"/>
            <x v="6"/>
            <x v="18"/>
            <x v="19"/>
          </reference>
          <reference field="31" count="0" selected="0"/>
        </references>
      </pivotArea>
    </format>
    <format dxfId="540">
      <pivotArea grandRow="1" outline="0" collapsedLevelsAreSubtotals="1" fieldPosition="0"/>
    </format>
    <format dxfId="539">
      <pivotArea collapsedLevelsAreSubtotals="1" fieldPosition="0">
        <references count="3">
          <reference field="4294967294" count="1" selected="0">
            <x v="2"/>
          </reference>
          <reference field="22" count="4">
            <x v="4"/>
            <x v="6"/>
            <x v="18"/>
            <x v="19"/>
          </reference>
          <reference field="31" count="0" selected="0"/>
        </references>
      </pivotArea>
    </format>
    <format dxfId="538">
      <pivotArea field="31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537">
      <pivotArea collapsedLevelsAreSubtotals="1" fieldPosition="0">
        <references count="3">
          <reference field="4294967294" count="1" selected="0">
            <x v="2"/>
          </reference>
          <reference field="22" count="4">
            <x v="6"/>
            <x v="15"/>
            <x v="18"/>
            <x v="19"/>
          </reference>
          <reference field="31" count="0" selected="0"/>
        </references>
      </pivotArea>
    </format>
    <format dxfId="536">
      <pivotArea field="31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53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534">
      <pivotArea collapsedLevelsAreSubtotals="1" fieldPosition="0">
        <references count="3">
          <reference field="4294967294" count="1" selected="0">
            <x v="1"/>
          </reference>
          <reference field="22" count="1">
            <x v="19"/>
          </reference>
          <reference field="31" count="0" selected="0"/>
        </references>
      </pivotArea>
    </format>
    <format dxfId="533">
      <pivotArea collapsedLevelsAreSubtotals="1" fieldPosition="0">
        <references count="3">
          <reference field="4294967294" count="1" selected="0">
            <x v="1"/>
          </reference>
          <reference field="22" count="1">
            <x v="18"/>
          </reference>
          <reference field="31" count="0" selected="0"/>
        </references>
      </pivotArea>
    </format>
    <format dxfId="532">
      <pivotArea dataOnly="0" labelOnly="1" fieldPosition="0">
        <references count="2">
          <reference field="22" count="1">
            <x v="18"/>
          </reference>
          <reference field="31" count="0" selected="0"/>
        </references>
      </pivotArea>
    </format>
  </formats>
  <chartFormats count="3">
    <chartFormat chart="0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1"/>
          </reference>
          <reference field="31" count="1" selected="0">
            <x v="0"/>
          </reference>
        </references>
      </pivotArea>
    </chartFormat>
  </chart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845489-0A8B-433B-849C-DBCA2D9D4ED7}" name="TablaDinámica8" cacheId="62" dataPosition="0" applyNumberFormats="0" applyBorderFormats="0" applyFontFormats="0" applyPatternFormats="0" applyAlignmentFormats="0" applyWidthHeightFormats="1" dataCaption="Valores" grandTotalCaption="TOTAL DE INGRESOS CORRIENTES" updatedVersion="7" minRefreshableVersion="3" useAutoFormatting="1" itemPrintTitles="1" createdVersion="6" indent="0" outline="1" outlineData="1" multipleFieldFilters="0" chartFormat="3" rowHeaderCaption="RUBROS DE INGRESO">
  <location ref="A21:D26" firstHeaderRow="0" firstDataRow="1" firstDataCol="1"/>
  <pivotFields count="34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33">
        <item x="16"/>
        <item x="5"/>
        <item x="3"/>
        <item x="4"/>
        <item x="28"/>
        <item x="25"/>
        <item x="20"/>
        <item x="1"/>
        <item x="2"/>
        <item x="26"/>
        <item x="7"/>
        <item x="6"/>
        <item x="14"/>
        <item x="19"/>
        <item x="24"/>
        <item x="27"/>
        <item x="0"/>
        <item x="32"/>
        <item x="29"/>
        <item x="23"/>
        <item x="8"/>
        <item x="17"/>
        <item x="18"/>
        <item x="12"/>
        <item x="9"/>
        <item x="10"/>
        <item x="15"/>
        <item x="22"/>
        <item x="11"/>
        <item x="31"/>
        <item x="13"/>
        <item x="30"/>
        <item x="21"/>
      </items>
    </pivotField>
    <pivotField dataField="1" showAll="0" defaultSubtotal="0"/>
    <pivotField showAll="0" defaultSubtotal="0"/>
    <pivotField showAll="0" defaultSubtotal="0"/>
    <pivotField showAll="0" defaultSubtotal="0"/>
    <pivotField dataField="1" showAll="0" defaultSubtotal="0"/>
    <pivotField showAll="0" defaultSubtotal="0"/>
    <pivotField showAll="0" defaultSubtotal="0"/>
    <pivotField numFmtId="4" showAll="0" defaultSubtotal="0"/>
    <pivotField axis="axisRow" multipleItemSelectionAllowed="1" showAll="0" defaultSubtotal="0">
      <items count="3">
        <item x="1"/>
        <item h="1" x="2"/>
        <item h="1" x="0"/>
      </items>
    </pivotField>
    <pivotField showAll="0" defaultSubtotal="0"/>
    <pivotField dataField="1" dragToRow="0" dragToCol="0" dragToPage="0" showAll="0" defaultSubtotal="0"/>
  </pivotFields>
  <rowFields count="2">
    <field x="31"/>
    <field x="22"/>
  </rowFields>
  <rowItems count="5">
    <i>
      <x/>
    </i>
    <i r="1">
      <x v="1"/>
    </i>
    <i r="1">
      <x v="11"/>
    </i>
    <i r="1"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PROPIACIÓN " fld="23" baseField="0" baseItem="1" numFmtId="3"/>
    <dataField name=" RECAUDO ACUMULADO" fld="27" baseField="0" baseItem="1" numFmtId="3"/>
    <dataField name=" % REACUDO ACUMULADO" fld="33" baseField="0" baseItem="0" numFmtId="3"/>
  </dataFields>
  <formats count="24">
    <format dxfId="583">
      <pivotArea field="31" type="button" dataOnly="0" labelOnly="1" outline="0" axis="axisRow" fieldPosition="0"/>
    </format>
    <format dxfId="58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81">
      <pivotArea field="31" type="button" dataOnly="0" labelOnly="1" outline="0" axis="axisRow" fieldPosition="0"/>
    </format>
    <format dxfId="58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7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7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77">
      <pivotArea collapsedLevelsAreSubtotals="1" fieldPosition="0">
        <references count="2">
          <reference field="4294967294" count="1" selected="0">
            <x v="0"/>
          </reference>
          <reference field="31" count="1">
            <x v="0"/>
          </reference>
        </references>
      </pivotArea>
    </format>
    <format dxfId="576">
      <pivotArea collapsedLevelsAreSubtotals="1" fieldPosition="0">
        <references count="2">
          <reference field="4294967294" count="1" selected="0">
            <x v="0"/>
          </reference>
          <reference field="31" count="1">
            <x v="1"/>
          </reference>
        </references>
      </pivotArea>
    </format>
    <format dxfId="575">
      <pivotArea field="3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74">
      <pivotArea collapsedLevelsAreSubtotals="1" fieldPosition="0">
        <references count="2">
          <reference field="4294967294" count="1" selected="0">
            <x v="1"/>
          </reference>
          <reference field="31" count="1">
            <x v="0"/>
          </reference>
        </references>
      </pivotArea>
    </format>
    <format dxfId="573">
      <pivotArea collapsedLevelsAreSubtotals="1" fieldPosition="0">
        <references count="2">
          <reference field="4294967294" count="1" selected="0">
            <x v="1"/>
          </reference>
          <reference field="31" count="1">
            <x v="1"/>
          </reference>
        </references>
      </pivotArea>
    </format>
    <format dxfId="572">
      <pivotArea field="31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571">
      <pivotArea collapsedLevelsAreSubtotals="1" fieldPosition="0">
        <references count="3">
          <reference field="4294967294" count="2" selected="0">
            <x v="0"/>
            <x v="1"/>
          </reference>
          <reference field="22" count="3">
            <x v="3"/>
            <x v="11"/>
            <x v="24"/>
          </reference>
          <reference field="31" count="1" selected="0">
            <x v="0"/>
          </reference>
        </references>
      </pivotArea>
    </format>
    <format dxfId="570">
      <pivotArea collapsedLevelsAreSubtotals="1" fieldPosition="0">
        <references count="2">
          <reference field="4294967294" count="2" selected="0">
            <x v="0"/>
            <x v="1"/>
          </reference>
          <reference field="31" count="1">
            <x v="1"/>
          </reference>
        </references>
      </pivotArea>
    </format>
    <format dxfId="569">
      <pivotArea collapsedLevelsAreSubtotals="1" fieldPosition="0">
        <references count="3">
          <reference field="4294967294" count="2" selected="0">
            <x v="0"/>
            <x v="1"/>
          </reference>
          <reference field="22" count="4">
            <x v="6"/>
            <x v="15"/>
            <x v="18"/>
            <x v="19"/>
          </reference>
          <reference field="31" count="1" selected="0">
            <x v="1"/>
          </reference>
        </references>
      </pivotArea>
    </format>
    <format dxfId="568">
      <pivotArea field="31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67">
      <pivotArea collapsedLevelsAreSubtotals="1" fieldPosition="0">
        <references count="3">
          <reference field="4294967294" count="2" selected="0">
            <x v="0"/>
            <x v="1"/>
          </reference>
          <reference field="22" count="3">
            <x v="3"/>
            <x v="11"/>
            <x v="24"/>
          </reference>
          <reference field="31" count="0" selected="0"/>
        </references>
      </pivotArea>
    </format>
    <format dxfId="566">
      <pivotArea field="31" grandRow="1" outline="0" collapsedLevelsAreSubtotals="1" axis="axisRow" fieldPosition="0">
        <references count="1">
          <reference field="4294967294" count="2" selected="0">
            <x v="0"/>
            <x v="1"/>
          </reference>
        </references>
      </pivotArea>
    </format>
    <format dxfId="565">
      <pivotArea collapsedLevelsAreSubtotals="1" fieldPosition="0">
        <references count="3">
          <reference field="4294967294" count="2" selected="0">
            <x v="0"/>
            <x v="1"/>
          </reference>
          <reference field="22" count="1">
            <x v="1"/>
          </reference>
          <reference field="31" count="0" selected="0"/>
        </references>
      </pivotArea>
    </format>
    <format dxfId="564">
      <pivotArea collapsedLevelsAreSubtotals="1" fieldPosition="0">
        <references count="3">
          <reference field="4294967294" count="2" selected="0">
            <x v="0"/>
            <x v="1"/>
          </reference>
          <reference field="22" count="2">
            <x v="12"/>
            <x v="22"/>
          </reference>
          <reference field="31" count="0" selected="0"/>
        </references>
      </pivotArea>
    </format>
    <format dxfId="563">
      <pivotArea collapsedLevelsAreSubtotals="1" fieldPosition="0">
        <references count="3">
          <reference field="4294967294" count="1" selected="0">
            <x v="2"/>
          </reference>
          <reference field="22" count="4">
            <x v="1"/>
            <x v="11"/>
            <x v="12"/>
            <x v="22"/>
          </reference>
          <reference field="31" count="0" selected="0"/>
        </references>
      </pivotArea>
    </format>
    <format dxfId="562">
      <pivotArea field="31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561">
      <pivotArea collapsedLevelsAreSubtotals="1" fieldPosition="0">
        <references count="3">
          <reference field="4294967294" count="1" selected="0">
            <x v="2"/>
          </reference>
          <reference field="22" count="3">
            <x v="1"/>
            <x v="11"/>
            <x v="24"/>
          </reference>
          <reference field="31" count="0" selected="0"/>
        </references>
      </pivotArea>
    </format>
    <format dxfId="560">
      <pivotArea dataOnly="0" labelOnly="1" outline="0" fieldPosition="0">
        <references count="1">
          <reference field="4294967294" count="1">
            <x v="2"/>
          </reference>
        </references>
      </pivotArea>
    </format>
  </formats>
  <chartFormats count="3">
    <chartFormat chart="0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1"/>
          </reference>
          <reference field="31" count="1" selected="0">
            <x v="0"/>
          </reference>
        </references>
      </pivotArea>
    </chartFormat>
  </chart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ED5F8F-9CEA-4C0B-85B7-883A219A5330}" name="TablaDinámica7" cacheId="62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 rowHeaderCaption="|">
  <location ref="A15:C18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numFmtId="4" showAll="0"/>
    <pivotField axis="axisRow" showAll="0" defaultSubtotal="0">
      <items count="3">
        <item x="1"/>
        <item x="2"/>
        <item h="1" x="0"/>
      </items>
    </pivotField>
    <pivotField showAll="0"/>
    <pivotField dragToRow="0" dragToCol="0" dragToPage="0" showAll="0" defaultSubtotal="0"/>
  </pivotFields>
  <rowFields count="1">
    <field x="3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AFORO INICIAL" fld="23" showDataAs="percentOfRow" baseField="31" baseItem="0" numFmtId="10"/>
    <dataField name="Suma de RECAUDO EN EFECTIVO ACUMULADO" fld="27" showDataAs="percentOfCol" baseField="3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5A84FB-88B0-4B3E-BFC1-003CB0387C95}" name="TablaDinámica6" cacheId="62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>
  <location ref="A9:C12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numFmtId="4" showAll="0"/>
    <pivotField axis="axisRow" showAll="0" defaultSubtotal="0">
      <items count="3">
        <item x="1"/>
        <item x="2"/>
        <item h="1" x="0"/>
      </items>
    </pivotField>
    <pivotField showAll="0"/>
    <pivotField dragToRow="0" dragToCol="0" dragToPage="0" showAll="0" defaultSubtotal="0"/>
  </pivotFields>
  <rowFields count="1">
    <field x="3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AFORO INICIAL" fld="23" showDataAs="percentOfCol" baseField="31" baseItem="0" numFmtId="10"/>
    <dataField name="Suma de RECAUDO EN EFECTIVO ACUMULADO" fld="27" showDataAs="percentOfCol" baseField="3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36FAB9-61F1-47B9-8493-47B30B897D8F}" name="TablaDinámica1" cacheId="62" dataPosition="0" applyNumberFormats="0" applyBorderFormats="0" applyFontFormats="0" applyPatternFormats="0" applyAlignmentFormats="0" applyWidthHeightFormats="1" dataCaption="Valores" grandTotalCaption="TOTAL DE INGRESOS" updatedVersion="7" minRefreshableVersion="3" useAutoFormatting="1" itemPrintTitles="1" createdVersion="6" indent="0" outline="1" outlineData="1" multipleFieldFilters="0" chartFormat="46" rowHeaderCaption="RUBROS DE INGRESO">
  <location ref="A3:C6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numFmtId="4" showAll="0"/>
    <pivotField axis="axisRow" showAll="0" defaultSubtotal="0">
      <items count="3">
        <item x="1"/>
        <item x="2"/>
        <item h="1" x="0"/>
      </items>
    </pivotField>
    <pivotField showAll="0" defaultSubtotal="0"/>
    <pivotField dragToRow="0" dragToCol="0" dragToPage="0" showAll="0" defaultSubtotal="0"/>
  </pivotFields>
  <rowFields count="1">
    <field x="3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APROPIACIÓN " fld="23" baseField="31" baseItem="1" numFmtId="3"/>
    <dataField name=" RECAUDO ACUMULADO" fld="27" baseField="0" baseItem="1" numFmtId="3"/>
  </dataFields>
  <formats count="16">
    <format dxfId="599">
      <pivotArea field="31" type="button" dataOnly="0" labelOnly="1" outline="0" axis="axisRow" fieldPosition="0"/>
    </format>
    <format dxfId="59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97">
      <pivotArea field="31" type="button" dataOnly="0" labelOnly="1" outline="0" axis="axisRow" fieldPosition="0"/>
    </format>
    <format dxfId="59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9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9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93">
      <pivotArea collapsedLevelsAreSubtotals="1" fieldPosition="0">
        <references count="2">
          <reference field="4294967294" count="1" selected="0">
            <x v="0"/>
          </reference>
          <reference field="31" count="1">
            <x v="0"/>
          </reference>
        </references>
      </pivotArea>
    </format>
    <format dxfId="592">
      <pivotArea collapsedLevelsAreSubtotals="1" fieldPosition="0">
        <references count="2">
          <reference field="4294967294" count="1" selected="0">
            <x v="0"/>
          </reference>
          <reference field="31" count="1">
            <x v="1"/>
          </reference>
        </references>
      </pivotArea>
    </format>
    <format dxfId="591">
      <pivotArea field="3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590">
      <pivotArea collapsedLevelsAreSubtotals="1" fieldPosition="0">
        <references count="2">
          <reference field="4294967294" count="1" selected="0">
            <x v="1"/>
          </reference>
          <reference field="31" count="1">
            <x v="0"/>
          </reference>
        </references>
      </pivotArea>
    </format>
    <format dxfId="589">
      <pivotArea collapsedLevelsAreSubtotals="1" fieldPosition="0">
        <references count="2">
          <reference field="4294967294" count="1" selected="0">
            <x v="1"/>
          </reference>
          <reference field="31" count="1">
            <x v="1"/>
          </reference>
        </references>
      </pivotArea>
    </format>
    <format dxfId="588">
      <pivotArea field="31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587">
      <pivotArea field="31" type="button" dataOnly="0" labelOnly="1" outline="0" axis="axisRow" fieldPosition="0"/>
    </format>
    <format dxfId="58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85">
      <pivotArea field="31" type="button" dataOnly="0" labelOnly="1" outline="0" axis="axisRow" fieldPosition="0"/>
    </format>
    <format dxfId="58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17"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1"/>
          </reference>
          <reference field="31" count="1" selected="0">
            <x v="0"/>
          </reference>
        </references>
      </pivotArea>
    </chartFormat>
    <chartFormat chart="3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19">
      <pivotArea type="data" outline="0" fieldPosition="0">
        <references count="2">
          <reference field="4294967294" count="1" selected="0">
            <x v="1"/>
          </reference>
          <reference field="31" count="1" selected="0">
            <x v="0"/>
          </reference>
        </references>
      </pivotArea>
    </chartFormat>
    <chartFormat chart="6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3">
      <pivotArea type="data" outline="0" fieldPosition="0">
        <references count="2">
          <reference field="4294967294" count="1" selected="0">
            <x v="1"/>
          </reference>
          <reference field="31" count="1" selected="0">
            <x v="0"/>
          </reference>
        </references>
      </pivotArea>
    </chartFormat>
    <chartFormat chart="6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9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4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4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DAA95C-E0C8-46F0-9FC8-0A9D3AA45BD6}" name="TablaDinámica12" cacheId="42" applyNumberFormats="0" applyBorderFormats="0" applyFontFormats="0" applyPatternFormats="0" applyAlignmentFormats="0" applyWidthHeightFormats="1" dataCaption="Valores" grandTotalCaption="TOTAL DE INGRESOS" updatedVersion="7" minRefreshableVersion="3" useAutoFormatting="1" colGrandTotals="0" itemPrintTitles="1" createdVersion="6" indent="0" outline="1" outlineData="1" multipleFieldFilters="0" chartFormat="1" rowHeaderCaption="RUBRO ">
  <location ref="A3:E15" firstHeaderRow="1" firstDataRow="3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5">
        <item x="22"/>
        <item x="16"/>
        <item x="5"/>
        <item x="3"/>
        <item x="4"/>
        <item x="28"/>
        <item x="25"/>
        <item x="20"/>
        <item x="1"/>
        <item x="2"/>
        <item x="26"/>
        <item x="7"/>
        <item x="6"/>
        <item x="14"/>
        <item x="19"/>
        <item x="24"/>
        <item x="27"/>
        <item x="0"/>
        <item x="30"/>
        <item x="32"/>
        <item x="29"/>
        <item x="23"/>
        <item x="8"/>
        <item x="17"/>
        <item x="18"/>
        <item x="12"/>
        <item x="9"/>
        <item x="10"/>
        <item x="15"/>
        <item x="33"/>
        <item x="11"/>
        <item x="31"/>
        <item x="13"/>
        <item x="21"/>
        <item t="default"/>
      </items>
    </pivotField>
    <pivotField showAll="0"/>
    <pivotField showAll="0"/>
    <pivotField dataField="1" showAll="0"/>
    <pivotField showAll="0"/>
    <pivotField dataField="1" showAll="0"/>
    <pivotField showAll="0"/>
    <pivotField showAll="0"/>
    <pivotField numFmtId="4" showAll="0"/>
    <pivotField axis="axisRow" showAll="0">
      <items count="4">
        <item x="1"/>
        <item x="2"/>
        <item h="1" x="0"/>
        <item t="default"/>
      </items>
    </pivotField>
    <pivotField axis="axisCol" showAll="0">
      <items count="4">
        <item x="2"/>
        <item x="0"/>
        <item x="1"/>
        <item t="default"/>
      </items>
    </pivotField>
    <pivotField dragToRow="0" dragToCol="0" dragToPage="0" showAll="0" defaultSubtotal="0"/>
  </pivotFields>
  <rowFields count="2">
    <field x="31"/>
    <field x="22"/>
  </rowFields>
  <rowItems count="10">
    <i>
      <x/>
    </i>
    <i r="1">
      <x v="2"/>
    </i>
    <i r="1">
      <x v="12"/>
    </i>
    <i r="1">
      <x v="26"/>
    </i>
    <i>
      <x v="1"/>
    </i>
    <i r="1">
      <x v="7"/>
    </i>
    <i r="1">
      <x v="16"/>
    </i>
    <i r="1">
      <x v="20"/>
    </i>
    <i r="1">
      <x v="21"/>
    </i>
    <i t="grand">
      <x/>
    </i>
  </rowItems>
  <colFields count="2">
    <field x="-2"/>
    <field x="32"/>
  </colFields>
  <colItems count="4">
    <i>
      <x/>
      <x/>
    </i>
    <i r="1">
      <x v="2"/>
    </i>
    <i i="1">
      <x v="1"/>
      <x/>
    </i>
    <i r="1" i="1">
      <x v="2"/>
    </i>
  </colItems>
  <dataFields count="2">
    <dataField name="APROPIACIÓN" fld="25" baseField="22" baseItem="2" numFmtId="43"/>
    <dataField name=" RECAUDO ACUMULADO" fld="27" baseField="0" baseItem="0"/>
  </dataFields>
  <formats count="45">
    <format dxfId="52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2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2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25">
      <pivotArea outline="0" collapsedLevelsAreSubtotals="1" fieldPosition="0"/>
    </format>
    <format dxfId="5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22">
      <pivotArea outline="0" fieldPosition="0">
        <references count="1">
          <reference field="4294967294" count="1">
            <x v="0"/>
          </reference>
        </references>
      </pivotArea>
    </format>
    <format dxfId="5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20">
      <pivotArea dataOnly="0" labelOnly="1" fieldPosition="0">
        <references count="2">
          <reference field="4294967294" count="1" selected="0">
            <x v="0"/>
          </reference>
          <reference field="32" count="1">
            <x v="0"/>
          </reference>
        </references>
      </pivotArea>
    </format>
    <format dxfId="519">
      <pivotArea outline="0" collapsedLevelsAreSubtotals="1" fieldPosition="0"/>
    </format>
    <format dxfId="518">
      <pivotArea type="origin" dataOnly="0" labelOnly="1" outline="0" fieldPosition="0"/>
    </format>
    <format dxfId="517">
      <pivotArea field="-2" type="button" dataOnly="0" labelOnly="1" outline="0" axis="axisCol" fieldPosition="0"/>
    </format>
    <format dxfId="516">
      <pivotArea field="32" type="button" dataOnly="0" labelOnly="1" outline="0" axis="axisCol" fieldPosition="1"/>
    </format>
    <format dxfId="515">
      <pivotArea type="topRight" dataOnly="0" labelOnly="1" outline="0" fieldPosition="0"/>
    </format>
    <format dxfId="514">
      <pivotArea field="31" type="button" dataOnly="0" labelOnly="1" outline="0" axis="axisRow" fieldPosition="0"/>
    </format>
    <format dxfId="5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12">
      <pivotArea dataOnly="0" labelOnly="1" fieldPosition="0">
        <references count="2">
          <reference field="4294967294" count="1" selected="0">
            <x v="0"/>
          </reference>
          <reference field="32" count="1">
            <x v="0"/>
          </reference>
        </references>
      </pivotArea>
    </format>
    <format dxfId="5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10">
      <pivotArea dataOnly="0" labelOnly="1" fieldPosition="0">
        <references count="2">
          <reference field="4294967294" count="1" selected="0">
            <x v="0"/>
          </reference>
          <reference field="32" count="1">
            <x v="2"/>
          </reference>
        </references>
      </pivotArea>
    </format>
    <format dxfId="509">
      <pivotArea dataOnly="0" labelOnly="1" fieldPosition="0">
        <references count="2">
          <reference field="4294967294" count="1" selected="0">
            <x v="1"/>
          </reference>
          <reference field="32" count="2">
            <x v="0"/>
            <x v="2"/>
          </reference>
        </references>
      </pivotArea>
    </format>
    <format dxfId="508">
      <pivotArea collapsedLevelsAreSubtotals="1" fieldPosition="0">
        <references count="1">
          <reference field="31" count="1">
            <x v="0"/>
          </reference>
        </references>
      </pivotArea>
    </format>
    <format dxfId="507">
      <pivotArea grandRow="1" outline="0" collapsedLevelsAreSubtotals="1" fieldPosition="0"/>
    </format>
    <format dxfId="506">
      <pivotArea dataOnly="0" labelOnly="1" grandRow="1" outline="0" fieldPosition="0"/>
    </format>
    <format dxfId="505">
      <pivotArea collapsedLevelsAreSubtotals="1" fieldPosition="0">
        <references count="3">
          <reference field="4294967294" count="1" selected="0">
            <x v="0"/>
          </reference>
          <reference field="31" count="1">
            <x v="0"/>
          </reference>
          <reference field="32" count="1" selected="0">
            <x v="0"/>
          </reference>
        </references>
      </pivotArea>
    </format>
    <format dxfId="50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03">
      <pivotArea collapsedLevelsAreSubtotals="1" fieldPosition="0">
        <references count="4">
          <reference field="4294967294" count="1" selected="0">
            <x v="1"/>
          </reference>
          <reference field="22" count="1">
            <x v="20"/>
          </reference>
          <reference field="31" count="1" selected="0">
            <x v="1"/>
          </reference>
          <reference field="32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502">
      <pivotArea collapsedLevelsAreSubtotals="1" fieldPosition="0">
        <references count="1">
          <reference field="31" count="1">
            <x v="1"/>
          </reference>
        </references>
      </pivotArea>
    </format>
    <format dxfId="501">
      <pivotArea dataOnly="0" labelOnly="1" fieldPosition="0">
        <references count="1">
          <reference field="31" count="1">
            <x v="1"/>
          </reference>
        </references>
      </pivotArea>
    </format>
    <format dxfId="500">
      <pivotArea collapsedLevelsAreSubtotals="1" fieldPosition="0">
        <references count="1">
          <reference field="31" count="1">
            <x v="0"/>
          </reference>
        </references>
      </pivotArea>
    </format>
    <format dxfId="499">
      <pivotArea dataOnly="0" labelOnly="1" fieldPosition="0">
        <references count="1">
          <reference field="31" count="1">
            <x v="0"/>
          </reference>
        </references>
      </pivotArea>
    </format>
    <format dxfId="498">
      <pivotArea collapsedLevelsAreSubtotals="1" fieldPosition="0">
        <references count="4">
          <reference field="4294967294" count="1" selected="0">
            <x v="0"/>
          </reference>
          <reference field="22" count="1">
            <x v="12"/>
          </reference>
          <reference field="31" count="1" selected="0">
            <x v="0"/>
          </reference>
          <reference field="32" count="1" selected="0">
            <x v="2"/>
          </reference>
        </references>
      </pivotArea>
    </format>
    <format dxfId="497">
      <pivotArea collapsedLevelsAreSubtotals="1" fieldPosition="0">
        <references count="4">
          <reference field="4294967294" count="1" selected="0">
            <x v="0"/>
          </reference>
          <reference field="22" count="2">
            <x v="20"/>
            <x v="21"/>
          </reference>
          <reference field="31" count="1" selected="0">
            <x v="1"/>
          </reference>
          <reference field="32" count="2" selected="0">
            <x v="0"/>
            <x v="2"/>
          </reference>
        </references>
      </pivotArea>
    </format>
    <format dxfId="496">
      <pivotArea collapsedLevelsAreSubtotals="1" fieldPosition="0">
        <references count="4">
          <reference field="4294967294" count="1" selected="0">
            <x v="1"/>
          </reference>
          <reference field="22" count="2">
            <x v="20"/>
            <x v="21"/>
          </reference>
          <reference field="31" count="1" selected="0">
            <x v="1"/>
          </reference>
          <reference field="32" count="1" selected="0">
            <x v="0"/>
          </reference>
        </references>
      </pivotArea>
    </format>
    <format dxfId="495">
      <pivotArea collapsedLevelsAreSubtotals="1" fieldPosition="0">
        <references count="4">
          <reference field="4294967294" count="1" selected="0">
            <x v="1"/>
          </reference>
          <reference field="22" count="1">
            <x v="20"/>
          </reference>
          <reference field="31" count="1" selected="0">
            <x v="1"/>
          </reference>
          <reference field="32" count="1" selected="0">
            <x v="0"/>
          </reference>
        </references>
      </pivotArea>
    </format>
    <format dxfId="494">
      <pivotArea collapsedLevelsAreSubtotals="1" fieldPosition="0">
        <references count="4">
          <reference field="4294967294" count="1" selected="0">
            <x v="0"/>
          </reference>
          <reference field="22" count="1">
            <x v="2"/>
          </reference>
          <reference field="31" count="1" selected="0">
            <x v="0"/>
          </reference>
          <reference field="32" count="1" selected="0">
            <x v="0"/>
          </reference>
        </references>
      </pivotArea>
    </format>
    <format dxfId="493">
      <pivotArea collapsedLevelsAreSubtotals="1" fieldPosition="0">
        <references count="4">
          <reference field="4294967294" count="1" selected="0">
            <x v="0"/>
          </reference>
          <reference field="22" count="2">
            <x v="12"/>
            <x v="26"/>
          </reference>
          <reference field="31" count="1" selected="0">
            <x v="0"/>
          </reference>
          <reference field="32" count="1" selected="0">
            <x v="0"/>
          </reference>
        </references>
      </pivotArea>
    </format>
    <format dxfId="492">
      <pivotArea collapsedLevelsAreSubtotals="1" fieldPosition="0">
        <references count="4">
          <reference field="4294967294" count="1" selected="0">
            <x v="0"/>
          </reference>
          <reference field="22" count="2">
            <x v="7"/>
            <x v="16"/>
          </reference>
          <reference field="31" count="1" selected="0">
            <x v="1"/>
          </reference>
          <reference field="32" count="1" selected="0">
            <x v="0"/>
          </reference>
        </references>
      </pivotArea>
    </format>
    <format dxfId="491">
      <pivotArea collapsedLevelsAreSubtotals="1" fieldPosition="0">
        <references count="4">
          <reference field="4294967294" count="1" selected="0">
            <x v="0"/>
          </reference>
          <reference field="22" count="1">
            <x v="2"/>
          </reference>
          <reference field="31" count="1" selected="0">
            <x v="0"/>
          </reference>
          <reference field="32" count="1" selected="0">
            <x v="2"/>
          </reference>
        </references>
      </pivotArea>
    </format>
    <format dxfId="490">
      <pivotArea collapsedLevelsAreSubtotals="1" fieldPosition="0">
        <references count="4">
          <reference field="4294967294" count="1" selected="0">
            <x v="0"/>
          </reference>
          <reference field="22" count="1">
            <x v="26"/>
          </reference>
          <reference field="31" count="1" selected="0">
            <x v="0"/>
          </reference>
          <reference field="32" count="1" selected="0">
            <x v="2"/>
          </reference>
        </references>
      </pivotArea>
    </format>
    <format dxfId="489">
      <pivotArea collapsedLevelsAreSubtotals="1" fieldPosition="0">
        <references count="3">
          <reference field="4294967294" count="1" selected="0">
            <x v="0"/>
          </reference>
          <reference field="31" count="1">
            <x v="1"/>
          </reference>
          <reference field="32" count="1" selected="0">
            <x v="2"/>
          </reference>
        </references>
      </pivotArea>
    </format>
    <format dxfId="488">
      <pivotArea collapsedLevelsAreSubtotals="1" fieldPosition="0">
        <references count="3">
          <reference field="4294967294" count="1" selected="0">
            <x v="1"/>
          </reference>
          <reference field="31" count="1">
            <x v="0"/>
          </reference>
          <reference field="32" count="1" selected="0">
            <x v="2"/>
          </reference>
        </references>
      </pivotArea>
    </format>
    <format dxfId="487">
      <pivotArea collapsedLevelsAreSubtotals="1" fieldPosition="0">
        <references count="4">
          <reference field="4294967294" count="1" selected="0">
            <x v="1"/>
          </reference>
          <reference field="22" count="3">
            <x v="2"/>
            <x v="12"/>
            <x v="26"/>
          </reference>
          <reference field="31" count="1" selected="0">
            <x v="0"/>
          </reference>
          <reference field="32" count="1" selected="0">
            <x v="2"/>
          </reference>
        </references>
      </pivotArea>
    </format>
    <format dxfId="486">
      <pivotArea collapsedLevelsAreSubtotals="1" fieldPosition="0">
        <references count="3">
          <reference field="4294967294" count="1" selected="0">
            <x v="1"/>
          </reference>
          <reference field="31" count="1">
            <x v="1"/>
          </reference>
          <reference field="32" count="1" selected="0">
            <x v="2"/>
          </reference>
        </references>
      </pivotArea>
    </format>
    <format dxfId="485">
      <pivotArea collapsedLevelsAreSubtotals="1" fieldPosition="0">
        <references count="4">
          <reference field="4294967294" count="1" selected="0">
            <x v="1"/>
          </reference>
          <reference field="22" count="4">
            <x v="7"/>
            <x v="16"/>
            <x v="20"/>
            <x v="21"/>
          </reference>
          <reference field="31" count="1" selected="0">
            <x v="1"/>
          </reference>
          <reference field="32" count="1" selected="0">
            <x v="2"/>
          </reference>
        </references>
      </pivotArea>
    </format>
    <format dxfId="484">
      <pivotArea grandRow="1" outline="0" collapsedLevelsAreSubtotals="1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9E153F4-5A29-4E3E-96DE-25935E01C6CA}" name="TablaDinámica13" cacheId="42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6" indent="0" outline="1" outlineData="1" multipleFieldFilters="0" chartFormat="47">
  <location ref="A20:C24" firstHeaderRow="1" firstDataRow="2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" showAll="0"/>
    <pivotField axis="axisRow" showAll="0">
      <items count="4">
        <item x="1"/>
        <item x="2"/>
        <item h="1" x="0"/>
        <item t="default"/>
      </items>
    </pivotField>
    <pivotField axis="axisCol" showAll="0">
      <items count="4">
        <item x="2"/>
        <item x="0"/>
        <item x="1"/>
        <item t="default"/>
      </items>
    </pivotField>
    <pivotField dataField="1" dragToRow="0" dragToCol="0" dragToPage="0" showAll="0" defaultSubtotal="0"/>
  </pivotFields>
  <rowFields count="1">
    <field x="31"/>
  </rowFields>
  <rowItems count="3">
    <i>
      <x/>
    </i>
    <i>
      <x v="1"/>
    </i>
    <i t="grand">
      <x/>
    </i>
  </rowItems>
  <colFields count="1">
    <field x="32"/>
  </colFields>
  <colItems count="2">
    <i>
      <x/>
    </i>
    <i>
      <x v="2"/>
    </i>
  </colItems>
  <dataFields count="1">
    <dataField name="Suma de % RECAUDO" fld="33" baseField="0" baseItem="0"/>
  </dataFields>
  <formats count="3">
    <format dxfId="531">
      <pivotArea outline="0" collapsedLevelsAreSubtotals="1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format>
    <format dxfId="530">
      <pivotArea dataOnly="0" labelOnly="1" outline="0" fieldPosition="0">
        <references count="2">
          <reference field="4294967294" count="1">
            <x v="0"/>
          </reference>
          <reference field="32" count="1" selected="0">
            <x v="0"/>
          </reference>
        </references>
      </pivotArea>
    </format>
    <format dxfId="529">
      <pivotArea outline="0" collapsedLevelsAreSubtotals="1" fieldPosition="0">
        <references count="1">
          <reference field="32" count="1" selected="0">
            <x v="2"/>
          </reference>
        </references>
      </pivotArea>
    </format>
  </formats>
  <chartFormats count="10"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7" format="11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20" format="13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26" format="15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26" format="16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2"/>
          </reference>
        </references>
      </pivotArea>
    </chartFormat>
    <chartFormat chart="31" format="17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31" format="18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2"/>
          </reference>
        </references>
      </pivotArea>
    </chartFormat>
    <chartFormat chart="40" format="19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0"/>
          </reference>
        </references>
      </pivotArea>
    </chartFormat>
    <chartFormat chart="40" format="20" series="1">
      <pivotArea type="data" outline="0" fieldPosition="0">
        <references count="2">
          <reference field="4294967294" count="1" selected="0">
            <x v="0"/>
          </reference>
          <reference field="3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F70F1-E796-49ED-99B4-59B8BC2109BD}">
  <dimension ref="A1:AQ52"/>
  <sheetViews>
    <sheetView showGridLines="0" topLeftCell="AB16" workbookViewId="0">
      <selection activeCell="AP26" sqref="AP26"/>
    </sheetView>
  </sheetViews>
  <sheetFormatPr baseColWidth="10" defaultRowHeight="15"/>
  <cols>
    <col min="1" max="1" width="0.5703125" style="2" customWidth="1"/>
    <col min="2" max="2" width="0.28515625" style="2" customWidth="1"/>
    <col min="3" max="3" width="9.7109375" style="2" customWidth="1"/>
    <col min="4" max="4" width="13" style="2" customWidth="1"/>
    <col min="5" max="5" width="0.85546875" style="2" customWidth="1"/>
    <col min="6" max="6" width="5.7109375" style="2" customWidth="1"/>
    <col min="7" max="7" width="4" style="2" customWidth="1"/>
    <col min="8" max="9" width="3.28515625" style="2" customWidth="1"/>
    <col min="10" max="14" width="4" style="2" customWidth="1"/>
    <col min="15" max="15" width="4.28515625" style="2" customWidth="1"/>
    <col min="16" max="16" width="3.85546875" style="2" customWidth="1"/>
    <col min="17" max="17" width="4" style="2" customWidth="1"/>
    <col min="18" max="18" width="3.85546875" style="2" customWidth="1"/>
    <col min="19" max="19" width="3.7109375" style="2" customWidth="1"/>
    <col min="20" max="20" width="4.85546875" style="2" customWidth="1"/>
    <col min="21" max="21" width="3.5703125" style="2" customWidth="1"/>
    <col min="22" max="22" width="3.7109375" style="2" customWidth="1"/>
    <col min="23" max="24" width="4" style="2" customWidth="1"/>
    <col min="25" max="25" width="2.7109375" style="2" customWidth="1"/>
    <col min="26" max="26" width="1.140625" style="2" customWidth="1"/>
    <col min="27" max="27" width="0.28515625" style="2" customWidth="1"/>
    <col min="28" max="28" width="3.7109375" style="2" customWidth="1"/>
    <col min="29" max="29" width="17.5703125" style="2" customWidth="1"/>
    <col min="30" max="30" width="0" style="2" hidden="1" customWidth="1"/>
    <col min="31" max="31" width="2.7109375" style="2" customWidth="1"/>
    <col min="32" max="32" width="10.85546875" style="2" customWidth="1"/>
    <col min="33" max="33" width="0.28515625" style="2" customWidth="1"/>
    <col min="34" max="34" width="12" style="2" customWidth="1"/>
    <col min="35" max="35" width="11.5703125" style="2" customWidth="1"/>
    <col min="36" max="36" width="3.140625" style="2" customWidth="1"/>
    <col min="37" max="37" width="1.28515625" style="2" customWidth="1"/>
    <col min="38" max="38" width="1.85546875" style="2" customWidth="1"/>
    <col min="39" max="39" width="6" style="2" customWidth="1"/>
    <col min="40" max="40" width="12.28515625" style="2" customWidth="1"/>
    <col min="41" max="41" width="11.140625" style="2" customWidth="1"/>
    <col min="42" max="42" width="11.85546875" style="2" customWidth="1"/>
    <col min="43" max="43" width="12" style="2" customWidth="1"/>
    <col min="44" max="44" width="0" style="2" hidden="1" customWidth="1"/>
    <col min="45" max="45" width="0.42578125" style="2" customWidth="1"/>
    <col min="46" max="16384" width="11.42578125" style="2"/>
  </cols>
  <sheetData>
    <row r="1" spans="1:43">
      <c r="A1" s="87"/>
      <c r="B1" s="84"/>
      <c r="C1" s="84"/>
      <c r="D1" s="84"/>
      <c r="E1" s="84"/>
      <c r="F1" s="86" t="s">
        <v>0</v>
      </c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3"/>
    </row>
    <row r="2" spans="1:43" ht="14.1" customHeight="1">
      <c r="A2" s="80"/>
      <c r="B2" s="64"/>
      <c r="C2" s="64"/>
      <c r="D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AA2" s="82" t="s">
        <v>1</v>
      </c>
      <c r="AB2" s="64"/>
      <c r="AC2" s="64"/>
      <c r="AE2" s="81" t="s">
        <v>194</v>
      </c>
      <c r="AF2" s="64"/>
      <c r="AG2" s="81" t="s">
        <v>193</v>
      </c>
      <c r="AH2" s="64"/>
      <c r="AI2" s="64"/>
      <c r="AJ2" s="64"/>
      <c r="AK2" s="64"/>
      <c r="AL2" s="79"/>
    </row>
    <row r="3" spans="1:43" ht="0" hidden="1" customHeight="1">
      <c r="A3" s="80"/>
      <c r="B3" s="64"/>
      <c r="C3" s="64"/>
      <c r="D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AL3" s="79"/>
    </row>
    <row r="4" spans="1:43" ht="14.1" customHeight="1">
      <c r="A4" s="80"/>
      <c r="B4" s="64"/>
      <c r="C4" s="64"/>
      <c r="D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AA4" s="82" t="s">
        <v>2</v>
      </c>
      <c r="AB4" s="64"/>
      <c r="AC4" s="64"/>
      <c r="AE4" s="81" t="s">
        <v>3</v>
      </c>
      <c r="AF4" s="64"/>
      <c r="AG4" s="81" t="s">
        <v>4</v>
      </c>
      <c r="AH4" s="64"/>
      <c r="AI4" s="64"/>
      <c r="AJ4" s="64"/>
      <c r="AK4" s="64"/>
      <c r="AL4" s="79"/>
    </row>
    <row r="5" spans="1:43" ht="14.1" customHeight="1">
      <c r="A5" s="80"/>
      <c r="B5" s="64"/>
      <c r="C5" s="64"/>
      <c r="D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AA5" s="82" t="s">
        <v>5</v>
      </c>
      <c r="AB5" s="64"/>
      <c r="AC5" s="64"/>
      <c r="AE5" s="81" t="s">
        <v>192</v>
      </c>
      <c r="AF5" s="64"/>
      <c r="AG5" s="64"/>
      <c r="AH5" s="64"/>
      <c r="AI5" s="64"/>
      <c r="AJ5" s="64"/>
      <c r="AL5" s="79"/>
    </row>
    <row r="6" spans="1:43" ht="0" hidden="1" customHeight="1">
      <c r="A6" s="80"/>
      <c r="B6" s="64"/>
      <c r="C6" s="64"/>
      <c r="D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AL6" s="79"/>
    </row>
    <row r="7" spans="1:43" ht="4.3499999999999996" customHeight="1">
      <c r="A7" s="80"/>
      <c r="B7" s="64"/>
      <c r="C7" s="64"/>
      <c r="D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AL7" s="79"/>
    </row>
    <row r="8" spans="1:43" ht="9.9499999999999993" customHeight="1">
      <c r="A8" s="80"/>
      <c r="B8" s="64"/>
      <c r="C8" s="64"/>
      <c r="D8" s="64"/>
      <c r="AL8" s="79"/>
    </row>
    <row r="9" spans="1:43" ht="11.45" customHeight="1">
      <c r="A9" s="78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6"/>
    </row>
    <row r="10" spans="1:43" ht="9.9499999999999993" customHeight="1"/>
    <row r="11" spans="1:43" ht="16.5">
      <c r="C11" s="75" t="s">
        <v>6</v>
      </c>
      <c r="D11" s="70"/>
      <c r="E11" s="70"/>
      <c r="F11" s="70"/>
      <c r="G11" s="70"/>
      <c r="H11" s="70"/>
      <c r="I11" s="70"/>
      <c r="J11" s="69"/>
      <c r="K11" s="66" t="s">
        <v>7</v>
      </c>
      <c r="L11" s="64"/>
      <c r="M11" s="64"/>
      <c r="N11" s="64"/>
      <c r="O11" s="67" t="s">
        <v>8</v>
      </c>
      <c r="P11" s="67" t="s">
        <v>8</v>
      </c>
      <c r="Q11" s="67" t="s">
        <v>8</v>
      </c>
      <c r="R11" s="75" t="s">
        <v>9</v>
      </c>
      <c r="S11" s="70"/>
      <c r="T11" s="70"/>
      <c r="U11" s="70"/>
      <c r="V11" s="70"/>
      <c r="W11" s="69"/>
      <c r="X11" s="66" t="s">
        <v>10</v>
      </c>
      <c r="Y11" s="64"/>
      <c r="Z11" s="64"/>
      <c r="AA11" s="64"/>
      <c r="AB11" s="64"/>
      <c r="AC11" s="64"/>
      <c r="AD11" s="64"/>
      <c r="AE11" s="64"/>
      <c r="AF11" s="66" t="s">
        <v>8</v>
      </c>
      <c r="AG11" s="64"/>
      <c r="AH11" s="64"/>
      <c r="AI11" s="64"/>
      <c r="AJ11" s="73" t="s">
        <v>8</v>
      </c>
      <c r="AK11" s="64"/>
      <c r="AL11" s="64"/>
      <c r="AM11" s="64"/>
      <c r="AN11" s="72" t="s">
        <v>8</v>
      </c>
      <c r="AO11" s="72" t="s">
        <v>8</v>
      </c>
      <c r="AP11" s="72" t="s">
        <v>8</v>
      </c>
      <c r="AQ11" s="72" t="s">
        <v>8</v>
      </c>
    </row>
    <row r="12" spans="1:43" ht="16.5">
      <c r="C12" s="75" t="s">
        <v>11</v>
      </c>
      <c r="D12" s="70"/>
      <c r="E12" s="70"/>
      <c r="F12" s="70"/>
      <c r="G12" s="70"/>
      <c r="H12" s="70"/>
      <c r="I12" s="70"/>
      <c r="J12" s="69"/>
      <c r="K12" s="66" t="s">
        <v>12</v>
      </c>
      <c r="L12" s="64"/>
      <c r="M12" s="64"/>
      <c r="N12" s="64"/>
      <c r="O12" s="67" t="s">
        <v>8</v>
      </c>
      <c r="P12" s="67" t="s">
        <v>8</v>
      </c>
      <c r="Q12" s="67" t="s">
        <v>8</v>
      </c>
      <c r="R12" s="75" t="s">
        <v>13</v>
      </c>
      <c r="S12" s="70"/>
      <c r="T12" s="70"/>
      <c r="U12" s="70"/>
      <c r="V12" s="70"/>
      <c r="W12" s="69"/>
      <c r="X12" s="66" t="s">
        <v>14</v>
      </c>
      <c r="Y12" s="64"/>
      <c r="Z12" s="64"/>
      <c r="AA12" s="64"/>
      <c r="AB12" s="64"/>
      <c r="AC12" s="64"/>
      <c r="AD12" s="64"/>
      <c r="AE12" s="64"/>
      <c r="AF12" s="66" t="s">
        <v>8</v>
      </c>
      <c r="AG12" s="64"/>
      <c r="AH12" s="64"/>
      <c r="AI12" s="64"/>
      <c r="AJ12" s="64"/>
      <c r="AK12" s="64"/>
      <c r="AL12" s="64"/>
      <c r="AM12" s="64"/>
      <c r="AN12" s="72" t="s">
        <v>8</v>
      </c>
      <c r="AO12" s="72" t="s">
        <v>8</v>
      </c>
      <c r="AP12" s="72" t="s">
        <v>8</v>
      </c>
      <c r="AQ12" s="72" t="s">
        <v>8</v>
      </c>
    </row>
    <row r="13" spans="1:43" ht="18" customHeight="1">
      <c r="C13" s="75" t="s">
        <v>15</v>
      </c>
      <c r="D13" s="70"/>
      <c r="E13" s="70"/>
      <c r="F13" s="70"/>
      <c r="G13" s="70"/>
      <c r="H13" s="70"/>
      <c r="I13" s="70"/>
      <c r="J13" s="69"/>
      <c r="K13" s="66" t="s">
        <v>16</v>
      </c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</row>
    <row r="14" spans="1:43">
      <c r="C14" s="75" t="s">
        <v>17</v>
      </c>
      <c r="D14" s="70"/>
      <c r="E14" s="70"/>
      <c r="F14" s="70"/>
      <c r="G14" s="70"/>
      <c r="H14" s="70"/>
      <c r="I14" s="70"/>
      <c r="J14" s="69"/>
      <c r="K14" s="66" t="s">
        <v>18</v>
      </c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72" t="s">
        <v>8</v>
      </c>
    </row>
    <row r="15" spans="1:43">
      <c r="C15" s="75" t="s">
        <v>19</v>
      </c>
      <c r="D15" s="70"/>
      <c r="E15" s="70"/>
      <c r="F15" s="70"/>
      <c r="G15" s="70"/>
      <c r="H15" s="70"/>
      <c r="I15" s="70"/>
      <c r="J15" s="69"/>
      <c r="K15" s="66" t="s">
        <v>20</v>
      </c>
      <c r="L15" s="64"/>
      <c r="M15" s="64"/>
      <c r="N15" s="64"/>
      <c r="O15" s="67" t="s">
        <v>8</v>
      </c>
      <c r="P15" s="67" t="s">
        <v>8</v>
      </c>
      <c r="Q15" s="67" t="s">
        <v>8</v>
      </c>
      <c r="R15" s="74" t="s">
        <v>21</v>
      </c>
      <c r="S15" s="64"/>
      <c r="T15" s="64"/>
      <c r="U15" s="64"/>
      <c r="V15" s="64"/>
      <c r="W15" s="64"/>
      <c r="X15" s="66" t="s">
        <v>22</v>
      </c>
      <c r="Y15" s="64"/>
      <c r="Z15" s="64"/>
      <c r="AA15" s="64"/>
      <c r="AB15" s="64"/>
      <c r="AC15" s="64"/>
      <c r="AD15" s="64"/>
      <c r="AE15" s="64"/>
      <c r="AF15" s="66" t="s">
        <v>8</v>
      </c>
      <c r="AG15" s="64"/>
      <c r="AH15" s="64"/>
      <c r="AI15" s="64"/>
      <c r="AJ15" s="66" t="s">
        <v>8</v>
      </c>
      <c r="AK15" s="64"/>
      <c r="AL15" s="64"/>
      <c r="AM15" s="64"/>
      <c r="AN15" s="67" t="s">
        <v>8</v>
      </c>
      <c r="AO15" s="67" t="s">
        <v>8</v>
      </c>
      <c r="AP15" s="67" t="s">
        <v>8</v>
      </c>
      <c r="AQ15" s="72" t="s">
        <v>8</v>
      </c>
    </row>
    <row r="16" spans="1:43">
      <c r="C16" s="72" t="s">
        <v>8</v>
      </c>
      <c r="D16" s="73" t="s">
        <v>8</v>
      </c>
      <c r="E16" s="64"/>
      <c r="F16" s="64"/>
      <c r="G16" s="72" t="s">
        <v>8</v>
      </c>
      <c r="H16" s="72" t="s">
        <v>8</v>
      </c>
      <c r="I16" s="72" t="s">
        <v>8</v>
      </c>
      <c r="J16" s="72" t="s">
        <v>8</v>
      </c>
      <c r="K16" s="72" t="s">
        <v>8</v>
      </c>
      <c r="L16" s="72" t="s">
        <v>8</v>
      </c>
      <c r="M16" s="72" t="s">
        <v>8</v>
      </c>
      <c r="N16" s="72" t="s">
        <v>8</v>
      </c>
      <c r="O16" s="72" t="s">
        <v>8</v>
      </c>
      <c r="P16" s="72" t="s">
        <v>8</v>
      </c>
      <c r="Q16" s="72" t="s">
        <v>8</v>
      </c>
      <c r="R16" s="72" t="s">
        <v>8</v>
      </c>
      <c r="S16" s="72" t="s">
        <v>8</v>
      </c>
      <c r="T16" s="72" t="s">
        <v>8</v>
      </c>
      <c r="U16" s="72" t="s">
        <v>8</v>
      </c>
      <c r="V16" s="72" t="s">
        <v>8</v>
      </c>
      <c r="W16" s="72" t="s">
        <v>8</v>
      </c>
      <c r="X16" s="72" t="s">
        <v>8</v>
      </c>
      <c r="Y16" s="73" t="s">
        <v>8</v>
      </c>
      <c r="Z16" s="64"/>
      <c r="AA16" s="64"/>
      <c r="AB16" s="72" t="s">
        <v>8</v>
      </c>
      <c r="AC16" s="73" t="s">
        <v>8</v>
      </c>
      <c r="AD16" s="64"/>
      <c r="AE16" s="64"/>
      <c r="AF16" s="73" t="s">
        <v>8</v>
      </c>
      <c r="AG16" s="64"/>
      <c r="AH16" s="72" t="s">
        <v>8</v>
      </c>
      <c r="AI16" s="72" t="s">
        <v>8</v>
      </c>
      <c r="AJ16" s="73" t="s">
        <v>8</v>
      </c>
      <c r="AK16" s="64"/>
      <c r="AL16" s="64"/>
      <c r="AM16" s="64"/>
      <c r="AN16" s="72" t="s">
        <v>8</v>
      </c>
      <c r="AO16" s="72" t="s">
        <v>8</v>
      </c>
      <c r="AP16" s="72" t="s">
        <v>8</v>
      </c>
      <c r="AQ16" s="72" t="s">
        <v>8</v>
      </c>
    </row>
    <row r="17" spans="3:43" ht="46.5">
      <c r="C17" s="68" t="s">
        <v>23</v>
      </c>
      <c r="D17" s="71" t="s">
        <v>24</v>
      </c>
      <c r="E17" s="70"/>
      <c r="F17" s="69"/>
      <c r="G17" s="68" t="s">
        <v>25</v>
      </c>
      <c r="H17" s="68" t="s">
        <v>26</v>
      </c>
      <c r="I17" s="68" t="s">
        <v>27</v>
      </c>
      <c r="J17" s="68" t="s">
        <v>28</v>
      </c>
      <c r="K17" s="68" t="s">
        <v>29</v>
      </c>
      <c r="L17" s="68" t="s">
        <v>30</v>
      </c>
      <c r="M17" s="68" t="s">
        <v>31</v>
      </c>
      <c r="N17" s="68" t="s">
        <v>32</v>
      </c>
      <c r="O17" s="68" t="s">
        <v>33</v>
      </c>
      <c r="P17" s="68" t="s">
        <v>34</v>
      </c>
      <c r="Q17" s="68" t="s">
        <v>35</v>
      </c>
      <c r="R17" s="68" t="s">
        <v>36</v>
      </c>
      <c r="S17" s="68" t="s">
        <v>37</v>
      </c>
      <c r="T17" s="68" t="s">
        <v>38</v>
      </c>
      <c r="U17" s="68" t="s">
        <v>39</v>
      </c>
      <c r="V17" s="68" t="s">
        <v>40</v>
      </c>
      <c r="W17" s="68" t="s">
        <v>41</v>
      </c>
      <c r="X17" s="68" t="s">
        <v>42</v>
      </c>
      <c r="Y17" s="71" t="s">
        <v>43</v>
      </c>
      <c r="Z17" s="70"/>
      <c r="AA17" s="69"/>
      <c r="AB17" s="68" t="s">
        <v>44</v>
      </c>
      <c r="AC17" s="71" t="s">
        <v>45</v>
      </c>
      <c r="AD17" s="70"/>
      <c r="AE17" s="69"/>
      <c r="AF17" s="71" t="s">
        <v>46</v>
      </c>
      <c r="AG17" s="69"/>
      <c r="AH17" s="68" t="s">
        <v>47</v>
      </c>
      <c r="AI17" s="68" t="s">
        <v>48</v>
      </c>
      <c r="AJ17" s="71" t="s">
        <v>49</v>
      </c>
      <c r="AK17" s="70"/>
      <c r="AL17" s="70"/>
      <c r="AM17" s="69"/>
      <c r="AN17" s="68" t="s">
        <v>50</v>
      </c>
      <c r="AO17" s="68" t="s">
        <v>51</v>
      </c>
      <c r="AP17" s="68" t="s">
        <v>52</v>
      </c>
      <c r="AQ17" s="68" t="s">
        <v>53</v>
      </c>
    </row>
    <row r="18" spans="3:43" ht="18">
      <c r="C18" s="67" t="s">
        <v>3</v>
      </c>
      <c r="D18" s="66" t="s">
        <v>4</v>
      </c>
      <c r="E18" s="64"/>
      <c r="F18" s="64"/>
      <c r="G18" s="67" t="s">
        <v>54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6"/>
      <c r="Z18" s="64"/>
      <c r="AA18" s="64"/>
      <c r="AB18" s="67"/>
      <c r="AC18" s="66" t="s">
        <v>55</v>
      </c>
      <c r="AD18" s="64"/>
      <c r="AE18" s="64"/>
      <c r="AF18" s="65" t="s">
        <v>56</v>
      </c>
      <c r="AG18" s="64"/>
      <c r="AH18" s="63" t="s">
        <v>57</v>
      </c>
      <c r="AI18" s="63" t="s">
        <v>56</v>
      </c>
      <c r="AJ18" s="65" t="s">
        <v>191</v>
      </c>
      <c r="AK18" s="64"/>
      <c r="AL18" s="64"/>
      <c r="AM18" s="64"/>
      <c r="AN18" s="63" t="s">
        <v>190</v>
      </c>
      <c r="AO18" s="63" t="s">
        <v>58</v>
      </c>
      <c r="AP18" s="63" t="s">
        <v>189</v>
      </c>
      <c r="AQ18" s="63" t="s">
        <v>188</v>
      </c>
    </row>
    <row r="19" spans="3:43" ht="18">
      <c r="C19" s="67"/>
      <c r="D19" s="66"/>
      <c r="E19" s="64"/>
      <c r="F19" s="64"/>
      <c r="G19" s="67" t="s">
        <v>54</v>
      </c>
      <c r="H19" s="67" t="s">
        <v>59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6"/>
      <c r="Z19" s="64"/>
      <c r="AA19" s="64"/>
      <c r="AB19" s="67"/>
      <c r="AC19" s="66" t="s">
        <v>55</v>
      </c>
      <c r="AD19" s="64"/>
      <c r="AE19" s="64"/>
      <c r="AF19" s="65" t="s">
        <v>56</v>
      </c>
      <c r="AG19" s="64"/>
      <c r="AH19" s="63" t="s">
        <v>57</v>
      </c>
      <c r="AI19" s="63" t="s">
        <v>56</v>
      </c>
      <c r="AJ19" s="65" t="s">
        <v>191</v>
      </c>
      <c r="AK19" s="64"/>
      <c r="AL19" s="64"/>
      <c r="AM19" s="64"/>
      <c r="AN19" s="63" t="s">
        <v>190</v>
      </c>
      <c r="AO19" s="63" t="s">
        <v>58</v>
      </c>
      <c r="AP19" s="63" t="s">
        <v>189</v>
      </c>
      <c r="AQ19" s="63" t="s">
        <v>188</v>
      </c>
    </row>
    <row r="20" spans="3:43" ht="18">
      <c r="C20" s="67"/>
      <c r="D20" s="66"/>
      <c r="E20" s="64"/>
      <c r="F20" s="64"/>
      <c r="G20" s="67" t="s">
        <v>54</v>
      </c>
      <c r="H20" s="67" t="s">
        <v>59</v>
      </c>
      <c r="I20" s="67" t="s">
        <v>60</v>
      </c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6"/>
      <c r="Z20" s="64"/>
      <c r="AA20" s="64"/>
      <c r="AB20" s="67"/>
      <c r="AC20" s="66" t="s">
        <v>55</v>
      </c>
      <c r="AD20" s="64"/>
      <c r="AE20" s="64"/>
      <c r="AF20" s="65" t="s">
        <v>56</v>
      </c>
      <c r="AG20" s="64"/>
      <c r="AH20" s="63" t="s">
        <v>57</v>
      </c>
      <c r="AI20" s="63" t="s">
        <v>56</v>
      </c>
      <c r="AJ20" s="65" t="s">
        <v>191</v>
      </c>
      <c r="AK20" s="64"/>
      <c r="AL20" s="64"/>
      <c r="AM20" s="64"/>
      <c r="AN20" s="63" t="s">
        <v>190</v>
      </c>
      <c r="AO20" s="63" t="s">
        <v>58</v>
      </c>
      <c r="AP20" s="63" t="s">
        <v>189</v>
      </c>
      <c r="AQ20" s="63" t="s">
        <v>188</v>
      </c>
    </row>
    <row r="21" spans="3:43" ht="18">
      <c r="C21" s="67"/>
      <c r="D21" s="66"/>
      <c r="E21" s="64"/>
      <c r="F21" s="64"/>
      <c r="G21" s="67" t="s">
        <v>54</v>
      </c>
      <c r="H21" s="67" t="s">
        <v>59</v>
      </c>
      <c r="I21" s="67" t="s">
        <v>60</v>
      </c>
      <c r="J21" s="67" t="s">
        <v>59</v>
      </c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6"/>
      <c r="Z21" s="64"/>
      <c r="AA21" s="64"/>
      <c r="AB21" s="67"/>
      <c r="AC21" s="66" t="s">
        <v>61</v>
      </c>
      <c r="AD21" s="64"/>
      <c r="AE21" s="64"/>
      <c r="AF21" s="65" t="s">
        <v>62</v>
      </c>
      <c r="AG21" s="64"/>
      <c r="AH21" s="63" t="s">
        <v>57</v>
      </c>
      <c r="AI21" s="63" t="s">
        <v>62</v>
      </c>
      <c r="AJ21" s="65" t="s">
        <v>187</v>
      </c>
      <c r="AK21" s="64"/>
      <c r="AL21" s="64"/>
      <c r="AM21" s="64"/>
      <c r="AN21" s="63" t="s">
        <v>186</v>
      </c>
      <c r="AO21" s="63" t="s">
        <v>63</v>
      </c>
      <c r="AP21" s="63" t="s">
        <v>185</v>
      </c>
      <c r="AQ21" s="63" t="s">
        <v>184</v>
      </c>
    </row>
    <row r="22" spans="3:43" ht="18">
      <c r="C22" s="67"/>
      <c r="D22" s="66"/>
      <c r="E22" s="64"/>
      <c r="F22" s="64"/>
      <c r="G22" s="67" t="s">
        <v>54</v>
      </c>
      <c r="H22" s="67" t="s">
        <v>59</v>
      </c>
      <c r="I22" s="67" t="s">
        <v>60</v>
      </c>
      <c r="J22" s="67" t="s">
        <v>59</v>
      </c>
      <c r="K22" s="67" t="s">
        <v>64</v>
      </c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6"/>
      <c r="Z22" s="64"/>
      <c r="AA22" s="64"/>
      <c r="AB22" s="67"/>
      <c r="AC22" s="66" t="s">
        <v>65</v>
      </c>
      <c r="AD22" s="64"/>
      <c r="AE22" s="64"/>
      <c r="AF22" s="65" t="s">
        <v>62</v>
      </c>
      <c r="AG22" s="64"/>
      <c r="AH22" s="63" t="s">
        <v>57</v>
      </c>
      <c r="AI22" s="63" t="s">
        <v>62</v>
      </c>
      <c r="AJ22" s="65" t="s">
        <v>187</v>
      </c>
      <c r="AK22" s="64"/>
      <c r="AL22" s="64"/>
      <c r="AM22" s="64"/>
      <c r="AN22" s="63" t="s">
        <v>186</v>
      </c>
      <c r="AO22" s="63" t="s">
        <v>63</v>
      </c>
      <c r="AP22" s="63" t="s">
        <v>185</v>
      </c>
      <c r="AQ22" s="63" t="s">
        <v>184</v>
      </c>
    </row>
    <row r="23" spans="3:43" ht="18">
      <c r="C23" s="67"/>
      <c r="D23" s="66"/>
      <c r="E23" s="64"/>
      <c r="F23" s="64"/>
      <c r="G23" s="67" t="s">
        <v>54</v>
      </c>
      <c r="H23" s="67" t="s">
        <v>59</v>
      </c>
      <c r="I23" s="67" t="s">
        <v>60</v>
      </c>
      <c r="J23" s="67" t="s">
        <v>59</v>
      </c>
      <c r="K23" s="67" t="s">
        <v>64</v>
      </c>
      <c r="L23" s="67" t="s">
        <v>59</v>
      </c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6"/>
      <c r="Z23" s="64"/>
      <c r="AA23" s="64"/>
      <c r="AB23" s="67"/>
      <c r="AC23" s="66" t="s">
        <v>66</v>
      </c>
      <c r="AD23" s="64"/>
      <c r="AE23" s="64"/>
      <c r="AF23" s="65" t="s">
        <v>67</v>
      </c>
      <c r="AG23" s="64"/>
      <c r="AH23" s="63" t="s">
        <v>57</v>
      </c>
      <c r="AI23" s="63" t="s">
        <v>67</v>
      </c>
      <c r="AJ23" s="65" t="s">
        <v>68</v>
      </c>
      <c r="AK23" s="64"/>
      <c r="AL23" s="64"/>
      <c r="AM23" s="64"/>
      <c r="AN23" s="63" t="s">
        <v>69</v>
      </c>
      <c r="AO23" s="63" t="s">
        <v>57</v>
      </c>
      <c r="AP23" s="63" t="s">
        <v>69</v>
      </c>
      <c r="AQ23" s="63" t="s">
        <v>70</v>
      </c>
    </row>
    <row r="24" spans="3:43" ht="18">
      <c r="C24" s="67"/>
      <c r="D24" s="66"/>
      <c r="E24" s="64"/>
      <c r="F24" s="64"/>
      <c r="G24" s="67" t="s">
        <v>54</v>
      </c>
      <c r="H24" s="67" t="s">
        <v>59</v>
      </c>
      <c r="I24" s="67" t="s">
        <v>60</v>
      </c>
      <c r="J24" s="67" t="s">
        <v>59</v>
      </c>
      <c r="K24" s="67" t="s">
        <v>64</v>
      </c>
      <c r="L24" s="67" t="s">
        <v>59</v>
      </c>
      <c r="M24" s="67" t="s">
        <v>71</v>
      </c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6"/>
      <c r="Z24" s="64"/>
      <c r="AA24" s="64"/>
      <c r="AB24" s="67"/>
      <c r="AC24" s="66" t="s">
        <v>72</v>
      </c>
      <c r="AD24" s="64"/>
      <c r="AE24" s="64"/>
      <c r="AF24" s="65" t="s">
        <v>67</v>
      </c>
      <c r="AG24" s="64"/>
      <c r="AH24" s="63" t="s">
        <v>57</v>
      </c>
      <c r="AI24" s="63" t="s">
        <v>67</v>
      </c>
      <c r="AJ24" s="65" t="s">
        <v>68</v>
      </c>
      <c r="AK24" s="64"/>
      <c r="AL24" s="64"/>
      <c r="AM24" s="64"/>
      <c r="AN24" s="63" t="s">
        <v>69</v>
      </c>
      <c r="AO24" s="63" t="s">
        <v>57</v>
      </c>
      <c r="AP24" s="63" t="s">
        <v>69</v>
      </c>
      <c r="AQ24" s="63" t="s">
        <v>70</v>
      </c>
    </row>
    <row r="25" spans="3:43" ht="18">
      <c r="C25" s="67"/>
      <c r="D25" s="66"/>
      <c r="E25" s="64"/>
      <c r="F25" s="64"/>
      <c r="G25" s="67" t="s">
        <v>54</v>
      </c>
      <c r="H25" s="67" t="s">
        <v>59</v>
      </c>
      <c r="I25" s="67" t="s">
        <v>60</v>
      </c>
      <c r="J25" s="67" t="s">
        <v>59</v>
      </c>
      <c r="K25" s="67" t="s">
        <v>64</v>
      </c>
      <c r="L25" s="67" t="s">
        <v>59</v>
      </c>
      <c r="M25" s="67" t="s">
        <v>71</v>
      </c>
      <c r="N25" s="67" t="s">
        <v>73</v>
      </c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6"/>
      <c r="Z25" s="64"/>
      <c r="AA25" s="64"/>
      <c r="AB25" s="67"/>
      <c r="AC25" s="66" t="s">
        <v>74</v>
      </c>
      <c r="AD25" s="64"/>
      <c r="AE25" s="64"/>
      <c r="AF25" s="65" t="s">
        <v>67</v>
      </c>
      <c r="AG25" s="64"/>
      <c r="AH25" s="63" t="s">
        <v>57</v>
      </c>
      <c r="AI25" s="63" t="s">
        <v>67</v>
      </c>
      <c r="AJ25" s="65" t="s">
        <v>68</v>
      </c>
      <c r="AK25" s="64"/>
      <c r="AL25" s="64"/>
      <c r="AM25" s="64"/>
      <c r="AN25" s="63" t="s">
        <v>69</v>
      </c>
      <c r="AO25" s="63" t="s">
        <v>57</v>
      </c>
      <c r="AP25" s="63" t="s">
        <v>69</v>
      </c>
      <c r="AQ25" s="63" t="s">
        <v>70</v>
      </c>
    </row>
    <row r="26" spans="3:43">
      <c r="C26" s="67"/>
      <c r="D26" s="66"/>
      <c r="E26" s="64"/>
      <c r="F26" s="64"/>
      <c r="G26" s="67" t="s">
        <v>54</v>
      </c>
      <c r="H26" s="67" t="s">
        <v>59</v>
      </c>
      <c r="I26" s="67" t="s">
        <v>60</v>
      </c>
      <c r="J26" s="67" t="s">
        <v>59</v>
      </c>
      <c r="K26" s="67" t="s">
        <v>64</v>
      </c>
      <c r="L26" s="67" t="s">
        <v>54</v>
      </c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6"/>
      <c r="Z26" s="64"/>
      <c r="AA26" s="64"/>
      <c r="AB26" s="67"/>
      <c r="AC26" s="66" t="s">
        <v>75</v>
      </c>
      <c r="AD26" s="64"/>
      <c r="AE26" s="64"/>
      <c r="AF26" s="65" t="s">
        <v>76</v>
      </c>
      <c r="AG26" s="64"/>
      <c r="AH26" s="63" t="s">
        <v>57</v>
      </c>
      <c r="AI26" s="63" t="s">
        <v>76</v>
      </c>
      <c r="AJ26" s="65" t="s">
        <v>182</v>
      </c>
      <c r="AK26" s="64"/>
      <c r="AL26" s="64"/>
      <c r="AM26" s="64"/>
      <c r="AN26" s="63" t="s">
        <v>181</v>
      </c>
      <c r="AO26" s="63" t="s">
        <v>57</v>
      </c>
      <c r="AP26" s="63" t="s">
        <v>181</v>
      </c>
      <c r="AQ26" s="63" t="s">
        <v>180</v>
      </c>
    </row>
    <row r="27" spans="3:43">
      <c r="C27" s="67"/>
      <c r="D27" s="66"/>
      <c r="E27" s="64"/>
      <c r="F27" s="64"/>
      <c r="G27" s="67" t="s">
        <v>54</v>
      </c>
      <c r="H27" s="67" t="s">
        <v>59</v>
      </c>
      <c r="I27" s="67" t="s">
        <v>60</v>
      </c>
      <c r="J27" s="67" t="s">
        <v>59</v>
      </c>
      <c r="K27" s="67" t="s">
        <v>64</v>
      </c>
      <c r="L27" s="67" t="s">
        <v>54</v>
      </c>
      <c r="M27" s="67" t="s">
        <v>60</v>
      </c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6"/>
      <c r="Z27" s="64"/>
      <c r="AA27" s="64"/>
      <c r="AB27" s="67"/>
      <c r="AC27" s="66" t="s">
        <v>77</v>
      </c>
      <c r="AD27" s="64"/>
      <c r="AE27" s="64"/>
      <c r="AF27" s="65" t="s">
        <v>57</v>
      </c>
      <c r="AG27" s="64"/>
      <c r="AH27" s="63" t="s">
        <v>57</v>
      </c>
      <c r="AI27" s="63" t="s">
        <v>57</v>
      </c>
      <c r="AJ27" s="65" t="s">
        <v>182</v>
      </c>
      <c r="AK27" s="64"/>
      <c r="AL27" s="64"/>
      <c r="AM27" s="64"/>
      <c r="AN27" s="63" t="s">
        <v>181</v>
      </c>
      <c r="AO27" s="63" t="s">
        <v>57</v>
      </c>
      <c r="AP27" s="63" t="s">
        <v>181</v>
      </c>
      <c r="AQ27" s="63" t="s">
        <v>183</v>
      </c>
    </row>
    <row r="28" spans="3:43">
      <c r="C28" s="67"/>
      <c r="D28" s="66"/>
      <c r="E28" s="64"/>
      <c r="F28" s="64"/>
      <c r="G28" s="67" t="s">
        <v>54</v>
      </c>
      <c r="H28" s="67" t="s">
        <v>59</v>
      </c>
      <c r="I28" s="67" t="s">
        <v>60</v>
      </c>
      <c r="J28" s="67" t="s">
        <v>59</v>
      </c>
      <c r="K28" s="67" t="s">
        <v>64</v>
      </c>
      <c r="L28" s="67" t="s">
        <v>54</v>
      </c>
      <c r="M28" s="67" t="s">
        <v>60</v>
      </c>
      <c r="N28" s="67" t="s">
        <v>78</v>
      </c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6"/>
      <c r="Z28" s="64"/>
      <c r="AA28" s="64"/>
      <c r="AB28" s="67"/>
      <c r="AC28" s="66" t="s">
        <v>79</v>
      </c>
      <c r="AD28" s="64"/>
      <c r="AE28" s="64"/>
      <c r="AF28" s="65" t="s">
        <v>76</v>
      </c>
      <c r="AG28" s="64"/>
      <c r="AH28" s="63" t="s">
        <v>57</v>
      </c>
      <c r="AI28" s="63" t="s">
        <v>76</v>
      </c>
      <c r="AJ28" s="65" t="s">
        <v>182</v>
      </c>
      <c r="AK28" s="64"/>
      <c r="AL28" s="64"/>
      <c r="AM28" s="64"/>
      <c r="AN28" s="63" t="s">
        <v>181</v>
      </c>
      <c r="AO28" s="63" t="s">
        <v>57</v>
      </c>
      <c r="AP28" s="63" t="s">
        <v>181</v>
      </c>
      <c r="AQ28" s="63" t="s">
        <v>180</v>
      </c>
    </row>
    <row r="29" spans="3:43" ht="18">
      <c r="C29" s="67"/>
      <c r="D29" s="66"/>
      <c r="E29" s="64"/>
      <c r="F29" s="64"/>
      <c r="G29" s="67" t="s">
        <v>54</v>
      </c>
      <c r="H29" s="67" t="s">
        <v>59</v>
      </c>
      <c r="I29" s="67" t="s">
        <v>60</v>
      </c>
      <c r="J29" s="67" t="s">
        <v>59</v>
      </c>
      <c r="K29" s="67" t="s">
        <v>64</v>
      </c>
      <c r="L29" s="67" t="s">
        <v>80</v>
      </c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6"/>
      <c r="Z29" s="64"/>
      <c r="AA29" s="64"/>
      <c r="AB29" s="67"/>
      <c r="AC29" s="66" t="s">
        <v>81</v>
      </c>
      <c r="AD29" s="64"/>
      <c r="AE29" s="64"/>
      <c r="AF29" s="65" t="s">
        <v>82</v>
      </c>
      <c r="AG29" s="64"/>
      <c r="AH29" s="63" t="s">
        <v>57</v>
      </c>
      <c r="AI29" s="63" t="s">
        <v>82</v>
      </c>
      <c r="AJ29" s="65" t="s">
        <v>179</v>
      </c>
      <c r="AK29" s="64"/>
      <c r="AL29" s="64"/>
      <c r="AM29" s="64"/>
      <c r="AN29" s="63" t="s">
        <v>178</v>
      </c>
      <c r="AO29" s="63" t="s">
        <v>63</v>
      </c>
      <c r="AP29" s="63" t="s">
        <v>177</v>
      </c>
      <c r="AQ29" s="63" t="s">
        <v>176</v>
      </c>
    </row>
    <row r="30" spans="3:43" ht="27">
      <c r="C30" s="67"/>
      <c r="D30" s="66"/>
      <c r="E30" s="64"/>
      <c r="F30" s="64"/>
      <c r="G30" s="67" t="s">
        <v>54</v>
      </c>
      <c r="H30" s="67" t="s">
        <v>59</v>
      </c>
      <c r="I30" s="67" t="s">
        <v>60</v>
      </c>
      <c r="J30" s="67" t="s">
        <v>59</v>
      </c>
      <c r="K30" s="67" t="s">
        <v>64</v>
      </c>
      <c r="L30" s="67" t="s">
        <v>80</v>
      </c>
      <c r="M30" s="67" t="s">
        <v>60</v>
      </c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6"/>
      <c r="Z30" s="64"/>
      <c r="AA30" s="64"/>
      <c r="AB30" s="67"/>
      <c r="AC30" s="66" t="s">
        <v>83</v>
      </c>
      <c r="AD30" s="64"/>
      <c r="AE30" s="64"/>
      <c r="AF30" s="65" t="s">
        <v>57</v>
      </c>
      <c r="AG30" s="64"/>
      <c r="AH30" s="63" t="s">
        <v>57</v>
      </c>
      <c r="AI30" s="63" t="s">
        <v>57</v>
      </c>
      <c r="AJ30" s="65" t="s">
        <v>174</v>
      </c>
      <c r="AK30" s="64"/>
      <c r="AL30" s="64"/>
      <c r="AM30" s="64"/>
      <c r="AN30" s="63" t="s">
        <v>173</v>
      </c>
      <c r="AO30" s="63" t="s">
        <v>84</v>
      </c>
      <c r="AP30" s="63" t="s">
        <v>172</v>
      </c>
      <c r="AQ30" s="63" t="s">
        <v>175</v>
      </c>
    </row>
    <row r="31" spans="3:43" ht="27">
      <c r="C31" s="67"/>
      <c r="D31" s="66"/>
      <c r="E31" s="64"/>
      <c r="F31" s="64"/>
      <c r="G31" s="67" t="s">
        <v>54</v>
      </c>
      <c r="H31" s="67" t="s">
        <v>59</v>
      </c>
      <c r="I31" s="67" t="s">
        <v>60</v>
      </c>
      <c r="J31" s="67" t="s">
        <v>59</v>
      </c>
      <c r="K31" s="67" t="s">
        <v>64</v>
      </c>
      <c r="L31" s="67" t="s">
        <v>80</v>
      </c>
      <c r="M31" s="67" t="s">
        <v>60</v>
      </c>
      <c r="N31" s="67" t="s">
        <v>85</v>
      </c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6"/>
      <c r="Z31" s="64"/>
      <c r="AA31" s="64"/>
      <c r="AB31" s="67"/>
      <c r="AC31" s="66" t="s">
        <v>86</v>
      </c>
      <c r="AD31" s="64"/>
      <c r="AE31" s="64"/>
      <c r="AF31" s="65" t="s">
        <v>57</v>
      </c>
      <c r="AG31" s="64"/>
      <c r="AH31" s="63" t="s">
        <v>57</v>
      </c>
      <c r="AI31" s="63" t="s">
        <v>57</v>
      </c>
      <c r="AJ31" s="65" t="s">
        <v>174</v>
      </c>
      <c r="AK31" s="64"/>
      <c r="AL31" s="64"/>
      <c r="AM31" s="64"/>
      <c r="AN31" s="63" t="s">
        <v>173</v>
      </c>
      <c r="AO31" s="63" t="s">
        <v>84</v>
      </c>
      <c r="AP31" s="63" t="s">
        <v>172</v>
      </c>
      <c r="AQ31" s="63" t="s">
        <v>175</v>
      </c>
    </row>
    <row r="32" spans="3:43" ht="27">
      <c r="C32" s="67"/>
      <c r="D32" s="66"/>
      <c r="E32" s="64"/>
      <c r="F32" s="64"/>
      <c r="G32" s="67" t="s">
        <v>54</v>
      </c>
      <c r="H32" s="67" t="s">
        <v>59</v>
      </c>
      <c r="I32" s="67" t="s">
        <v>60</v>
      </c>
      <c r="J32" s="67" t="s">
        <v>59</v>
      </c>
      <c r="K32" s="67" t="s">
        <v>64</v>
      </c>
      <c r="L32" s="67" t="s">
        <v>80</v>
      </c>
      <c r="M32" s="67" t="s">
        <v>60</v>
      </c>
      <c r="N32" s="67" t="s">
        <v>85</v>
      </c>
      <c r="O32" s="67" t="s">
        <v>87</v>
      </c>
      <c r="P32" s="67"/>
      <c r="Q32" s="67"/>
      <c r="R32" s="67"/>
      <c r="S32" s="67"/>
      <c r="T32" s="67"/>
      <c r="U32" s="67"/>
      <c r="V32" s="67"/>
      <c r="W32" s="67"/>
      <c r="X32" s="67"/>
      <c r="Y32" s="66"/>
      <c r="Z32" s="64"/>
      <c r="AA32" s="64"/>
      <c r="AB32" s="67"/>
      <c r="AC32" s="66" t="s">
        <v>88</v>
      </c>
      <c r="AD32" s="64"/>
      <c r="AE32" s="64"/>
      <c r="AF32" s="65" t="s">
        <v>57</v>
      </c>
      <c r="AG32" s="64"/>
      <c r="AH32" s="63" t="s">
        <v>57</v>
      </c>
      <c r="AI32" s="63" t="s">
        <v>57</v>
      </c>
      <c r="AJ32" s="65" t="s">
        <v>174</v>
      </c>
      <c r="AK32" s="64"/>
      <c r="AL32" s="64"/>
      <c r="AM32" s="64"/>
      <c r="AN32" s="63" t="s">
        <v>173</v>
      </c>
      <c r="AO32" s="63" t="s">
        <v>84</v>
      </c>
      <c r="AP32" s="63" t="s">
        <v>172</v>
      </c>
      <c r="AQ32" s="63" t="s">
        <v>175</v>
      </c>
    </row>
    <row r="33" spans="3:43" ht="27">
      <c r="C33" s="67"/>
      <c r="D33" s="66"/>
      <c r="E33" s="64"/>
      <c r="F33" s="64"/>
      <c r="G33" s="67" t="s">
        <v>54</v>
      </c>
      <c r="H33" s="67" t="s">
        <v>59</v>
      </c>
      <c r="I33" s="67" t="s">
        <v>60</v>
      </c>
      <c r="J33" s="67" t="s">
        <v>59</v>
      </c>
      <c r="K33" s="67" t="s">
        <v>64</v>
      </c>
      <c r="L33" s="67" t="s">
        <v>80</v>
      </c>
      <c r="M33" s="67" t="s">
        <v>60</v>
      </c>
      <c r="N33" s="67" t="s">
        <v>85</v>
      </c>
      <c r="O33" s="67" t="s">
        <v>87</v>
      </c>
      <c r="P33" s="67" t="s">
        <v>59</v>
      </c>
      <c r="Q33" s="67"/>
      <c r="R33" s="67"/>
      <c r="S33" s="67"/>
      <c r="T33" s="67"/>
      <c r="U33" s="67"/>
      <c r="V33" s="67"/>
      <c r="W33" s="67"/>
      <c r="X33" s="67"/>
      <c r="Y33" s="66"/>
      <c r="Z33" s="64"/>
      <c r="AA33" s="64"/>
      <c r="AB33" s="67"/>
      <c r="AC33" s="66" t="s">
        <v>89</v>
      </c>
      <c r="AD33" s="64"/>
      <c r="AE33" s="64"/>
      <c r="AF33" s="65" t="s">
        <v>57</v>
      </c>
      <c r="AG33" s="64"/>
      <c r="AH33" s="63" t="s">
        <v>57</v>
      </c>
      <c r="AI33" s="63" t="s">
        <v>57</v>
      </c>
      <c r="AJ33" s="65" t="s">
        <v>174</v>
      </c>
      <c r="AK33" s="64"/>
      <c r="AL33" s="64"/>
      <c r="AM33" s="64"/>
      <c r="AN33" s="63" t="s">
        <v>173</v>
      </c>
      <c r="AO33" s="63" t="s">
        <v>84</v>
      </c>
      <c r="AP33" s="63" t="s">
        <v>172</v>
      </c>
      <c r="AQ33" s="63" t="s">
        <v>175</v>
      </c>
    </row>
    <row r="34" spans="3:43" ht="18">
      <c r="C34" s="67"/>
      <c r="D34" s="66"/>
      <c r="E34" s="64"/>
      <c r="F34" s="64"/>
      <c r="G34" s="67" t="s">
        <v>54</v>
      </c>
      <c r="H34" s="67" t="s">
        <v>59</v>
      </c>
      <c r="I34" s="67" t="s">
        <v>60</v>
      </c>
      <c r="J34" s="67" t="s">
        <v>59</v>
      </c>
      <c r="K34" s="67" t="s">
        <v>64</v>
      </c>
      <c r="L34" s="67" t="s">
        <v>80</v>
      </c>
      <c r="M34" s="67" t="s">
        <v>60</v>
      </c>
      <c r="N34" s="67" t="s">
        <v>85</v>
      </c>
      <c r="O34" s="67" t="s">
        <v>87</v>
      </c>
      <c r="P34" s="67" t="s">
        <v>59</v>
      </c>
      <c r="Q34" s="67" t="s">
        <v>59</v>
      </c>
      <c r="R34" s="67"/>
      <c r="S34" s="67"/>
      <c r="T34" s="67"/>
      <c r="U34" s="67"/>
      <c r="V34" s="67"/>
      <c r="W34" s="67"/>
      <c r="X34" s="67"/>
      <c r="Y34" s="66"/>
      <c r="Z34" s="64"/>
      <c r="AA34" s="64"/>
      <c r="AB34" s="67"/>
      <c r="AC34" s="66" t="s">
        <v>90</v>
      </c>
      <c r="AD34" s="64"/>
      <c r="AE34" s="64"/>
      <c r="AF34" s="65" t="s">
        <v>91</v>
      </c>
      <c r="AG34" s="64"/>
      <c r="AH34" s="63" t="s">
        <v>57</v>
      </c>
      <c r="AI34" s="63" t="s">
        <v>91</v>
      </c>
      <c r="AJ34" s="65" t="s">
        <v>174</v>
      </c>
      <c r="AK34" s="64"/>
      <c r="AL34" s="64"/>
      <c r="AM34" s="64"/>
      <c r="AN34" s="63" t="s">
        <v>173</v>
      </c>
      <c r="AO34" s="63" t="s">
        <v>84</v>
      </c>
      <c r="AP34" s="63" t="s">
        <v>172</v>
      </c>
      <c r="AQ34" s="63" t="s">
        <v>171</v>
      </c>
    </row>
    <row r="35" spans="3:43" ht="27">
      <c r="C35" s="67"/>
      <c r="D35" s="66"/>
      <c r="E35" s="64"/>
      <c r="F35" s="64"/>
      <c r="G35" s="67" t="s">
        <v>54</v>
      </c>
      <c r="H35" s="67" t="s">
        <v>59</v>
      </c>
      <c r="I35" s="67" t="s">
        <v>60</v>
      </c>
      <c r="J35" s="67" t="s">
        <v>59</v>
      </c>
      <c r="K35" s="67" t="s">
        <v>64</v>
      </c>
      <c r="L35" s="67" t="s">
        <v>80</v>
      </c>
      <c r="M35" s="67" t="s">
        <v>64</v>
      </c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6"/>
      <c r="Z35" s="64"/>
      <c r="AA35" s="64"/>
      <c r="AB35" s="67"/>
      <c r="AC35" s="66" t="s">
        <v>92</v>
      </c>
      <c r="AD35" s="64"/>
      <c r="AE35" s="64"/>
      <c r="AF35" s="65" t="s">
        <v>57</v>
      </c>
      <c r="AG35" s="64"/>
      <c r="AH35" s="63" t="s">
        <v>57</v>
      </c>
      <c r="AI35" s="63" t="s">
        <v>57</v>
      </c>
      <c r="AJ35" s="65" t="s">
        <v>169</v>
      </c>
      <c r="AK35" s="64"/>
      <c r="AL35" s="64"/>
      <c r="AM35" s="64"/>
      <c r="AN35" s="63" t="s">
        <v>168</v>
      </c>
      <c r="AO35" s="63" t="s">
        <v>93</v>
      </c>
      <c r="AP35" s="63" t="s">
        <v>167</v>
      </c>
      <c r="AQ35" s="63" t="s">
        <v>170</v>
      </c>
    </row>
    <row r="36" spans="3:43" ht="27">
      <c r="C36" s="67"/>
      <c r="D36" s="66"/>
      <c r="E36" s="64"/>
      <c r="F36" s="64"/>
      <c r="G36" s="67" t="s">
        <v>54</v>
      </c>
      <c r="H36" s="67" t="s">
        <v>59</v>
      </c>
      <c r="I36" s="67" t="s">
        <v>60</v>
      </c>
      <c r="J36" s="67" t="s">
        <v>59</v>
      </c>
      <c r="K36" s="67" t="s">
        <v>64</v>
      </c>
      <c r="L36" s="67" t="s">
        <v>80</v>
      </c>
      <c r="M36" s="67" t="s">
        <v>64</v>
      </c>
      <c r="N36" s="67" t="s">
        <v>78</v>
      </c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6"/>
      <c r="Z36" s="64"/>
      <c r="AA36" s="64"/>
      <c r="AB36" s="67"/>
      <c r="AC36" s="66" t="s">
        <v>94</v>
      </c>
      <c r="AD36" s="64"/>
      <c r="AE36" s="64"/>
      <c r="AF36" s="65" t="s">
        <v>57</v>
      </c>
      <c r="AG36" s="64"/>
      <c r="AH36" s="63" t="s">
        <v>57</v>
      </c>
      <c r="AI36" s="63" t="s">
        <v>57</v>
      </c>
      <c r="AJ36" s="65" t="s">
        <v>169</v>
      </c>
      <c r="AK36" s="64"/>
      <c r="AL36" s="64"/>
      <c r="AM36" s="64"/>
      <c r="AN36" s="63" t="s">
        <v>168</v>
      </c>
      <c r="AO36" s="63" t="s">
        <v>93</v>
      </c>
      <c r="AP36" s="63" t="s">
        <v>167</v>
      </c>
      <c r="AQ36" s="63" t="s">
        <v>170</v>
      </c>
    </row>
    <row r="37" spans="3:43" ht="27">
      <c r="C37" s="67"/>
      <c r="D37" s="66"/>
      <c r="E37" s="64"/>
      <c r="F37" s="64"/>
      <c r="G37" s="67" t="s">
        <v>54</v>
      </c>
      <c r="H37" s="67" t="s">
        <v>59</v>
      </c>
      <c r="I37" s="67" t="s">
        <v>60</v>
      </c>
      <c r="J37" s="67" t="s">
        <v>59</v>
      </c>
      <c r="K37" s="67" t="s">
        <v>64</v>
      </c>
      <c r="L37" s="67" t="s">
        <v>80</v>
      </c>
      <c r="M37" s="67" t="s">
        <v>64</v>
      </c>
      <c r="N37" s="67" t="s">
        <v>78</v>
      </c>
      <c r="O37" s="67" t="s">
        <v>95</v>
      </c>
      <c r="P37" s="67"/>
      <c r="Q37" s="67"/>
      <c r="R37" s="67"/>
      <c r="S37" s="67"/>
      <c r="T37" s="67"/>
      <c r="U37" s="67"/>
      <c r="V37" s="67"/>
      <c r="W37" s="67"/>
      <c r="X37" s="67"/>
      <c r="Y37" s="66"/>
      <c r="Z37" s="64"/>
      <c r="AA37" s="64"/>
      <c r="AB37" s="67"/>
      <c r="AC37" s="66" t="s">
        <v>96</v>
      </c>
      <c r="AD37" s="64"/>
      <c r="AE37" s="64"/>
      <c r="AF37" s="65" t="s">
        <v>57</v>
      </c>
      <c r="AG37" s="64"/>
      <c r="AH37" s="63" t="s">
        <v>57</v>
      </c>
      <c r="AI37" s="63" t="s">
        <v>57</v>
      </c>
      <c r="AJ37" s="65" t="s">
        <v>169</v>
      </c>
      <c r="AK37" s="64"/>
      <c r="AL37" s="64"/>
      <c r="AM37" s="64"/>
      <c r="AN37" s="63" t="s">
        <v>168</v>
      </c>
      <c r="AO37" s="63" t="s">
        <v>93</v>
      </c>
      <c r="AP37" s="63" t="s">
        <v>167</v>
      </c>
      <c r="AQ37" s="63" t="s">
        <v>170</v>
      </c>
    </row>
    <row r="38" spans="3:43" ht="18">
      <c r="C38" s="67"/>
      <c r="D38" s="66"/>
      <c r="E38" s="64"/>
      <c r="F38" s="64"/>
      <c r="G38" s="67" t="s">
        <v>54</v>
      </c>
      <c r="H38" s="67" t="s">
        <v>59</v>
      </c>
      <c r="I38" s="67" t="s">
        <v>60</v>
      </c>
      <c r="J38" s="67" t="s">
        <v>59</v>
      </c>
      <c r="K38" s="67" t="s">
        <v>64</v>
      </c>
      <c r="L38" s="67" t="s">
        <v>80</v>
      </c>
      <c r="M38" s="67" t="s">
        <v>64</v>
      </c>
      <c r="N38" s="67" t="s">
        <v>78</v>
      </c>
      <c r="O38" s="67" t="s">
        <v>95</v>
      </c>
      <c r="P38" s="67" t="s">
        <v>59</v>
      </c>
      <c r="Q38" s="67"/>
      <c r="R38" s="67"/>
      <c r="S38" s="67"/>
      <c r="T38" s="67"/>
      <c r="U38" s="67"/>
      <c r="V38" s="67"/>
      <c r="W38" s="67"/>
      <c r="X38" s="67"/>
      <c r="Y38" s="66"/>
      <c r="Z38" s="64"/>
      <c r="AA38" s="64"/>
      <c r="AB38" s="67"/>
      <c r="AC38" s="66" t="s">
        <v>97</v>
      </c>
      <c r="AD38" s="64"/>
      <c r="AE38" s="64"/>
      <c r="AF38" s="65" t="s">
        <v>98</v>
      </c>
      <c r="AG38" s="64"/>
      <c r="AH38" s="63" t="s">
        <v>57</v>
      </c>
      <c r="AI38" s="63" t="s">
        <v>98</v>
      </c>
      <c r="AJ38" s="65" t="s">
        <v>169</v>
      </c>
      <c r="AK38" s="64"/>
      <c r="AL38" s="64"/>
      <c r="AM38" s="64"/>
      <c r="AN38" s="63" t="s">
        <v>168</v>
      </c>
      <c r="AO38" s="63" t="s">
        <v>93</v>
      </c>
      <c r="AP38" s="63" t="s">
        <v>167</v>
      </c>
      <c r="AQ38" s="63" t="s">
        <v>166</v>
      </c>
    </row>
    <row r="39" spans="3:43" ht="18">
      <c r="C39" s="67"/>
      <c r="D39" s="66"/>
      <c r="E39" s="64"/>
      <c r="F39" s="64"/>
      <c r="G39" s="67" t="s">
        <v>54</v>
      </c>
      <c r="H39" s="67" t="s">
        <v>59</v>
      </c>
      <c r="I39" s="67" t="s">
        <v>60</v>
      </c>
      <c r="J39" s="67" t="s">
        <v>87</v>
      </c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6"/>
      <c r="Z39" s="64"/>
      <c r="AA39" s="64"/>
      <c r="AB39" s="67"/>
      <c r="AC39" s="66" t="s">
        <v>99</v>
      </c>
      <c r="AD39" s="64"/>
      <c r="AE39" s="64"/>
      <c r="AF39" s="65" t="s">
        <v>100</v>
      </c>
      <c r="AG39" s="64"/>
      <c r="AH39" s="63" t="s">
        <v>57</v>
      </c>
      <c r="AI39" s="63" t="s">
        <v>100</v>
      </c>
      <c r="AJ39" s="65" t="s">
        <v>165</v>
      </c>
      <c r="AK39" s="64"/>
      <c r="AL39" s="64"/>
      <c r="AM39" s="64"/>
      <c r="AN39" s="63" t="s">
        <v>164</v>
      </c>
      <c r="AO39" s="63" t="s">
        <v>101</v>
      </c>
      <c r="AP39" s="63" t="s">
        <v>163</v>
      </c>
      <c r="AQ39" s="63" t="s">
        <v>162</v>
      </c>
    </row>
    <row r="40" spans="3:43" ht="18">
      <c r="C40" s="67"/>
      <c r="D40" s="66"/>
      <c r="E40" s="64"/>
      <c r="F40" s="64"/>
      <c r="G40" s="67" t="s">
        <v>54</v>
      </c>
      <c r="H40" s="67" t="s">
        <v>59</v>
      </c>
      <c r="I40" s="67" t="s">
        <v>60</v>
      </c>
      <c r="J40" s="67" t="s">
        <v>87</v>
      </c>
      <c r="K40" s="67" t="s">
        <v>64</v>
      </c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6"/>
      <c r="Z40" s="64"/>
      <c r="AA40" s="64"/>
      <c r="AB40" s="67"/>
      <c r="AC40" s="66" t="s">
        <v>102</v>
      </c>
      <c r="AD40" s="64"/>
      <c r="AE40" s="64"/>
      <c r="AF40" s="65" t="s">
        <v>103</v>
      </c>
      <c r="AG40" s="64"/>
      <c r="AH40" s="63" t="s">
        <v>57</v>
      </c>
      <c r="AI40" s="63" t="s">
        <v>103</v>
      </c>
      <c r="AJ40" s="65" t="s">
        <v>57</v>
      </c>
      <c r="AK40" s="64"/>
      <c r="AL40" s="64"/>
      <c r="AM40" s="64"/>
      <c r="AN40" s="63" t="s">
        <v>103</v>
      </c>
      <c r="AO40" s="63" t="s">
        <v>57</v>
      </c>
      <c r="AP40" s="63" t="s">
        <v>103</v>
      </c>
      <c r="AQ40" s="63" t="s">
        <v>57</v>
      </c>
    </row>
    <row r="41" spans="3:43" ht="27">
      <c r="C41" s="67"/>
      <c r="D41" s="66"/>
      <c r="E41" s="64"/>
      <c r="F41" s="64"/>
      <c r="G41" s="67" t="s">
        <v>54</v>
      </c>
      <c r="H41" s="67" t="s">
        <v>59</v>
      </c>
      <c r="I41" s="67" t="s">
        <v>60</v>
      </c>
      <c r="J41" s="67" t="s">
        <v>87</v>
      </c>
      <c r="K41" s="67" t="s">
        <v>64</v>
      </c>
      <c r="L41" s="67" t="s">
        <v>59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6"/>
      <c r="Z41" s="64"/>
      <c r="AA41" s="64"/>
      <c r="AB41" s="67"/>
      <c r="AC41" s="66" t="s">
        <v>104</v>
      </c>
      <c r="AD41" s="64"/>
      <c r="AE41" s="64"/>
      <c r="AF41" s="65" t="s">
        <v>57</v>
      </c>
      <c r="AG41" s="64"/>
      <c r="AH41" s="63" t="s">
        <v>57</v>
      </c>
      <c r="AI41" s="63" t="s">
        <v>57</v>
      </c>
      <c r="AJ41" s="65" t="s">
        <v>57</v>
      </c>
      <c r="AK41" s="64"/>
      <c r="AL41" s="64"/>
      <c r="AM41" s="64"/>
      <c r="AN41" s="63" t="s">
        <v>103</v>
      </c>
      <c r="AO41" s="63" t="s">
        <v>57</v>
      </c>
      <c r="AP41" s="63" t="s">
        <v>103</v>
      </c>
      <c r="AQ41" s="63" t="s">
        <v>105</v>
      </c>
    </row>
    <row r="42" spans="3:43" ht="18">
      <c r="C42" s="67"/>
      <c r="D42" s="66"/>
      <c r="E42" s="64"/>
      <c r="F42" s="64"/>
      <c r="G42" s="67" t="s">
        <v>54</v>
      </c>
      <c r="H42" s="67" t="s">
        <v>59</v>
      </c>
      <c r="I42" s="67" t="s">
        <v>60</v>
      </c>
      <c r="J42" s="67" t="s">
        <v>87</v>
      </c>
      <c r="K42" s="67" t="s">
        <v>64</v>
      </c>
      <c r="L42" s="67" t="s">
        <v>59</v>
      </c>
      <c r="M42" s="67" t="s">
        <v>60</v>
      </c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6"/>
      <c r="Z42" s="64"/>
      <c r="AA42" s="64"/>
      <c r="AB42" s="67"/>
      <c r="AC42" s="66" t="s">
        <v>106</v>
      </c>
      <c r="AD42" s="64"/>
      <c r="AE42" s="64"/>
      <c r="AF42" s="65" t="s">
        <v>103</v>
      </c>
      <c r="AG42" s="64"/>
      <c r="AH42" s="63" t="s">
        <v>57</v>
      </c>
      <c r="AI42" s="63" t="s">
        <v>103</v>
      </c>
      <c r="AJ42" s="65" t="s">
        <v>57</v>
      </c>
      <c r="AK42" s="64"/>
      <c r="AL42" s="64"/>
      <c r="AM42" s="64"/>
      <c r="AN42" s="63" t="s">
        <v>103</v>
      </c>
      <c r="AO42" s="63" t="s">
        <v>57</v>
      </c>
      <c r="AP42" s="63" t="s">
        <v>103</v>
      </c>
      <c r="AQ42" s="63" t="s">
        <v>57</v>
      </c>
    </row>
    <row r="43" spans="3:43">
      <c r="C43" s="67"/>
      <c r="D43" s="66"/>
      <c r="E43" s="64"/>
      <c r="F43" s="64"/>
      <c r="G43" s="67" t="s">
        <v>54</v>
      </c>
      <c r="H43" s="67" t="s">
        <v>59</v>
      </c>
      <c r="I43" s="67" t="s">
        <v>60</v>
      </c>
      <c r="J43" s="67" t="s">
        <v>87</v>
      </c>
      <c r="K43" s="67" t="s">
        <v>78</v>
      </c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6"/>
      <c r="Z43" s="64"/>
      <c r="AA43" s="64"/>
      <c r="AB43" s="67"/>
      <c r="AC43" s="66" t="s">
        <v>107</v>
      </c>
      <c r="AD43" s="64"/>
      <c r="AE43" s="64"/>
      <c r="AF43" s="65" t="s">
        <v>108</v>
      </c>
      <c r="AG43" s="64"/>
      <c r="AH43" s="63" t="s">
        <v>57</v>
      </c>
      <c r="AI43" s="63" t="s">
        <v>108</v>
      </c>
      <c r="AJ43" s="65" t="s">
        <v>160</v>
      </c>
      <c r="AK43" s="64"/>
      <c r="AL43" s="64"/>
      <c r="AM43" s="64"/>
      <c r="AN43" s="63" t="s">
        <v>159</v>
      </c>
      <c r="AO43" s="63" t="s">
        <v>57</v>
      </c>
      <c r="AP43" s="63" t="s">
        <v>159</v>
      </c>
      <c r="AQ43" s="63" t="s">
        <v>158</v>
      </c>
    </row>
    <row r="44" spans="3:43">
      <c r="C44" s="67"/>
      <c r="D44" s="66"/>
      <c r="E44" s="64"/>
      <c r="F44" s="64"/>
      <c r="G44" s="67" t="s">
        <v>54</v>
      </c>
      <c r="H44" s="67" t="s">
        <v>59</v>
      </c>
      <c r="I44" s="67" t="s">
        <v>60</v>
      </c>
      <c r="J44" s="67" t="s">
        <v>87</v>
      </c>
      <c r="K44" s="67" t="s">
        <v>78</v>
      </c>
      <c r="L44" s="67" t="s">
        <v>59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6"/>
      <c r="Z44" s="64"/>
      <c r="AA44" s="64"/>
      <c r="AB44" s="67"/>
      <c r="AC44" s="66" t="s">
        <v>109</v>
      </c>
      <c r="AD44" s="64"/>
      <c r="AE44" s="64"/>
      <c r="AF44" s="65" t="s">
        <v>57</v>
      </c>
      <c r="AG44" s="64"/>
      <c r="AH44" s="63" t="s">
        <v>57</v>
      </c>
      <c r="AI44" s="63" t="s">
        <v>57</v>
      </c>
      <c r="AJ44" s="65" t="s">
        <v>160</v>
      </c>
      <c r="AK44" s="64"/>
      <c r="AL44" s="64"/>
      <c r="AM44" s="64"/>
      <c r="AN44" s="63" t="s">
        <v>159</v>
      </c>
      <c r="AO44" s="63" t="s">
        <v>57</v>
      </c>
      <c r="AP44" s="63" t="s">
        <v>159</v>
      </c>
      <c r="AQ44" s="63" t="s">
        <v>161</v>
      </c>
    </row>
    <row r="45" spans="3:43">
      <c r="C45" s="67"/>
      <c r="D45" s="66"/>
      <c r="E45" s="64"/>
      <c r="F45" s="64"/>
      <c r="G45" s="67" t="s">
        <v>54</v>
      </c>
      <c r="H45" s="67" t="s">
        <v>59</v>
      </c>
      <c r="I45" s="67" t="s">
        <v>60</v>
      </c>
      <c r="J45" s="67" t="s">
        <v>87</v>
      </c>
      <c r="K45" s="67" t="s">
        <v>78</v>
      </c>
      <c r="L45" s="67" t="s">
        <v>59</v>
      </c>
      <c r="M45" s="67" t="s">
        <v>64</v>
      </c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6"/>
      <c r="Z45" s="64"/>
      <c r="AA45" s="64"/>
      <c r="AB45" s="67"/>
      <c r="AC45" s="66" t="s">
        <v>110</v>
      </c>
      <c r="AD45" s="64"/>
      <c r="AE45" s="64"/>
      <c r="AF45" s="65" t="s">
        <v>57</v>
      </c>
      <c r="AG45" s="64"/>
      <c r="AH45" s="63" t="s">
        <v>57</v>
      </c>
      <c r="AI45" s="63" t="s">
        <v>57</v>
      </c>
      <c r="AJ45" s="65" t="s">
        <v>160</v>
      </c>
      <c r="AK45" s="64"/>
      <c r="AL45" s="64"/>
      <c r="AM45" s="64"/>
      <c r="AN45" s="63" t="s">
        <v>159</v>
      </c>
      <c r="AO45" s="63" t="s">
        <v>57</v>
      </c>
      <c r="AP45" s="63" t="s">
        <v>159</v>
      </c>
      <c r="AQ45" s="63" t="s">
        <v>161</v>
      </c>
    </row>
    <row r="46" spans="3:43">
      <c r="C46" s="67"/>
      <c r="D46" s="66"/>
      <c r="E46" s="64"/>
      <c r="F46" s="64"/>
      <c r="G46" s="67" t="s">
        <v>54</v>
      </c>
      <c r="H46" s="67" t="s">
        <v>59</v>
      </c>
      <c r="I46" s="67" t="s">
        <v>60</v>
      </c>
      <c r="J46" s="67" t="s">
        <v>87</v>
      </c>
      <c r="K46" s="67" t="s">
        <v>78</v>
      </c>
      <c r="L46" s="67" t="s">
        <v>59</v>
      </c>
      <c r="M46" s="67" t="s">
        <v>64</v>
      </c>
      <c r="N46" s="67" t="s">
        <v>60</v>
      </c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6"/>
      <c r="Z46" s="64"/>
      <c r="AA46" s="64"/>
      <c r="AB46" s="67"/>
      <c r="AC46" s="66" t="s">
        <v>111</v>
      </c>
      <c r="AD46" s="64"/>
      <c r="AE46" s="64"/>
      <c r="AF46" s="65" t="s">
        <v>108</v>
      </c>
      <c r="AG46" s="64"/>
      <c r="AH46" s="63" t="s">
        <v>57</v>
      </c>
      <c r="AI46" s="63" t="s">
        <v>108</v>
      </c>
      <c r="AJ46" s="65" t="s">
        <v>160</v>
      </c>
      <c r="AK46" s="64"/>
      <c r="AL46" s="64"/>
      <c r="AM46" s="64"/>
      <c r="AN46" s="63" t="s">
        <v>159</v>
      </c>
      <c r="AO46" s="63" t="s">
        <v>57</v>
      </c>
      <c r="AP46" s="63" t="s">
        <v>159</v>
      </c>
      <c r="AQ46" s="63" t="s">
        <v>158</v>
      </c>
    </row>
    <row r="47" spans="3:43" ht="18">
      <c r="C47" s="67"/>
      <c r="D47" s="66"/>
      <c r="E47" s="64"/>
      <c r="F47" s="64"/>
      <c r="G47" s="67" t="s">
        <v>54</v>
      </c>
      <c r="H47" s="67" t="s">
        <v>59</v>
      </c>
      <c r="I47" s="67" t="s">
        <v>60</v>
      </c>
      <c r="J47" s="67" t="s">
        <v>87</v>
      </c>
      <c r="K47" s="67" t="s">
        <v>112</v>
      </c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6"/>
      <c r="Z47" s="64"/>
      <c r="AA47" s="64"/>
      <c r="AB47" s="67"/>
      <c r="AC47" s="66" t="s">
        <v>113</v>
      </c>
      <c r="AD47" s="64"/>
      <c r="AE47" s="64"/>
      <c r="AF47" s="65" t="s">
        <v>114</v>
      </c>
      <c r="AG47" s="64"/>
      <c r="AH47" s="63" t="s">
        <v>57</v>
      </c>
      <c r="AI47" s="63" t="s">
        <v>114</v>
      </c>
      <c r="AJ47" s="65" t="s">
        <v>157</v>
      </c>
      <c r="AK47" s="64"/>
      <c r="AL47" s="64"/>
      <c r="AM47" s="64"/>
      <c r="AN47" s="63" t="s">
        <v>156</v>
      </c>
      <c r="AO47" s="63" t="s">
        <v>101</v>
      </c>
      <c r="AP47" s="63" t="s">
        <v>155</v>
      </c>
      <c r="AQ47" s="63" t="s">
        <v>154</v>
      </c>
    </row>
    <row r="48" spans="3:43" ht="18">
      <c r="C48" s="67"/>
      <c r="D48" s="66"/>
      <c r="E48" s="64"/>
      <c r="F48" s="64"/>
      <c r="G48" s="67" t="s">
        <v>54</v>
      </c>
      <c r="H48" s="67" t="s">
        <v>59</v>
      </c>
      <c r="I48" s="67" t="s">
        <v>60</v>
      </c>
      <c r="J48" s="67" t="s">
        <v>87</v>
      </c>
      <c r="K48" s="67" t="s">
        <v>112</v>
      </c>
      <c r="L48" s="67" t="s">
        <v>87</v>
      </c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6"/>
      <c r="Z48" s="64"/>
      <c r="AA48" s="64"/>
      <c r="AB48" s="67"/>
      <c r="AC48" s="66" t="s">
        <v>115</v>
      </c>
      <c r="AD48" s="64"/>
      <c r="AE48" s="64"/>
      <c r="AF48" s="65" t="s">
        <v>114</v>
      </c>
      <c r="AG48" s="64"/>
      <c r="AH48" s="63" t="s">
        <v>57</v>
      </c>
      <c r="AI48" s="63" t="s">
        <v>114</v>
      </c>
      <c r="AJ48" s="65" t="s">
        <v>157</v>
      </c>
      <c r="AK48" s="64"/>
      <c r="AL48" s="64"/>
      <c r="AM48" s="64"/>
      <c r="AN48" s="63" t="s">
        <v>156</v>
      </c>
      <c r="AO48" s="63" t="s">
        <v>101</v>
      </c>
      <c r="AP48" s="63" t="s">
        <v>155</v>
      </c>
      <c r="AQ48" s="63" t="s">
        <v>154</v>
      </c>
    </row>
    <row r="49" spans="3:43">
      <c r="C49" s="67"/>
      <c r="D49" s="66"/>
      <c r="E49" s="64"/>
      <c r="F49" s="64"/>
      <c r="G49" s="67" t="s">
        <v>54</v>
      </c>
      <c r="H49" s="67" t="s">
        <v>59</v>
      </c>
      <c r="I49" s="67" t="s">
        <v>60</v>
      </c>
      <c r="J49" s="67" t="s">
        <v>87</v>
      </c>
      <c r="K49" s="67" t="s">
        <v>116</v>
      </c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6"/>
      <c r="Z49" s="64"/>
      <c r="AA49" s="64"/>
      <c r="AB49" s="67"/>
      <c r="AC49" s="66" t="s">
        <v>117</v>
      </c>
      <c r="AD49" s="64"/>
      <c r="AE49" s="64"/>
      <c r="AF49" s="65" t="s">
        <v>118</v>
      </c>
      <c r="AG49" s="64"/>
      <c r="AH49" s="63" t="s">
        <v>57</v>
      </c>
      <c r="AI49" s="63" t="s">
        <v>118</v>
      </c>
      <c r="AJ49" s="65" t="s">
        <v>150</v>
      </c>
      <c r="AK49" s="64"/>
      <c r="AL49" s="64"/>
      <c r="AM49" s="64"/>
      <c r="AN49" s="63" t="s">
        <v>152</v>
      </c>
      <c r="AO49" s="63" t="s">
        <v>57</v>
      </c>
      <c r="AP49" s="63" t="s">
        <v>152</v>
      </c>
      <c r="AQ49" s="63" t="s">
        <v>153</v>
      </c>
    </row>
    <row r="50" spans="3:43">
      <c r="C50" s="67"/>
      <c r="D50" s="66"/>
      <c r="E50" s="64"/>
      <c r="F50" s="64"/>
      <c r="G50" s="67" t="s">
        <v>54</v>
      </c>
      <c r="H50" s="67" t="s">
        <v>59</v>
      </c>
      <c r="I50" s="67" t="s">
        <v>60</v>
      </c>
      <c r="J50" s="67" t="s">
        <v>87</v>
      </c>
      <c r="K50" s="67" t="s">
        <v>116</v>
      </c>
      <c r="L50" s="67" t="s">
        <v>59</v>
      </c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6"/>
      <c r="Z50" s="64"/>
      <c r="AA50" s="64"/>
      <c r="AB50" s="67"/>
      <c r="AC50" s="66" t="s">
        <v>119</v>
      </c>
      <c r="AD50" s="64"/>
      <c r="AE50" s="64"/>
      <c r="AF50" s="65" t="s">
        <v>57</v>
      </c>
      <c r="AG50" s="64"/>
      <c r="AH50" s="63" t="s">
        <v>57</v>
      </c>
      <c r="AI50" s="63" t="s">
        <v>57</v>
      </c>
      <c r="AJ50" s="65" t="s">
        <v>150</v>
      </c>
      <c r="AK50" s="64"/>
      <c r="AL50" s="64"/>
      <c r="AM50" s="64"/>
      <c r="AN50" s="63" t="s">
        <v>152</v>
      </c>
      <c r="AO50" s="63" t="s">
        <v>57</v>
      </c>
      <c r="AP50" s="63" t="s">
        <v>152</v>
      </c>
      <c r="AQ50" s="63" t="s">
        <v>151</v>
      </c>
    </row>
    <row r="51" spans="3:43">
      <c r="C51" s="67"/>
      <c r="D51" s="66"/>
      <c r="E51" s="64"/>
      <c r="F51" s="64"/>
      <c r="G51" s="67" t="s">
        <v>54</v>
      </c>
      <c r="H51" s="67" t="s">
        <v>59</v>
      </c>
      <c r="I51" s="67" t="s">
        <v>60</v>
      </c>
      <c r="J51" s="67" t="s">
        <v>87</v>
      </c>
      <c r="K51" s="67" t="s">
        <v>116</v>
      </c>
      <c r="L51" s="67" t="s">
        <v>59</v>
      </c>
      <c r="M51" s="67" t="s">
        <v>60</v>
      </c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6"/>
      <c r="Z51" s="64"/>
      <c r="AA51" s="64"/>
      <c r="AB51" s="67"/>
      <c r="AC51" s="66" t="s">
        <v>120</v>
      </c>
      <c r="AD51" s="64"/>
      <c r="AE51" s="64"/>
      <c r="AF51" s="65" t="s">
        <v>121</v>
      </c>
      <c r="AG51" s="64"/>
      <c r="AH51" s="63" t="s">
        <v>57</v>
      </c>
      <c r="AI51" s="63" t="s">
        <v>121</v>
      </c>
      <c r="AJ51" s="65" t="s">
        <v>150</v>
      </c>
      <c r="AK51" s="64"/>
      <c r="AL51" s="64"/>
      <c r="AM51" s="64"/>
      <c r="AN51" s="63" t="s">
        <v>150</v>
      </c>
      <c r="AO51" s="63" t="s">
        <v>57</v>
      </c>
      <c r="AP51" s="63" t="s">
        <v>150</v>
      </c>
      <c r="AQ51" s="63" t="s">
        <v>149</v>
      </c>
    </row>
    <row r="52" spans="3:43">
      <c r="C52" s="67"/>
      <c r="D52" s="66"/>
      <c r="E52" s="64"/>
      <c r="F52" s="64"/>
      <c r="G52" s="67" t="s">
        <v>54</v>
      </c>
      <c r="H52" s="67" t="s">
        <v>59</v>
      </c>
      <c r="I52" s="67" t="s">
        <v>60</v>
      </c>
      <c r="J52" s="67" t="s">
        <v>87</v>
      </c>
      <c r="K52" s="67" t="s">
        <v>116</v>
      </c>
      <c r="L52" s="67" t="s">
        <v>59</v>
      </c>
      <c r="M52" s="67" t="s">
        <v>122</v>
      </c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6"/>
      <c r="Z52" s="64"/>
      <c r="AA52" s="64"/>
      <c r="AB52" s="67"/>
      <c r="AC52" s="66" t="s">
        <v>123</v>
      </c>
      <c r="AD52" s="64"/>
      <c r="AE52" s="64"/>
      <c r="AF52" s="65" t="s">
        <v>124</v>
      </c>
      <c r="AG52" s="64"/>
      <c r="AH52" s="63" t="s">
        <v>57</v>
      </c>
      <c r="AI52" s="63" t="s">
        <v>124</v>
      </c>
      <c r="AJ52" s="65" t="s">
        <v>57</v>
      </c>
      <c r="AK52" s="64"/>
      <c r="AL52" s="64"/>
      <c r="AM52" s="64"/>
      <c r="AN52" s="63" t="s">
        <v>125</v>
      </c>
      <c r="AO52" s="63" t="s">
        <v>57</v>
      </c>
      <c r="AP52" s="63" t="s">
        <v>125</v>
      </c>
      <c r="AQ52" s="63" t="s">
        <v>126</v>
      </c>
    </row>
  </sheetData>
  <mergeCells count="216">
    <mergeCell ref="F1:Y7"/>
    <mergeCell ref="B2:D8"/>
    <mergeCell ref="AA2:AC2"/>
    <mergeCell ref="AE2:AF2"/>
    <mergeCell ref="AG2:AK2"/>
    <mergeCell ref="AA4:AC4"/>
    <mergeCell ref="AE4:AF4"/>
    <mergeCell ref="AG4:AK4"/>
    <mergeCell ref="AA5:AC5"/>
    <mergeCell ref="AE5:AJ5"/>
    <mergeCell ref="C12:J12"/>
    <mergeCell ref="K12:N12"/>
    <mergeCell ref="R12:W12"/>
    <mergeCell ref="X12:AE12"/>
    <mergeCell ref="AF12:AM12"/>
    <mergeCell ref="C11:J11"/>
    <mergeCell ref="K11:N11"/>
    <mergeCell ref="R11:W11"/>
    <mergeCell ref="X11:AE11"/>
    <mergeCell ref="AF11:AI11"/>
    <mergeCell ref="K15:N15"/>
    <mergeCell ref="R15:W15"/>
    <mergeCell ref="X15:AE15"/>
    <mergeCell ref="AF15:AI15"/>
    <mergeCell ref="AJ15:AM15"/>
    <mergeCell ref="AJ11:AM11"/>
    <mergeCell ref="D16:F16"/>
    <mergeCell ref="Y16:AA16"/>
    <mergeCell ref="AC16:AE16"/>
    <mergeCell ref="AF16:AG16"/>
    <mergeCell ref="AJ16:AM16"/>
    <mergeCell ref="C13:J13"/>
    <mergeCell ref="K13:AQ13"/>
    <mergeCell ref="C14:J14"/>
    <mergeCell ref="K14:AP14"/>
    <mergeCell ref="C15:J15"/>
    <mergeCell ref="D18:F18"/>
    <mergeCell ref="Y18:AA18"/>
    <mergeCell ref="AC18:AE18"/>
    <mergeCell ref="AF18:AG18"/>
    <mergeCell ref="AJ18:AM18"/>
    <mergeCell ref="D17:F17"/>
    <mergeCell ref="Y17:AA17"/>
    <mergeCell ref="AC17:AE17"/>
    <mergeCell ref="AF17:AG17"/>
    <mergeCell ref="AJ17:AM17"/>
    <mergeCell ref="D20:F20"/>
    <mergeCell ref="Y20:AA20"/>
    <mergeCell ref="AC20:AE20"/>
    <mergeCell ref="AF20:AG20"/>
    <mergeCell ref="AJ20:AM20"/>
    <mergeCell ref="D19:F19"/>
    <mergeCell ref="Y19:AA19"/>
    <mergeCell ref="AC19:AE19"/>
    <mergeCell ref="AF19:AG19"/>
    <mergeCell ref="AJ19:AM19"/>
    <mergeCell ref="D22:F22"/>
    <mergeCell ref="Y22:AA22"/>
    <mergeCell ref="AC22:AE22"/>
    <mergeCell ref="AF22:AG22"/>
    <mergeCell ref="AJ22:AM22"/>
    <mergeCell ref="D21:F21"/>
    <mergeCell ref="Y21:AA21"/>
    <mergeCell ref="AC21:AE21"/>
    <mergeCell ref="AF21:AG21"/>
    <mergeCell ref="AJ21:AM21"/>
    <mergeCell ref="D24:F24"/>
    <mergeCell ref="Y24:AA24"/>
    <mergeCell ref="AC24:AE24"/>
    <mergeCell ref="AF24:AG24"/>
    <mergeCell ref="AJ24:AM24"/>
    <mergeCell ref="D23:F23"/>
    <mergeCell ref="Y23:AA23"/>
    <mergeCell ref="AC23:AE23"/>
    <mergeCell ref="AF23:AG23"/>
    <mergeCell ref="AJ23:AM23"/>
    <mergeCell ref="D26:F26"/>
    <mergeCell ref="Y26:AA26"/>
    <mergeCell ref="AC26:AE26"/>
    <mergeCell ref="AF26:AG26"/>
    <mergeCell ref="AJ26:AM26"/>
    <mergeCell ref="D25:F25"/>
    <mergeCell ref="Y25:AA25"/>
    <mergeCell ref="AC25:AE25"/>
    <mergeCell ref="AF25:AG25"/>
    <mergeCell ref="AJ25:AM25"/>
    <mergeCell ref="D28:F28"/>
    <mergeCell ref="Y28:AA28"/>
    <mergeCell ref="AC28:AE28"/>
    <mergeCell ref="AF28:AG28"/>
    <mergeCell ref="AJ28:AM28"/>
    <mergeCell ref="D27:F27"/>
    <mergeCell ref="Y27:AA27"/>
    <mergeCell ref="AC27:AE27"/>
    <mergeCell ref="AF27:AG27"/>
    <mergeCell ref="AJ27:AM27"/>
    <mergeCell ref="D30:F30"/>
    <mergeCell ref="Y30:AA30"/>
    <mergeCell ref="AC30:AE30"/>
    <mergeCell ref="AF30:AG30"/>
    <mergeCell ref="AJ30:AM30"/>
    <mergeCell ref="D29:F29"/>
    <mergeCell ref="Y29:AA29"/>
    <mergeCell ref="AC29:AE29"/>
    <mergeCell ref="AF29:AG29"/>
    <mergeCell ref="AJ29:AM29"/>
    <mergeCell ref="D32:F32"/>
    <mergeCell ref="Y32:AA32"/>
    <mergeCell ref="AC32:AE32"/>
    <mergeCell ref="AF32:AG32"/>
    <mergeCell ref="AJ32:AM32"/>
    <mergeCell ref="D31:F31"/>
    <mergeCell ref="Y31:AA31"/>
    <mergeCell ref="AC31:AE31"/>
    <mergeCell ref="AF31:AG31"/>
    <mergeCell ref="AJ31:AM31"/>
    <mergeCell ref="D34:F34"/>
    <mergeCell ref="Y34:AA34"/>
    <mergeCell ref="AC34:AE34"/>
    <mergeCell ref="AF34:AG34"/>
    <mergeCell ref="AJ34:AM34"/>
    <mergeCell ref="D33:F33"/>
    <mergeCell ref="Y33:AA33"/>
    <mergeCell ref="AC33:AE33"/>
    <mergeCell ref="AF33:AG33"/>
    <mergeCell ref="AJ33:AM33"/>
    <mergeCell ref="D36:F36"/>
    <mergeCell ref="Y36:AA36"/>
    <mergeCell ref="AC36:AE36"/>
    <mergeCell ref="AF36:AG36"/>
    <mergeCell ref="AJ36:AM36"/>
    <mergeCell ref="D35:F35"/>
    <mergeCell ref="Y35:AA35"/>
    <mergeCell ref="AC35:AE35"/>
    <mergeCell ref="AF35:AG35"/>
    <mergeCell ref="AJ35:AM35"/>
    <mergeCell ref="D38:F38"/>
    <mergeCell ref="Y38:AA38"/>
    <mergeCell ref="AC38:AE38"/>
    <mergeCell ref="AF38:AG38"/>
    <mergeCell ref="AJ38:AM38"/>
    <mergeCell ref="D37:F37"/>
    <mergeCell ref="Y37:AA37"/>
    <mergeCell ref="AC37:AE37"/>
    <mergeCell ref="AF37:AG37"/>
    <mergeCell ref="AJ37:AM37"/>
    <mergeCell ref="D40:F40"/>
    <mergeCell ref="Y40:AA40"/>
    <mergeCell ref="AC40:AE40"/>
    <mergeCell ref="AF40:AG40"/>
    <mergeCell ref="AJ40:AM40"/>
    <mergeCell ref="D39:F39"/>
    <mergeCell ref="Y39:AA39"/>
    <mergeCell ref="AC39:AE39"/>
    <mergeCell ref="AF39:AG39"/>
    <mergeCell ref="AJ39:AM39"/>
    <mergeCell ref="D42:F42"/>
    <mergeCell ref="Y42:AA42"/>
    <mergeCell ref="AC42:AE42"/>
    <mergeCell ref="AF42:AG42"/>
    <mergeCell ref="AJ42:AM42"/>
    <mergeCell ref="D41:F41"/>
    <mergeCell ref="Y41:AA41"/>
    <mergeCell ref="AC41:AE41"/>
    <mergeCell ref="AF41:AG41"/>
    <mergeCell ref="AJ41:AM41"/>
    <mergeCell ref="D44:F44"/>
    <mergeCell ref="Y44:AA44"/>
    <mergeCell ref="AC44:AE44"/>
    <mergeCell ref="AF44:AG44"/>
    <mergeCell ref="AJ44:AM44"/>
    <mergeCell ref="D43:F43"/>
    <mergeCell ref="Y43:AA43"/>
    <mergeCell ref="AC43:AE43"/>
    <mergeCell ref="AF43:AG43"/>
    <mergeCell ref="AJ43:AM43"/>
    <mergeCell ref="D46:F46"/>
    <mergeCell ref="Y46:AA46"/>
    <mergeCell ref="AC46:AE46"/>
    <mergeCell ref="AF46:AG46"/>
    <mergeCell ref="AJ46:AM46"/>
    <mergeCell ref="D45:F45"/>
    <mergeCell ref="Y45:AA45"/>
    <mergeCell ref="AC45:AE45"/>
    <mergeCell ref="AF45:AG45"/>
    <mergeCell ref="AJ45:AM45"/>
    <mergeCell ref="D48:F48"/>
    <mergeCell ref="Y48:AA48"/>
    <mergeCell ref="AC48:AE48"/>
    <mergeCell ref="AF48:AG48"/>
    <mergeCell ref="AJ48:AM48"/>
    <mergeCell ref="D47:F47"/>
    <mergeCell ref="Y47:AA47"/>
    <mergeCell ref="AC47:AE47"/>
    <mergeCell ref="AF47:AG47"/>
    <mergeCell ref="AJ47:AM47"/>
    <mergeCell ref="D50:F50"/>
    <mergeCell ref="Y50:AA50"/>
    <mergeCell ref="AC50:AE50"/>
    <mergeCell ref="AF50:AG50"/>
    <mergeCell ref="AJ50:AM50"/>
    <mergeCell ref="D49:F49"/>
    <mergeCell ref="Y49:AA49"/>
    <mergeCell ref="AC49:AE49"/>
    <mergeCell ref="AF49:AG49"/>
    <mergeCell ref="AJ49:AM49"/>
    <mergeCell ref="D52:F52"/>
    <mergeCell ref="Y52:AA52"/>
    <mergeCell ref="AC52:AE52"/>
    <mergeCell ref="AF52:AG52"/>
    <mergeCell ref="AJ52:AM52"/>
    <mergeCell ref="D51:F51"/>
    <mergeCell ref="Y51:AA51"/>
    <mergeCell ref="AC51:AE51"/>
    <mergeCell ref="AF51:AG51"/>
    <mergeCell ref="AJ51:AM51"/>
  </mergeCells>
  <pageMargins left="0.86614173228346503" right="3.9370078740157501E-2" top="0.78740157480314998" bottom="0.74678346456692901" header="0.78740157480314998" footer="0.39370078740157499"/>
  <pageSetup paperSize="0" orientation="landscape" horizontalDpi="300" verticalDpi="300"/>
  <headerFooter alignWithMargins="0">
    <oddFooter>&amp;R&amp;"Arial,Regular"&amp;8&amp;P 
&amp;"-,Regular"de 
&amp;"-,Regular"&amp;N 
&amp;"-,Regular"Página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0AEE0-6680-4699-9138-514D318AE72F}">
  <dimension ref="A1:AE36"/>
  <sheetViews>
    <sheetView showGridLines="0" topLeftCell="A2" workbookViewId="0">
      <selection activeCell="A2" sqref="A2:AE36"/>
    </sheetView>
  </sheetViews>
  <sheetFormatPr baseColWidth="10" defaultRowHeight="15"/>
  <cols>
    <col min="1" max="1" width="9.7109375" style="89" customWidth="1"/>
    <col min="2" max="2" width="13" style="89" customWidth="1"/>
    <col min="3" max="3" width="4" style="89" customWidth="1"/>
    <col min="4" max="5" width="3.28515625" style="89" customWidth="1"/>
    <col min="6" max="10" width="4" style="89" customWidth="1"/>
    <col min="11" max="11" width="4.28515625" style="89" customWidth="1"/>
    <col min="12" max="12" width="3.85546875" style="89" customWidth="1"/>
    <col min="13" max="13" width="4" style="89" customWidth="1"/>
    <col min="14" max="14" width="3.85546875" style="89" customWidth="1"/>
    <col min="15" max="15" width="3.7109375" style="89" customWidth="1"/>
    <col min="16" max="16" width="4.85546875" style="89" customWidth="1"/>
    <col min="17" max="17" width="3.5703125" style="89" customWidth="1"/>
    <col min="18" max="18" width="3.7109375" style="89" customWidth="1"/>
    <col min="19" max="20" width="4" style="89" customWidth="1"/>
    <col min="21" max="21" width="2.7109375" style="89" customWidth="1"/>
    <col min="22" max="22" width="3.7109375" style="89" customWidth="1"/>
    <col min="23" max="23" width="25" style="89" customWidth="1"/>
    <col min="24" max="24" width="14.140625" style="89" bestFit="1" customWidth="1"/>
    <col min="25" max="25" width="11.85546875" style="89" bestFit="1" customWidth="1"/>
    <col min="26" max="26" width="14.140625" style="89" bestFit="1" customWidth="1"/>
    <col min="27" max="27" width="13.28515625" style="89" bestFit="1" customWidth="1"/>
    <col min="28" max="28" width="14.140625" style="89" bestFit="1" customWidth="1"/>
    <col min="29" max="29" width="12.7109375" style="89" bestFit="1" customWidth="1"/>
    <col min="30" max="30" width="14.140625" style="89" bestFit="1" customWidth="1"/>
    <col min="31" max="31" width="13.85546875" style="89" bestFit="1" customWidth="1"/>
    <col min="32" max="32" width="6" style="89" customWidth="1"/>
    <col min="33" max="16384" width="11.42578125" style="89"/>
  </cols>
  <sheetData>
    <row r="1" spans="1:31" ht="37.5">
      <c r="A1" s="88" t="s">
        <v>23</v>
      </c>
      <c r="B1" s="90" t="s">
        <v>24</v>
      </c>
      <c r="C1" s="88" t="s">
        <v>25</v>
      </c>
      <c r="D1" s="90" t="s">
        <v>26</v>
      </c>
      <c r="E1" s="90" t="s">
        <v>27</v>
      </c>
      <c r="F1" s="90" t="s">
        <v>28</v>
      </c>
      <c r="G1" s="90" t="s">
        <v>29</v>
      </c>
      <c r="H1" s="90" t="s">
        <v>30</v>
      </c>
      <c r="I1" s="90" t="s">
        <v>31</v>
      </c>
      <c r="J1" s="90" t="s">
        <v>32</v>
      </c>
      <c r="K1" s="90" t="s">
        <v>33</v>
      </c>
      <c r="L1" s="90" t="s">
        <v>34</v>
      </c>
      <c r="M1" s="90" t="s">
        <v>35</v>
      </c>
      <c r="N1" s="90" t="s">
        <v>36</v>
      </c>
      <c r="O1" s="90" t="s">
        <v>37</v>
      </c>
      <c r="P1" s="90" t="s">
        <v>38</v>
      </c>
      <c r="Q1" s="90" t="s">
        <v>39</v>
      </c>
      <c r="R1" s="90" t="s">
        <v>40</v>
      </c>
      <c r="S1" s="90" t="s">
        <v>41</v>
      </c>
      <c r="T1" s="90" t="s">
        <v>42</v>
      </c>
      <c r="U1" s="90" t="s">
        <v>43</v>
      </c>
      <c r="V1" s="88" t="s">
        <v>44</v>
      </c>
      <c r="W1" s="90" t="s">
        <v>45</v>
      </c>
      <c r="X1" s="93" t="s">
        <v>46</v>
      </c>
      <c r="Y1" s="68" t="s">
        <v>47</v>
      </c>
      <c r="Z1" s="68" t="s">
        <v>48</v>
      </c>
      <c r="AA1" s="93" t="s">
        <v>49</v>
      </c>
      <c r="AB1" s="68" t="s">
        <v>50</v>
      </c>
      <c r="AC1" s="68" t="s">
        <v>51</v>
      </c>
      <c r="AD1" s="68" t="s">
        <v>52</v>
      </c>
      <c r="AE1" s="68" t="s">
        <v>53</v>
      </c>
    </row>
    <row r="2" spans="1:31">
      <c r="A2" s="24" t="s">
        <v>3</v>
      </c>
      <c r="B2" s="24" t="s">
        <v>4</v>
      </c>
      <c r="C2" s="24" t="s">
        <v>54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 t="s">
        <v>55</v>
      </c>
      <c r="X2" s="25">
        <v>60326000000</v>
      </c>
      <c r="Y2" s="91">
        <v>0</v>
      </c>
      <c r="Z2" s="25">
        <v>60326000000</v>
      </c>
      <c r="AA2" s="25">
        <v>4888853300.8800001</v>
      </c>
      <c r="AB2" s="26">
        <v>48509537325.940002</v>
      </c>
      <c r="AC2" s="26">
        <v>1167061287.75</v>
      </c>
      <c r="AD2" s="26">
        <v>47342476038.190002</v>
      </c>
      <c r="AE2" s="26">
        <v>12983523961.809999</v>
      </c>
    </row>
    <row r="3" spans="1:31">
      <c r="A3" s="24"/>
      <c r="B3" s="24"/>
      <c r="C3" s="24" t="s">
        <v>54</v>
      </c>
      <c r="D3" s="24" t="s">
        <v>59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 t="s">
        <v>55</v>
      </c>
      <c r="X3" s="25">
        <v>60326000000</v>
      </c>
      <c r="Y3" s="92">
        <v>0</v>
      </c>
      <c r="Z3" s="26">
        <v>60326000000</v>
      </c>
      <c r="AA3" s="25">
        <v>4888853300.8800001</v>
      </c>
      <c r="AB3" s="26">
        <v>48509537325.940002</v>
      </c>
      <c r="AC3" s="26">
        <v>1167061287.75</v>
      </c>
      <c r="AD3" s="26">
        <v>47342476038.190002</v>
      </c>
      <c r="AE3" s="26">
        <v>12983523961.809999</v>
      </c>
    </row>
    <row r="4" spans="1:31">
      <c r="A4" s="24"/>
      <c r="B4" s="24"/>
      <c r="C4" s="24" t="s">
        <v>54</v>
      </c>
      <c r="D4" s="24" t="s">
        <v>59</v>
      </c>
      <c r="E4" s="24" t="s">
        <v>60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 t="s">
        <v>55</v>
      </c>
      <c r="X4" s="25">
        <v>60326000000</v>
      </c>
      <c r="Y4" s="91">
        <v>0</v>
      </c>
      <c r="Z4" s="25">
        <v>60326000000</v>
      </c>
      <c r="AA4" s="25">
        <v>4888853300.8800001</v>
      </c>
      <c r="AB4" s="26">
        <v>48509537325.940002</v>
      </c>
      <c r="AC4" s="26">
        <v>1167061287.75</v>
      </c>
      <c r="AD4" s="26">
        <v>47342476038.190002</v>
      </c>
      <c r="AE4" s="26">
        <v>12983523961.809999</v>
      </c>
    </row>
    <row r="5" spans="1:31">
      <c r="A5" s="24"/>
      <c r="B5" s="24"/>
      <c r="C5" s="24" t="s">
        <v>54</v>
      </c>
      <c r="D5" s="24" t="s">
        <v>59</v>
      </c>
      <c r="E5" s="24" t="s">
        <v>60</v>
      </c>
      <c r="F5" s="24" t="s">
        <v>59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 t="s">
        <v>61</v>
      </c>
      <c r="X5" s="25">
        <v>48793409877</v>
      </c>
      <c r="Y5" s="91">
        <v>0</v>
      </c>
      <c r="Z5" s="25">
        <v>48793409877</v>
      </c>
      <c r="AA5" s="25">
        <v>4375246180.8999996</v>
      </c>
      <c r="AB5" s="26">
        <v>38661314574.099998</v>
      </c>
      <c r="AC5" s="26">
        <v>13011427.01</v>
      </c>
      <c r="AD5" s="26">
        <v>38648303147.089996</v>
      </c>
      <c r="AE5" s="26">
        <v>10145106729.91</v>
      </c>
    </row>
    <row r="6" spans="1:31">
      <c r="A6" s="24"/>
      <c r="B6" s="24"/>
      <c r="C6" s="24" t="s">
        <v>54</v>
      </c>
      <c r="D6" s="24" t="s">
        <v>59</v>
      </c>
      <c r="E6" s="24" t="s">
        <v>60</v>
      </c>
      <c r="F6" s="24" t="s">
        <v>59</v>
      </c>
      <c r="G6" s="24" t="s">
        <v>64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 t="s">
        <v>65</v>
      </c>
      <c r="X6" s="25">
        <v>48793409877</v>
      </c>
      <c r="Y6" s="92">
        <v>0</v>
      </c>
      <c r="Z6" s="26">
        <v>48793409877</v>
      </c>
      <c r="AA6" s="25">
        <v>4375246180.8999996</v>
      </c>
      <c r="AB6" s="26">
        <v>38661314574.099998</v>
      </c>
      <c r="AC6" s="26">
        <v>13011427.01</v>
      </c>
      <c r="AD6" s="26">
        <v>38648303147.089996</v>
      </c>
      <c r="AE6" s="26">
        <v>10145106729.91</v>
      </c>
    </row>
    <row r="7" spans="1:31">
      <c r="A7" s="24"/>
      <c r="B7" s="24"/>
      <c r="C7" s="24" t="s">
        <v>54</v>
      </c>
      <c r="D7" s="24" t="s">
        <v>59</v>
      </c>
      <c r="E7" s="24" t="s">
        <v>60</v>
      </c>
      <c r="F7" s="24" t="s">
        <v>59</v>
      </c>
      <c r="G7" s="24" t="s">
        <v>64</v>
      </c>
      <c r="H7" s="24" t="s">
        <v>59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 t="s">
        <v>66</v>
      </c>
      <c r="X7" s="25">
        <v>9000000000</v>
      </c>
      <c r="Y7" s="92">
        <v>0</v>
      </c>
      <c r="Z7" s="26">
        <v>9000000000</v>
      </c>
      <c r="AA7" s="25">
        <v>1065521977</v>
      </c>
      <c r="AB7" s="26">
        <v>9048540482</v>
      </c>
      <c r="AC7" s="92">
        <v>0</v>
      </c>
      <c r="AD7" s="26">
        <v>9048540482</v>
      </c>
      <c r="AE7" s="26">
        <v>-48540482</v>
      </c>
    </row>
    <row r="8" spans="1:31">
      <c r="A8" s="24"/>
      <c r="B8" s="24"/>
      <c r="C8" s="24" t="s">
        <v>54</v>
      </c>
      <c r="D8" s="24" t="s">
        <v>59</v>
      </c>
      <c r="E8" s="24" t="s">
        <v>60</v>
      </c>
      <c r="F8" s="24" t="s">
        <v>59</v>
      </c>
      <c r="G8" s="24" t="s">
        <v>64</v>
      </c>
      <c r="H8" s="24" t="s">
        <v>59</v>
      </c>
      <c r="I8" s="24" t="s">
        <v>71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 t="s">
        <v>72</v>
      </c>
      <c r="X8" s="25">
        <v>9000000000</v>
      </c>
      <c r="Y8" s="92">
        <v>0</v>
      </c>
      <c r="Z8" s="26">
        <v>9000000000</v>
      </c>
      <c r="AA8" s="25">
        <v>1065521977</v>
      </c>
      <c r="AB8" s="26">
        <v>9048540482</v>
      </c>
      <c r="AC8" s="92">
        <v>0</v>
      </c>
      <c r="AD8" s="26">
        <v>9048540482</v>
      </c>
      <c r="AE8" s="26">
        <v>-48540482</v>
      </c>
    </row>
    <row r="9" spans="1:31">
      <c r="A9" s="24"/>
      <c r="B9" s="24"/>
      <c r="C9" s="24" t="s">
        <v>54</v>
      </c>
      <c r="D9" s="24" t="s">
        <v>59</v>
      </c>
      <c r="E9" s="24" t="s">
        <v>60</v>
      </c>
      <c r="F9" s="24" t="s">
        <v>59</v>
      </c>
      <c r="G9" s="24" t="s">
        <v>64</v>
      </c>
      <c r="H9" s="24" t="s">
        <v>59</v>
      </c>
      <c r="I9" s="24" t="s">
        <v>71</v>
      </c>
      <c r="J9" s="24" t="s">
        <v>73</v>
      </c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 t="s">
        <v>74</v>
      </c>
      <c r="X9" s="25">
        <v>9000000000</v>
      </c>
      <c r="Y9" s="92">
        <v>0</v>
      </c>
      <c r="Z9" s="26">
        <v>9000000000</v>
      </c>
      <c r="AA9" s="25">
        <v>1065521977</v>
      </c>
      <c r="AB9" s="26">
        <v>9048540482</v>
      </c>
      <c r="AC9" s="92">
        <v>0</v>
      </c>
      <c r="AD9" s="26">
        <v>9048540482</v>
      </c>
      <c r="AE9" s="26">
        <v>-48540482</v>
      </c>
    </row>
    <row r="10" spans="1:31">
      <c r="A10" s="24"/>
      <c r="B10" s="24"/>
      <c r="C10" s="24" t="s">
        <v>54</v>
      </c>
      <c r="D10" s="24" t="s">
        <v>59</v>
      </c>
      <c r="E10" s="24" t="s">
        <v>60</v>
      </c>
      <c r="F10" s="24" t="s">
        <v>59</v>
      </c>
      <c r="G10" s="24" t="s">
        <v>64</v>
      </c>
      <c r="H10" s="24" t="s">
        <v>54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 t="s">
        <v>75</v>
      </c>
      <c r="X10" s="25">
        <v>50000000</v>
      </c>
      <c r="Y10" s="92">
        <v>0</v>
      </c>
      <c r="Z10" s="26">
        <v>50000000</v>
      </c>
      <c r="AA10" s="25">
        <v>13246901.17</v>
      </c>
      <c r="AB10" s="26">
        <v>962460186.13</v>
      </c>
      <c r="AC10" s="92">
        <v>0</v>
      </c>
      <c r="AD10" s="26">
        <v>962460186.13</v>
      </c>
      <c r="AE10" s="26">
        <v>-912460186.13</v>
      </c>
    </row>
    <row r="11" spans="1:31">
      <c r="A11" s="24"/>
      <c r="B11" s="24"/>
      <c r="C11" s="24" t="s">
        <v>54</v>
      </c>
      <c r="D11" s="24" t="s">
        <v>59</v>
      </c>
      <c r="E11" s="24" t="s">
        <v>60</v>
      </c>
      <c r="F11" s="24" t="s">
        <v>59</v>
      </c>
      <c r="G11" s="24" t="s">
        <v>64</v>
      </c>
      <c r="H11" s="24" t="s">
        <v>54</v>
      </c>
      <c r="I11" s="24" t="s">
        <v>60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 t="s">
        <v>77</v>
      </c>
      <c r="X11" s="91">
        <v>0</v>
      </c>
      <c r="Y11" s="91">
        <v>0</v>
      </c>
      <c r="Z11" s="91">
        <v>0</v>
      </c>
      <c r="AA11" s="25">
        <v>13246901.17</v>
      </c>
      <c r="AB11" s="25">
        <v>962460186.13</v>
      </c>
      <c r="AC11" s="91">
        <v>0</v>
      </c>
      <c r="AD11" s="26">
        <v>962460186.13</v>
      </c>
      <c r="AE11" s="26">
        <v>-962460186.13</v>
      </c>
    </row>
    <row r="12" spans="1:31">
      <c r="A12" s="24"/>
      <c r="B12" s="24"/>
      <c r="C12" s="24" t="s">
        <v>54</v>
      </c>
      <c r="D12" s="24" t="s">
        <v>59</v>
      </c>
      <c r="E12" s="24" t="s">
        <v>60</v>
      </c>
      <c r="F12" s="24" t="s">
        <v>59</v>
      </c>
      <c r="G12" s="24" t="s">
        <v>64</v>
      </c>
      <c r="H12" s="24" t="s">
        <v>54</v>
      </c>
      <c r="I12" s="24" t="s">
        <v>60</v>
      </c>
      <c r="J12" s="24" t="s">
        <v>78</v>
      </c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 t="s">
        <v>79</v>
      </c>
      <c r="X12" s="25">
        <v>50000000</v>
      </c>
      <c r="Y12" s="91">
        <v>0</v>
      </c>
      <c r="Z12" s="25">
        <v>50000000</v>
      </c>
      <c r="AA12" s="25">
        <v>13246901.17</v>
      </c>
      <c r="AB12" s="25">
        <v>962460186.13</v>
      </c>
      <c r="AC12" s="91">
        <v>0</v>
      </c>
      <c r="AD12" s="26">
        <v>962460186.13</v>
      </c>
      <c r="AE12" s="26">
        <v>-912460186.13</v>
      </c>
    </row>
    <row r="13" spans="1:31">
      <c r="A13" s="24"/>
      <c r="B13" s="24"/>
      <c r="C13" s="24" t="s">
        <v>54</v>
      </c>
      <c r="D13" s="24" t="s">
        <v>59</v>
      </c>
      <c r="E13" s="24" t="s">
        <v>60</v>
      </c>
      <c r="F13" s="24" t="s">
        <v>59</v>
      </c>
      <c r="G13" s="24" t="s">
        <v>64</v>
      </c>
      <c r="H13" s="24" t="s">
        <v>80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 t="s">
        <v>81</v>
      </c>
      <c r="X13" s="25">
        <v>39743409877</v>
      </c>
      <c r="Y13" s="91">
        <v>0</v>
      </c>
      <c r="Z13" s="25">
        <v>39743409877</v>
      </c>
      <c r="AA13" s="25">
        <v>3296477302.73</v>
      </c>
      <c r="AB13" s="25">
        <v>28650313905.970001</v>
      </c>
      <c r="AC13" s="25">
        <v>13011427.01</v>
      </c>
      <c r="AD13" s="25">
        <v>28637302478.959999</v>
      </c>
      <c r="AE13" s="25">
        <v>11106107398.040001</v>
      </c>
    </row>
    <row r="14" spans="1:31">
      <c r="A14" s="24"/>
      <c r="B14" s="24"/>
      <c r="C14" s="24" t="s">
        <v>54</v>
      </c>
      <c r="D14" s="24" t="s">
        <v>59</v>
      </c>
      <c r="E14" s="24" t="s">
        <v>60</v>
      </c>
      <c r="F14" s="24" t="s">
        <v>59</v>
      </c>
      <c r="G14" s="24" t="s">
        <v>64</v>
      </c>
      <c r="H14" s="24" t="s">
        <v>80</v>
      </c>
      <c r="I14" s="24" t="s">
        <v>60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 t="s">
        <v>83</v>
      </c>
      <c r="X14" s="91">
        <v>0</v>
      </c>
      <c r="Y14" s="91">
        <v>0</v>
      </c>
      <c r="Z14" s="91">
        <v>0</v>
      </c>
      <c r="AA14" s="25">
        <v>2004404134.99</v>
      </c>
      <c r="AB14" s="25">
        <v>17295040673.650002</v>
      </c>
      <c r="AC14" s="25">
        <v>11909349.99</v>
      </c>
      <c r="AD14" s="25">
        <v>17283131323.66</v>
      </c>
      <c r="AE14" s="25">
        <v>-17283131323.66</v>
      </c>
    </row>
    <row r="15" spans="1:31">
      <c r="A15" s="24"/>
      <c r="B15" s="24"/>
      <c r="C15" s="24" t="s">
        <v>54</v>
      </c>
      <c r="D15" s="24" t="s">
        <v>59</v>
      </c>
      <c r="E15" s="24" t="s">
        <v>60</v>
      </c>
      <c r="F15" s="24" t="s">
        <v>59</v>
      </c>
      <c r="G15" s="24" t="s">
        <v>64</v>
      </c>
      <c r="H15" s="24" t="s">
        <v>80</v>
      </c>
      <c r="I15" s="24" t="s">
        <v>60</v>
      </c>
      <c r="J15" s="24" t="s">
        <v>85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 t="s">
        <v>86</v>
      </c>
      <c r="X15" s="91">
        <v>0</v>
      </c>
      <c r="Y15" s="91">
        <v>0</v>
      </c>
      <c r="Z15" s="91">
        <v>0</v>
      </c>
      <c r="AA15" s="25">
        <v>2004404134.99</v>
      </c>
      <c r="AB15" s="25">
        <v>17295040673.650002</v>
      </c>
      <c r="AC15" s="25">
        <v>11909349.99</v>
      </c>
      <c r="AD15" s="26">
        <v>17283131323.66</v>
      </c>
      <c r="AE15" s="26">
        <v>-17283131323.66</v>
      </c>
    </row>
    <row r="16" spans="1:31">
      <c r="A16" s="24"/>
      <c r="B16" s="24"/>
      <c r="C16" s="24" t="s">
        <v>54</v>
      </c>
      <c r="D16" s="24" t="s">
        <v>59</v>
      </c>
      <c r="E16" s="24" t="s">
        <v>60</v>
      </c>
      <c r="F16" s="24" t="s">
        <v>59</v>
      </c>
      <c r="G16" s="24" t="s">
        <v>64</v>
      </c>
      <c r="H16" s="24" t="s">
        <v>80</v>
      </c>
      <c r="I16" s="24" t="s">
        <v>60</v>
      </c>
      <c r="J16" s="24" t="s">
        <v>85</v>
      </c>
      <c r="K16" s="24" t="s">
        <v>87</v>
      </c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 t="s">
        <v>88</v>
      </c>
      <c r="X16" s="91">
        <v>0</v>
      </c>
      <c r="Y16" s="91">
        <v>0</v>
      </c>
      <c r="Z16" s="91">
        <v>0</v>
      </c>
      <c r="AA16" s="25">
        <v>2004404134.99</v>
      </c>
      <c r="AB16" s="25">
        <v>17295040673.650002</v>
      </c>
      <c r="AC16" s="25">
        <v>11909349.99</v>
      </c>
      <c r="AD16" s="26">
        <v>17283131323.66</v>
      </c>
      <c r="AE16" s="26">
        <v>-17283131323.66</v>
      </c>
    </row>
    <row r="17" spans="1:31">
      <c r="A17" s="24"/>
      <c r="B17" s="24"/>
      <c r="C17" s="24" t="s">
        <v>54</v>
      </c>
      <c r="D17" s="24" t="s">
        <v>59</v>
      </c>
      <c r="E17" s="24" t="s">
        <v>60</v>
      </c>
      <c r="F17" s="24" t="s">
        <v>59</v>
      </c>
      <c r="G17" s="24" t="s">
        <v>64</v>
      </c>
      <c r="H17" s="24" t="s">
        <v>80</v>
      </c>
      <c r="I17" s="24" t="s">
        <v>60</v>
      </c>
      <c r="J17" s="24" t="s">
        <v>85</v>
      </c>
      <c r="K17" s="24" t="s">
        <v>87</v>
      </c>
      <c r="L17" s="24" t="s">
        <v>59</v>
      </c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 t="s">
        <v>89</v>
      </c>
      <c r="X17" s="91">
        <v>0</v>
      </c>
      <c r="Y17" s="92">
        <v>0</v>
      </c>
      <c r="Z17" s="92">
        <v>0</v>
      </c>
      <c r="AA17" s="25">
        <v>2004404134.99</v>
      </c>
      <c r="AB17" s="26">
        <v>17295040673.650002</v>
      </c>
      <c r="AC17" s="26">
        <v>11909349.99</v>
      </c>
      <c r="AD17" s="26">
        <v>17283131323.66</v>
      </c>
      <c r="AE17" s="26">
        <v>-17283131323.66</v>
      </c>
    </row>
    <row r="18" spans="1:31">
      <c r="A18" s="24"/>
      <c r="B18" s="24"/>
      <c r="C18" s="24" t="s">
        <v>54</v>
      </c>
      <c r="D18" s="24" t="s">
        <v>59</v>
      </c>
      <c r="E18" s="24" t="s">
        <v>60</v>
      </c>
      <c r="F18" s="24" t="s">
        <v>59</v>
      </c>
      <c r="G18" s="24" t="s">
        <v>64</v>
      </c>
      <c r="H18" s="24" t="s">
        <v>80</v>
      </c>
      <c r="I18" s="24" t="s">
        <v>60</v>
      </c>
      <c r="J18" s="24" t="s">
        <v>85</v>
      </c>
      <c r="K18" s="24" t="s">
        <v>87</v>
      </c>
      <c r="L18" s="24" t="s">
        <v>59</v>
      </c>
      <c r="M18" s="24" t="s">
        <v>59</v>
      </c>
      <c r="N18" s="24"/>
      <c r="O18" s="24"/>
      <c r="P18" s="24"/>
      <c r="Q18" s="24"/>
      <c r="R18" s="24"/>
      <c r="S18" s="24"/>
      <c r="T18" s="24"/>
      <c r="U18" s="24"/>
      <c r="V18" s="24"/>
      <c r="W18" s="24" t="s">
        <v>90</v>
      </c>
      <c r="X18" s="25">
        <v>24851678553</v>
      </c>
      <c r="Y18" s="92">
        <v>0</v>
      </c>
      <c r="Z18" s="26">
        <v>24851678553</v>
      </c>
      <c r="AA18" s="25">
        <v>2004404134.99</v>
      </c>
      <c r="AB18" s="26">
        <v>17295040673.650002</v>
      </c>
      <c r="AC18" s="26">
        <v>11909349.99</v>
      </c>
      <c r="AD18" s="26">
        <v>17283131323.66</v>
      </c>
      <c r="AE18" s="26">
        <v>7568547229.3400002</v>
      </c>
    </row>
    <row r="19" spans="1:31">
      <c r="A19" s="24"/>
      <c r="B19" s="24"/>
      <c r="C19" s="24" t="s">
        <v>54</v>
      </c>
      <c r="D19" s="24" t="s">
        <v>59</v>
      </c>
      <c r="E19" s="24" t="s">
        <v>60</v>
      </c>
      <c r="F19" s="24" t="s">
        <v>59</v>
      </c>
      <c r="G19" s="24" t="s">
        <v>64</v>
      </c>
      <c r="H19" s="24" t="s">
        <v>80</v>
      </c>
      <c r="I19" s="24" t="s">
        <v>64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 t="s">
        <v>92</v>
      </c>
      <c r="X19" s="91">
        <v>0</v>
      </c>
      <c r="Y19" s="92">
        <v>0</v>
      </c>
      <c r="Z19" s="92">
        <v>0</v>
      </c>
      <c r="AA19" s="25">
        <v>1292073167.74</v>
      </c>
      <c r="AB19" s="26">
        <v>11355273232.32</v>
      </c>
      <c r="AC19" s="26">
        <v>1102077.02</v>
      </c>
      <c r="AD19" s="26">
        <v>11354171155.299999</v>
      </c>
      <c r="AE19" s="26">
        <v>-11354171155.299999</v>
      </c>
    </row>
    <row r="20" spans="1:31">
      <c r="A20" s="24"/>
      <c r="B20" s="24"/>
      <c r="C20" s="24" t="s">
        <v>54</v>
      </c>
      <c r="D20" s="24" t="s">
        <v>59</v>
      </c>
      <c r="E20" s="24" t="s">
        <v>60</v>
      </c>
      <c r="F20" s="24" t="s">
        <v>59</v>
      </c>
      <c r="G20" s="24" t="s">
        <v>64</v>
      </c>
      <c r="H20" s="24" t="s">
        <v>80</v>
      </c>
      <c r="I20" s="24" t="s">
        <v>64</v>
      </c>
      <c r="J20" s="24" t="s">
        <v>78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 t="s">
        <v>94</v>
      </c>
      <c r="X20" s="91">
        <v>0</v>
      </c>
      <c r="Y20" s="92">
        <v>0</v>
      </c>
      <c r="Z20" s="92">
        <v>0</v>
      </c>
      <c r="AA20" s="25">
        <v>1292073167.74</v>
      </c>
      <c r="AB20" s="26">
        <v>11355273232.32</v>
      </c>
      <c r="AC20" s="26">
        <v>1102077.02</v>
      </c>
      <c r="AD20" s="26">
        <v>11354171155.299999</v>
      </c>
      <c r="AE20" s="26">
        <v>-11354171155.299999</v>
      </c>
    </row>
    <row r="21" spans="1:31">
      <c r="A21" s="24"/>
      <c r="B21" s="24"/>
      <c r="C21" s="24" t="s">
        <v>54</v>
      </c>
      <c r="D21" s="24" t="s">
        <v>59</v>
      </c>
      <c r="E21" s="24" t="s">
        <v>60</v>
      </c>
      <c r="F21" s="24" t="s">
        <v>59</v>
      </c>
      <c r="G21" s="24" t="s">
        <v>64</v>
      </c>
      <c r="H21" s="24" t="s">
        <v>80</v>
      </c>
      <c r="I21" s="24" t="s">
        <v>64</v>
      </c>
      <c r="J21" s="24" t="s">
        <v>78</v>
      </c>
      <c r="K21" s="24" t="s">
        <v>95</v>
      </c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 t="s">
        <v>96</v>
      </c>
      <c r="X21" s="91">
        <v>0</v>
      </c>
      <c r="Y21" s="92">
        <v>0</v>
      </c>
      <c r="Z21" s="92">
        <v>0</v>
      </c>
      <c r="AA21" s="25">
        <v>1292073167.74</v>
      </c>
      <c r="AB21" s="26">
        <v>11355273232.32</v>
      </c>
      <c r="AC21" s="26">
        <v>1102077.02</v>
      </c>
      <c r="AD21" s="26">
        <v>11354171155.299999</v>
      </c>
      <c r="AE21" s="26">
        <v>-11354171155.299999</v>
      </c>
    </row>
    <row r="22" spans="1:31">
      <c r="A22" s="24"/>
      <c r="B22" s="24"/>
      <c r="C22" s="24" t="s">
        <v>54</v>
      </c>
      <c r="D22" s="24" t="s">
        <v>59</v>
      </c>
      <c r="E22" s="24" t="s">
        <v>60</v>
      </c>
      <c r="F22" s="24" t="s">
        <v>59</v>
      </c>
      <c r="G22" s="24" t="s">
        <v>64</v>
      </c>
      <c r="H22" s="24" t="s">
        <v>80</v>
      </c>
      <c r="I22" s="24" t="s">
        <v>64</v>
      </c>
      <c r="J22" s="24" t="s">
        <v>78</v>
      </c>
      <c r="K22" s="24" t="s">
        <v>95</v>
      </c>
      <c r="L22" s="24" t="s">
        <v>59</v>
      </c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 t="s">
        <v>97</v>
      </c>
      <c r="X22" s="25">
        <v>14891731324</v>
      </c>
      <c r="Y22" s="92">
        <v>0</v>
      </c>
      <c r="Z22" s="26">
        <v>14891731324</v>
      </c>
      <c r="AA22" s="25">
        <v>1292073167.74</v>
      </c>
      <c r="AB22" s="26">
        <v>11355273232.32</v>
      </c>
      <c r="AC22" s="26">
        <v>1102077.02</v>
      </c>
      <c r="AD22" s="26">
        <v>11354171155.299999</v>
      </c>
      <c r="AE22" s="26">
        <v>3537560168.6999998</v>
      </c>
    </row>
    <row r="23" spans="1:31">
      <c r="A23" s="24"/>
      <c r="B23" s="24"/>
      <c r="C23" s="24" t="s">
        <v>54</v>
      </c>
      <c r="D23" s="24" t="s">
        <v>59</v>
      </c>
      <c r="E23" s="24" t="s">
        <v>60</v>
      </c>
      <c r="F23" s="24" t="s">
        <v>87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 t="s">
        <v>99</v>
      </c>
      <c r="X23" s="25">
        <v>11532590123</v>
      </c>
      <c r="Y23" s="92">
        <v>0</v>
      </c>
      <c r="Z23" s="26">
        <v>11532590123</v>
      </c>
      <c r="AA23" s="25">
        <v>513607119.98000002</v>
      </c>
      <c r="AB23" s="26">
        <v>9848222751.8400002</v>
      </c>
      <c r="AC23" s="26">
        <v>1154049860.74</v>
      </c>
      <c r="AD23" s="26">
        <v>8694172891.1000004</v>
      </c>
      <c r="AE23" s="26">
        <v>2838417231.9000001</v>
      </c>
    </row>
    <row r="24" spans="1:31">
      <c r="A24" s="24"/>
      <c r="B24" s="24"/>
      <c r="C24" s="24" t="s">
        <v>54</v>
      </c>
      <c r="D24" s="24" t="s">
        <v>59</v>
      </c>
      <c r="E24" s="24" t="s">
        <v>60</v>
      </c>
      <c r="F24" s="24" t="s">
        <v>87</v>
      </c>
      <c r="G24" s="24" t="s">
        <v>64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 t="s">
        <v>102</v>
      </c>
      <c r="X24" s="25">
        <v>5924000000</v>
      </c>
      <c r="Y24" s="92">
        <v>0</v>
      </c>
      <c r="Z24" s="26">
        <v>5924000000</v>
      </c>
      <c r="AA24" s="91">
        <v>0</v>
      </c>
      <c r="AB24" s="26">
        <v>5924000000</v>
      </c>
      <c r="AC24" s="92">
        <v>0</v>
      </c>
      <c r="AD24" s="26">
        <v>5924000000</v>
      </c>
      <c r="AE24" s="92">
        <v>0</v>
      </c>
    </row>
    <row r="25" spans="1:31">
      <c r="A25" s="24"/>
      <c r="B25" s="24"/>
      <c r="C25" s="24" t="s">
        <v>54</v>
      </c>
      <c r="D25" s="24" t="s">
        <v>59</v>
      </c>
      <c r="E25" s="24" t="s">
        <v>60</v>
      </c>
      <c r="F25" s="24" t="s">
        <v>87</v>
      </c>
      <c r="G25" s="24" t="s">
        <v>64</v>
      </c>
      <c r="H25" s="24" t="s">
        <v>59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 t="s">
        <v>104</v>
      </c>
      <c r="X25" s="91">
        <v>0</v>
      </c>
      <c r="Y25" s="92">
        <v>0</v>
      </c>
      <c r="Z25" s="92">
        <v>0</v>
      </c>
      <c r="AA25" s="91">
        <v>0</v>
      </c>
      <c r="AB25" s="26">
        <v>5924000000</v>
      </c>
      <c r="AC25" s="92">
        <v>0</v>
      </c>
      <c r="AD25" s="26">
        <v>5924000000</v>
      </c>
      <c r="AE25" s="26">
        <v>-5924000000</v>
      </c>
    </row>
    <row r="26" spans="1:31">
      <c r="A26" s="24"/>
      <c r="B26" s="24"/>
      <c r="C26" s="24" t="s">
        <v>54</v>
      </c>
      <c r="D26" s="24" t="s">
        <v>59</v>
      </c>
      <c r="E26" s="24" t="s">
        <v>60</v>
      </c>
      <c r="F26" s="24" t="s">
        <v>87</v>
      </c>
      <c r="G26" s="24" t="s">
        <v>64</v>
      </c>
      <c r="H26" s="24" t="s">
        <v>59</v>
      </c>
      <c r="I26" s="24" t="s">
        <v>60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 t="s">
        <v>106</v>
      </c>
      <c r="X26" s="25">
        <v>5924000000</v>
      </c>
      <c r="Y26" s="92">
        <v>0</v>
      </c>
      <c r="Z26" s="26">
        <v>5924000000</v>
      </c>
      <c r="AA26" s="91">
        <v>0</v>
      </c>
      <c r="AB26" s="26">
        <v>5924000000</v>
      </c>
      <c r="AC26" s="92">
        <v>0</v>
      </c>
      <c r="AD26" s="26">
        <v>5924000000</v>
      </c>
      <c r="AE26" s="92">
        <v>0</v>
      </c>
    </row>
    <row r="27" spans="1:31">
      <c r="A27" s="24"/>
      <c r="B27" s="24"/>
      <c r="C27" s="24" t="s">
        <v>54</v>
      </c>
      <c r="D27" s="24" t="s">
        <v>59</v>
      </c>
      <c r="E27" s="24" t="s">
        <v>60</v>
      </c>
      <c r="F27" s="24" t="s">
        <v>87</v>
      </c>
      <c r="G27" s="24" t="s">
        <v>78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 t="s">
        <v>107</v>
      </c>
      <c r="X27" s="25">
        <v>1590123</v>
      </c>
      <c r="Y27" s="92">
        <v>0</v>
      </c>
      <c r="Z27" s="26">
        <v>1590123</v>
      </c>
      <c r="AA27" s="25">
        <v>8571.34</v>
      </c>
      <c r="AB27" s="26">
        <v>20548586.719999999</v>
      </c>
      <c r="AC27" s="92">
        <v>0</v>
      </c>
      <c r="AD27" s="26">
        <v>20548586.719999999</v>
      </c>
      <c r="AE27" s="26">
        <v>-18958463.719999999</v>
      </c>
    </row>
    <row r="28" spans="1:31">
      <c r="A28" s="24"/>
      <c r="B28" s="24"/>
      <c r="C28" s="24" t="s">
        <v>54</v>
      </c>
      <c r="D28" s="24" t="s">
        <v>59</v>
      </c>
      <c r="E28" s="24" t="s">
        <v>60</v>
      </c>
      <c r="F28" s="24" t="s">
        <v>87</v>
      </c>
      <c r="G28" s="24" t="s">
        <v>78</v>
      </c>
      <c r="H28" s="24" t="s">
        <v>59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 t="s">
        <v>109</v>
      </c>
      <c r="X28" s="91">
        <v>0</v>
      </c>
      <c r="Y28" s="92">
        <v>0</v>
      </c>
      <c r="Z28" s="92">
        <v>0</v>
      </c>
      <c r="AA28" s="25">
        <v>8571.34</v>
      </c>
      <c r="AB28" s="26">
        <v>20548586.719999999</v>
      </c>
      <c r="AC28" s="92">
        <v>0</v>
      </c>
      <c r="AD28" s="26">
        <v>20548586.719999999</v>
      </c>
      <c r="AE28" s="26">
        <v>-20548586.719999999</v>
      </c>
    </row>
    <row r="29" spans="1:31">
      <c r="A29" s="24"/>
      <c r="B29" s="24"/>
      <c r="C29" s="24" t="s">
        <v>54</v>
      </c>
      <c r="D29" s="24" t="s">
        <v>59</v>
      </c>
      <c r="E29" s="24" t="s">
        <v>60</v>
      </c>
      <c r="F29" s="24" t="s">
        <v>87</v>
      </c>
      <c r="G29" s="24" t="s">
        <v>78</v>
      </c>
      <c r="H29" s="24" t="s">
        <v>59</v>
      </c>
      <c r="I29" s="24" t="s">
        <v>64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 t="s">
        <v>110</v>
      </c>
      <c r="X29" s="91">
        <v>0</v>
      </c>
      <c r="Y29" s="92">
        <v>0</v>
      </c>
      <c r="Z29" s="92">
        <v>0</v>
      </c>
      <c r="AA29" s="25">
        <v>8571.34</v>
      </c>
      <c r="AB29" s="26">
        <v>20548586.719999999</v>
      </c>
      <c r="AC29" s="92">
        <v>0</v>
      </c>
      <c r="AD29" s="26">
        <v>20548586.719999999</v>
      </c>
      <c r="AE29" s="26">
        <v>-20548586.719999999</v>
      </c>
    </row>
    <row r="30" spans="1:31">
      <c r="A30" s="24"/>
      <c r="B30" s="24"/>
      <c r="C30" s="24" t="s">
        <v>54</v>
      </c>
      <c r="D30" s="24" t="s">
        <v>59</v>
      </c>
      <c r="E30" s="24" t="s">
        <v>60</v>
      </c>
      <c r="F30" s="24" t="s">
        <v>87</v>
      </c>
      <c r="G30" s="24" t="s">
        <v>78</v>
      </c>
      <c r="H30" s="24" t="s">
        <v>59</v>
      </c>
      <c r="I30" s="24" t="s">
        <v>64</v>
      </c>
      <c r="J30" s="24" t="s">
        <v>60</v>
      </c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 t="s">
        <v>111</v>
      </c>
      <c r="X30" s="25">
        <v>1590123</v>
      </c>
      <c r="Y30" s="92">
        <v>0</v>
      </c>
      <c r="Z30" s="26">
        <v>1590123</v>
      </c>
      <c r="AA30" s="25">
        <v>8571.34</v>
      </c>
      <c r="AB30" s="26">
        <v>20548586.719999999</v>
      </c>
      <c r="AC30" s="92">
        <v>0</v>
      </c>
      <c r="AD30" s="26">
        <v>20548586.719999999</v>
      </c>
      <c r="AE30" s="26">
        <v>-18958463.719999999</v>
      </c>
    </row>
    <row r="31" spans="1:31">
      <c r="A31" s="24"/>
      <c r="B31" s="24"/>
      <c r="C31" s="24" t="s">
        <v>54</v>
      </c>
      <c r="D31" s="24" t="s">
        <v>59</v>
      </c>
      <c r="E31" s="24" t="s">
        <v>60</v>
      </c>
      <c r="F31" s="24" t="s">
        <v>87</v>
      </c>
      <c r="G31" s="24" t="s">
        <v>112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 t="s">
        <v>113</v>
      </c>
      <c r="X31" s="25">
        <v>5600000000</v>
      </c>
      <c r="Y31" s="92">
        <v>0</v>
      </c>
      <c r="Z31" s="26">
        <v>5600000000</v>
      </c>
      <c r="AA31" s="25">
        <v>513526548.63999999</v>
      </c>
      <c r="AB31" s="26">
        <v>3903550665.1199999</v>
      </c>
      <c r="AC31" s="26">
        <v>1154049860.74</v>
      </c>
      <c r="AD31" s="26">
        <v>2749500804.3800001</v>
      </c>
      <c r="AE31" s="26">
        <v>2850499195.6199999</v>
      </c>
    </row>
    <row r="32" spans="1:31">
      <c r="A32" s="24"/>
      <c r="B32" s="24"/>
      <c r="C32" s="24" t="s">
        <v>54</v>
      </c>
      <c r="D32" s="24" t="s">
        <v>59</v>
      </c>
      <c r="E32" s="24" t="s">
        <v>60</v>
      </c>
      <c r="F32" s="24" t="s">
        <v>87</v>
      </c>
      <c r="G32" s="24" t="s">
        <v>112</v>
      </c>
      <c r="H32" s="24" t="s">
        <v>87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 t="s">
        <v>115</v>
      </c>
      <c r="X32" s="25">
        <v>5600000000</v>
      </c>
      <c r="Y32" s="92">
        <v>0</v>
      </c>
      <c r="Z32" s="26">
        <v>5600000000</v>
      </c>
      <c r="AA32" s="25">
        <v>513526548.63999999</v>
      </c>
      <c r="AB32" s="26">
        <v>3903550665.1199999</v>
      </c>
      <c r="AC32" s="26">
        <v>1154049860.74</v>
      </c>
      <c r="AD32" s="26">
        <v>2749500804.3800001</v>
      </c>
      <c r="AE32" s="26">
        <v>2850499195.6199999</v>
      </c>
    </row>
    <row r="33" spans="1:31">
      <c r="A33" s="24"/>
      <c r="B33" s="24"/>
      <c r="C33" s="24" t="s">
        <v>54</v>
      </c>
      <c r="D33" s="24" t="s">
        <v>59</v>
      </c>
      <c r="E33" s="24" t="s">
        <v>60</v>
      </c>
      <c r="F33" s="24" t="s">
        <v>87</v>
      </c>
      <c r="G33" s="24" t="s">
        <v>116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 t="s">
        <v>117</v>
      </c>
      <c r="X33" s="25">
        <v>7000000</v>
      </c>
      <c r="Y33" s="92">
        <v>0</v>
      </c>
      <c r="Z33" s="26">
        <v>7000000</v>
      </c>
      <c r="AA33" s="25">
        <v>72000</v>
      </c>
      <c r="AB33" s="26">
        <v>123500</v>
      </c>
      <c r="AC33" s="92">
        <v>0</v>
      </c>
      <c r="AD33" s="26">
        <v>123500</v>
      </c>
      <c r="AE33" s="26">
        <v>6876500</v>
      </c>
    </row>
    <row r="34" spans="1:31">
      <c r="A34" s="24"/>
      <c r="B34" s="24"/>
      <c r="C34" s="24" t="s">
        <v>54</v>
      </c>
      <c r="D34" s="24" t="s">
        <v>59</v>
      </c>
      <c r="E34" s="24" t="s">
        <v>60</v>
      </c>
      <c r="F34" s="24" t="s">
        <v>87</v>
      </c>
      <c r="G34" s="24" t="s">
        <v>116</v>
      </c>
      <c r="H34" s="24" t="s">
        <v>59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 t="s">
        <v>119</v>
      </c>
      <c r="X34" s="91">
        <v>0</v>
      </c>
      <c r="Y34" s="92">
        <v>0</v>
      </c>
      <c r="Z34" s="92">
        <v>0</v>
      </c>
      <c r="AA34" s="25">
        <v>72000</v>
      </c>
      <c r="AB34" s="26">
        <v>123500</v>
      </c>
      <c r="AC34" s="92">
        <v>0</v>
      </c>
      <c r="AD34" s="26">
        <v>123500</v>
      </c>
      <c r="AE34" s="26">
        <v>-123500</v>
      </c>
    </row>
    <row r="35" spans="1:31">
      <c r="A35" s="24"/>
      <c r="B35" s="24"/>
      <c r="C35" s="24" t="s">
        <v>54</v>
      </c>
      <c r="D35" s="24" t="s">
        <v>59</v>
      </c>
      <c r="E35" s="24" t="s">
        <v>60</v>
      </c>
      <c r="F35" s="24" t="s">
        <v>87</v>
      </c>
      <c r="G35" s="24" t="s">
        <v>116</v>
      </c>
      <c r="H35" s="24" t="s">
        <v>59</v>
      </c>
      <c r="I35" s="24" t="s">
        <v>60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 t="s">
        <v>120</v>
      </c>
      <c r="X35" s="25">
        <v>5000000</v>
      </c>
      <c r="Y35" s="92">
        <v>0</v>
      </c>
      <c r="Z35" s="26">
        <v>5000000</v>
      </c>
      <c r="AA35" s="25">
        <v>72000</v>
      </c>
      <c r="AB35" s="26">
        <v>72000</v>
      </c>
      <c r="AC35" s="92">
        <v>0</v>
      </c>
      <c r="AD35" s="26">
        <v>72000</v>
      </c>
      <c r="AE35" s="26">
        <v>4928000</v>
      </c>
    </row>
    <row r="36" spans="1:31">
      <c r="A36" s="24"/>
      <c r="B36" s="24"/>
      <c r="C36" s="24" t="s">
        <v>54</v>
      </c>
      <c r="D36" s="24" t="s">
        <v>59</v>
      </c>
      <c r="E36" s="24" t="s">
        <v>60</v>
      </c>
      <c r="F36" s="24" t="s">
        <v>87</v>
      </c>
      <c r="G36" s="24" t="s">
        <v>116</v>
      </c>
      <c r="H36" s="24" t="s">
        <v>59</v>
      </c>
      <c r="I36" s="24" t="s">
        <v>122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 t="s">
        <v>123</v>
      </c>
      <c r="X36" s="25">
        <v>2000000</v>
      </c>
      <c r="Y36" s="92">
        <v>0</v>
      </c>
      <c r="Z36" s="26">
        <v>2000000</v>
      </c>
      <c r="AA36" s="91">
        <v>0</v>
      </c>
      <c r="AB36" s="26">
        <v>51500</v>
      </c>
      <c r="AC36" s="92">
        <v>0</v>
      </c>
      <c r="AD36" s="26">
        <v>51500</v>
      </c>
      <c r="AE36" s="26">
        <v>1948500</v>
      </c>
    </row>
  </sheetData>
  <pageMargins left="0.86614173228346503" right="3.9370078740157501E-2" top="0.78740157480314998" bottom="0.74678346456692901" header="0.78740157480314998" footer="0.39370078740157499"/>
  <pageSetup paperSize="0" orientation="landscape" horizontalDpi="300" verticalDpi="300"/>
  <headerFooter alignWithMargins="0">
    <oddFooter>&amp;R&amp;"Arial,Regular"&amp;8&amp;P 
&amp;"-,Regular"de 
&amp;"-,Regular"&amp;N 
&amp;"-,Regular"Página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0D3D-E5AA-4B2B-8B4C-C736BF49A2A1}">
  <dimension ref="A3:J36"/>
  <sheetViews>
    <sheetView topLeftCell="A10" workbookViewId="0">
      <selection activeCell="D34" sqref="D34"/>
    </sheetView>
  </sheetViews>
  <sheetFormatPr baseColWidth="10" defaultRowHeight="15"/>
  <cols>
    <col min="1" max="1" width="24.140625" style="5" bestFit="1" customWidth="1"/>
    <col min="2" max="2" width="13.5703125" style="5" bestFit="1" customWidth="1"/>
    <col min="3" max="3" width="22.85546875" style="5" bestFit="1" customWidth="1"/>
    <col min="4" max="4" width="13" style="8" bestFit="1" customWidth="1"/>
    <col min="5" max="5" width="10.28515625" style="5" customWidth="1"/>
    <col min="6" max="6" width="12.140625" style="6" bestFit="1" customWidth="1"/>
    <col min="7" max="22" width="11.42578125" style="5"/>
    <col min="23" max="23" width="13.42578125" style="5" customWidth="1"/>
    <col min="24" max="24" width="16.28515625" style="5" customWidth="1"/>
    <col min="25" max="25" width="25.42578125" style="5" customWidth="1"/>
    <col min="26" max="26" width="17.42578125" style="5" customWidth="1"/>
    <col min="27" max="27" width="27.5703125" style="5" customWidth="1"/>
    <col min="28" max="28" width="35.42578125" style="5" customWidth="1"/>
    <col min="29" max="29" width="38.7109375" style="5" customWidth="1"/>
    <col min="30" max="30" width="40.7109375" style="5" customWidth="1"/>
    <col min="31" max="31" width="32.5703125" style="5" customWidth="1"/>
    <col min="32" max="32" width="17.5703125" style="5" customWidth="1"/>
    <col min="33" max="16384" width="11.42578125" style="5"/>
  </cols>
  <sheetData>
    <row r="3" spans="1:6" s="3" customFormat="1">
      <c r="A3" s="57" t="s">
        <v>127</v>
      </c>
      <c r="B3" s="55" t="s">
        <v>128</v>
      </c>
      <c r="C3" s="55" t="s">
        <v>129</v>
      </c>
      <c r="D3" s="2"/>
      <c r="F3" s="4"/>
    </row>
    <row r="4" spans="1:6">
      <c r="A4" s="44" t="s">
        <v>61</v>
      </c>
      <c r="B4" s="56">
        <v>48793409877</v>
      </c>
      <c r="C4" s="56">
        <v>38661314574.100006</v>
      </c>
      <c r="D4" s="103">
        <f>+GETPIVOTDATA(" RECAUDO ACUMULADO",$A$3,"RUBRO INGRESO","INGRESOS CORRIENTES")/GETPIVOTDATA("APROPIACIÓN ",$A$3,"RUBRO INGRESO","INGRESOS CORRIENTES")</f>
        <v>0.79234705407059469</v>
      </c>
      <c r="F4" s="6">
        <f>+C4/B4</f>
        <v>0.79234705407059469</v>
      </c>
    </row>
    <row r="5" spans="1:6">
      <c r="A5" s="44" t="s">
        <v>99</v>
      </c>
      <c r="B5" s="56">
        <v>11532590123</v>
      </c>
      <c r="C5" s="56">
        <v>9848222751.8400002</v>
      </c>
      <c r="D5" s="103">
        <f>+GETPIVOTDATA(" RECAUDO ACUMULADO",$A$3,"RUBRO INGRESO","RECURSOS DE CAPITAL")/GETPIVOTDATA("APROPIACIÓN ",$A$3,"RUBRO INGRESO","RECURSOS DE CAPITAL")</f>
        <v>0.85394717464199266</v>
      </c>
      <c r="F5" s="6">
        <f>+C5/B5</f>
        <v>0.85394717464199266</v>
      </c>
    </row>
    <row r="6" spans="1:6">
      <c r="A6" s="44" t="s">
        <v>130</v>
      </c>
      <c r="B6" s="56">
        <v>60326000000</v>
      </c>
      <c r="C6" s="56">
        <v>48509537325.940002</v>
      </c>
      <c r="D6" s="103">
        <f>+GETPIVOTDATA(" RECAUDO ACUMULADO",$A$3)/GETPIVOTDATA("APROPIACIÓN ",$A$3)</f>
        <v>0.80412321927427644</v>
      </c>
    </row>
    <row r="7" spans="1:6">
      <c r="D7" s="7"/>
    </row>
    <row r="9" spans="1:6">
      <c r="A9" s="43" t="s">
        <v>131</v>
      </c>
      <c r="B9" s="1" t="s">
        <v>132</v>
      </c>
      <c r="C9" s="1" t="s">
        <v>133</v>
      </c>
    </row>
    <row r="10" spans="1:6">
      <c r="A10" s="44" t="s">
        <v>61</v>
      </c>
      <c r="B10" s="58">
        <v>0.80882886113781782</v>
      </c>
      <c r="C10" s="58">
        <v>0.79698378309261353</v>
      </c>
    </row>
    <row r="11" spans="1:6">
      <c r="A11" s="44" t="s">
        <v>99</v>
      </c>
      <c r="B11" s="58">
        <v>0.19117113886218215</v>
      </c>
      <c r="C11" s="58">
        <v>0.20301621690738655</v>
      </c>
    </row>
    <row r="12" spans="1:6">
      <c r="A12" s="44" t="s">
        <v>134</v>
      </c>
      <c r="B12" s="58">
        <v>1</v>
      </c>
      <c r="C12" s="58">
        <v>1</v>
      </c>
    </row>
    <row r="15" spans="1:6">
      <c r="A15" s="43" t="s">
        <v>135</v>
      </c>
      <c r="B15" s="1" t="s">
        <v>132</v>
      </c>
      <c r="C15" s="1" t="s">
        <v>133</v>
      </c>
    </row>
    <row r="16" spans="1:6">
      <c r="A16" s="44" t="s">
        <v>61</v>
      </c>
      <c r="B16" s="58">
        <v>1</v>
      </c>
      <c r="C16" s="58">
        <v>0.79698378309261353</v>
      </c>
    </row>
    <row r="17" spans="1:10">
      <c r="A17" s="44" t="s">
        <v>99</v>
      </c>
      <c r="B17" s="58">
        <v>1</v>
      </c>
      <c r="C17" s="58">
        <v>0.20301621690738655</v>
      </c>
    </row>
    <row r="18" spans="1:10">
      <c r="A18" s="44" t="s">
        <v>134</v>
      </c>
      <c r="B18" s="58">
        <v>1</v>
      </c>
      <c r="C18" s="58">
        <v>1</v>
      </c>
      <c r="I18" s="5">
        <v>25926</v>
      </c>
      <c r="J18" s="5">
        <v>23891</v>
      </c>
    </row>
    <row r="19" spans="1:10">
      <c r="I19" s="5">
        <v>32281</v>
      </c>
      <c r="J19" s="5">
        <v>21853</v>
      </c>
    </row>
    <row r="20" spans="1:10">
      <c r="I20" s="7">
        <f>+I19/I18</f>
        <v>1.2451207282264909</v>
      </c>
      <c r="J20" s="7">
        <f>+J19/J18</f>
        <v>0.9146959105939475</v>
      </c>
    </row>
    <row r="21" spans="1:10" ht="30">
      <c r="A21" s="54" t="s">
        <v>127</v>
      </c>
      <c r="B21" s="55" t="s">
        <v>128</v>
      </c>
      <c r="C21" s="55" t="s">
        <v>129</v>
      </c>
      <c r="D21" s="60" t="s">
        <v>136</v>
      </c>
    </row>
    <row r="22" spans="1:10">
      <c r="A22" s="44" t="s">
        <v>61</v>
      </c>
      <c r="B22" s="56"/>
      <c r="C22" s="56"/>
      <c r="D22" s="53"/>
    </row>
    <row r="23" spans="1:10">
      <c r="A23" s="45" t="s">
        <v>74</v>
      </c>
      <c r="B23" s="56">
        <v>9000000000</v>
      </c>
      <c r="C23" s="56">
        <v>9048540482</v>
      </c>
      <c r="D23" s="52">
        <v>1.0053933868888889</v>
      </c>
    </row>
    <row r="24" spans="1:10">
      <c r="A24" s="45" t="s">
        <v>75</v>
      </c>
      <c r="B24" s="59">
        <v>50000000</v>
      </c>
      <c r="C24" s="59">
        <v>962460186.13</v>
      </c>
      <c r="D24" s="52">
        <v>19.249203722600001</v>
      </c>
    </row>
    <row r="25" spans="1:10">
      <c r="A25" s="45" t="s">
        <v>81</v>
      </c>
      <c r="B25" s="59">
        <v>39743409877</v>
      </c>
      <c r="C25" s="59">
        <v>28650313905.970001</v>
      </c>
      <c r="D25" s="52">
        <v>0.72088212849975641</v>
      </c>
    </row>
    <row r="26" spans="1:10">
      <c r="A26" s="44" t="s">
        <v>137</v>
      </c>
      <c r="B26" s="59">
        <v>48793409877</v>
      </c>
      <c r="C26" s="59">
        <v>38661314574.099998</v>
      </c>
      <c r="D26" s="52">
        <v>0.79234705407059447</v>
      </c>
    </row>
    <row r="27" spans="1:10">
      <c r="D27" s="5"/>
    </row>
    <row r="28" spans="1:10">
      <c r="D28" s="7"/>
    </row>
    <row r="29" spans="1:10">
      <c r="D29" s="7"/>
    </row>
    <row r="30" spans="1:10" ht="30">
      <c r="A30" s="54" t="s">
        <v>127</v>
      </c>
      <c r="B30" s="55" t="s">
        <v>128</v>
      </c>
      <c r="C30" s="55" t="s">
        <v>129</v>
      </c>
      <c r="D30" s="60" t="s">
        <v>136</v>
      </c>
    </row>
    <row r="31" spans="1:10">
      <c r="A31" s="44" t="s">
        <v>99</v>
      </c>
      <c r="B31" s="56"/>
      <c r="C31" s="56"/>
      <c r="D31" s="53"/>
    </row>
    <row r="32" spans="1:10">
      <c r="A32" s="45" t="s">
        <v>102</v>
      </c>
      <c r="B32" s="59">
        <v>5924000000</v>
      </c>
      <c r="C32" s="59">
        <v>5924000000</v>
      </c>
      <c r="D32" s="52">
        <v>1</v>
      </c>
    </row>
    <row r="33" spans="1:4">
      <c r="A33" s="45" t="s">
        <v>113</v>
      </c>
      <c r="B33" s="59">
        <v>5600000000</v>
      </c>
      <c r="C33" s="59">
        <v>3903550665.1199999</v>
      </c>
      <c r="D33" s="52">
        <v>0.6970626187714285</v>
      </c>
    </row>
    <row r="34" spans="1:4" ht="45">
      <c r="A34" s="62" t="s">
        <v>117</v>
      </c>
      <c r="B34" s="59">
        <v>7000000</v>
      </c>
      <c r="C34" s="61">
        <v>123500</v>
      </c>
      <c r="D34" s="52">
        <v>1.7642857142857144E-2</v>
      </c>
    </row>
    <row r="35" spans="1:4">
      <c r="A35" s="45" t="s">
        <v>107</v>
      </c>
      <c r="B35" s="59">
        <v>1590123</v>
      </c>
      <c r="C35" s="61">
        <v>20548586.719999999</v>
      </c>
      <c r="D35" s="52">
        <v>12.922639770634095</v>
      </c>
    </row>
    <row r="36" spans="1:4">
      <c r="A36" s="44" t="s">
        <v>138</v>
      </c>
      <c r="B36" s="59">
        <v>11532590123</v>
      </c>
      <c r="C36" s="59">
        <v>9848222751.8399982</v>
      </c>
      <c r="D36" s="52">
        <v>0.85394717464199243</v>
      </c>
    </row>
  </sheetData>
  <pageMargins left="0.7" right="0.7" top="0.75" bottom="0.75" header="0.3" footer="0.3"/>
  <pageSetup orientation="portrait" r:id="rId6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4013C-E853-40AE-BF71-7039D2AFCBB0}">
  <dimension ref="A3:H34"/>
  <sheetViews>
    <sheetView tabSelected="1" zoomScaleNormal="100" workbookViewId="0">
      <selection activeCell="D18" sqref="D18"/>
    </sheetView>
  </sheetViews>
  <sheetFormatPr baseColWidth="10" defaultRowHeight="15"/>
  <cols>
    <col min="1" max="1" width="21.42578125" style="5" bestFit="1" customWidth="1"/>
    <col min="2" max="2" width="22.42578125" style="5" bestFit="1" customWidth="1"/>
    <col min="3" max="3" width="13.42578125" style="5" customWidth="1"/>
    <col min="4" max="4" width="20" style="7" bestFit="1" customWidth="1"/>
    <col min="5" max="5" width="6.42578125" style="5" bestFit="1" customWidth="1"/>
    <col min="6" max="6" width="7.7109375" style="5" customWidth="1"/>
    <col min="7" max="7" width="7.7109375" style="7" customWidth="1"/>
    <col min="8" max="8" width="11.140625" style="5" customWidth="1"/>
    <col min="9" max="9" width="47.7109375" style="5" bestFit="1" customWidth="1"/>
    <col min="10" max="16384" width="11.42578125" style="5"/>
  </cols>
  <sheetData>
    <row r="3" spans="1:8" s="9" customFormat="1">
      <c r="A3" s="46"/>
      <c r="B3" s="47" t="s">
        <v>139</v>
      </c>
      <c r="C3" s="46"/>
      <c r="D3" s="46"/>
      <c r="E3" s="46"/>
    </row>
    <row r="4" spans="1:8" s="12" customFormat="1" ht="60">
      <c r="A4" s="46"/>
      <c r="B4" s="49" t="s">
        <v>140</v>
      </c>
      <c r="C4" s="49"/>
      <c r="D4" s="49" t="s">
        <v>129</v>
      </c>
      <c r="E4" s="49"/>
      <c r="F4" s="10" t="s">
        <v>141</v>
      </c>
      <c r="G4" s="10" t="s">
        <v>142</v>
      </c>
      <c r="H4" s="11" t="s">
        <v>143</v>
      </c>
    </row>
    <row r="5" spans="1:8" s="12" customFormat="1">
      <c r="A5" s="47" t="s">
        <v>144</v>
      </c>
      <c r="B5" s="48">
        <v>2023</v>
      </c>
      <c r="C5" s="48">
        <v>2024</v>
      </c>
      <c r="D5" s="48">
        <v>2023</v>
      </c>
      <c r="E5" s="48">
        <v>2024</v>
      </c>
      <c r="F5" s="13"/>
      <c r="G5" s="13"/>
      <c r="H5" s="13"/>
    </row>
    <row r="6" spans="1:8" s="9" customFormat="1">
      <c r="A6" s="50" t="s">
        <v>61</v>
      </c>
      <c r="B6" s="51">
        <v>25926431003</v>
      </c>
      <c r="C6" s="51">
        <v>48793409877</v>
      </c>
      <c r="D6" s="51">
        <v>32859616144.279999</v>
      </c>
      <c r="E6" s="51">
        <v>38661314574.099998</v>
      </c>
      <c r="F6" s="14">
        <f>+IFERROR(D6/B6,0)</f>
        <v>1.2674176457406632</v>
      </c>
      <c r="G6" s="14">
        <f>+IFERROR(E6/C6,0)</f>
        <v>0.79234705407059447</v>
      </c>
      <c r="H6" s="14">
        <f>+IFERROR(G6-F6,0)</f>
        <v>-0.47507059167006871</v>
      </c>
    </row>
    <row r="7" spans="1:8">
      <c r="A7" s="45" t="s">
        <v>74</v>
      </c>
      <c r="B7" s="51">
        <v>7500000000</v>
      </c>
      <c r="C7" s="51">
        <v>9000000000</v>
      </c>
      <c r="D7" s="51">
        <v>8744715079</v>
      </c>
      <c r="E7" s="51">
        <v>9048540482</v>
      </c>
      <c r="F7" s="15">
        <f t="shared" ref="F7:G15" si="0">+IFERROR(D7/B7,0)</f>
        <v>1.1659620105333333</v>
      </c>
      <c r="G7" s="15">
        <f t="shared" si="0"/>
        <v>1.0053933868888889</v>
      </c>
      <c r="H7" s="15">
        <f t="shared" ref="H7:H15" si="1">+IFERROR(G7-F7,0)</f>
        <v>-0.16056862364444435</v>
      </c>
    </row>
    <row r="8" spans="1:8">
      <c r="A8" s="45" t="s">
        <v>75</v>
      </c>
      <c r="B8" s="51">
        <v>50000000</v>
      </c>
      <c r="C8" s="51">
        <v>50000000</v>
      </c>
      <c r="D8" s="51">
        <v>169005117.61000001</v>
      </c>
      <c r="E8" s="51">
        <v>962460186.13</v>
      </c>
      <c r="F8" s="15">
        <f t="shared" si="0"/>
        <v>3.3801023522000002</v>
      </c>
      <c r="G8" s="15">
        <f t="shared" si="0"/>
        <v>19.249203722600001</v>
      </c>
      <c r="H8" s="15">
        <f t="shared" si="1"/>
        <v>15.869101370400001</v>
      </c>
    </row>
    <row r="9" spans="1:8">
      <c r="A9" s="45" t="s">
        <v>81</v>
      </c>
      <c r="B9" s="51">
        <v>18376431003</v>
      </c>
      <c r="C9" s="51">
        <v>39743409877</v>
      </c>
      <c r="D9" s="51">
        <v>23945895947.669998</v>
      </c>
      <c r="E9" s="51">
        <v>28650313905.970001</v>
      </c>
      <c r="F9" s="15">
        <f t="shared" si="0"/>
        <v>1.3030765301358447</v>
      </c>
      <c r="G9" s="15">
        <f t="shared" si="0"/>
        <v>0.72088212849975641</v>
      </c>
      <c r="H9" s="15">
        <f t="shared" si="1"/>
        <v>-0.58219440163608827</v>
      </c>
    </row>
    <row r="10" spans="1:8" s="9" customFormat="1">
      <c r="A10" s="50" t="s">
        <v>99</v>
      </c>
      <c r="B10" s="51">
        <v>23891000000</v>
      </c>
      <c r="C10" s="51">
        <v>11532590123</v>
      </c>
      <c r="D10" s="51">
        <v>21954117437.830002</v>
      </c>
      <c r="E10" s="51">
        <v>9848222751.8399982</v>
      </c>
      <c r="F10" s="14">
        <f t="shared" si="0"/>
        <v>0.91892835954250562</v>
      </c>
      <c r="G10" s="14">
        <f t="shared" si="0"/>
        <v>0.85394717464199243</v>
      </c>
      <c r="H10" s="14">
        <f t="shared" si="1"/>
        <v>-6.4981184900513189E-2</v>
      </c>
    </row>
    <row r="11" spans="1:8" s="9" customFormat="1">
      <c r="A11" s="45" t="s">
        <v>102</v>
      </c>
      <c r="B11" s="51">
        <v>18283000000</v>
      </c>
      <c r="C11" s="51">
        <v>5924000000</v>
      </c>
      <c r="D11" s="51">
        <v>18283000000</v>
      </c>
      <c r="E11" s="51">
        <v>5924000000</v>
      </c>
      <c r="F11" s="15">
        <f t="shared" si="0"/>
        <v>1</v>
      </c>
      <c r="G11" s="15">
        <f t="shared" si="0"/>
        <v>1</v>
      </c>
      <c r="H11" s="15">
        <f t="shared" si="1"/>
        <v>0</v>
      </c>
    </row>
    <row r="12" spans="1:8">
      <c r="A12" s="45" t="s">
        <v>113</v>
      </c>
      <c r="B12" s="51">
        <v>5600000000</v>
      </c>
      <c r="C12" s="51">
        <v>5600000000</v>
      </c>
      <c r="D12" s="51">
        <v>3668219764.77</v>
      </c>
      <c r="E12" s="51">
        <v>3903550665.1199999</v>
      </c>
      <c r="F12" s="15">
        <f t="shared" si="0"/>
        <v>0.65503924370892852</v>
      </c>
      <c r="G12" s="15">
        <f t="shared" si="0"/>
        <v>0.6970626187714285</v>
      </c>
      <c r="H12" s="15">
        <f t="shared" si="1"/>
        <v>4.2023375062499979E-2</v>
      </c>
    </row>
    <row r="13" spans="1:8">
      <c r="A13" s="45" t="s">
        <v>117</v>
      </c>
      <c r="B13" s="51">
        <v>7000000</v>
      </c>
      <c r="C13" s="51">
        <v>7000000</v>
      </c>
      <c r="D13" s="51">
        <v>1058339</v>
      </c>
      <c r="E13" s="51">
        <v>123500</v>
      </c>
      <c r="F13" s="15">
        <f t="shared" si="0"/>
        <v>0.15119128571428572</v>
      </c>
      <c r="G13" s="15">
        <f t="shared" si="0"/>
        <v>1.7642857142857144E-2</v>
      </c>
      <c r="H13" s="15">
        <f t="shared" si="1"/>
        <v>-0.13354842857142857</v>
      </c>
    </row>
    <row r="14" spans="1:8" ht="15.75" thickBot="1">
      <c r="A14" s="45" t="s">
        <v>107</v>
      </c>
      <c r="B14" s="51">
        <v>1000000</v>
      </c>
      <c r="C14" s="51">
        <v>1590123</v>
      </c>
      <c r="D14" s="51">
        <v>1839334.06</v>
      </c>
      <c r="E14" s="51">
        <v>20548586.719999999</v>
      </c>
      <c r="F14" s="15">
        <f t="shared" si="0"/>
        <v>1.8393340600000001</v>
      </c>
      <c r="G14" s="15">
        <f t="shared" si="0"/>
        <v>12.922639770634095</v>
      </c>
      <c r="H14" s="15">
        <f t="shared" si="1"/>
        <v>11.083305710634095</v>
      </c>
    </row>
    <row r="15" spans="1:8" s="9" customFormat="1" ht="15.75" thickTop="1">
      <c r="A15" s="50" t="s">
        <v>130</v>
      </c>
      <c r="B15" s="51">
        <v>49817431003</v>
      </c>
      <c r="C15" s="51">
        <v>60326000000</v>
      </c>
      <c r="D15" s="51">
        <v>54813733582.109993</v>
      </c>
      <c r="E15" s="51">
        <v>48509537325.940002</v>
      </c>
      <c r="F15" s="16">
        <f t="shared" si="0"/>
        <v>1.1002922567165119</v>
      </c>
      <c r="G15" s="16">
        <f t="shared" si="0"/>
        <v>0.80412321927427644</v>
      </c>
      <c r="H15" s="16">
        <f t="shared" si="1"/>
        <v>-0.29616903744223544</v>
      </c>
    </row>
    <row r="16" spans="1:8">
      <c r="D16" s="5"/>
      <c r="F16" s="17"/>
      <c r="G16" s="17"/>
      <c r="H16" s="17"/>
    </row>
    <row r="17" spans="1:7">
      <c r="D17" s="5"/>
    </row>
    <row r="18" spans="1:7">
      <c r="C18" s="7"/>
      <c r="G18" s="5"/>
    </row>
    <row r="19" spans="1:7">
      <c r="G19" s="5"/>
    </row>
    <row r="20" spans="1:7">
      <c r="A20" s="43" t="s">
        <v>145</v>
      </c>
      <c r="B20" s="43" t="s">
        <v>139</v>
      </c>
      <c r="C20"/>
      <c r="D20" s="5"/>
      <c r="G20" s="5"/>
    </row>
    <row r="21" spans="1:7">
      <c r="A21" s="43" t="s">
        <v>131</v>
      </c>
      <c r="B21" s="1">
        <v>2023</v>
      </c>
      <c r="C21" s="1">
        <v>2024</v>
      </c>
      <c r="D21" s="5"/>
      <c r="G21" s="5"/>
    </row>
    <row r="22" spans="1:7">
      <c r="A22" s="44" t="s">
        <v>61</v>
      </c>
      <c r="B22" s="52">
        <v>1.2674176457406632</v>
      </c>
      <c r="C22" s="52">
        <v>0.79234705407059447</v>
      </c>
      <c r="D22" s="18">
        <f>+C22-B22</f>
        <v>-0.47507059167006871</v>
      </c>
      <c r="G22" s="5"/>
    </row>
    <row r="23" spans="1:7">
      <c r="A23" s="44" t="s">
        <v>99</v>
      </c>
      <c r="B23" s="52">
        <v>0.91892835954250562</v>
      </c>
      <c r="C23" s="52">
        <v>0.85394717464199266</v>
      </c>
      <c r="D23" s="18">
        <f>+C23-B23</f>
        <v>-6.4981184900512967E-2</v>
      </c>
      <c r="G23" s="5"/>
    </row>
    <row r="24" spans="1:7">
      <c r="A24" s="44" t="s">
        <v>134</v>
      </c>
      <c r="B24" s="52">
        <v>1.1002922567165119</v>
      </c>
      <c r="C24" s="52">
        <v>0.80412321927427644</v>
      </c>
      <c r="D24" s="5"/>
      <c r="G24" s="5"/>
    </row>
    <row r="25" spans="1:7">
      <c r="D25" s="5"/>
      <c r="G25" s="5"/>
    </row>
    <row r="26" spans="1:7">
      <c r="D26" s="5"/>
      <c r="G26" s="5"/>
    </row>
    <row r="27" spans="1:7">
      <c r="D27" s="5"/>
      <c r="G27" s="5"/>
    </row>
    <row r="28" spans="1:7">
      <c r="D28" s="5"/>
      <c r="G28" s="5"/>
    </row>
    <row r="29" spans="1:7">
      <c r="D29" s="5"/>
      <c r="G29" s="5"/>
    </row>
    <row r="30" spans="1:7">
      <c r="D30" s="5"/>
      <c r="G30" s="5"/>
    </row>
    <row r="31" spans="1:7">
      <c r="D31" s="5"/>
      <c r="G31" s="5"/>
    </row>
    <row r="32" spans="1:7">
      <c r="D32" s="5"/>
      <c r="G32" s="5"/>
    </row>
    <row r="33" spans="4:4">
      <c r="D33" s="5"/>
    </row>
    <row r="34" spans="4:4">
      <c r="D34" s="5"/>
    </row>
  </sheetData>
  <pageMargins left="0.7" right="0.7" top="0.75" bottom="0.75" header="0.3" footer="0.3"/>
  <pageSetup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1162F-FF7E-4FAC-B6BA-7AA5525EA377}">
  <dimension ref="A1:AK75"/>
  <sheetViews>
    <sheetView zoomScaleNormal="100" workbookViewId="0">
      <selection activeCell="AG55" sqref="AG55"/>
    </sheetView>
  </sheetViews>
  <sheetFormatPr baseColWidth="10" defaultRowHeight="15"/>
  <cols>
    <col min="1" max="13" width="11.42578125" style="5"/>
    <col min="14" max="22" width="0" style="5" hidden="1" customWidth="1"/>
    <col min="23" max="23" width="45.85546875" style="5" customWidth="1"/>
    <col min="24" max="24" width="16" style="5" bestFit="1" customWidth="1"/>
    <col min="25" max="25" width="11.5703125" style="5" customWidth="1"/>
    <col min="26" max="26" width="18.5703125" style="5" bestFit="1" customWidth="1"/>
    <col min="27" max="27" width="16.7109375" style="5" customWidth="1"/>
    <col min="28" max="28" width="16.42578125" style="5" bestFit="1" customWidth="1"/>
    <col min="29" max="29" width="17.85546875" style="5" bestFit="1" customWidth="1"/>
    <col min="30" max="30" width="16.42578125" style="5" bestFit="1" customWidth="1"/>
    <col min="31" max="31" width="16" style="5" bestFit="1" customWidth="1"/>
    <col min="32" max="33" width="11.42578125" style="5"/>
    <col min="34" max="34" width="18.42578125" style="5" bestFit="1" customWidth="1"/>
    <col min="35" max="35" width="19.5703125" style="5" bestFit="1" customWidth="1"/>
    <col min="36" max="36" width="11.42578125" style="5"/>
    <col min="37" max="37" width="20.5703125" style="5" bestFit="1" customWidth="1"/>
    <col min="38" max="16384" width="11.42578125" style="5"/>
  </cols>
  <sheetData>
    <row r="1" spans="1:37" ht="28.5">
      <c r="A1" s="19" t="s">
        <v>23</v>
      </c>
      <c r="B1" s="20" t="s">
        <v>24</v>
      </c>
      <c r="C1" s="19" t="s">
        <v>25</v>
      </c>
      <c r="D1" s="19" t="s">
        <v>26</v>
      </c>
      <c r="E1" s="19" t="s">
        <v>27</v>
      </c>
      <c r="F1" s="19" t="s">
        <v>28</v>
      </c>
      <c r="G1" s="19" t="s">
        <v>29</v>
      </c>
      <c r="H1" s="19" t="s">
        <v>30</v>
      </c>
      <c r="I1" s="19" t="s">
        <v>31</v>
      </c>
      <c r="J1" s="19" t="s">
        <v>32</v>
      </c>
      <c r="K1" s="19" t="s">
        <v>33</v>
      </c>
      <c r="L1" s="19" t="s">
        <v>34</v>
      </c>
      <c r="M1" s="19" t="s">
        <v>35</v>
      </c>
      <c r="N1" s="19" t="s">
        <v>36</v>
      </c>
      <c r="O1" s="19" t="s">
        <v>37</v>
      </c>
      <c r="P1" s="19" t="s">
        <v>38</v>
      </c>
      <c r="Q1" s="19" t="s">
        <v>39</v>
      </c>
      <c r="R1" s="19" t="s">
        <v>40</v>
      </c>
      <c r="S1" s="19" t="s">
        <v>41</v>
      </c>
      <c r="T1" s="19" t="s">
        <v>42</v>
      </c>
      <c r="U1" s="20" t="s">
        <v>43</v>
      </c>
      <c r="V1" s="19" t="s">
        <v>44</v>
      </c>
      <c r="W1" s="20" t="s">
        <v>45</v>
      </c>
      <c r="X1" s="21" t="s">
        <v>46</v>
      </c>
      <c r="Y1" s="19" t="s">
        <v>47</v>
      </c>
      <c r="Z1" s="19" t="s">
        <v>48</v>
      </c>
      <c r="AA1" s="20" t="s">
        <v>49</v>
      </c>
      <c r="AB1" s="22" t="s">
        <v>50</v>
      </c>
      <c r="AC1" s="19" t="s">
        <v>51</v>
      </c>
      <c r="AD1" s="19" t="s">
        <v>52</v>
      </c>
      <c r="AE1" s="19" t="s">
        <v>53</v>
      </c>
      <c r="AF1" s="5" t="s">
        <v>146</v>
      </c>
      <c r="AG1" s="5" t="s">
        <v>147</v>
      </c>
      <c r="AI1" s="23" t="s">
        <v>148</v>
      </c>
    </row>
    <row r="2" spans="1:37" s="37" customFormat="1" ht="15" customHeight="1">
      <c r="A2" s="94" t="s">
        <v>3</v>
      </c>
      <c r="B2" s="94" t="s">
        <v>4</v>
      </c>
      <c r="C2" s="94" t="s">
        <v>54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 t="s">
        <v>55</v>
      </c>
      <c r="X2" s="95">
        <v>60326000000</v>
      </c>
      <c r="Y2" s="98">
        <v>0</v>
      </c>
      <c r="Z2" s="95">
        <v>60326000000</v>
      </c>
      <c r="AA2" s="95">
        <v>4888853300.8800001</v>
      </c>
      <c r="AB2" s="97">
        <v>48509537325.940002</v>
      </c>
      <c r="AC2" s="97">
        <v>1167061287.75</v>
      </c>
      <c r="AD2" s="97">
        <v>47342476038.190002</v>
      </c>
      <c r="AE2" s="97">
        <v>12983523961.809999</v>
      </c>
      <c r="AI2" s="100"/>
    </row>
    <row r="3" spans="1:37" s="37" customFormat="1" ht="15" customHeight="1">
      <c r="A3" s="94"/>
      <c r="B3" s="94"/>
      <c r="C3" s="94" t="s">
        <v>54</v>
      </c>
      <c r="D3" s="94" t="s">
        <v>59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 t="s">
        <v>55</v>
      </c>
      <c r="X3" s="95">
        <v>60326000000</v>
      </c>
      <c r="Y3" s="96">
        <v>0</v>
      </c>
      <c r="Z3" s="97">
        <v>60326000000</v>
      </c>
      <c r="AA3" s="95">
        <v>4888853300.8800001</v>
      </c>
      <c r="AB3" s="97">
        <v>48509537325.940002</v>
      </c>
      <c r="AC3" s="97">
        <v>1167061287.75</v>
      </c>
      <c r="AD3" s="97">
        <v>47342476038.190002</v>
      </c>
      <c r="AE3" s="97">
        <v>12983523961.809999</v>
      </c>
      <c r="AI3" s="100"/>
    </row>
    <row r="4" spans="1:37" s="37" customFormat="1" ht="15" customHeight="1">
      <c r="A4" s="94"/>
      <c r="B4" s="94"/>
      <c r="C4" s="94" t="s">
        <v>54</v>
      </c>
      <c r="D4" s="94" t="s">
        <v>59</v>
      </c>
      <c r="E4" s="94" t="s">
        <v>60</v>
      </c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 t="s">
        <v>55</v>
      </c>
      <c r="X4" s="95">
        <v>60326000000</v>
      </c>
      <c r="Y4" s="98">
        <v>0</v>
      </c>
      <c r="Z4" s="95">
        <v>60326000000</v>
      </c>
      <c r="AA4" s="95">
        <v>4888853300.8800001</v>
      </c>
      <c r="AB4" s="97">
        <v>48509537325.940002</v>
      </c>
      <c r="AC4" s="97">
        <v>1167061287.75</v>
      </c>
      <c r="AD4" s="97">
        <v>47342476038.190002</v>
      </c>
      <c r="AE4" s="97">
        <v>12983523961.809999</v>
      </c>
      <c r="AI4" s="100"/>
    </row>
    <row r="5" spans="1:37" s="37" customFormat="1" ht="15" customHeight="1">
      <c r="A5" s="94"/>
      <c r="B5" s="94"/>
      <c r="C5" s="94" t="s">
        <v>54</v>
      </c>
      <c r="D5" s="94" t="s">
        <v>59</v>
      </c>
      <c r="E5" s="94" t="s">
        <v>60</v>
      </c>
      <c r="F5" s="94" t="s">
        <v>59</v>
      </c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 t="s">
        <v>61</v>
      </c>
      <c r="X5" s="95">
        <v>48793409877</v>
      </c>
      <c r="Y5" s="98">
        <v>0</v>
      </c>
      <c r="Z5" s="95">
        <v>48793409877</v>
      </c>
      <c r="AA5" s="95">
        <v>4375246180.8999996</v>
      </c>
      <c r="AB5" s="97">
        <v>38661314574.099998</v>
      </c>
      <c r="AC5" s="97">
        <v>13011427.01</v>
      </c>
      <c r="AD5" s="97">
        <v>38648303147.089996</v>
      </c>
      <c r="AE5" s="97">
        <v>10145106729.91</v>
      </c>
      <c r="AI5" s="100"/>
      <c r="AK5" s="101">
        <f>+AB2+AI9+AI18+AI22+AI31</f>
        <v>50490216990.930008</v>
      </c>
    </row>
    <row r="6" spans="1:37" s="37" customFormat="1" ht="15" customHeight="1">
      <c r="A6" s="94"/>
      <c r="B6" s="94"/>
      <c r="C6" s="94" t="s">
        <v>54</v>
      </c>
      <c r="D6" s="94" t="s">
        <v>59</v>
      </c>
      <c r="E6" s="94" t="s">
        <v>60</v>
      </c>
      <c r="F6" s="94" t="s">
        <v>59</v>
      </c>
      <c r="G6" s="94" t="s">
        <v>64</v>
      </c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 t="s">
        <v>65</v>
      </c>
      <c r="X6" s="95">
        <v>48793409877</v>
      </c>
      <c r="Y6" s="96">
        <v>0</v>
      </c>
      <c r="Z6" s="97">
        <v>48793409877</v>
      </c>
      <c r="AA6" s="95">
        <v>4375246180.8999996</v>
      </c>
      <c r="AB6" s="97">
        <v>38661314574.099998</v>
      </c>
      <c r="AC6" s="97">
        <v>13011427.01</v>
      </c>
      <c r="AD6" s="97">
        <v>38648303147.089996</v>
      </c>
      <c r="AE6" s="97">
        <v>10145106729.91</v>
      </c>
      <c r="AF6" s="99"/>
      <c r="AI6" s="100"/>
    </row>
    <row r="7" spans="1:37" s="37" customFormat="1" ht="15" customHeight="1">
      <c r="A7" s="94"/>
      <c r="B7" s="94"/>
      <c r="C7" s="94" t="s">
        <v>54</v>
      </c>
      <c r="D7" s="94" t="s">
        <v>59</v>
      </c>
      <c r="E7" s="94" t="s">
        <v>60</v>
      </c>
      <c r="F7" s="94" t="s">
        <v>59</v>
      </c>
      <c r="G7" s="94" t="s">
        <v>64</v>
      </c>
      <c r="H7" s="94" t="s">
        <v>59</v>
      </c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 t="s">
        <v>66</v>
      </c>
      <c r="X7" s="95">
        <v>9000000000</v>
      </c>
      <c r="Y7" s="96">
        <v>0</v>
      </c>
      <c r="Z7" s="97">
        <v>9000000000</v>
      </c>
      <c r="AA7" s="95">
        <v>1065521977</v>
      </c>
      <c r="AB7" s="97">
        <v>9048540482</v>
      </c>
      <c r="AC7" s="96">
        <v>0</v>
      </c>
      <c r="AD7" s="97">
        <v>9048540482</v>
      </c>
      <c r="AE7" s="97">
        <v>-48540482</v>
      </c>
      <c r="AI7" s="100"/>
    </row>
    <row r="8" spans="1:37" s="37" customFormat="1" ht="15" customHeight="1">
      <c r="A8" s="94"/>
      <c r="B8" s="94"/>
      <c r="C8" s="94" t="s">
        <v>54</v>
      </c>
      <c r="D8" s="94" t="s">
        <v>59</v>
      </c>
      <c r="E8" s="94" t="s">
        <v>60</v>
      </c>
      <c r="F8" s="94" t="s">
        <v>59</v>
      </c>
      <c r="G8" s="94" t="s">
        <v>64</v>
      </c>
      <c r="H8" s="94" t="s">
        <v>59</v>
      </c>
      <c r="I8" s="94" t="s">
        <v>71</v>
      </c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 t="s">
        <v>72</v>
      </c>
      <c r="X8" s="95">
        <v>9000000000</v>
      </c>
      <c r="Y8" s="96">
        <v>0</v>
      </c>
      <c r="Z8" s="97">
        <v>9000000000</v>
      </c>
      <c r="AA8" s="95">
        <v>1065521977</v>
      </c>
      <c r="AB8" s="97">
        <v>9048540482</v>
      </c>
      <c r="AC8" s="96">
        <v>0</v>
      </c>
      <c r="AD8" s="97">
        <v>9048540482</v>
      </c>
      <c r="AE8" s="97">
        <v>-48540482</v>
      </c>
      <c r="AI8" s="100"/>
    </row>
    <row r="9" spans="1:37" s="37" customFormat="1" ht="15" customHeight="1">
      <c r="A9" s="94"/>
      <c r="B9" s="94"/>
      <c r="C9" s="94" t="s">
        <v>54</v>
      </c>
      <c r="D9" s="94" t="s">
        <v>59</v>
      </c>
      <c r="E9" s="94" t="s">
        <v>60</v>
      </c>
      <c r="F9" s="94" t="s">
        <v>59</v>
      </c>
      <c r="G9" s="94" t="s">
        <v>64</v>
      </c>
      <c r="H9" s="94" t="s">
        <v>59</v>
      </c>
      <c r="I9" s="94" t="s">
        <v>71</v>
      </c>
      <c r="J9" s="94" t="s">
        <v>73</v>
      </c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 t="s">
        <v>74</v>
      </c>
      <c r="X9" s="95">
        <v>9000000000</v>
      </c>
      <c r="Y9" s="96">
        <v>0</v>
      </c>
      <c r="Z9" s="97">
        <v>9000000000</v>
      </c>
      <c r="AA9" s="95">
        <v>1065521977</v>
      </c>
      <c r="AB9" s="97">
        <v>9048540482</v>
      </c>
      <c r="AC9" s="96">
        <v>0</v>
      </c>
      <c r="AD9" s="97">
        <v>9048540482</v>
      </c>
      <c r="AE9" s="97">
        <v>-48540482</v>
      </c>
      <c r="AF9" s="99" t="s">
        <v>61</v>
      </c>
      <c r="AG9" s="37">
        <v>2024</v>
      </c>
      <c r="AI9" s="100">
        <v>1447794615</v>
      </c>
    </row>
    <row r="10" spans="1:37" s="37" customFormat="1" ht="15" customHeight="1">
      <c r="A10" s="94"/>
      <c r="B10" s="94"/>
      <c r="C10" s="94" t="s">
        <v>54</v>
      </c>
      <c r="D10" s="94" t="s">
        <v>59</v>
      </c>
      <c r="E10" s="94" t="s">
        <v>60</v>
      </c>
      <c r="F10" s="94" t="s">
        <v>59</v>
      </c>
      <c r="G10" s="94" t="s">
        <v>64</v>
      </c>
      <c r="H10" s="94" t="s">
        <v>54</v>
      </c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 t="s">
        <v>75</v>
      </c>
      <c r="X10" s="95">
        <v>50000000</v>
      </c>
      <c r="Y10" s="96">
        <v>0</v>
      </c>
      <c r="Z10" s="97">
        <v>50000000</v>
      </c>
      <c r="AA10" s="95">
        <v>13246901.17</v>
      </c>
      <c r="AB10" s="97">
        <v>962460186.13</v>
      </c>
      <c r="AC10" s="96">
        <v>0</v>
      </c>
      <c r="AD10" s="97">
        <v>962460186.13</v>
      </c>
      <c r="AE10" s="97">
        <v>-912460186.13</v>
      </c>
      <c r="AF10" s="99" t="s">
        <v>61</v>
      </c>
      <c r="AG10" s="37">
        <v>2024</v>
      </c>
      <c r="AI10" s="100"/>
    </row>
    <row r="11" spans="1:37" s="37" customFormat="1" ht="15" customHeight="1">
      <c r="A11" s="94"/>
      <c r="B11" s="94"/>
      <c r="C11" s="94" t="s">
        <v>54</v>
      </c>
      <c r="D11" s="94" t="s">
        <v>59</v>
      </c>
      <c r="E11" s="94" t="s">
        <v>60</v>
      </c>
      <c r="F11" s="94" t="s">
        <v>59</v>
      </c>
      <c r="G11" s="94" t="s">
        <v>64</v>
      </c>
      <c r="H11" s="94" t="s">
        <v>54</v>
      </c>
      <c r="I11" s="94" t="s">
        <v>60</v>
      </c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 t="s">
        <v>77</v>
      </c>
      <c r="X11" s="98">
        <v>0</v>
      </c>
      <c r="Y11" s="98">
        <v>0</v>
      </c>
      <c r="Z11" s="98">
        <v>0</v>
      </c>
      <c r="AA11" s="95">
        <v>13246901.17</v>
      </c>
      <c r="AB11" s="95">
        <v>962460186.13</v>
      </c>
      <c r="AC11" s="98">
        <v>0</v>
      </c>
      <c r="AD11" s="97">
        <v>962460186.13</v>
      </c>
      <c r="AE11" s="97">
        <v>-962460186.13</v>
      </c>
      <c r="AI11" s="100"/>
    </row>
    <row r="12" spans="1:37" s="37" customFormat="1" ht="15" customHeight="1">
      <c r="A12" s="94"/>
      <c r="B12" s="94"/>
      <c r="C12" s="94" t="s">
        <v>54</v>
      </c>
      <c r="D12" s="94" t="s">
        <v>59</v>
      </c>
      <c r="E12" s="94" t="s">
        <v>60</v>
      </c>
      <c r="F12" s="94" t="s">
        <v>59</v>
      </c>
      <c r="G12" s="94" t="s">
        <v>64</v>
      </c>
      <c r="H12" s="94" t="s">
        <v>54</v>
      </c>
      <c r="I12" s="94" t="s">
        <v>60</v>
      </c>
      <c r="J12" s="94" t="s">
        <v>78</v>
      </c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 t="s">
        <v>79</v>
      </c>
      <c r="X12" s="95">
        <v>50000000</v>
      </c>
      <c r="Y12" s="98">
        <v>0</v>
      </c>
      <c r="Z12" s="95">
        <v>50000000</v>
      </c>
      <c r="AA12" s="95">
        <v>13246901.17</v>
      </c>
      <c r="AB12" s="95">
        <v>962460186.13</v>
      </c>
      <c r="AC12" s="98">
        <v>0</v>
      </c>
      <c r="AD12" s="97">
        <v>962460186.13</v>
      </c>
      <c r="AE12" s="97">
        <v>-912460186.13</v>
      </c>
      <c r="AF12" s="99"/>
      <c r="AI12" s="100"/>
    </row>
    <row r="13" spans="1:37" s="37" customFormat="1" ht="15" customHeight="1">
      <c r="A13" s="94"/>
      <c r="B13" s="94"/>
      <c r="C13" s="94" t="s">
        <v>54</v>
      </c>
      <c r="D13" s="94" t="s">
        <v>59</v>
      </c>
      <c r="E13" s="94" t="s">
        <v>60</v>
      </c>
      <c r="F13" s="94" t="s">
        <v>59</v>
      </c>
      <c r="G13" s="94" t="s">
        <v>64</v>
      </c>
      <c r="H13" s="94" t="s">
        <v>80</v>
      </c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 t="s">
        <v>81</v>
      </c>
      <c r="X13" s="95">
        <v>39743409877</v>
      </c>
      <c r="Y13" s="98">
        <v>0</v>
      </c>
      <c r="Z13" s="95">
        <v>39743409877</v>
      </c>
      <c r="AA13" s="95">
        <v>3296477302.73</v>
      </c>
      <c r="AB13" s="95">
        <v>28650313905.970001</v>
      </c>
      <c r="AC13" s="95">
        <v>13011427.01</v>
      </c>
      <c r="AD13" s="95">
        <v>28637302478.959999</v>
      </c>
      <c r="AE13" s="95">
        <v>11106107398.040001</v>
      </c>
      <c r="AF13" s="99" t="s">
        <v>61</v>
      </c>
      <c r="AG13" s="37">
        <v>2024</v>
      </c>
      <c r="AH13" s="102">
        <v>32222563940.27</v>
      </c>
      <c r="AI13" s="100"/>
    </row>
    <row r="14" spans="1:37" s="37" customFormat="1" ht="15" customHeight="1">
      <c r="A14" s="94"/>
      <c r="B14" s="94"/>
      <c r="C14" s="94" t="s">
        <v>54</v>
      </c>
      <c r="D14" s="94" t="s">
        <v>59</v>
      </c>
      <c r="E14" s="94" t="s">
        <v>60</v>
      </c>
      <c r="F14" s="94" t="s">
        <v>59</v>
      </c>
      <c r="G14" s="94" t="s">
        <v>64</v>
      </c>
      <c r="H14" s="94" t="s">
        <v>80</v>
      </c>
      <c r="I14" s="94" t="s">
        <v>60</v>
      </c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 t="s">
        <v>83</v>
      </c>
      <c r="X14" s="98">
        <v>0</v>
      </c>
      <c r="Y14" s="98">
        <v>0</v>
      </c>
      <c r="Z14" s="98">
        <v>0</v>
      </c>
      <c r="AA14" s="95">
        <v>2004404134.99</v>
      </c>
      <c r="AB14" s="95">
        <v>17295040673.650002</v>
      </c>
      <c r="AC14" s="95">
        <v>11909349.99</v>
      </c>
      <c r="AD14" s="95">
        <v>17283131323.66</v>
      </c>
      <c r="AE14" s="95">
        <v>-17283131323.66</v>
      </c>
      <c r="AI14" s="100"/>
    </row>
    <row r="15" spans="1:37" s="37" customFormat="1" ht="15" customHeight="1">
      <c r="A15" s="94"/>
      <c r="B15" s="94"/>
      <c r="C15" s="94" t="s">
        <v>54</v>
      </c>
      <c r="D15" s="94" t="s">
        <v>59</v>
      </c>
      <c r="E15" s="94" t="s">
        <v>60</v>
      </c>
      <c r="F15" s="94" t="s">
        <v>59</v>
      </c>
      <c r="G15" s="94" t="s">
        <v>64</v>
      </c>
      <c r="H15" s="94" t="s">
        <v>80</v>
      </c>
      <c r="I15" s="94" t="s">
        <v>60</v>
      </c>
      <c r="J15" s="94" t="s">
        <v>85</v>
      </c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 t="s">
        <v>86</v>
      </c>
      <c r="X15" s="98">
        <v>0</v>
      </c>
      <c r="Y15" s="98">
        <v>0</v>
      </c>
      <c r="Z15" s="98">
        <v>0</v>
      </c>
      <c r="AA15" s="95">
        <v>2004404134.99</v>
      </c>
      <c r="AB15" s="95">
        <v>17295040673.650002</v>
      </c>
      <c r="AC15" s="95">
        <v>11909349.99</v>
      </c>
      <c r="AD15" s="97">
        <v>17283131323.66</v>
      </c>
      <c r="AE15" s="97">
        <v>-17283131323.66</v>
      </c>
      <c r="AI15" s="100"/>
    </row>
    <row r="16" spans="1:37" s="37" customFormat="1" ht="15" customHeight="1">
      <c r="A16" s="94"/>
      <c r="B16" s="94"/>
      <c r="C16" s="94" t="s">
        <v>54</v>
      </c>
      <c r="D16" s="94" t="s">
        <v>59</v>
      </c>
      <c r="E16" s="94" t="s">
        <v>60</v>
      </c>
      <c r="F16" s="94" t="s">
        <v>59</v>
      </c>
      <c r="G16" s="94" t="s">
        <v>64</v>
      </c>
      <c r="H16" s="94" t="s">
        <v>80</v>
      </c>
      <c r="I16" s="94" t="s">
        <v>60</v>
      </c>
      <c r="J16" s="94" t="s">
        <v>85</v>
      </c>
      <c r="K16" s="94" t="s">
        <v>87</v>
      </c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 t="s">
        <v>88</v>
      </c>
      <c r="X16" s="98">
        <v>0</v>
      </c>
      <c r="Y16" s="98">
        <v>0</v>
      </c>
      <c r="Z16" s="98">
        <v>0</v>
      </c>
      <c r="AA16" s="95">
        <v>2004404134.99</v>
      </c>
      <c r="AB16" s="95">
        <v>17295040673.650002</v>
      </c>
      <c r="AC16" s="95">
        <v>11909349.99</v>
      </c>
      <c r="AD16" s="97">
        <v>17283131323.66</v>
      </c>
      <c r="AE16" s="97">
        <v>-17283131323.66</v>
      </c>
      <c r="AI16" s="100"/>
    </row>
    <row r="17" spans="1:35" s="37" customFormat="1" ht="15" customHeight="1">
      <c r="A17" s="94"/>
      <c r="B17" s="94"/>
      <c r="C17" s="94" t="s">
        <v>54</v>
      </c>
      <c r="D17" s="94" t="s">
        <v>59</v>
      </c>
      <c r="E17" s="94" t="s">
        <v>60</v>
      </c>
      <c r="F17" s="94" t="s">
        <v>59</v>
      </c>
      <c r="G17" s="94" t="s">
        <v>64</v>
      </c>
      <c r="H17" s="94" t="s">
        <v>80</v>
      </c>
      <c r="I17" s="94" t="s">
        <v>60</v>
      </c>
      <c r="J17" s="94" t="s">
        <v>85</v>
      </c>
      <c r="K17" s="94" t="s">
        <v>87</v>
      </c>
      <c r="L17" s="94" t="s">
        <v>59</v>
      </c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 t="s">
        <v>89</v>
      </c>
      <c r="X17" s="98">
        <v>0</v>
      </c>
      <c r="Y17" s="96">
        <v>0</v>
      </c>
      <c r="Z17" s="96">
        <v>0</v>
      </c>
      <c r="AA17" s="95">
        <v>2004404134.99</v>
      </c>
      <c r="AB17" s="97">
        <v>17295040673.650002</v>
      </c>
      <c r="AC17" s="97">
        <v>11909349.99</v>
      </c>
      <c r="AD17" s="97">
        <v>17283131323.66</v>
      </c>
      <c r="AE17" s="97">
        <v>-17283131323.66</v>
      </c>
      <c r="AI17" s="100"/>
    </row>
    <row r="18" spans="1:35" s="37" customFormat="1" ht="15" customHeight="1">
      <c r="A18" s="94"/>
      <c r="B18" s="94"/>
      <c r="C18" s="94" t="s">
        <v>54</v>
      </c>
      <c r="D18" s="94" t="s">
        <v>59</v>
      </c>
      <c r="E18" s="94" t="s">
        <v>60</v>
      </c>
      <c r="F18" s="94" t="s">
        <v>59</v>
      </c>
      <c r="G18" s="94" t="s">
        <v>64</v>
      </c>
      <c r="H18" s="94" t="s">
        <v>80</v>
      </c>
      <c r="I18" s="94" t="s">
        <v>60</v>
      </c>
      <c r="J18" s="94" t="s">
        <v>85</v>
      </c>
      <c r="K18" s="94" t="s">
        <v>87</v>
      </c>
      <c r="L18" s="94" t="s">
        <v>59</v>
      </c>
      <c r="M18" s="94" t="s">
        <v>59</v>
      </c>
      <c r="N18" s="94"/>
      <c r="O18" s="94"/>
      <c r="P18" s="94"/>
      <c r="Q18" s="94"/>
      <c r="R18" s="94"/>
      <c r="S18" s="94"/>
      <c r="T18" s="94"/>
      <c r="U18" s="94"/>
      <c r="V18" s="94"/>
      <c r="W18" s="94" t="s">
        <v>90</v>
      </c>
      <c r="X18" s="95">
        <v>24851678553</v>
      </c>
      <c r="Y18" s="96">
        <v>0</v>
      </c>
      <c r="Z18" s="97">
        <v>24851678553</v>
      </c>
      <c r="AA18" s="95">
        <v>2004404134.99</v>
      </c>
      <c r="AB18" s="97">
        <v>17295040673.650002</v>
      </c>
      <c r="AC18" s="97">
        <v>11909349.99</v>
      </c>
      <c r="AD18" s="97">
        <v>17283131323.66</v>
      </c>
      <c r="AE18" s="97">
        <v>7568547229.3400002</v>
      </c>
      <c r="AF18" s="99"/>
      <c r="AI18" s="100">
        <v>264638828.47999999</v>
      </c>
    </row>
    <row r="19" spans="1:35" s="37" customFormat="1" ht="15" customHeight="1">
      <c r="A19" s="94"/>
      <c r="B19" s="94"/>
      <c r="C19" s="94" t="s">
        <v>54</v>
      </c>
      <c r="D19" s="94" t="s">
        <v>59</v>
      </c>
      <c r="E19" s="94" t="s">
        <v>60</v>
      </c>
      <c r="F19" s="94" t="s">
        <v>59</v>
      </c>
      <c r="G19" s="94" t="s">
        <v>64</v>
      </c>
      <c r="H19" s="94" t="s">
        <v>80</v>
      </c>
      <c r="I19" s="94" t="s">
        <v>64</v>
      </c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 t="s">
        <v>92</v>
      </c>
      <c r="X19" s="98">
        <v>0</v>
      </c>
      <c r="Y19" s="96">
        <v>0</v>
      </c>
      <c r="Z19" s="96">
        <v>0</v>
      </c>
      <c r="AA19" s="95">
        <v>1292073167.74</v>
      </c>
      <c r="AB19" s="97">
        <v>11355273232.32</v>
      </c>
      <c r="AC19" s="97">
        <v>1102077.02</v>
      </c>
      <c r="AD19" s="97">
        <v>11354171155.299999</v>
      </c>
      <c r="AE19" s="97">
        <v>-11354171155.299999</v>
      </c>
      <c r="AI19" s="100"/>
    </row>
    <row r="20" spans="1:35" s="37" customFormat="1" ht="15" customHeight="1">
      <c r="A20" s="94"/>
      <c r="B20" s="94"/>
      <c r="C20" s="94" t="s">
        <v>54</v>
      </c>
      <c r="D20" s="94" t="s">
        <v>59</v>
      </c>
      <c r="E20" s="94" t="s">
        <v>60</v>
      </c>
      <c r="F20" s="94" t="s">
        <v>59</v>
      </c>
      <c r="G20" s="94" t="s">
        <v>64</v>
      </c>
      <c r="H20" s="94" t="s">
        <v>80</v>
      </c>
      <c r="I20" s="94" t="s">
        <v>64</v>
      </c>
      <c r="J20" s="94" t="s">
        <v>78</v>
      </c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 t="s">
        <v>94</v>
      </c>
      <c r="X20" s="98">
        <v>0</v>
      </c>
      <c r="Y20" s="96">
        <v>0</v>
      </c>
      <c r="Z20" s="96">
        <v>0</v>
      </c>
      <c r="AA20" s="95">
        <v>1292073167.74</v>
      </c>
      <c r="AB20" s="97">
        <v>11355273232.32</v>
      </c>
      <c r="AC20" s="97">
        <v>1102077.02</v>
      </c>
      <c r="AD20" s="97">
        <v>11354171155.299999</v>
      </c>
      <c r="AE20" s="97">
        <v>-11354171155.299999</v>
      </c>
      <c r="AI20" s="100"/>
    </row>
    <row r="21" spans="1:35" s="37" customFormat="1" ht="15" customHeight="1">
      <c r="A21" s="94"/>
      <c r="B21" s="94"/>
      <c r="C21" s="94" t="s">
        <v>54</v>
      </c>
      <c r="D21" s="94" t="s">
        <v>59</v>
      </c>
      <c r="E21" s="94" t="s">
        <v>60</v>
      </c>
      <c r="F21" s="94" t="s">
        <v>59</v>
      </c>
      <c r="G21" s="94" t="s">
        <v>64</v>
      </c>
      <c r="H21" s="94" t="s">
        <v>80</v>
      </c>
      <c r="I21" s="94" t="s">
        <v>64</v>
      </c>
      <c r="J21" s="94" t="s">
        <v>78</v>
      </c>
      <c r="K21" s="94" t="s">
        <v>95</v>
      </c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 t="s">
        <v>96</v>
      </c>
      <c r="X21" s="98">
        <v>0</v>
      </c>
      <c r="Y21" s="96">
        <v>0</v>
      </c>
      <c r="Z21" s="96">
        <v>0</v>
      </c>
      <c r="AA21" s="95">
        <v>1292073167.74</v>
      </c>
      <c r="AB21" s="97">
        <v>11355273232.32</v>
      </c>
      <c r="AC21" s="97">
        <v>1102077.02</v>
      </c>
      <c r="AD21" s="97">
        <v>11354171155.299999</v>
      </c>
      <c r="AE21" s="97">
        <v>-11354171155.299999</v>
      </c>
      <c r="AI21" s="100"/>
    </row>
    <row r="22" spans="1:35" s="37" customFormat="1" ht="15" customHeight="1">
      <c r="A22" s="94"/>
      <c r="B22" s="94"/>
      <c r="C22" s="94" t="s">
        <v>54</v>
      </c>
      <c r="D22" s="94" t="s">
        <v>59</v>
      </c>
      <c r="E22" s="94" t="s">
        <v>60</v>
      </c>
      <c r="F22" s="94" t="s">
        <v>59</v>
      </c>
      <c r="G22" s="94" t="s">
        <v>64</v>
      </c>
      <c r="H22" s="94" t="s">
        <v>80</v>
      </c>
      <c r="I22" s="94" t="s">
        <v>64</v>
      </c>
      <c r="J22" s="94" t="s">
        <v>78</v>
      </c>
      <c r="K22" s="94" t="s">
        <v>95</v>
      </c>
      <c r="L22" s="94" t="s">
        <v>59</v>
      </c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 t="s">
        <v>97</v>
      </c>
      <c r="X22" s="95">
        <v>14891731324</v>
      </c>
      <c r="Y22" s="96">
        <v>0</v>
      </c>
      <c r="Z22" s="97">
        <v>14891731324</v>
      </c>
      <c r="AA22" s="95">
        <v>1292073167.74</v>
      </c>
      <c r="AB22" s="97">
        <v>11355273232.32</v>
      </c>
      <c r="AC22" s="97">
        <v>1102077.02</v>
      </c>
      <c r="AD22" s="97">
        <v>11354171155.299999</v>
      </c>
      <c r="AE22" s="97">
        <v>3537560168.6999998</v>
      </c>
      <c r="AF22" s="99"/>
      <c r="AI22" s="100">
        <v>179908286.05000001</v>
      </c>
    </row>
    <row r="23" spans="1:35" s="37" customFormat="1" ht="15" customHeight="1">
      <c r="A23" s="94"/>
      <c r="B23" s="94"/>
      <c r="C23" s="94" t="s">
        <v>54</v>
      </c>
      <c r="D23" s="94" t="s">
        <v>59</v>
      </c>
      <c r="E23" s="94" t="s">
        <v>60</v>
      </c>
      <c r="F23" s="94" t="s">
        <v>87</v>
      </c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 t="s">
        <v>99</v>
      </c>
      <c r="X23" s="95">
        <v>11532590123</v>
      </c>
      <c r="Y23" s="96">
        <v>0</v>
      </c>
      <c r="Z23" s="97">
        <v>11532590123</v>
      </c>
      <c r="AA23" s="95">
        <v>513607119.98000002</v>
      </c>
      <c r="AB23" s="97">
        <v>9848222751.8400002</v>
      </c>
      <c r="AC23" s="97">
        <v>1154049860.74</v>
      </c>
      <c r="AD23" s="97">
        <v>8694172891.1000004</v>
      </c>
      <c r="AE23" s="97">
        <v>2838417231.9000001</v>
      </c>
      <c r="AI23" s="100"/>
    </row>
    <row r="24" spans="1:35" s="37" customFormat="1" ht="15" customHeight="1">
      <c r="A24" s="94"/>
      <c r="B24" s="94"/>
      <c r="C24" s="94" t="s">
        <v>54</v>
      </c>
      <c r="D24" s="94" t="s">
        <v>59</v>
      </c>
      <c r="E24" s="94" t="s">
        <v>60</v>
      </c>
      <c r="F24" s="94" t="s">
        <v>87</v>
      </c>
      <c r="G24" s="94" t="s">
        <v>64</v>
      </c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 t="s">
        <v>102</v>
      </c>
      <c r="X24" s="95">
        <v>5924000000</v>
      </c>
      <c r="Y24" s="96">
        <v>0</v>
      </c>
      <c r="Z24" s="97">
        <v>5924000000</v>
      </c>
      <c r="AA24" s="98">
        <v>0</v>
      </c>
      <c r="AB24" s="97">
        <v>5924000000</v>
      </c>
      <c r="AC24" s="96">
        <v>0</v>
      </c>
      <c r="AD24" s="97">
        <v>5924000000</v>
      </c>
      <c r="AE24" s="96">
        <v>0</v>
      </c>
      <c r="AF24" s="99" t="s">
        <v>99</v>
      </c>
      <c r="AG24" s="37">
        <v>2024</v>
      </c>
      <c r="AI24" s="100"/>
    </row>
    <row r="25" spans="1:35" s="37" customFormat="1" ht="15" customHeight="1">
      <c r="A25" s="94"/>
      <c r="B25" s="94"/>
      <c r="C25" s="94" t="s">
        <v>54</v>
      </c>
      <c r="D25" s="94" t="s">
        <v>59</v>
      </c>
      <c r="E25" s="94" t="s">
        <v>60</v>
      </c>
      <c r="F25" s="94" t="s">
        <v>87</v>
      </c>
      <c r="G25" s="94" t="s">
        <v>64</v>
      </c>
      <c r="H25" s="94" t="s">
        <v>59</v>
      </c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 t="s">
        <v>104</v>
      </c>
      <c r="X25" s="98">
        <v>0</v>
      </c>
      <c r="Y25" s="96">
        <v>0</v>
      </c>
      <c r="Z25" s="96">
        <v>0</v>
      </c>
      <c r="AA25" s="98">
        <v>0</v>
      </c>
      <c r="AB25" s="97">
        <v>5924000000</v>
      </c>
      <c r="AC25" s="96">
        <v>0</v>
      </c>
      <c r="AD25" s="97">
        <v>5924000000</v>
      </c>
      <c r="AE25" s="97">
        <v>-5924000000</v>
      </c>
      <c r="AF25" s="99"/>
      <c r="AI25" s="100"/>
    </row>
    <row r="26" spans="1:35" s="37" customFormat="1" ht="15" customHeight="1">
      <c r="A26" s="94"/>
      <c r="B26" s="94"/>
      <c r="C26" s="94" t="s">
        <v>54</v>
      </c>
      <c r="D26" s="94" t="s">
        <v>59</v>
      </c>
      <c r="E26" s="94" t="s">
        <v>60</v>
      </c>
      <c r="F26" s="94" t="s">
        <v>87</v>
      </c>
      <c r="G26" s="94" t="s">
        <v>64</v>
      </c>
      <c r="H26" s="94" t="s">
        <v>59</v>
      </c>
      <c r="I26" s="94" t="s">
        <v>60</v>
      </c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 t="s">
        <v>106</v>
      </c>
      <c r="X26" s="95">
        <v>5924000000</v>
      </c>
      <c r="Y26" s="96">
        <v>0</v>
      </c>
      <c r="Z26" s="97">
        <v>5924000000</v>
      </c>
      <c r="AA26" s="98">
        <v>0</v>
      </c>
      <c r="AB26" s="97">
        <v>5924000000</v>
      </c>
      <c r="AC26" s="96">
        <v>0</v>
      </c>
      <c r="AD26" s="97">
        <v>5924000000</v>
      </c>
      <c r="AE26" s="96">
        <v>0</v>
      </c>
      <c r="AF26" s="99"/>
      <c r="AI26" s="100"/>
    </row>
    <row r="27" spans="1:35" s="37" customFormat="1" ht="15" customHeight="1">
      <c r="A27" s="94"/>
      <c r="B27" s="94"/>
      <c r="C27" s="94" t="s">
        <v>54</v>
      </c>
      <c r="D27" s="94" t="s">
        <v>59</v>
      </c>
      <c r="E27" s="94" t="s">
        <v>60</v>
      </c>
      <c r="F27" s="94" t="s">
        <v>87</v>
      </c>
      <c r="G27" s="94" t="s">
        <v>78</v>
      </c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 t="s">
        <v>107</v>
      </c>
      <c r="X27" s="95">
        <v>1590123</v>
      </c>
      <c r="Y27" s="96">
        <v>0</v>
      </c>
      <c r="Z27" s="97">
        <v>1590123</v>
      </c>
      <c r="AA27" s="95">
        <v>8571.34</v>
      </c>
      <c r="AB27" s="97">
        <v>20548586.719999999</v>
      </c>
      <c r="AC27" s="96">
        <v>0</v>
      </c>
      <c r="AD27" s="97">
        <v>20548586.719999999</v>
      </c>
      <c r="AE27" s="97">
        <v>-18958463.719999999</v>
      </c>
      <c r="AF27" s="99" t="s">
        <v>99</v>
      </c>
      <c r="AG27" s="37">
        <v>2024</v>
      </c>
      <c r="AI27" s="100"/>
    </row>
    <row r="28" spans="1:35" s="37" customFormat="1" ht="15" customHeight="1">
      <c r="A28" s="94"/>
      <c r="B28" s="94"/>
      <c r="C28" s="94" t="s">
        <v>54</v>
      </c>
      <c r="D28" s="94" t="s">
        <v>59</v>
      </c>
      <c r="E28" s="94" t="s">
        <v>60</v>
      </c>
      <c r="F28" s="94" t="s">
        <v>87</v>
      </c>
      <c r="G28" s="94" t="s">
        <v>78</v>
      </c>
      <c r="H28" s="94" t="s">
        <v>59</v>
      </c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 t="s">
        <v>109</v>
      </c>
      <c r="X28" s="98">
        <v>0</v>
      </c>
      <c r="Y28" s="96">
        <v>0</v>
      </c>
      <c r="Z28" s="96">
        <v>0</v>
      </c>
      <c r="AA28" s="95">
        <v>8571.34</v>
      </c>
      <c r="AB28" s="97">
        <v>20548586.719999999</v>
      </c>
      <c r="AC28" s="96">
        <v>0</v>
      </c>
      <c r="AD28" s="97">
        <v>20548586.719999999</v>
      </c>
      <c r="AE28" s="97">
        <v>-20548586.719999999</v>
      </c>
      <c r="AI28" s="100"/>
    </row>
    <row r="29" spans="1:35" s="37" customFormat="1" ht="15" customHeight="1">
      <c r="A29" s="94"/>
      <c r="B29" s="94"/>
      <c r="C29" s="94" t="s">
        <v>54</v>
      </c>
      <c r="D29" s="94" t="s">
        <v>59</v>
      </c>
      <c r="E29" s="94" t="s">
        <v>60</v>
      </c>
      <c r="F29" s="94" t="s">
        <v>87</v>
      </c>
      <c r="G29" s="94" t="s">
        <v>78</v>
      </c>
      <c r="H29" s="94" t="s">
        <v>59</v>
      </c>
      <c r="I29" s="94" t="s">
        <v>64</v>
      </c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 t="s">
        <v>110</v>
      </c>
      <c r="X29" s="98">
        <v>0</v>
      </c>
      <c r="Y29" s="96">
        <v>0</v>
      </c>
      <c r="Z29" s="96">
        <v>0</v>
      </c>
      <c r="AA29" s="95">
        <v>8571.34</v>
      </c>
      <c r="AB29" s="97">
        <v>20548586.719999999</v>
      </c>
      <c r="AC29" s="96">
        <v>0</v>
      </c>
      <c r="AD29" s="97">
        <v>20548586.719999999</v>
      </c>
      <c r="AE29" s="97">
        <v>-20548586.719999999</v>
      </c>
      <c r="AI29" s="100"/>
    </row>
    <row r="30" spans="1:35" s="37" customFormat="1" ht="15" customHeight="1">
      <c r="A30" s="94"/>
      <c r="B30" s="94"/>
      <c r="C30" s="94" t="s">
        <v>54</v>
      </c>
      <c r="D30" s="94" t="s">
        <v>59</v>
      </c>
      <c r="E30" s="94" t="s">
        <v>60</v>
      </c>
      <c r="F30" s="94" t="s">
        <v>87</v>
      </c>
      <c r="G30" s="94" t="s">
        <v>78</v>
      </c>
      <c r="H30" s="94" t="s">
        <v>59</v>
      </c>
      <c r="I30" s="94" t="s">
        <v>64</v>
      </c>
      <c r="J30" s="94" t="s">
        <v>60</v>
      </c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 t="s">
        <v>111</v>
      </c>
      <c r="X30" s="95">
        <v>1590123</v>
      </c>
      <c r="Y30" s="96">
        <v>0</v>
      </c>
      <c r="Z30" s="97">
        <v>1590123</v>
      </c>
      <c r="AA30" s="95">
        <v>8571.34</v>
      </c>
      <c r="AB30" s="97">
        <v>20548586.719999999</v>
      </c>
      <c r="AC30" s="96">
        <v>0</v>
      </c>
      <c r="AD30" s="97">
        <v>20548586.719999999</v>
      </c>
      <c r="AE30" s="97">
        <v>-18958463.719999999</v>
      </c>
      <c r="AI30" s="100"/>
    </row>
    <row r="31" spans="1:35" s="37" customFormat="1" ht="15" customHeight="1">
      <c r="A31" s="94"/>
      <c r="B31" s="94"/>
      <c r="C31" s="94" t="s">
        <v>54</v>
      </c>
      <c r="D31" s="94" t="s">
        <v>59</v>
      </c>
      <c r="E31" s="94" t="s">
        <v>60</v>
      </c>
      <c r="F31" s="94" t="s">
        <v>87</v>
      </c>
      <c r="G31" s="94" t="s">
        <v>112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 t="s">
        <v>113</v>
      </c>
      <c r="X31" s="95">
        <v>5600000000</v>
      </c>
      <c r="Y31" s="96">
        <v>0</v>
      </c>
      <c r="Z31" s="97">
        <v>5600000000</v>
      </c>
      <c r="AA31" s="95">
        <v>513526548.63999999</v>
      </c>
      <c r="AB31" s="97">
        <v>3903550665.1199999</v>
      </c>
      <c r="AC31" s="97">
        <v>1154049860.74</v>
      </c>
      <c r="AD31" s="97">
        <v>2749500804.3800001</v>
      </c>
      <c r="AE31" s="97">
        <v>2850499195.6199999</v>
      </c>
      <c r="AF31" s="99" t="s">
        <v>99</v>
      </c>
      <c r="AG31" s="37">
        <v>2024</v>
      </c>
      <c r="AI31" s="100">
        <v>88337935.459999993</v>
      </c>
    </row>
    <row r="32" spans="1:35" s="37" customFormat="1" ht="15" customHeight="1">
      <c r="A32" s="94"/>
      <c r="B32" s="94"/>
      <c r="C32" s="94" t="s">
        <v>54</v>
      </c>
      <c r="D32" s="94" t="s">
        <v>59</v>
      </c>
      <c r="E32" s="94" t="s">
        <v>60</v>
      </c>
      <c r="F32" s="94" t="s">
        <v>87</v>
      </c>
      <c r="G32" s="94" t="s">
        <v>112</v>
      </c>
      <c r="H32" s="94" t="s">
        <v>87</v>
      </c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 t="s">
        <v>115</v>
      </c>
      <c r="X32" s="95">
        <v>5600000000</v>
      </c>
      <c r="Y32" s="96">
        <v>0</v>
      </c>
      <c r="Z32" s="97">
        <v>5600000000</v>
      </c>
      <c r="AA32" s="95">
        <v>513526548.63999999</v>
      </c>
      <c r="AB32" s="97">
        <v>3903550665.1199999</v>
      </c>
      <c r="AC32" s="97">
        <v>1154049860.74</v>
      </c>
      <c r="AD32" s="97">
        <v>2749500804.3800001</v>
      </c>
      <c r="AE32" s="97">
        <v>2850499195.6199999</v>
      </c>
      <c r="AI32" s="100"/>
    </row>
    <row r="33" spans="1:35" s="37" customFormat="1" ht="15" customHeight="1">
      <c r="A33" s="94"/>
      <c r="B33" s="94"/>
      <c r="C33" s="94" t="s">
        <v>54</v>
      </c>
      <c r="D33" s="94" t="s">
        <v>59</v>
      </c>
      <c r="E33" s="94" t="s">
        <v>60</v>
      </c>
      <c r="F33" s="94" t="s">
        <v>87</v>
      </c>
      <c r="G33" s="94" t="s">
        <v>116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 t="s">
        <v>117</v>
      </c>
      <c r="X33" s="95">
        <v>7000000</v>
      </c>
      <c r="Y33" s="96">
        <v>0</v>
      </c>
      <c r="Z33" s="97">
        <v>7000000</v>
      </c>
      <c r="AA33" s="95">
        <v>72000</v>
      </c>
      <c r="AB33" s="97">
        <v>123500</v>
      </c>
      <c r="AC33" s="96">
        <v>0</v>
      </c>
      <c r="AD33" s="97">
        <v>123500</v>
      </c>
      <c r="AE33" s="97">
        <v>6876500</v>
      </c>
      <c r="AF33" s="99" t="s">
        <v>99</v>
      </c>
      <c r="AG33" s="37">
        <v>2024</v>
      </c>
      <c r="AI33" s="100"/>
    </row>
    <row r="34" spans="1:35" ht="15" customHeight="1">
      <c r="A34" s="24"/>
      <c r="B34" s="24"/>
      <c r="C34" s="24" t="s">
        <v>54</v>
      </c>
      <c r="D34" s="24" t="s">
        <v>59</v>
      </c>
      <c r="E34" s="24" t="s">
        <v>60</v>
      </c>
      <c r="F34" s="24" t="s">
        <v>87</v>
      </c>
      <c r="G34" s="24" t="s">
        <v>116</v>
      </c>
      <c r="H34" s="24" t="s">
        <v>59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 t="s">
        <v>119</v>
      </c>
      <c r="X34" s="91">
        <v>0</v>
      </c>
      <c r="Y34" s="92">
        <v>0</v>
      </c>
      <c r="Z34" s="92">
        <v>0</v>
      </c>
      <c r="AA34" s="25">
        <v>72000</v>
      </c>
      <c r="AB34" s="26">
        <v>123500</v>
      </c>
      <c r="AC34" s="92">
        <v>0</v>
      </c>
      <c r="AD34" s="26">
        <v>123500</v>
      </c>
      <c r="AE34" s="26">
        <v>-123500</v>
      </c>
      <c r="AI34" s="23"/>
    </row>
    <row r="35" spans="1:35" s="37" customFormat="1" ht="15" customHeight="1">
      <c r="A35" s="24"/>
      <c r="B35" s="24"/>
      <c r="C35" s="24" t="s">
        <v>54</v>
      </c>
      <c r="D35" s="24" t="s">
        <v>59</v>
      </c>
      <c r="E35" s="24" t="s">
        <v>60</v>
      </c>
      <c r="F35" s="24" t="s">
        <v>87</v>
      </c>
      <c r="G35" s="24" t="s">
        <v>116</v>
      </c>
      <c r="H35" s="24" t="s">
        <v>59</v>
      </c>
      <c r="I35" s="24" t="s">
        <v>60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 t="s">
        <v>120</v>
      </c>
      <c r="X35" s="25">
        <v>5000000</v>
      </c>
      <c r="Y35" s="92">
        <v>0</v>
      </c>
      <c r="Z35" s="26">
        <v>5000000</v>
      </c>
      <c r="AA35" s="25">
        <v>72000</v>
      </c>
      <c r="AB35" s="26">
        <v>72000</v>
      </c>
      <c r="AC35" s="92">
        <v>0</v>
      </c>
      <c r="AD35" s="26">
        <v>72000</v>
      </c>
      <c r="AE35" s="26">
        <v>4928000</v>
      </c>
    </row>
    <row r="36" spans="1:35" s="37" customFormat="1" ht="15" customHeight="1">
      <c r="A36" s="24"/>
      <c r="B36" s="24"/>
      <c r="C36" s="24" t="s">
        <v>54</v>
      </c>
      <c r="D36" s="24" t="s">
        <v>59</v>
      </c>
      <c r="E36" s="24" t="s">
        <v>60</v>
      </c>
      <c r="F36" s="24" t="s">
        <v>87</v>
      </c>
      <c r="G36" s="24" t="s">
        <v>116</v>
      </c>
      <c r="H36" s="24" t="s">
        <v>59</v>
      </c>
      <c r="I36" s="24" t="s">
        <v>122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 t="s">
        <v>123</v>
      </c>
      <c r="X36" s="25">
        <v>2000000</v>
      </c>
      <c r="Y36" s="92">
        <v>0</v>
      </c>
      <c r="Z36" s="26">
        <v>2000000</v>
      </c>
      <c r="AA36" s="91">
        <v>0</v>
      </c>
      <c r="AB36" s="26">
        <v>51500</v>
      </c>
      <c r="AC36" s="92">
        <v>0</v>
      </c>
      <c r="AD36" s="26">
        <v>51500</v>
      </c>
      <c r="AE36" s="26">
        <v>1948500</v>
      </c>
    </row>
    <row r="37" spans="1:35" s="42" customFormat="1" ht="15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40"/>
      <c r="Y37" s="41"/>
      <c r="Z37" s="41"/>
      <c r="AA37" s="40"/>
      <c r="AB37" s="41"/>
      <c r="AC37" s="41"/>
      <c r="AD37" s="41"/>
      <c r="AE37" s="41"/>
    </row>
    <row r="38" spans="1:35" s="33" customFormat="1" ht="27" customHeight="1">
      <c r="A38" s="24" t="s">
        <v>3</v>
      </c>
      <c r="B38" s="24" t="s">
        <v>4</v>
      </c>
      <c r="C38" s="24" t="s">
        <v>54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 t="s">
        <v>55</v>
      </c>
      <c r="X38" s="25">
        <v>49817431003</v>
      </c>
      <c r="Y38" s="24">
        <v>0</v>
      </c>
      <c r="Z38" s="25">
        <v>49817431003</v>
      </c>
      <c r="AA38" s="25">
        <v>4735931066.3199997</v>
      </c>
      <c r="AB38" s="26">
        <v>54813733582.110001</v>
      </c>
      <c r="AC38" s="26">
        <v>4873338291.3500004</v>
      </c>
      <c r="AD38" s="26">
        <v>49940395290.760002</v>
      </c>
      <c r="AE38" s="26">
        <v>-122964287.76000001</v>
      </c>
    </row>
    <row r="39" spans="1:35" ht="15" customHeight="1">
      <c r="A39" s="24"/>
      <c r="B39" s="24"/>
      <c r="C39" s="24" t="s">
        <v>54</v>
      </c>
      <c r="D39" s="24" t="s">
        <v>59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 t="s">
        <v>55</v>
      </c>
      <c r="X39" s="25">
        <v>49817431003</v>
      </c>
      <c r="Y39" s="27">
        <v>0</v>
      </c>
      <c r="Z39" s="26">
        <v>49817431003</v>
      </c>
      <c r="AA39" s="25">
        <v>4735931066.3199997</v>
      </c>
      <c r="AB39" s="26">
        <v>54813733582.110001</v>
      </c>
      <c r="AC39" s="26">
        <v>4873338291.3500004</v>
      </c>
      <c r="AD39" s="26">
        <v>49940395290.760002</v>
      </c>
      <c r="AE39" s="26">
        <v>-122964287.76000001</v>
      </c>
    </row>
    <row r="40" spans="1:35" ht="27" customHeight="1">
      <c r="A40" s="24"/>
      <c r="B40" s="24"/>
      <c r="C40" s="24" t="s">
        <v>54</v>
      </c>
      <c r="D40" s="24" t="s">
        <v>59</v>
      </c>
      <c r="E40" s="24" t="s">
        <v>60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 t="s">
        <v>55</v>
      </c>
      <c r="X40" s="25">
        <v>49817431003</v>
      </c>
      <c r="Y40" s="24">
        <v>0</v>
      </c>
      <c r="Z40" s="25">
        <v>49817431003</v>
      </c>
      <c r="AA40" s="25">
        <v>4735931066.3199997</v>
      </c>
      <c r="AB40" s="26">
        <v>54813733582.110001</v>
      </c>
      <c r="AC40" s="26">
        <v>4873338291.3500004</v>
      </c>
      <c r="AD40" s="26">
        <v>49940395290.760002</v>
      </c>
      <c r="AE40" s="26">
        <v>-122964287.76000001</v>
      </c>
    </row>
    <row r="41" spans="1:35">
      <c r="A41" s="24"/>
      <c r="B41" s="24"/>
      <c r="C41" s="24" t="s">
        <v>54</v>
      </c>
      <c r="D41" s="24" t="s">
        <v>59</v>
      </c>
      <c r="E41" s="24" t="s">
        <v>60</v>
      </c>
      <c r="F41" s="24" t="s">
        <v>59</v>
      </c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 t="s">
        <v>61</v>
      </c>
      <c r="X41" s="25">
        <v>25926431003</v>
      </c>
      <c r="Y41" s="24">
        <v>0</v>
      </c>
      <c r="Z41" s="25">
        <v>25926431003</v>
      </c>
      <c r="AA41" s="25">
        <v>4309312671.1800003</v>
      </c>
      <c r="AB41" s="26">
        <v>32859616144.279999</v>
      </c>
      <c r="AC41" s="26">
        <v>20423889.98</v>
      </c>
      <c r="AD41" s="26">
        <v>32839192254.299999</v>
      </c>
      <c r="AE41" s="26">
        <v>-6912761251.3000002</v>
      </c>
    </row>
    <row r="42" spans="1:35">
      <c r="A42" s="24"/>
      <c r="B42" s="24"/>
      <c r="C42" s="24" t="s">
        <v>54</v>
      </c>
      <c r="D42" s="24" t="s">
        <v>59</v>
      </c>
      <c r="E42" s="24" t="s">
        <v>60</v>
      </c>
      <c r="F42" s="24" t="s">
        <v>59</v>
      </c>
      <c r="G42" s="24" t="s">
        <v>64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 t="s">
        <v>65</v>
      </c>
      <c r="X42" s="25">
        <v>25926431003</v>
      </c>
      <c r="Y42" s="27">
        <v>0</v>
      </c>
      <c r="Z42" s="26">
        <v>25926431003</v>
      </c>
      <c r="AA42" s="25">
        <v>4309312671.1800003</v>
      </c>
      <c r="AB42" s="26">
        <v>32859616144.279999</v>
      </c>
      <c r="AC42" s="26">
        <v>20423889.98</v>
      </c>
      <c r="AD42" s="26">
        <v>32839192254.299999</v>
      </c>
      <c r="AE42" s="26">
        <v>-6912761251.3000002</v>
      </c>
    </row>
    <row r="43" spans="1:35">
      <c r="A43" s="24"/>
      <c r="B43" s="24"/>
      <c r="C43" s="24" t="s">
        <v>54</v>
      </c>
      <c r="D43" s="24" t="s">
        <v>59</v>
      </c>
      <c r="E43" s="24" t="s">
        <v>60</v>
      </c>
      <c r="F43" s="24" t="s">
        <v>59</v>
      </c>
      <c r="G43" s="24" t="s">
        <v>64</v>
      </c>
      <c r="H43" s="24" t="s">
        <v>59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 t="s">
        <v>66</v>
      </c>
      <c r="X43" s="25">
        <v>7500000000</v>
      </c>
      <c r="Y43" s="27">
        <v>0</v>
      </c>
      <c r="Z43" s="26">
        <v>7500000000</v>
      </c>
      <c r="AA43" s="25">
        <v>1145325701</v>
      </c>
      <c r="AB43" s="26">
        <v>8744715079</v>
      </c>
      <c r="AC43" s="27">
        <v>0</v>
      </c>
      <c r="AD43" s="26">
        <v>8744715079</v>
      </c>
      <c r="AE43" s="26">
        <v>-1244715079</v>
      </c>
    </row>
    <row r="44" spans="1:35" s="33" customFormat="1">
      <c r="A44" s="29"/>
      <c r="B44" s="29"/>
      <c r="C44" s="29" t="s">
        <v>54</v>
      </c>
      <c r="D44" s="29" t="s">
        <v>59</v>
      </c>
      <c r="E44" s="29" t="s">
        <v>60</v>
      </c>
      <c r="F44" s="29" t="s">
        <v>59</v>
      </c>
      <c r="G44" s="29" t="s">
        <v>64</v>
      </c>
      <c r="H44" s="29" t="s">
        <v>59</v>
      </c>
      <c r="I44" s="29" t="s">
        <v>71</v>
      </c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 t="s">
        <v>74</v>
      </c>
      <c r="X44" s="30">
        <v>7500000000</v>
      </c>
      <c r="Y44" s="31">
        <v>0</v>
      </c>
      <c r="Z44" s="32">
        <v>7500000000</v>
      </c>
      <c r="AA44" s="30">
        <v>1145325701</v>
      </c>
      <c r="AB44" s="32">
        <v>8744715079</v>
      </c>
      <c r="AC44" s="31">
        <v>0</v>
      </c>
      <c r="AD44" s="32">
        <v>8744715079</v>
      </c>
      <c r="AE44" s="32">
        <v>-1244715079</v>
      </c>
      <c r="AF44" s="38" t="s">
        <v>61</v>
      </c>
      <c r="AG44" s="33">
        <v>2023</v>
      </c>
    </row>
    <row r="45" spans="1:35">
      <c r="A45" s="24"/>
      <c r="B45" s="24"/>
      <c r="C45" s="24" t="s">
        <v>54</v>
      </c>
      <c r="D45" s="24" t="s">
        <v>59</v>
      </c>
      <c r="E45" s="24" t="s">
        <v>60</v>
      </c>
      <c r="F45" s="24" t="s">
        <v>59</v>
      </c>
      <c r="G45" s="24" t="s">
        <v>64</v>
      </c>
      <c r="H45" s="24" t="s">
        <v>59</v>
      </c>
      <c r="I45" s="24" t="s">
        <v>71</v>
      </c>
      <c r="J45" s="24" t="s">
        <v>73</v>
      </c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 t="s">
        <v>74</v>
      </c>
      <c r="X45" s="25">
        <v>7500000000</v>
      </c>
      <c r="Y45" s="27">
        <v>0</v>
      </c>
      <c r="Z45" s="26">
        <v>7500000000</v>
      </c>
      <c r="AA45" s="25">
        <v>1145325701</v>
      </c>
      <c r="AB45" s="26">
        <v>8744715079</v>
      </c>
      <c r="AC45" s="27">
        <v>0</v>
      </c>
      <c r="AD45" s="26">
        <v>8744715079</v>
      </c>
      <c r="AE45" s="26">
        <v>-1244715079</v>
      </c>
      <c r="AF45" s="34"/>
    </row>
    <row r="46" spans="1:35" s="33" customFormat="1" ht="15" customHeight="1">
      <c r="A46" s="29"/>
      <c r="B46" s="29"/>
      <c r="C46" s="29" t="s">
        <v>54</v>
      </c>
      <c r="D46" s="29" t="s">
        <v>59</v>
      </c>
      <c r="E46" s="29" t="s">
        <v>60</v>
      </c>
      <c r="F46" s="29" t="s">
        <v>59</v>
      </c>
      <c r="G46" s="29" t="s">
        <v>64</v>
      </c>
      <c r="H46" s="29" t="s">
        <v>54</v>
      </c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 t="s">
        <v>75</v>
      </c>
      <c r="X46" s="30">
        <v>50000000</v>
      </c>
      <c r="Y46" s="31">
        <v>0</v>
      </c>
      <c r="Z46" s="32">
        <v>50000000</v>
      </c>
      <c r="AA46" s="30">
        <v>1219082</v>
      </c>
      <c r="AB46" s="32">
        <v>169005117.61000001</v>
      </c>
      <c r="AC46" s="31">
        <v>0</v>
      </c>
      <c r="AD46" s="32">
        <v>169005117.61000001</v>
      </c>
      <c r="AE46" s="32">
        <v>-119005117.61</v>
      </c>
      <c r="AF46" s="38" t="s">
        <v>61</v>
      </c>
      <c r="AG46" s="33">
        <v>2023</v>
      </c>
    </row>
    <row r="47" spans="1:35" ht="15" customHeight="1">
      <c r="A47" s="24"/>
      <c r="B47" s="24"/>
      <c r="C47" s="24" t="s">
        <v>54</v>
      </c>
      <c r="D47" s="24" t="s">
        <v>59</v>
      </c>
      <c r="E47" s="24" t="s">
        <v>60</v>
      </c>
      <c r="F47" s="24" t="s">
        <v>59</v>
      </c>
      <c r="G47" s="24" t="s">
        <v>64</v>
      </c>
      <c r="H47" s="24" t="s">
        <v>54</v>
      </c>
      <c r="I47" s="24" t="s">
        <v>60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 t="s">
        <v>77</v>
      </c>
      <c r="X47" s="24">
        <v>0</v>
      </c>
      <c r="Y47" s="24">
        <v>0</v>
      </c>
      <c r="Z47" s="24">
        <v>0</v>
      </c>
      <c r="AA47" s="25">
        <v>1219082</v>
      </c>
      <c r="AB47" s="25">
        <v>169005117.61000001</v>
      </c>
      <c r="AC47" s="24">
        <v>0</v>
      </c>
      <c r="AD47" s="26">
        <v>169005117.61000001</v>
      </c>
      <c r="AE47" s="26">
        <v>-169005117.61000001</v>
      </c>
    </row>
    <row r="48" spans="1:35" ht="15" customHeight="1">
      <c r="A48" s="24"/>
      <c r="B48" s="24"/>
      <c r="C48" s="24" t="s">
        <v>54</v>
      </c>
      <c r="D48" s="24" t="s">
        <v>59</v>
      </c>
      <c r="E48" s="24" t="s">
        <v>60</v>
      </c>
      <c r="F48" s="24" t="s">
        <v>59</v>
      </c>
      <c r="G48" s="24" t="s">
        <v>64</v>
      </c>
      <c r="H48" s="24" t="s">
        <v>54</v>
      </c>
      <c r="I48" s="24" t="s">
        <v>60</v>
      </c>
      <c r="J48" s="24" t="s">
        <v>78</v>
      </c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 t="s">
        <v>79</v>
      </c>
      <c r="X48" s="24">
        <v>0</v>
      </c>
      <c r="Y48" s="24">
        <v>0</v>
      </c>
      <c r="Z48" s="24">
        <v>0</v>
      </c>
      <c r="AA48" s="25">
        <v>1219082</v>
      </c>
      <c r="AB48" s="25">
        <v>169005117.61000001</v>
      </c>
      <c r="AC48" s="24">
        <v>0</v>
      </c>
      <c r="AD48" s="26">
        <v>169005117.61000001</v>
      </c>
      <c r="AE48" s="26">
        <v>-169005117.61000001</v>
      </c>
      <c r="AF48" s="34"/>
    </row>
    <row r="49" spans="1:33" s="33" customFormat="1">
      <c r="A49" s="29"/>
      <c r="B49" s="29"/>
      <c r="C49" s="29" t="s">
        <v>54</v>
      </c>
      <c r="D49" s="29" t="s">
        <v>59</v>
      </c>
      <c r="E49" s="29" t="s">
        <v>60</v>
      </c>
      <c r="F49" s="29" t="s">
        <v>59</v>
      </c>
      <c r="G49" s="29" t="s">
        <v>64</v>
      </c>
      <c r="H49" s="29" t="s">
        <v>80</v>
      </c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 t="s">
        <v>81</v>
      </c>
      <c r="X49" s="30">
        <v>18376431003</v>
      </c>
      <c r="Y49" s="29">
        <v>0</v>
      </c>
      <c r="Z49" s="30">
        <v>18376431003</v>
      </c>
      <c r="AA49" s="30">
        <v>3162767888.1799998</v>
      </c>
      <c r="AB49" s="30">
        <v>23945895947.669998</v>
      </c>
      <c r="AC49" s="30">
        <v>20423889.98</v>
      </c>
      <c r="AD49" s="30">
        <v>23925472057.689999</v>
      </c>
      <c r="AE49" s="30">
        <v>-5549041054.6899996</v>
      </c>
      <c r="AF49" s="38" t="s">
        <v>61</v>
      </c>
      <c r="AG49" s="33">
        <v>2023</v>
      </c>
    </row>
    <row r="50" spans="1:33">
      <c r="A50" s="24"/>
      <c r="B50" s="24"/>
      <c r="C50" s="24" t="s">
        <v>54</v>
      </c>
      <c r="D50" s="24" t="s">
        <v>59</v>
      </c>
      <c r="E50" s="24" t="s">
        <v>60</v>
      </c>
      <c r="F50" s="24" t="s">
        <v>59</v>
      </c>
      <c r="G50" s="24" t="s">
        <v>64</v>
      </c>
      <c r="H50" s="24" t="s">
        <v>80</v>
      </c>
      <c r="I50" s="24" t="s">
        <v>60</v>
      </c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 t="s">
        <v>83</v>
      </c>
      <c r="X50" s="24">
        <v>0</v>
      </c>
      <c r="Y50" s="24">
        <v>0</v>
      </c>
      <c r="Z50" s="24">
        <v>0</v>
      </c>
      <c r="AA50" s="25">
        <v>2107765316.03</v>
      </c>
      <c r="AB50" s="25">
        <v>14679662527.110001</v>
      </c>
      <c r="AC50" s="25">
        <v>14433976.210000001</v>
      </c>
      <c r="AD50" s="25">
        <v>14665228550.9</v>
      </c>
      <c r="AE50" s="25">
        <v>-14665228550.9</v>
      </c>
    </row>
    <row r="51" spans="1:33" ht="27" customHeight="1">
      <c r="A51" s="24"/>
      <c r="B51" s="24"/>
      <c r="C51" s="24" t="s">
        <v>54</v>
      </c>
      <c r="D51" s="24" t="s">
        <v>59</v>
      </c>
      <c r="E51" s="24" t="s">
        <v>60</v>
      </c>
      <c r="F51" s="24" t="s">
        <v>59</v>
      </c>
      <c r="G51" s="24" t="s">
        <v>64</v>
      </c>
      <c r="H51" s="24" t="s">
        <v>80</v>
      </c>
      <c r="I51" s="24" t="s">
        <v>60</v>
      </c>
      <c r="J51" s="24" t="s">
        <v>85</v>
      </c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 t="s">
        <v>86</v>
      </c>
      <c r="X51" s="24">
        <v>0</v>
      </c>
      <c r="Y51" s="24">
        <v>0</v>
      </c>
      <c r="Z51" s="24">
        <v>0</v>
      </c>
      <c r="AA51" s="25">
        <v>2107765316.03</v>
      </c>
      <c r="AB51" s="25">
        <v>14679662527.110001</v>
      </c>
      <c r="AC51" s="25">
        <v>14433976.210000001</v>
      </c>
      <c r="AD51" s="26">
        <v>14665228550.9</v>
      </c>
      <c r="AE51" s="26">
        <v>-14665228550.9</v>
      </c>
    </row>
    <row r="52" spans="1:33">
      <c r="A52" s="24"/>
      <c r="B52" s="24"/>
      <c r="C52" s="24" t="s">
        <v>54</v>
      </c>
      <c r="D52" s="24" t="s">
        <v>59</v>
      </c>
      <c r="E52" s="24" t="s">
        <v>60</v>
      </c>
      <c r="F52" s="24" t="s">
        <v>59</v>
      </c>
      <c r="G52" s="24" t="s">
        <v>64</v>
      </c>
      <c r="H52" s="24" t="s">
        <v>80</v>
      </c>
      <c r="I52" s="24" t="s">
        <v>60</v>
      </c>
      <c r="J52" s="24" t="s">
        <v>85</v>
      </c>
      <c r="K52" s="24" t="s">
        <v>87</v>
      </c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 t="s">
        <v>88</v>
      </c>
      <c r="X52" s="24">
        <v>0</v>
      </c>
      <c r="Y52" s="24">
        <v>0</v>
      </c>
      <c r="Z52" s="24">
        <v>0</v>
      </c>
      <c r="AA52" s="25">
        <v>2107765316.03</v>
      </c>
      <c r="AB52" s="25">
        <v>14679662527.110001</v>
      </c>
      <c r="AC52" s="25">
        <v>14433976.210000001</v>
      </c>
      <c r="AD52" s="26">
        <v>14665228550.9</v>
      </c>
      <c r="AE52" s="26">
        <v>-14665228550.9</v>
      </c>
    </row>
    <row r="53" spans="1:33" ht="27" customHeight="1">
      <c r="A53" s="24"/>
      <c r="B53" s="24"/>
      <c r="C53" s="24" t="s">
        <v>54</v>
      </c>
      <c r="D53" s="24" t="s">
        <v>59</v>
      </c>
      <c r="E53" s="24" t="s">
        <v>60</v>
      </c>
      <c r="F53" s="24" t="s">
        <v>59</v>
      </c>
      <c r="G53" s="24" t="s">
        <v>64</v>
      </c>
      <c r="H53" s="24" t="s">
        <v>80</v>
      </c>
      <c r="I53" s="24" t="s">
        <v>60</v>
      </c>
      <c r="J53" s="24" t="s">
        <v>85</v>
      </c>
      <c r="K53" s="24" t="s">
        <v>87</v>
      </c>
      <c r="L53" s="24" t="s">
        <v>59</v>
      </c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 t="s">
        <v>89</v>
      </c>
      <c r="X53" s="24">
        <v>0</v>
      </c>
      <c r="Y53" s="27">
        <v>0</v>
      </c>
      <c r="Z53" s="27">
        <v>0</v>
      </c>
      <c r="AA53" s="25">
        <v>2107765316.03</v>
      </c>
      <c r="AB53" s="26">
        <v>14679662527.110001</v>
      </c>
      <c r="AC53" s="26">
        <v>14433976.210000001</v>
      </c>
      <c r="AD53" s="26">
        <v>14665228550.9</v>
      </c>
      <c r="AE53" s="26">
        <v>-14665228550.9</v>
      </c>
    </row>
    <row r="54" spans="1:33">
      <c r="A54" s="24"/>
      <c r="B54" s="24"/>
      <c r="C54" s="24" t="s">
        <v>54</v>
      </c>
      <c r="D54" s="24" t="s">
        <v>59</v>
      </c>
      <c r="E54" s="24" t="s">
        <v>60</v>
      </c>
      <c r="F54" s="24" t="s">
        <v>59</v>
      </c>
      <c r="G54" s="24" t="s">
        <v>64</v>
      </c>
      <c r="H54" s="24" t="s">
        <v>80</v>
      </c>
      <c r="I54" s="24" t="s">
        <v>60</v>
      </c>
      <c r="J54" s="24" t="s">
        <v>85</v>
      </c>
      <c r="K54" s="24" t="s">
        <v>87</v>
      </c>
      <c r="L54" s="24" t="s">
        <v>59</v>
      </c>
      <c r="M54" s="24" t="s">
        <v>59</v>
      </c>
      <c r="N54" s="24"/>
      <c r="O54" s="24"/>
      <c r="P54" s="24"/>
      <c r="Q54" s="24"/>
      <c r="R54" s="24"/>
      <c r="S54" s="24"/>
      <c r="T54" s="24"/>
      <c r="U54" s="24"/>
      <c r="V54" s="24"/>
      <c r="W54" s="24" t="s">
        <v>90</v>
      </c>
      <c r="X54" s="24">
        <v>0</v>
      </c>
      <c r="Y54" s="27">
        <v>0</v>
      </c>
      <c r="Z54" s="27">
        <v>0</v>
      </c>
      <c r="AA54" s="25">
        <v>2107765316.03</v>
      </c>
      <c r="AB54" s="26">
        <v>14679662527.110001</v>
      </c>
      <c r="AC54" s="26">
        <v>14433976.210000001</v>
      </c>
      <c r="AD54" s="26">
        <v>14665228550.9</v>
      </c>
      <c r="AE54" s="26">
        <v>-14665228550.9</v>
      </c>
    </row>
    <row r="55" spans="1:33" ht="27" customHeight="1">
      <c r="A55" s="24"/>
      <c r="B55" s="24"/>
      <c r="C55" s="24" t="s">
        <v>54</v>
      </c>
      <c r="D55" s="24" t="s">
        <v>59</v>
      </c>
      <c r="E55" s="24" t="s">
        <v>60</v>
      </c>
      <c r="F55" s="24" t="s">
        <v>59</v>
      </c>
      <c r="G55" s="24" t="s">
        <v>64</v>
      </c>
      <c r="H55" s="24" t="s">
        <v>80</v>
      </c>
      <c r="I55" s="24" t="s">
        <v>64</v>
      </c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 t="s">
        <v>92</v>
      </c>
      <c r="X55" s="24">
        <v>0</v>
      </c>
      <c r="Y55" s="27">
        <v>0</v>
      </c>
      <c r="Z55" s="27">
        <v>0</v>
      </c>
      <c r="AA55" s="25">
        <v>1055002572.15</v>
      </c>
      <c r="AB55" s="26">
        <v>9266233420.5599995</v>
      </c>
      <c r="AC55" s="26">
        <v>5989913.7699999996</v>
      </c>
      <c r="AD55" s="26">
        <v>9260243506.7900009</v>
      </c>
      <c r="AE55" s="26">
        <v>-9260243506.7900009</v>
      </c>
    </row>
    <row r="56" spans="1:33">
      <c r="A56" s="24"/>
      <c r="B56" s="24"/>
      <c r="C56" s="24" t="s">
        <v>54</v>
      </c>
      <c r="D56" s="24" t="s">
        <v>59</v>
      </c>
      <c r="E56" s="24" t="s">
        <v>60</v>
      </c>
      <c r="F56" s="24" t="s">
        <v>59</v>
      </c>
      <c r="G56" s="24" t="s">
        <v>64</v>
      </c>
      <c r="H56" s="24" t="s">
        <v>80</v>
      </c>
      <c r="I56" s="24" t="s">
        <v>64</v>
      </c>
      <c r="J56" s="24" t="s">
        <v>78</v>
      </c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 t="s">
        <v>94</v>
      </c>
      <c r="X56" s="24">
        <v>0</v>
      </c>
      <c r="Y56" s="27">
        <v>0</v>
      </c>
      <c r="Z56" s="27">
        <v>0</v>
      </c>
      <c r="AA56" s="25">
        <v>1055002572.15</v>
      </c>
      <c r="AB56" s="26">
        <v>9266233420.5599995</v>
      </c>
      <c r="AC56" s="26">
        <v>5989913.7699999996</v>
      </c>
      <c r="AD56" s="26">
        <v>9260243506.7900009</v>
      </c>
      <c r="AE56" s="26">
        <v>-9260243506.7900009</v>
      </c>
    </row>
    <row r="57" spans="1:33">
      <c r="A57" s="24"/>
      <c r="B57" s="24"/>
      <c r="C57" s="24" t="s">
        <v>54</v>
      </c>
      <c r="D57" s="24" t="s">
        <v>59</v>
      </c>
      <c r="E57" s="24" t="s">
        <v>60</v>
      </c>
      <c r="F57" s="24" t="s">
        <v>59</v>
      </c>
      <c r="G57" s="24" t="s">
        <v>64</v>
      </c>
      <c r="H57" s="24" t="s">
        <v>80</v>
      </c>
      <c r="I57" s="24" t="s">
        <v>64</v>
      </c>
      <c r="J57" s="24" t="s">
        <v>78</v>
      </c>
      <c r="K57" s="24" t="s">
        <v>95</v>
      </c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 t="s">
        <v>96</v>
      </c>
      <c r="X57" s="24">
        <v>0</v>
      </c>
      <c r="Y57" s="27">
        <v>0</v>
      </c>
      <c r="Z57" s="27">
        <v>0</v>
      </c>
      <c r="AA57" s="25">
        <v>1055002572.15</v>
      </c>
      <c r="AB57" s="26">
        <v>9266233420.5599995</v>
      </c>
      <c r="AC57" s="26">
        <v>5989913.7699999996</v>
      </c>
      <c r="AD57" s="26">
        <v>9260243506.7900009</v>
      </c>
      <c r="AE57" s="26">
        <v>-9260243506.7900009</v>
      </c>
    </row>
    <row r="58" spans="1:33" ht="27" customHeight="1">
      <c r="A58" s="24"/>
      <c r="B58" s="24"/>
      <c r="C58" s="24" t="s">
        <v>54</v>
      </c>
      <c r="D58" s="24" t="s">
        <v>59</v>
      </c>
      <c r="E58" s="24" t="s">
        <v>60</v>
      </c>
      <c r="F58" s="24" t="s">
        <v>59</v>
      </c>
      <c r="G58" s="24" t="s">
        <v>64</v>
      </c>
      <c r="H58" s="24" t="s">
        <v>80</v>
      </c>
      <c r="I58" s="24" t="s">
        <v>64</v>
      </c>
      <c r="J58" s="24" t="s">
        <v>78</v>
      </c>
      <c r="K58" s="24" t="s">
        <v>95</v>
      </c>
      <c r="L58" s="24" t="s">
        <v>59</v>
      </c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 t="s">
        <v>97</v>
      </c>
      <c r="X58" s="24">
        <v>0</v>
      </c>
      <c r="Y58" s="27">
        <v>0</v>
      </c>
      <c r="Z58" s="27">
        <v>0</v>
      </c>
      <c r="AA58" s="25">
        <v>1055002572.15</v>
      </c>
      <c r="AB58" s="26">
        <v>9266233420.5599995</v>
      </c>
      <c r="AC58" s="26">
        <v>5989913.7699999996</v>
      </c>
      <c r="AD58" s="26">
        <v>9260243506.7900009</v>
      </c>
      <c r="AE58" s="26">
        <v>-9260243506.7900009</v>
      </c>
    </row>
    <row r="59" spans="1:33">
      <c r="A59" s="24"/>
      <c r="B59" s="24"/>
      <c r="C59" s="24" t="s">
        <v>54</v>
      </c>
      <c r="D59" s="24" t="s">
        <v>59</v>
      </c>
      <c r="E59" s="24" t="s">
        <v>60</v>
      </c>
      <c r="F59" s="24" t="s">
        <v>87</v>
      </c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 t="s">
        <v>99</v>
      </c>
      <c r="X59" s="25">
        <v>23891000000</v>
      </c>
      <c r="Y59" s="27">
        <v>0</v>
      </c>
      <c r="Z59" s="26">
        <v>23891000000</v>
      </c>
      <c r="AA59" s="25">
        <v>426618395.13999999</v>
      </c>
      <c r="AB59" s="26">
        <v>21954117437.830002</v>
      </c>
      <c r="AC59" s="26">
        <v>4852914401.3699999</v>
      </c>
      <c r="AD59" s="26">
        <v>17101203036.459999</v>
      </c>
      <c r="AE59" s="26">
        <v>6789796963.54</v>
      </c>
    </row>
    <row r="60" spans="1:33" s="33" customFormat="1">
      <c r="A60" s="29"/>
      <c r="B60" s="29"/>
      <c r="C60" s="29" t="s">
        <v>54</v>
      </c>
      <c r="D60" s="29" t="s">
        <v>59</v>
      </c>
      <c r="E60" s="29" t="s">
        <v>60</v>
      </c>
      <c r="F60" s="29" t="s">
        <v>87</v>
      </c>
      <c r="G60" s="29" t="s">
        <v>64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 t="s">
        <v>102</v>
      </c>
      <c r="X60" s="30">
        <v>18283000000</v>
      </c>
      <c r="Y60" s="31">
        <v>0</v>
      </c>
      <c r="Z60" s="32">
        <v>18283000000</v>
      </c>
      <c r="AA60" s="29">
        <v>0</v>
      </c>
      <c r="AB60" s="32">
        <v>18283000000</v>
      </c>
      <c r="AC60" s="31">
        <v>0</v>
      </c>
      <c r="AD60" s="32">
        <v>18283000000</v>
      </c>
      <c r="AE60" s="31">
        <v>0</v>
      </c>
      <c r="AF60" s="38" t="s">
        <v>99</v>
      </c>
      <c r="AG60" s="33">
        <v>2023</v>
      </c>
    </row>
    <row r="61" spans="1:33">
      <c r="A61" s="24"/>
      <c r="B61" s="24"/>
      <c r="C61" s="24" t="s">
        <v>54</v>
      </c>
      <c r="D61" s="24" t="s">
        <v>59</v>
      </c>
      <c r="E61" s="24" t="s">
        <v>60</v>
      </c>
      <c r="F61" s="24" t="s">
        <v>87</v>
      </c>
      <c r="G61" s="24" t="s">
        <v>64</v>
      </c>
      <c r="H61" s="24" t="s">
        <v>59</v>
      </c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 t="s">
        <v>104</v>
      </c>
      <c r="X61" s="24">
        <v>0</v>
      </c>
      <c r="Y61" s="27">
        <v>0</v>
      </c>
      <c r="Z61" s="27">
        <v>0</v>
      </c>
      <c r="AA61" s="24">
        <v>0</v>
      </c>
      <c r="AB61" s="26">
        <v>18283000000</v>
      </c>
      <c r="AC61" s="27">
        <v>0</v>
      </c>
      <c r="AD61" s="26">
        <v>18283000000</v>
      </c>
      <c r="AE61" s="26">
        <v>-18283000000</v>
      </c>
    </row>
    <row r="62" spans="1:33" ht="18" customHeight="1">
      <c r="A62" s="24"/>
      <c r="B62" s="24"/>
      <c r="C62" s="24" t="s">
        <v>54</v>
      </c>
      <c r="D62" s="24" t="s">
        <v>59</v>
      </c>
      <c r="E62" s="24" t="s">
        <v>60</v>
      </c>
      <c r="F62" s="24" t="s">
        <v>87</v>
      </c>
      <c r="G62" s="24" t="s">
        <v>64</v>
      </c>
      <c r="H62" s="24" t="s">
        <v>59</v>
      </c>
      <c r="I62" s="24" t="s">
        <v>60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 t="s">
        <v>106</v>
      </c>
      <c r="X62" s="24">
        <v>0</v>
      </c>
      <c r="Y62" s="27">
        <v>0</v>
      </c>
      <c r="Z62" s="27">
        <v>0</v>
      </c>
      <c r="AA62" s="24">
        <v>0</v>
      </c>
      <c r="AB62" s="26">
        <v>18283000000</v>
      </c>
      <c r="AC62" s="27">
        <v>0</v>
      </c>
      <c r="AD62" s="26">
        <v>18283000000</v>
      </c>
      <c r="AE62" s="26">
        <v>-18283000000</v>
      </c>
    </row>
    <row r="63" spans="1:33" s="33" customFormat="1" ht="15" customHeight="1">
      <c r="A63" s="29"/>
      <c r="B63" s="29"/>
      <c r="C63" s="29" t="s">
        <v>54</v>
      </c>
      <c r="D63" s="29" t="s">
        <v>59</v>
      </c>
      <c r="E63" s="29" t="s">
        <v>60</v>
      </c>
      <c r="F63" s="29" t="s">
        <v>87</v>
      </c>
      <c r="G63" s="29" t="s">
        <v>78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 t="s">
        <v>107</v>
      </c>
      <c r="X63" s="30">
        <v>1000000</v>
      </c>
      <c r="Y63" s="31">
        <v>0</v>
      </c>
      <c r="Z63" s="32">
        <v>1000000</v>
      </c>
      <c r="AA63" s="30">
        <v>153424</v>
      </c>
      <c r="AB63" s="32">
        <v>1839334.06</v>
      </c>
      <c r="AC63" s="31">
        <v>0</v>
      </c>
      <c r="AD63" s="32">
        <v>1839334.06</v>
      </c>
      <c r="AE63" s="32">
        <v>-839334.06</v>
      </c>
      <c r="AF63" s="38" t="s">
        <v>99</v>
      </c>
      <c r="AG63" s="33">
        <v>2023</v>
      </c>
    </row>
    <row r="64" spans="1:33" ht="15" customHeight="1">
      <c r="A64" s="24"/>
      <c r="B64" s="24"/>
      <c r="C64" s="24" t="s">
        <v>54</v>
      </c>
      <c r="D64" s="24" t="s">
        <v>59</v>
      </c>
      <c r="E64" s="24" t="s">
        <v>60</v>
      </c>
      <c r="F64" s="24" t="s">
        <v>87</v>
      </c>
      <c r="G64" s="24" t="s">
        <v>78</v>
      </c>
      <c r="H64" s="24" t="s">
        <v>59</v>
      </c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 t="s">
        <v>109</v>
      </c>
      <c r="X64" s="24">
        <v>0</v>
      </c>
      <c r="Y64" s="27">
        <v>0</v>
      </c>
      <c r="Z64" s="27">
        <v>0</v>
      </c>
      <c r="AA64" s="25">
        <v>153424</v>
      </c>
      <c r="AB64" s="26">
        <v>1839334.06</v>
      </c>
      <c r="AC64" s="27">
        <v>0</v>
      </c>
      <c r="AD64" s="26">
        <v>1839334.06</v>
      </c>
      <c r="AE64" s="26">
        <v>-1839334.06</v>
      </c>
    </row>
    <row r="65" spans="1:33">
      <c r="A65" s="24"/>
      <c r="B65" s="24"/>
      <c r="C65" s="24" t="s">
        <v>54</v>
      </c>
      <c r="D65" s="24" t="s">
        <v>59</v>
      </c>
      <c r="E65" s="24" t="s">
        <v>60</v>
      </c>
      <c r="F65" s="24" t="s">
        <v>87</v>
      </c>
      <c r="G65" s="24" t="s">
        <v>78</v>
      </c>
      <c r="H65" s="24" t="s">
        <v>59</v>
      </c>
      <c r="I65" s="24" t="s">
        <v>64</v>
      </c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 t="s">
        <v>110</v>
      </c>
      <c r="X65" s="24">
        <v>0</v>
      </c>
      <c r="Y65" s="27">
        <v>0</v>
      </c>
      <c r="Z65" s="27">
        <v>0</v>
      </c>
      <c r="AA65" s="25">
        <v>153424</v>
      </c>
      <c r="AB65" s="26">
        <v>1839334.06</v>
      </c>
      <c r="AC65" s="27">
        <v>0</v>
      </c>
      <c r="AD65" s="26">
        <v>1839334.06</v>
      </c>
      <c r="AE65" s="26">
        <v>-1839334.06</v>
      </c>
    </row>
    <row r="66" spans="1:33">
      <c r="A66" s="24"/>
      <c r="B66" s="24"/>
      <c r="C66" s="24" t="s">
        <v>54</v>
      </c>
      <c r="D66" s="24" t="s">
        <v>59</v>
      </c>
      <c r="E66" s="24" t="s">
        <v>60</v>
      </c>
      <c r="F66" s="24" t="s">
        <v>87</v>
      </c>
      <c r="G66" s="24" t="s">
        <v>78</v>
      </c>
      <c r="H66" s="24" t="s">
        <v>59</v>
      </c>
      <c r="I66" s="24" t="s">
        <v>64</v>
      </c>
      <c r="J66" s="24" t="s">
        <v>60</v>
      </c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 t="s">
        <v>111</v>
      </c>
      <c r="X66" s="24">
        <v>0</v>
      </c>
      <c r="Y66" s="27">
        <v>0</v>
      </c>
      <c r="Z66" s="27">
        <v>0</v>
      </c>
      <c r="AA66" s="25">
        <v>153424</v>
      </c>
      <c r="AB66" s="26">
        <v>1839334.06</v>
      </c>
      <c r="AC66" s="27">
        <v>0</v>
      </c>
      <c r="AD66" s="26">
        <v>1839334.06</v>
      </c>
      <c r="AE66" s="26">
        <v>-1839334.06</v>
      </c>
      <c r="AF66" s="34"/>
    </row>
    <row r="67" spans="1:33" s="33" customFormat="1">
      <c r="A67" s="29"/>
      <c r="B67" s="29"/>
      <c r="C67" s="29" t="s">
        <v>54</v>
      </c>
      <c r="D67" s="29" t="s">
        <v>59</v>
      </c>
      <c r="E67" s="29" t="s">
        <v>60</v>
      </c>
      <c r="F67" s="29" t="s">
        <v>87</v>
      </c>
      <c r="G67" s="29" t="s">
        <v>112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 t="s">
        <v>113</v>
      </c>
      <c r="X67" s="30">
        <v>5600000000</v>
      </c>
      <c r="Y67" s="31">
        <v>0</v>
      </c>
      <c r="Z67" s="32">
        <v>5600000000</v>
      </c>
      <c r="AA67" s="30">
        <v>425531638.13999999</v>
      </c>
      <c r="AB67" s="32">
        <v>3668219764.77</v>
      </c>
      <c r="AC67" s="32">
        <v>4852914401.3699999</v>
      </c>
      <c r="AD67" s="32">
        <v>-1184694636.5999999</v>
      </c>
      <c r="AE67" s="32">
        <v>6784694636.6000004</v>
      </c>
      <c r="AF67" s="38" t="s">
        <v>99</v>
      </c>
      <c r="AG67" s="33">
        <v>2023</v>
      </c>
    </row>
    <row r="68" spans="1:33">
      <c r="A68" s="24"/>
      <c r="B68" s="24"/>
      <c r="C68" s="24" t="s">
        <v>54</v>
      </c>
      <c r="D68" s="24" t="s">
        <v>59</v>
      </c>
      <c r="E68" s="24" t="s">
        <v>60</v>
      </c>
      <c r="F68" s="24" t="s">
        <v>87</v>
      </c>
      <c r="G68" s="24" t="s">
        <v>112</v>
      </c>
      <c r="H68" s="24" t="s">
        <v>87</v>
      </c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 t="s">
        <v>115</v>
      </c>
      <c r="X68" s="24">
        <v>0</v>
      </c>
      <c r="Y68" s="27">
        <v>0</v>
      </c>
      <c r="Z68" s="27">
        <v>0</v>
      </c>
      <c r="AA68" s="25">
        <v>425531638.13999999</v>
      </c>
      <c r="AB68" s="26">
        <v>3668219764.77</v>
      </c>
      <c r="AC68" s="26">
        <v>4852914401.3699999</v>
      </c>
      <c r="AD68" s="26">
        <v>-1184694636.5999999</v>
      </c>
      <c r="AE68" s="26">
        <v>1184694636.5999999</v>
      </c>
    </row>
    <row r="69" spans="1:33" s="33" customFormat="1">
      <c r="A69" s="29"/>
      <c r="B69" s="29"/>
      <c r="C69" s="29" t="s">
        <v>54</v>
      </c>
      <c r="D69" s="29" t="s">
        <v>59</v>
      </c>
      <c r="E69" s="29" t="s">
        <v>60</v>
      </c>
      <c r="F69" s="29" t="s">
        <v>87</v>
      </c>
      <c r="G69" s="29" t="s">
        <v>116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 t="s">
        <v>117</v>
      </c>
      <c r="X69" s="30">
        <v>7000000</v>
      </c>
      <c r="Y69" s="31">
        <v>0</v>
      </c>
      <c r="Z69" s="32">
        <v>7000000</v>
      </c>
      <c r="AA69" s="30">
        <v>933333</v>
      </c>
      <c r="AB69" s="32">
        <v>1058339</v>
      </c>
      <c r="AC69" s="31">
        <v>0</v>
      </c>
      <c r="AD69" s="32">
        <v>1058339</v>
      </c>
      <c r="AE69" s="32">
        <v>5941661</v>
      </c>
      <c r="AF69" s="38" t="s">
        <v>99</v>
      </c>
      <c r="AG69" s="33">
        <v>2023</v>
      </c>
    </row>
    <row r="70" spans="1:33">
      <c r="A70" s="24"/>
      <c r="B70" s="24"/>
      <c r="C70" s="24" t="s">
        <v>54</v>
      </c>
      <c r="D70" s="24" t="s">
        <v>59</v>
      </c>
      <c r="E70" s="24" t="s">
        <v>60</v>
      </c>
      <c r="F70" s="24" t="s">
        <v>87</v>
      </c>
      <c r="G70" s="24" t="s">
        <v>116</v>
      </c>
      <c r="H70" s="24" t="s">
        <v>59</v>
      </c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 t="s">
        <v>119</v>
      </c>
      <c r="X70" s="24">
        <v>0</v>
      </c>
      <c r="Y70" s="27">
        <v>0</v>
      </c>
      <c r="Z70" s="27">
        <v>0</v>
      </c>
      <c r="AA70" s="25">
        <v>933333</v>
      </c>
      <c r="AB70" s="26">
        <v>1058339</v>
      </c>
      <c r="AC70" s="27">
        <v>0</v>
      </c>
      <c r="AD70" s="26">
        <v>1058339</v>
      </c>
      <c r="AE70" s="26">
        <v>-1058339</v>
      </c>
      <c r="AF70" s="34"/>
    </row>
    <row r="71" spans="1:33">
      <c r="A71" s="24"/>
      <c r="B71" s="24"/>
      <c r="C71" s="24" t="s">
        <v>54</v>
      </c>
      <c r="D71" s="24" t="s">
        <v>59</v>
      </c>
      <c r="E71" s="24" t="s">
        <v>60</v>
      </c>
      <c r="F71" s="24" t="s">
        <v>87</v>
      </c>
      <c r="G71" s="24" t="s">
        <v>116</v>
      </c>
      <c r="H71" s="24" t="s">
        <v>59</v>
      </c>
      <c r="I71" s="24" t="s">
        <v>60</v>
      </c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 t="s">
        <v>120</v>
      </c>
      <c r="X71" s="24">
        <v>0</v>
      </c>
      <c r="Y71" s="27">
        <v>0</v>
      </c>
      <c r="Z71" s="27">
        <v>0</v>
      </c>
      <c r="AA71" s="25">
        <v>933333</v>
      </c>
      <c r="AB71" s="26">
        <v>933333</v>
      </c>
      <c r="AC71" s="27">
        <v>0</v>
      </c>
      <c r="AD71" s="26">
        <v>933333</v>
      </c>
      <c r="AE71" s="26">
        <v>-933333</v>
      </c>
    </row>
    <row r="72" spans="1:33">
      <c r="A72" s="24"/>
      <c r="B72" s="24"/>
      <c r="C72" s="24" t="s">
        <v>54</v>
      </c>
      <c r="D72" s="24" t="s">
        <v>59</v>
      </c>
      <c r="E72" s="24" t="s">
        <v>60</v>
      </c>
      <c r="F72" s="24" t="s">
        <v>87</v>
      </c>
      <c r="G72" s="24" t="s">
        <v>116</v>
      </c>
      <c r="H72" s="24" t="s">
        <v>59</v>
      </c>
      <c r="I72" s="24" t="s">
        <v>122</v>
      </c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 t="s">
        <v>123</v>
      </c>
      <c r="X72" s="24">
        <v>0</v>
      </c>
      <c r="Y72" s="27">
        <v>0</v>
      </c>
      <c r="Z72" s="27">
        <v>0</v>
      </c>
      <c r="AA72" s="24">
        <v>0</v>
      </c>
      <c r="AB72" s="26">
        <v>125006</v>
      </c>
      <c r="AC72" s="27">
        <v>0</v>
      </c>
      <c r="AD72" s="26">
        <v>125006</v>
      </c>
      <c r="AE72" s="26">
        <v>-125006</v>
      </c>
      <c r="AF72" s="34"/>
    </row>
    <row r="73" spans="1:3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36"/>
      <c r="Y73" s="36"/>
      <c r="Z73" s="36"/>
      <c r="AA73" s="35"/>
      <c r="AB73" s="35"/>
      <c r="AC73" s="36"/>
      <c r="AD73" s="35"/>
      <c r="AE73" s="35"/>
    </row>
    <row r="74" spans="1:3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36"/>
      <c r="Y74" s="36"/>
      <c r="Z74" s="36"/>
      <c r="AA74" s="35"/>
      <c r="AB74" s="35"/>
      <c r="AC74" s="36"/>
      <c r="AD74" s="35"/>
      <c r="AE74" s="35"/>
      <c r="AF74" s="34"/>
    </row>
    <row r="75" spans="1:3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36"/>
      <c r="Y75" s="36"/>
      <c r="Z75" s="36"/>
      <c r="AA75" s="35"/>
      <c r="AB75" s="35"/>
      <c r="AC75" s="36"/>
      <c r="AD75" s="35"/>
      <c r="AE75" s="35"/>
      <c r="AF75" s="34"/>
    </row>
  </sheetData>
  <autoFilter ref="A1:AQ63" xr:uid="{00000000-0009-0000-0000-000005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Original</vt:lpstr>
      <vt:lpstr>Copia</vt:lpstr>
      <vt:lpstr>Graficos y tablas</vt:lpstr>
      <vt:lpstr>Graficos y tablas comparativas</vt:lpstr>
      <vt:lpstr>Hoja_de_trabajo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Angela Maria Jimenez Monroy</cp:lastModifiedBy>
  <dcterms:modified xsi:type="dcterms:W3CDTF">2024-10-16T21:08:03Z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