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aneacionnacional-my.sharepoint.com/personal/juanmejia_dnp_gov_co/Documents/Procesos/Abril 2024/3. Actividad -  Ley 5ta/Proposición 52 Comisión Sexta/"/>
    </mc:Choice>
  </mc:AlternateContent>
  <xr:revisionPtr revIDLastSave="0" documentId="8_{DD90D2F8-B0AC-4DB3-B50B-B4F8D76741BB}" xr6:coauthVersionLast="47" xr6:coauthVersionMax="47" xr10:uidLastSave="{00000000-0000-0000-0000-000000000000}"/>
  <bookViews>
    <workbookView xWindow="-120" yWindow="-120" windowWidth="29040" windowHeight="15720" xr2:uid="{E5A44B49-E2EF-4364-8B18-57F917C744F8}"/>
  </bookViews>
  <sheets>
    <sheet name="Vigencia 2023" sheetId="1" r:id="rId1"/>
    <sheet name="Vigencia 2024" sheetId="2" r:id="rId2"/>
    <sheet name="Vigencia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10" i="2"/>
  <c r="F11" i="1"/>
  <c r="F12" i="1"/>
  <c r="F13" i="1"/>
  <c r="F14" i="1"/>
  <c r="F15" i="1"/>
  <c r="F16" i="1"/>
  <c r="F17" i="1"/>
  <c r="F18" i="1"/>
  <c r="F19" i="1"/>
  <c r="F20" i="1"/>
  <c r="F21" i="1"/>
  <c r="F10" i="1"/>
  <c r="C21" i="3" l="1"/>
  <c r="B21" i="3"/>
  <c r="E21" i="2"/>
  <c r="D21" i="2"/>
  <c r="C21" i="2"/>
  <c r="B21" i="2"/>
  <c r="E21" i="1"/>
  <c r="D21" i="1"/>
  <c r="B21" i="1" l="1"/>
  <c r="C20" i="1"/>
  <c r="C19" i="1"/>
  <c r="C18" i="1"/>
  <c r="C16" i="1"/>
  <c r="C10" i="1"/>
  <c r="C21" i="1" l="1"/>
</calcChain>
</file>

<file path=xl/sharedStrings.xml><?xml version="1.0" encoding="utf-8"?>
<sst xmlns="http://schemas.openxmlformats.org/spreadsheetml/2006/main" count="79" uniqueCount="35">
  <si>
    <t>Nombre Proyecto</t>
  </si>
  <si>
    <t>APOYO AL DESARROLLO DE PROYECTOS A TRAVÉS DEL FONDO REGIONAL PARA LOS CONTRATOS PLAN.  NACIONAL</t>
  </si>
  <si>
    <t>BPIN Proyecto</t>
  </si>
  <si>
    <t>2018011000648</t>
  </si>
  <si>
    <t>Código Presupuestal</t>
  </si>
  <si>
    <t>C-301-1000-18</t>
  </si>
  <si>
    <t>Apropiacion 2023</t>
  </si>
  <si>
    <t>Obligación</t>
  </si>
  <si>
    <t>Pago</t>
  </si>
  <si>
    <t>Fuente financiación / Departamento</t>
  </si>
  <si>
    <t>Vigente</t>
  </si>
  <si>
    <t>Compromiso</t>
  </si>
  <si>
    <t>Aportes Nación</t>
  </si>
  <si>
    <t>Nacional</t>
  </si>
  <si>
    <t>Atlántico</t>
  </si>
  <si>
    <t>Bolívar</t>
  </si>
  <si>
    <t>Casanare</t>
  </si>
  <si>
    <t>Cesar</t>
  </si>
  <si>
    <t>Córdoba</t>
  </si>
  <si>
    <t>Cundinamarca</t>
  </si>
  <si>
    <t>Guajira</t>
  </si>
  <si>
    <t>Magdalena</t>
  </si>
  <si>
    <t>Santander</t>
  </si>
  <si>
    <t>Sucre</t>
  </si>
  <si>
    <t>TOTAL</t>
  </si>
  <si>
    <t>REGIONALIZACIÓN DE RECURSOS - VIGENCIA 2023</t>
  </si>
  <si>
    <t>Apropiación inicial</t>
  </si>
  <si>
    <t>% ejecución con relación a lo comprometido por departamento</t>
  </si>
  <si>
    <t>Apropiacion 2024</t>
  </si>
  <si>
    <t>La Guajira</t>
  </si>
  <si>
    <t>REGIONALIZACIÓN DE RECURSOS - VIGENCIA 2024</t>
  </si>
  <si>
    <t>REGIONALIZACIÓN DE RECURSOS - VIGENCIA 2025</t>
  </si>
  <si>
    <t>Vigencias futuras 2025</t>
  </si>
  <si>
    <t>Vigencias futuras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</si>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</sst>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* #,##0_-;\-* #,##0_-;_-* &quot;-&quot;??_-;_-@_-"/>
    <numFmt numFmtId="166" formatCode="_-&quot;$&quot;\ * #,##0_-;\-&quot;$&quot;\ * #,##0_-;_-&quot;$&quot;\ * &quot;-&quot;??_-;_-@_-"/>
    <numFmt numFmtId="167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166" fontId="3" fillId="0" borderId="5" xfId="2" applyNumberFormat="1" applyFont="1" applyFill="1" applyBorder="1"/>
    <xf numFmtId="166" fontId="3" fillId="4" borderId="5" xfId="2" applyNumberFormat="1" applyFont="1" applyFill="1" applyBorder="1"/>
    <xf numFmtId="0" fontId="0" fillId="0" borderId="4" xfId="0" applyBorder="1"/>
    <xf numFmtId="166" fontId="0" fillId="0" borderId="5" xfId="2" applyNumberFormat="1" applyFont="1" applyFill="1" applyBorder="1"/>
    <xf numFmtId="166" fontId="0" fillId="4" borderId="5" xfId="2" applyNumberFormat="1" applyFont="1" applyFill="1" applyBorder="1"/>
    <xf numFmtId="0" fontId="0" fillId="0" borderId="7" xfId="0" applyBorder="1"/>
    <xf numFmtId="0" fontId="0" fillId="0" borderId="8" xfId="0" applyBorder="1"/>
    <xf numFmtId="166" fontId="0" fillId="0" borderId="9" xfId="2" applyNumberFormat="1" applyFont="1" applyFill="1" applyBorder="1"/>
    <xf numFmtId="166" fontId="0" fillId="4" borderId="9" xfId="2" applyNumberFormat="1" applyFont="1" applyFill="1" applyBorder="1"/>
    <xf numFmtId="166" fontId="0" fillId="0" borderId="0" xfId="0" applyNumberFormat="1" applyAlignment="1">
      <alignment horizontal="center" vertical="center"/>
    </xf>
    <xf numFmtId="9" fontId="0" fillId="0" borderId="0" xfId="3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165" fontId="3" fillId="2" borderId="11" xfId="4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3" fillId="0" borderId="10" xfId="0" applyFon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166" fontId="3" fillId="4" borderId="6" xfId="2" applyNumberFormat="1" applyFont="1" applyFill="1" applyBorder="1" applyAlignment="1">
      <alignment horizontal="center" vertical="center"/>
    </xf>
    <xf numFmtId="167" fontId="0" fillId="4" borderId="6" xfId="3" applyNumberFormat="1" applyFont="1" applyFill="1" applyBorder="1" applyAlignment="1">
      <alignment horizontal="center" vertical="center"/>
    </xf>
    <xf numFmtId="167" fontId="0" fillId="4" borderId="15" xfId="3" applyNumberFormat="1" applyFont="1" applyFill="1" applyBorder="1" applyAlignment="1">
      <alignment horizontal="center" vertical="center"/>
    </xf>
    <xf numFmtId="167" fontId="0" fillId="0" borderId="10" xfId="3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66" fontId="3" fillId="0" borderId="5" xfId="2" applyNumberFormat="1" applyFont="1" applyFill="1" applyBorder="1" applyAlignment="1">
      <alignment vertical="center"/>
    </xf>
    <xf numFmtId="166" fontId="3" fillId="4" borderId="5" xfId="2" applyNumberFormat="1" applyFont="1" applyFill="1" applyBorder="1" applyAlignment="1">
      <alignment vertical="center"/>
    </xf>
    <xf numFmtId="166" fontId="3" fillId="4" borderId="6" xfId="2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66" fontId="0" fillId="0" borderId="5" xfId="2" applyNumberFormat="1" applyFont="1" applyFill="1" applyBorder="1" applyAlignment="1">
      <alignment vertical="center"/>
    </xf>
    <xf numFmtId="166" fontId="0" fillId="4" borderId="5" xfId="2" applyNumberFormat="1" applyFont="1" applyFill="1" applyBorder="1" applyAlignment="1">
      <alignment vertical="center"/>
    </xf>
    <xf numFmtId="166" fontId="0" fillId="4" borderId="6" xfId="2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66" fontId="0" fillId="0" borderId="14" xfId="2" applyNumberFormat="1" applyFont="1" applyFill="1" applyBorder="1" applyAlignment="1">
      <alignment vertical="center"/>
    </xf>
    <xf numFmtId="166" fontId="0" fillId="4" borderId="14" xfId="2" applyNumberFormat="1" applyFont="1" applyFill="1" applyBorder="1" applyAlignment="1">
      <alignment vertical="center"/>
    </xf>
    <xf numFmtId="166" fontId="0" fillId="4" borderId="15" xfId="2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66" fontId="0" fillId="0" borderId="10" xfId="5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4" xr:uid="{9EA75FE6-CE62-46EC-AC0C-9A417A327B64}"/>
    <cellStyle name="Moneda" xfId="2" builtinId="4"/>
    <cellStyle name="Moneda 2" xfId="5" xr:uid="{A348521E-7198-4DDB-8E2E-9DFC633C10EE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55A4-C751-4F51-888E-4D92311E9A4F}">
  <sheetPr>
    <tabColor theme="7" tint="-0.249977111117893"/>
  </sheetPr>
  <dimension ref="A1:N22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28.85546875" style="1" customWidth="1"/>
    <col min="2" max="2" width="28.42578125" style="1" customWidth="1"/>
    <col min="3" max="3" width="24.5703125" style="1" customWidth="1"/>
    <col min="4" max="4" width="22.28515625" style="1" customWidth="1"/>
    <col min="5" max="5" width="23.140625" style="1" customWidth="1"/>
    <col min="6" max="6" width="16.7109375" style="1" bestFit="1" customWidth="1"/>
    <col min="7" max="7" width="49.85546875" style="1" customWidth="1"/>
    <col min="8" max="8" width="21.7109375" style="1" customWidth="1"/>
    <col min="9" max="9" width="15.140625" style="1" customWidth="1"/>
    <col min="10" max="10" width="26.7109375" style="1" customWidth="1"/>
    <col min="11" max="12" width="14.28515625" style="1" customWidth="1"/>
    <col min="13" max="13" width="46" style="1" customWidth="1"/>
    <col min="14" max="16384" width="11.42578125" style="1"/>
  </cols>
  <sheetData>
    <row r="1" spans="1:14" ht="6.75" customHeight="1" x14ac:dyDescent="0.25"/>
    <row r="2" spans="1:14" ht="60" customHeight="1" x14ac:dyDescent="0.25">
      <c r="A2" s="19" t="s">
        <v>0</v>
      </c>
      <c r="B2" s="42" t="s">
        <v>1</v>
      </c>
      <c r="C2" s="42"/>
    </row>
    <row r="3" spans="1:14" x14ac:dyDescent="0.25">
      <c r="A3" s="20" t="s">
        <v>2</v>
      </c>
      <c r="B3" s="43" t="s">
        <v>3</v>
      </c>
      <c r="C3" s="43"/>
    </row>
    <row r="4" spans="1:14" x14ac:dyDescent="0.25">
      <c r="A4" s="19" t="s">
        <v>4</v>
      </c>
      <c r="B4" s="43" t="s">
        <v>5</v>
      </c>
      <c r="C4" s="43"/>
    </row>
    <row r="5" spans="1:14" x14ac:dyDescent="0.25">
      <c r="A5" s="21" t="s">
        <v>6</v>
      </c>
      <c r="B5" s="44">
        <v>1086175563889</v>
      </c>
      <c r="C5" s="44"/>
    </row>
    <row r="7" spans="1:14" ht="30.75" customHeight="1" x14ac:dyDescent="0.25">
      <c r="A7" s="45" t="s">
        <v>25</v>
      </c>
      <c r="B7" s="46"/>
      <c r="C7" s="46"/>
      <c r="D7" s="46"/>
      <c r="E7" s="46"/>
      <c r="F7" s="46"/>
      <c r="G7" s="2"/>
      <c r="H7" s="2"/>
      <c r="I7" s="2"/>
      <c r="J7" s="2"/>
      <c r="K7" s="2"/>
      <c r="L7" s="2"/>
      <c r="M7" s="2"/>
      <c r="N7" s="2"/>
    </row>
    <row r="8" spans="1:14" ht="75" x14ac:dyDescent="0.25">
      <c r="A8" s="3" t="s">
        <v>9</v>
      </c>
      <c r="B8" s="4" t="s">
        <v>26</v>
      </c>
      <c r="C8" s="4" t="s">
        <v>11</v>
      </c>
      <c r="D8" s="4" t="s">
        <v>7</v>
      </c>
      <c r="E8" s="5" t="s">
        <v>8</v>
      </c>
      <c r="F8" s="5" t="s">
        <v>27</v>
      </c>
      <c r="G8" s="2"/>
      <c r="H8" s="2"/>
      <c r="I8" s="2"/>
      <c r="J8" s="2"/>
      <c r="K8" s="2"/>
      <c r="L8" s="2"/>
      <c r="M8" s="2"/>
      <c r="N8" s="2"/>
    </row>
    <row r="9" spans="1:14" x14ac:dyDescent="0.25">
      <c r="A9" s="30" t="s">
        <v>12</v>
      </c>
      <c r="B9" s="31"/>
      <c r="C9" s="32"/>
      <c r="D9" s="32"/>
      <c r="E9" s="33"/>
      <c r="F9" s="26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34" t="s">
        <v>13</v>
      </c>
      <c r="B10" s="35">
        <v>14875909744</v>
      </c>
      <c r="C10" s="36">
        <f>8175000000-1812</f>
        <v>8174998188</v>
      </c>
      <c r="D10" s="36">
        <v>5449998792</v>
      </c>
      <c r="E10" s="37">
        <v>5449998792</v>
      </c>
      <c r="F10" s="27">
        <f>D10/B10</f>
        <v>0.36636406685636047</v>
      </c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34" t="s">
        <v>14</v>
      </c>
      <c r="B11" s="35">
        <v>54274977040</v>
      </c>
      <c r="C11" s="36">
        <v>54274977040</v>
      </c>
      <c r="D11" s="36">
        <v>2548362262</v>
      </c>
      <c r="E11" s="37">
        <v>2548362262</v>
      </c>
      <c r="F11" s="27">
        <f t="shared" ref="F11:F21" si="0">D11/B11</f>
        <v>4.6952802211632221E-2</v>
      </c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34" t="s">
        <v>15</v>
      </c>
      <c r="B12" s="35">
        <v>132048299100</v>
      </c>
      <c r="C12" s="36">
        <v>132048299100</v>
      </c>
      <c r="D12" s="36">
        <v>80139463635</v>
      </c>
      <c r="E12" s="37">
        <v>80139463635</v>
      </c>
      <c r="F12" s="27">
        <f t="shared" si="0"/>
        <v>0.6068950844592893</v>
      </c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34" t="s">
        <v>16</v>
      </c>
      <c r="B13" s="35">
        <v>24541977039</v>
      </c>
      <c r="C13" s="36">
        <v>24541977039</v>
      </c>
      <c r="D13" s="36">
        <v>4570912180</v>
      </c>
      <c r="E13" s="37">
        <v>4570912180</v>
      </c>
      <c r="F13" s="27">
        <f t="shared" si="0"/>
        <v>0.1862487350850463</v>
      </c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34" t="s">
        <v>17</v>
      </c>
      <c r="B14" s="35">
        <v>232299141268</v>
      </c>
      <c r="C14" s="36">
        <v>232299141268</v>
      </c>
      <c r="D14" s="36">
        <v>27416415058</v>
      </c>
      <c r="E14" s="37">
        <v>27416415058</v>
      </c>
      <c r="F14" s="27">
        <f t="shared" si="0"/>
        <v>0.11802202499909416</v>
      </c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34" t="s">
        <v>18</v>
      </c>
      <c r="B15" s="35">
        <v>51907518813</v>
      </c>
      <c r="C15" s="36">
        <v>51907518813</v>
      </c>
      <c r="D15" s="36">
        <v>10023822940</v>
      </c>
      <c r="E15" s="37">
        <v>10023822940</v>
      </c>
      <c r="F15" s="27">
        <f t="shared" si="0"/>
        <v>0.19310926758243702</v>
      </c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34" t="s">
        <v>19</v>
      </c>
      <c r="B16" s="35">
        <v>167689113136</v>
      </c>
      <c r="C16" s="36">
        <f>167689113136-458791.6</f>
        <v>167688654344.39999</v>
      </c>
      <c r="D16" s="36">
        <v>12502588289</v>
      </c>
      <c r="E16" s="37">
        <v>12502588289</v>
      </c>
      <c r="F16" s="27">
        <f t="shared" si="0"/>
        <v>7.4558139495079168E-2</v>
      </c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34" t="s">
        <v>20</v>
      </c>
      <c r="B17" s="35">
        <v>60259779865</v>
      </c>
      <c r="C17" s="36">
        <v>60259779865</v>
      </c>
      <c r="D17" s="36">
        <v>7622598359</v>
      </c>
      <c r="E17" s="37">
        <v>7622598359</v>
      </c>
      <c r="F17" s="27">
        <f t="shared" si="0"/>
        <v>0.12649562238821496</v>
      </c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34" t="s">
        <v>21</v>
      </c>
      <c r="B18" s="35">
        <v>124447986778</v>
      </c>
      <c r="C18" s="36">
        <f>124447986778-8437540.8</f>
        <v>124439549237.2</v>
      </c>
      <c r="D18" s="36">
        <v>8459899501</v>
      </c>
      <c r="E18" s="37">
        <v>8459899501</v>
      </c>
      <c r="F18" s="27">
        <f t="shared" si="0"/>
        <v>6.7979400230004733E-2</v>
      </c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38" t="s">
        <v>22</v>
      </c>
      <c r="B19" s="35">
        <v>149542139693</v>
      </c>
      <c r="C19" s="36">
        <f>149542139693-206680.5</f>
        <v>149541933012.5</v>
      </c>
      <c r="D19" s="36">
        <v>7021412803</v>
      </c>
      <c r="E19" s="37">
        <v>7021412803</v>
      </c>
      <c r="F19" s="27">
        <f t="shared" si="0"/>
        <v>4.69527373181532E-2</v>
      </c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38" t="s">
        <v>23</v>
      </c>
      <c r="B20" s="39">
        <v>74288721413</v>
      </c>
      <c r="C20" s="40">
        <f>74288721413-1988327.5</f>
        <v>74286733085.5</v>
      </c>
      <c r="D20" s="40">
        <v>3487970285</v>
      </c>
      <c r="E20" s="41">
        <v>3487970285</v>
      </c>
      <c r="F20" s="28">
        <f t="shared" si="0"/>
        <v>4.6951545519393338E-2</v>
      </c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4" t="s">
        <v>24</v>
      </c>
      <c r="B21" s="25">
        <f>SUM(B10:B20)</f>
        <v>1086175563889</v>
      </c>
      <c r="C21" s="25">
        <f>SUM(C10:C20)</f>
        <v>1079463560992.6</v>
      </c>
      <c r="D21" s="25">
        <f>SUM(D10:D20)</f>
        <v>169243444104</v>
      </c>
      <c r="E21" s="25">
        <f>SUM(E10:E20)</f>
        <v>169243444104</v>
      </c>
      <c r="F21" s="29">
        <f t="shared" si="0"/>
        <v>0.15581591938786754</v>
      </c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16"/>
      <c r="C22" s="17"/>
      <c r="D22" s="16"/>
      <c r="E22" s="2"/>
      <c r="F22" s="18"/>
      <c r="G22" s="2"/>
      <c r="H22" s="2"/>
      <c r="I22" s="2"/>
      <c r="J22" s="2"/>
      <c r="K22" s="2"/>
      <c r="L22" s="2"/>
      <c r="M22" s="2"/>
      <c r="N22" s="2"/>
    </row>
  </sheetData>
  <mergeCells count="5">
    <mergeCell ref="B2:C2"/>
    <mergeCell ref="B3:C3"/>
    <mergeCell ref="B4:C4"/>
    <mergeCell ref="B5:C5"/>
    <mergeCell ref="A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BD2A-ECCB-463D-988B-0AF91936A20B}">
  <sheetPr>
    <tabColor theme="7" tint="-0.249977111117893"/>
  </sheetPr>
  <dimension ref="A1:N22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28.85546875" style="1" customWidth="1"/>
    <col min="2" max="2" width="28.42578125" style="1" customWidth="1"/>
    <col min="3" max="3" width="24.5703125" style="1" customWidth="1"/>
    <col min="4" max="4" width="22.28515625" style="1" customWidth="1"/>
    <col min="5" max="5" width="23.140625" style="1" customWidth="1"/>
    <col min="6" max="6" width="16.7109375" style="1" customWidth="1"/>
    <col min="7" max="7" width="49.85546875" style="1" customWidth="1"/>
    <col min="8" max="8" width="21.7109375" style="1" customWidth="1"/>
    <col min="9" max="9" width="15.140625" style="1" customWidth="1"/>
    <col min="10" max="10" width="26.7109375" style="1" customWidth="1"/>
    <col min="11" max="11" width="16.85546875" style="1" bestFit="1" customWidth="1"/>
    <col min="12" max="12" width="14.28515625" style="1" customWidth="1"/>
    <col min="13" max="13" width="46" style="1" customWidth="1"/>
    <col min="14" max="16384" width="11.42578125" style="1"/>
  </cols>
  <sheetData>
    <row r="1" spans="1:14" ht="6.75" customHeight="1" x14ac:dyDescent="0.25"/>
    <row r="2" spans="1:14" ht="60" customHeight="1" x14ac:dyDescent="0.25">
      <c r="A2" s="19" t="s">
        <v>0</v>
      </c>
      <c r="B2" s="42" t="s">
        <v>1</v>
      </c>
      <c r="C2" s="42"/>
    </row>
    <row r="3" spans="1:14" x14ac:dyDescent="0.25">
      <c r="A3" s="20" t="s">
        <v>2</v>
      </c>
      <c r="B3" s="43" t="s">
        <v>3</v>
      </c>
      <c r="C3" s="43"/>
      <c r="D3" s="22"/>
    </row>
    <row r="4" spans="1:14" x14ac:dyDescent="0.25">
      <c r="A4" s="19" t="s">
        <v>4</v>
      </c>
      <c r="B4" s="43" t="s">
        <v>5</v>
      </c>
      <c r="C4" s="43"/>
      <c r="D4" s="23"/>
    </row>
    <row r="5" spans="1:14" x14ac:dyDescent="0.25">
      <c r="A5" s="21" t="s">
        <v>28</v>
      </c>
      <c r="B5" s="44">
        <v>746490906700</v>
      </c>
      <c r="C5" s="44"/>
      <c r="D5" s="22"/>
      <c r="K5" s="22"/>
    </row>
    <row r="6" spans="1:14" x14ac:dyDescent="0.25">
      <c r="C6" s="23"/>
      <c r="K6" s="22"/>
    </row>
    <row r="7" spans="1:14" ht="30.75" customHeight="1" x14ac:dyDescent="0.25">
      <c r="A7" s="45" t="s">
        <v>30</v>
      </c>
      <c r="B7" s="46"/>
      <c r="C7" s="46"/>
      <c r="D7" s="46"/>
      <c r="E7" s="46"/>
      <c r="F7" s="46"/>
      <c r="G7" s="2"/>
      <c r="H7" s="2"/>
      <c r="I7" s="2"/>
      <c r="J7" s="2"/>
      <c r="K7" s="2"/>
      <c r="L7" s="2"/>
      <c r="M7" s="2"/>
      <c r="N7" s="2"/>
    </row>
    <row r="8" spans="1:14" ht="75" x14ac:dyDescent="0.25">
      <c r="A8" s="3" t="s">
        <v>9</v>
      </c>
      <c r="B8" s="4" t="s">
        <v>10</v>
      </c>
      <c r="C8" s="4" t="s">
        <v>11</v>
      </c>
      <c r="D8" s="4" t="s">
        <v>7</v>
      </c>
      <c r="E8" s="5" t="s">
        <v>8</v>
      </c>
      <c r="F8" s="5" t="s">
        <v>27</v>
      </c>
      <c r="G8" s="2"/>
      <c r="H8" s="2"/>
      <c r="I8" s="2"/>
      <c r="J8" s="2"/>
      <c r="K8" s="2"/>
      <c r="L8" s="2"/>
      <c r="M8" s="2"/>
      <c r="N8" s="2"/>
    </row>
    <row r="9" spans="1:14" x14ac:dyDescent="0.25">
      <c r="A9" s="30" t="s">
        <v>12</v>
      </c>
      <c r="B9" s="31"/>
      <c r="C9" s="32"/>
      <c r="D9" s="32"/>
      <c r="E9" s="33"/>
      <c r="F9" s="26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34" t="s">
        <v>13</v>
      </c>
      <c r="B10" s="35">
        <v>167649950311</v>
      </c>
      <c r="C10" s="36">
        <v>6600000000</v>
      </c>
      <c r="D10" s="36">
        <v>0</v>
      </c>
      <c r="E10" s="37">
        <v>0</v>
      </c>
      <c r="F10" s="27">
        <f>D10/B10</f>
        <v>0</v>
      </c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34" t="s">
        <v>14</v>
      </c>
      <c r="B11" s="35">
        <v>0</v>
      </c>
      <c r="C11" s="36">
        <v>0</v>
      </c>
      <c r="D11" s="36">
        <v>0</v>
      </c>
      <c r="E11" s="37">
        <v>0</v>
      </c>
      <c r="F11" s="27" t="s">
        <v>34</v>
      </c>
      <c r="G11" s="2"/>
      <c r="H11" s="2"/>
      <c r="I11" s="2"/>
      <c r="J11" s="2"/>
      <c r="K11" s="2"/>
      <c r="L11" s="2"/>
      <c r="M11" s="2"/>
      <c r="N11" s="2"/>
    </row>
    <row r="12" spans="1:14" ht="15" customHeight="1" x14ac:dyDescent="0.25">
      <c r="A12" s="34" t="s">
        <v>15</v>
      </c>
      <c r="B12" s="35">
        <v>83896165937</v>
      </c>
      <c r="C12" s="36">
        <v>83896165937</v>
      </c>
      <c r="D12" s="36">
        <v>24045491931</v>
      </c>
      <c r="E12" s="37">
        <v>24045491931</v>
      </c>
      <c r="F12" s="27">
        <f t="shared" ref="F12:F21" si="0">D12/B12</f>
        <v>0.28661014079065827</v>
      </c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34" t="s">
        <v>16</v>
      </c>
      <c r="B13" s="35">
        <v>7200298387</v>
      </c>
      <c r="C13" s="36">
        <v>7200298387</v>
      </c>
      <c r="D13" s="36">
        <v>1727233028</v>
      </c>
      <c r="E13" s="37">
        <v>1727233028</v>
      </c>
      <c r="F13" s="27">
        <f t="shared" si="0"/>
        <v>0.23988353470440696</v>
      </c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34" t="s">
        <v>17</v>
      </c>
      <c r="B14" s="35">
        <v>87272358437</v>
      </c>
      <c r="C14" s="36">
        <v>87272358437</v>
      </c>
      <c r="D14" s="36">
        <v>25692379338</v>
      </c>
      <c r="E14" s="37">
        <v>25692379338</v>
      </c>
      <c r="F14" s="27">
        <f t="shared" si="0"/>
        <v>0.29439309075790321</v>
      </c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34" t="s">
        <v>18</v>
      </c>
      <c r="B15" s="35">
        <v>12115571391</v>
      </c>
      <c r="C15" s="36">
        <v>12115571391</v>
      </c>
      <c r="D15" s="36">
        <v>3357666281</v>
      </c>
      <c r="E15" s="37">
        <v>3357666281</v>
      </c>
      <c r="F15" s="27">
        <f t="shared" si="0"/>
        <v>0.27713643646177744</v>
      </c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34" t="s">
        <v>19</v>
      </c>
      <c r="B16" s="35">
        <v>140896670429</v>
      </c>
      <c r="C16" s="36">
        <v>140896670429</v>
      </c>
      <c r="D16" s="36">
        <v>37372971575</v>
      </c>
      <c r="E16" s="37">
        <v>37372971575</v>
      </c>
      <c r="F16" s="27">
        <f t="shared" si="0"/>
        <v>0.26525092084296498</v>
      </c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34" t="s">
        <v>29</v>
      </c>
      <c r="B17" s="35">
        <v>67187372366</v>
      </c>
      <c r="C17" s="36">
        <v>67187372366</v>
      </c>
      <c r="D17" s="36">
        <v>18576279969</v>
      </c>
      <c r="E17" s="37">
        <v>18576279969</v>
      </c>
      <c r="F17" s="27">
        <f t="shared" si="0"/>
        <v>0.27648469220981886</v>
      </c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34" t="s">
        <v>21</v>
      </c>
      <c r="B18" s="35">
        <v>56964443030</v>
      </c>
      <c r="C18" s="36">
        <v>56964443030</v>
      </c>
      <c r="D18" s="36">
        <v>7644524261</v>
      </c>
      <c r="E18" s="37">
        <v>7644524261</v>
      </c>
      <c r="F18" s="27">
        <f t="shared" si="0"/>
        <v>0.13419817441160717</v>
      </c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38" t="s">
        <v>22</v>
      </c>
      <c r="B19" s="35">
        <v>71326034996</v>
      </c>
      <c r="C19" s="36">
        <v>71326034996</v>
      </c>
      <c r="D19" s="36">
        <v>19789293811</v>
      </c>
      <c r="E19" s="37">
        <v>19789293811</v>
      </c>
      <c r="F19" s="27">
        <f t="shared" si="0"/>
        <v>0.27744839331262133</v>
      </c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38" t="s">
        <v>23</v>
      </c>
      <c r="B20" s="39">
        <v>51982041416</v>
      </c>
      <c r="C20" s="40">
        <v>51982041416</v>
      </c>
      <c r="D20" s="40">
        <v>11794159806</v>
      </c>
      <c r="E20" s="41">
        <v>11794159806</v>
      </c>
      <c r="F20" s="28">
        <f t="shared" si="0"/>
        <v>0.22688912333423239</v>
      </c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4" t="s">
        <v>24</v>
      </c>
      <c r="B21" s="25">
        <f>SUM(B10:B20)</f>
        <v>746490906700</v>
      </c>
      <c r="C21" s="25">
        <f>SUM(C10:C20)</f>
        <v>585440956389</v>
      </c>
      <c r="D21" s="25">
        <f>SUM(D10:D20)</f>
        <v>150000000000</v>
      </c>
      <c r="E21" s="25">
        <f>SUM(E10:E20)</f>
        <v>150000000000</v>
      </c>
      <c r="F21" s="29">
        <f t="shared" si="0"/>
        <v>0.20094015701156029</v>
      </c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16"/>
      <c r="C22" s="17"/>
      <c r="D22" s="17"/>
      <c r="E22" s="2"/>
      <c r="F22" s="18"/>
      <c r="G22" s="2"/>
      <c r="H22" s="2"/>
      <c r="I22" s="2"/>
      <c r="J22" s="2"/>
      <c r="K22" s="2"/>
      <c r="L22" s="2"/>
      <c r="M22" s="2"/>
      <c r="N22" s="2"/>
    </row>
  </sheetData>
  <mergeCells count="5">
    <mergeCell ref="B2:C2"/>
    <mergeCell ref="B3:C3"/>
    <mergeCell ref="B4:C4"/>
    <mergeCell ref="B5:C5"/>
    <mergeCell ref="A7:F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1DCC-C8D5-4B83-9E01-5E165C2E9C1E}">
  <sheetPr>
    <tabColor theme="7" tint="-0.249977111117893"/>
  </sheetPr>
  <dimension ref="A1:K22"/>
  <sheetViews>
    <sheetView workbookViewId="0">
      <selection activeCell="D21" sqref="D20:D21"/>
    </sheetView>
  </sheetViews>
  <sheetFormatPr baseColWidth="10" defaultColWidth="11.42578125" defaultRowHeight="15" x14ac:dyDescent="0.25"/>
  <cols>
    <col min="1" max="1" width="28.85546875" style="1" customWidth="1"/>
    <col min="2" max="2" width="28.42578125" style="1" customWidth="1"/>
    <col min="3" max="3" width="24.5703125" style="1" customWidth="1"/>
    <col min="4" max="4" width="49.85546875" style="1" customWidth="1"/>
    <col min="5" max="5" width="21.7109375" style="1" customWidth="1"/>
    <col min="6" max="6" width="15.140625" style="1" customWidth="1"/>
    <col min="7" max="7" width="26.7109375" style="1" customWidth="1"/>
    <col min="8" max="8" width="16.85546875" style="1" bestFit="1" customWidth="1"/>
    <col min="9" max="9" width="14.28515625" style="1" customWidth="1"/>
    <col min="10" max="10" width="46" style="1" customWidth="1"/>
    <col min="11" max="16384" width="11.42578125" style="1"/>
  </cols>
  <sheetData>
    <row r="1" spans="1:11" ht="6.75" customHeight="1" x14ac:dyDescent="0.25"/>
    <row r="2" spans="1:11" ht="60" customHeight="1" x14ac:dyDescent="0.25">
      <c r="A2" s="19" t="s">
        <v>0</v>
      </c>
      <c r="B2" s="42" t="s">
        <v>1</v>
      </c>
      <c r="C2" s="42"/>
    </row>
    <row r="3" spans="1:11" x14ac:dyDescent="0.25">
      <c r="A3" s="20" t="s">
        <v>2</v>
      </c>
      <c r="B3" s="43" t="s">
        <v>3</v>
      </c>
      <c r="C3" s="43"/>
    </row>
    <row r="4" spans="1:11" x14ac:dyDescent="0.25">
      <c r="A4" s="19" t="s">
        <v>4</v>
      </c>
      <c r="B4" s="43" t="s">
        <v>5</v>
      </c>
      <c r="C4" s="43"/>
    </row>
    <row r="5" spans="1:11" x14ac:dyDescent="0.25">
      <c r="A5" s="21" t="s">
        <v>32</v>
      </c>
      <c r="B5" s="44">
        <v>86061400000</v>
      </c>
      <c r="C5" s="44"/>
      <c r="H5" s="22"/>
    </row>
    <row r="6" spans="1:11" x14ac:dyDescent="0.25">
      <c r="C6" s="23"/>
      <c r="H6" s="22"/>
    </row>
    <row r="7" spans="1:11" ht="30.75" customHeight="1" x14ac:dyDescent="0.25">
      <c r="A7" s="45" t="s">
        <v>31</v>
      </c>
      <c r="B7" s="46"/>
      <c r="C7" s="46"/>
      <c r="D7" s="2"/>
      <c r="E7" s="2"/>
      <c r="F7" s="2"/>
      <c r="G7" s="2"/>
      <c r="H7" s="2"/>
      <c r="I7" s="2"/>
      <c r="J7" s="2"/>
      <c r="K7" s="2"/>
    </row>
    <row r="8" spans="1:11" ht="30" x14ac:dyDescent="0.25">
      <c r="A8" s="3" t="s">
        <v>9</v>
      </c>
      <c r="B8" s="4" t="s">
        <v>33</v>
      </c>
      <c r="C8" s="4" t="s">
        <v>11</v>
      </c>
      <c r="D8" s="2"/>
      <c r="E8" s="2"/>
      <c r="F8" s="2"/>
      <c r="G8" s="2"/>
      <c r="H8" s="2"/>
      <c r="I8" s="2"/>
      <c r="J8" s="2"/>
      <c r="K8" s="2"/>
    </row>
    <row r="9" spans="1:11" x14ac:dyDescent="0.25">
      <c r="A9" s="6" t="s">
        <v>12</v>
      </c>
      <c r="B9" s="7"/>
      <c r="C9" s="8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9" t="s">
        <v>13</v>
      </c>
      <c r="B10" s="10">
        <v>6600000000</v>
      </c>
      <c r="C10" s="11">
        <v>6600000000</v>
      </c>
      <c r="D10" s="2"/>
      <c r="E10" s="2"/>
      <c r="F10" s="2"/>
      <c r="G10" s="2"/>
      <c r="H10" s="2"/>
      <c r="I10" s="2"/>
      <c r="J10" s="2"/>
      <c r="K10" s="2"/>
    </row>
    <row r="11" spans="1:11" x14ac:dyDescent="0.25">
      <c r="A11" s="9" t="s">
        <v>14</v>
      </c>
      <c r="B11" s="10">
        <v>0</v>
      </c>
      <c r="C11" s="11">
        <v>0</v>
      </c>
      <c r="D11" s="2"/>
      <c r="E11" s="2"/>
      <c r="F11" s="2"/>
      <c r="G11" s="2"/>
      <c r="H11" s="2"/>
      <c r="I11" s="2"/>
      <c r="J11" s="2"/>
      <c r="K11" s="2"/>
    </row>
    <row r="12" spans="1:11" ht="15" customHeight="1" x14ac:dyDescent="0.25">
      <c r="A12" s="9" t="s">
        <v>15</v>
      </c>
      <c r="B12" s="10">
        <v>0</v>
      </c>
      <c r="C12" s="11">
        <v>0</v>
      </c>
      <c r="D12" s="2"/>
      <c r="E12" s="2"/>
      <c r="F12" s="2"/>
      <c r="G12" s="2"/>
      <c r="H12" s="2"/>
      <c r="I12" s="2"/>
      <c r="J12" s="2"/>
      <c r="K12" s="2"/>
    </row>
    <row r="13" spans="1:11" x14ac:dyDescent="0.25">
      <c r="A13" s="9" t="s">
        <v>16</v>
      </c>
      <c r="B13" s="10">
        <v>0</v>
      </c>
      <c r="C13" s="11">
        <v>0</v>
      </c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9" t="s">
        <v>17</v>
      </c>
      <c r="B14" s="10">
        <v>0</v>
      </c>
      <c r="C14" s="11">
        <v>0</v>
      </c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9" t="s">
        <v>18</v>
      </c>
      <c r="B15" s="10">
        <v>0</v>
      </c>
      <c r="C15" s="11">
        <v>0</v>
      </c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9" t="s">
        <v>19</v>
      </c>
      <c r="B16" s="10">
        <v>29661400000</v>
      </c>
      <c r="C16" s="11">
        <v>29661400000</v>
      </c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9" t="s">
        <v>29</v>
      </c>
      <c r="B17" s="10">
        <v>40800000000</v>
      </c>
      <c r="C17" s="11">
        <v>40800000000</v>
      </c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9" t="s">
        <v>21</v>
      </c>
      <c r="B18" s="10">
        <v>0</v>
      </c>
      <c r="C18" s="11">
        <v>0</v>
      </c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12" t="s">
        <v>22</v>
      </c>
      <c r="B19" s="10">
        <v>9000000000</v>
      </c>
      <c r="C19" s="11">
        <v>9000000000</v>
      </c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13" t="s">
        <v>23</v>
      </c>
      <c r="B20" s="14">
        <v>0</v>
      </c>
      <c r="C20" s="15">
        <v>0</v>
      </c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4" t="s">
        <v>24</v>
      </c>
      <c r="B21" s="25">
        <f>SUM(B10:B20)</f>
        <v>86061400000</v>
      </c>
      <c r="C21" s="25">
        <f>SUM(C10:C20)</f>
        <v>86061400000</v>
      </c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16"/>
      <c r="C22" s="17"/>
      <c r="D22" s="2"/>
      <c r="E22" s="2"/>
      <c r="F22" s="2"/>
      <c r="G22" s="2"/>
      <c r="H22" s="2"/>
      <c r="I22" s="2"/>
      <c r="J22" s="2"/>
      <c r="K22" s="2"/>
    </row>
  </sheetData>
  <mergeCells count="5">
    <mergeCell ref="B2:C2"/>
    <mergeCell ref="B3:C3"/>
    <mergeCell ref="B4:C4"/>
    <mergeCell ref="B5:C5"/>
    <mergeCell ref="A7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Vigencia 2023</vt:lpstr>
      <vt:lpstr>Vigencia 2024</vt:lpstr>
      <vt:lpstr>Vigencia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Juan Antonio Mejia Arias</cp:lastModifiedBy>
  <dcterms:created xsi:type="dcterms:W3CDTF">2024-04-24T04:29:06Z</dcterms:created>
  <dcterms:modified xsi:type="dcterms:W3CDTF">2024-04-26T20:23:03Z</dcterms:modified>
</cp:coreProperties>
</file>