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ia\Downloads\"/>
    </mc:Choice>
  </mc:AlternateContent>
  <xr:revisionPtr revIDLastSave="0" documentId="8_{7896963F-8B64-4E8F-8284-BE4D54A3CA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CRETO" sheetId="7" r:id="rId1"/>
    <sheet name="ADIC-REDUC" sheetId="4" r:id="rId2"/>
    <sheet name="CREDIT-CONTRAC" sheetId="6" r:id="rId3"/>
    <sheet name="A LA DESAG" sheetId="5" r:id="rId4"/>
  </sheets>
  <definedNames>
    <definedName name="_xlnm._FilterDatabase" localSheetId="3" hidden="1">'A LA DESAG'!$A$2:$C$18</definedName>
    <definedName name="_xlnm._FilterDatabase" localSheetId="1" hidden="1">'ADIC-REDUC'!$A$4:$L$4</definedName>
    <definedName name="_xlnm._FilterDatabase" localSheetId="2" hidden="1">'CREDIT-CONTRAC'!$A$5:$J$11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H9" i="4"/>
  <c r="H8" i="4"/>
  <c r="G7" i="4"/>
  <c r="G12" i="4" s="1"/>
  <c r="H6" i="4"/>
  <c r="F11" i="4"/>
  <c r="G11" i="6"/>
  <c r="F11" i="6"/>
  <c r="H5" i="4" l="1"/>
  <c r="H7" i="4" s="1"/>
  <c r="H10" i="4" s="1"/>
  <c r="F7" i="4"/>
  <c r="I11" i="6" l="1"/>
  <c r="H11" i="4"/>
  <c r="E7" i="4"/>
</calcChain>
</file>

<file path=xl/sharedStrings.xml><?xml version="1.0" encoding="utf-8"?>
<sst xmlns="http://schemas.openxmlformats.org/spreadsheetml/2006/main" count="538" uniqueCount="176">
  <si>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</si>
  <si>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</si>
  <si>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</si>
  <si>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</si>
  <si>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</si>
  <si>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</si>
  <si>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</si>
  <si>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</si>
  <si>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</si>
  <si>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</si>
  <si>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</si>
  <si>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</si>
  <si>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</si>
  <si>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</si>
  <si>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</si>
  <si>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</si>
  <si>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</si>
  <si>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COMPROMISO</t>
  </si>
  <si>
    <t>OBLIGACION</t>
  </si>
  <si>
    <t>22-01-01</t>
  </si>
  <si>
    <t>MINISTERIO EDUCACION NACIONAL - GESTION GENERAL</t>
  </si>
  <si>
    <t>A-01-01-01</t>
  </si>
  <si>
    <t>A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</si>
  <si>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</si>
  <si>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</si>
  <si>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</si>
  <si>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</si>
  <si>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</si>
  <si>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</si>
  <si>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</si>
  <si>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</si>
  <si>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A-01-02-01</t>
  </si>
  <si>
    <t>A-01-02-02</t>
  </si>
  <si>
    <t>A-01-02-03</t>
  </si>
  <si>
    <t>A-02</t>
  </si>
  <si>
    <t>ADQUISICIÓN DE BIENES  Y SERVICIOS</t>
  </si>
  <si>
    <t>16</t>
  </si>
  <si>
    <t>SSF</t>
  </si>
  <si>
    <t>A-03-02-02</t>
  </si>
  <si>
    <t>A ORGANIZACIONES INTERNACIONALES</t>
  </si>
  <si>
    <t>A-03-03-01-042</t>
  </si>
  <si>
    <t>EDUCACIÓN DE NIÑAS Y NIÑOS EN SITUACIONES ESPECIALES</t>
  </si>
  <si>
    <t>A-03-03-01-050</t>
  </si>
  <si>
    <t>MEJORAMIENTO DE LA ENSEÑANZA DE LAS LENGUAS EXTRANJERAS EN EDUCACIÓN BÁSICA</t>
  </si>
  <si>
    <t>A-03-03-01-999</t>
  </si>
  <si>
    <t>OTRAS TRANSFERENCIAS - DISTRIBUCIÓN PREVIO CONCEPTO DGPPN</t>
  </si>
  <si>
    <t>A-03-03-04-009</t>
  </si>
  <si>
    <t>LEY 37 DE 1987 - APORTES CONSERVATORIO DEL TOLIMA.</t>
  </si>
  <si>
    <t>A-03-03-04-031</t>
  </si>
  <si>
    <t>CUERPOS CONSULTIVOS</t>
  </si>
  <si>
    <t>A-03-03-04-037</t>
  </si>
  <si>
    <t>COLEGIO BOYACÁ (DECRETO 3176 DE 2005 ARTÍCULO 2)</t>
  </si>
  <si>
    <t>A-03-03-04-059</t>
  </si>
  <si>
    <t>RECURSOS PARA TRANSFERIR A INSTITUCIONES DE EDUCACIÓN SUPERIOR PÚBLICAS, ARTÍCULO 142 DE LA LEY 1819 DE 2016.</t>
  </si>
  <si>
    <t>A-03-03-04-061</t>
  </si>
  <si>
    <t>A  INSTITUCIONES  DE EDUCACIÓN SUPERIOR PÚBLICAS – DESCUENTO DE MATRÍCULAS POR VOTACIONES (LEY 2019 DE 2020)</t>
  </si>
  <si>
    <t>A-03-03-04-064</t>
  </si>
  <si>
    <t>A INSTITUCIONES DE EDUCACIÓN SUPERIOR PÚBLICAS</t>
  </si>
  <si>
    <t>A-03-03-04-065</t>
  </si>
  <si>
    <t>ÓRGANOS ASESORES Y CONSULTORES DE LA CALIDAD EN EDUCACIÓN SUPERIOR</t>
  </si>
  <si>
    <t>A-03-03-05-001</t>
  </si>
  <si>
    <t>PARTICIPACIÓN PARA EDUCACIÓN - DISTRIBUCIÓN PREVIO CONCEPTO DNP</t>
  </si>
  <si>
    <t>A-03-04-02-001</t>
  </si>
  <si>
    <t>MESADAS PENSIONALES (DE PENSIONES)</t>
  </si>
  <si>
    <t>A-03-04-02-007</t>
  </si>
  <si>
    <t>FONDO NACIONAL DE PRESTACIONES SOCIALES DEL MAGISTERIO (DE PENSIONES)</t>
  </si>
  <si>
    <t>17</t>
  </si>
  <si>
    <t>A-03-04-02-012</t>
  </si>
  <si>
    <t>INCAPACIDADES Y LICENCIAS DE MATERNIDAD Y PATERNIDAD (NO DE PENSIONES)</t>
  </si>
  <si>
    <t>A-03-04-02-031</t>
  </si>
  <si>
    <t>FONDO NACIONAL DE PRESTACIONES SOCIALES DEL MAGISTERIO (NO DE PENSIONES)</t>
  </si>
  <si>
    <t>A-03-04-02-083</t>
  </si>
  <si>
    <t>RECURSOS PARA TRANSFERIR AL FONDO NACIONAL DE PRESTACIONES SOCIALES DEL MAGISTERIO, PREVIA REVISIÓN FALTANTE DE CESANTÍAS</t>
  </si>
  <si>
    <t>A-03-04-03-006</t>
  </si>
  <si>
    <t>CONCURRENCIA NACIÓN PASIVO PENSIONAL LEYES 1151 DE 2007 Y 1371 DE 2009 (DE PENSIONES)</t>
  </si>
  <si>
    <t>A-03-06-01-002</t>
  </si>
  <si>
    <t>PROGRAMAS DE REHABILITACIÓN PARA ADULTOS CIEGOS - CONVENIO CON EL CENTRO DE REHABILITACIÓN PARA ADULTOS CIEGOS -CRAC-</t>
  </si>
  <si>
    <t>A-03-06-01-017</t>
  </si>
  <si>
    <t>A-03-10</t>
  </si>
  <si>
    <t>SENTENCIAS Y CONCILIACIONES</t>
  </si>
  <si>
    <t>A-03-11-05-001</t>
  </si>
  <si>
    <t>11</t>
  </si>
  <si>
    <t>FUNDACIÓN COLEGIO MAYOR DE SAN BARTOLOMÉ (LEY 72/83)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</si>
  <si>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</si>
  <si>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</si>
  <si>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</si>
  <si>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</si>
  <si>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</si>
  <si>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</si>
  <si>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A-08-04-04</t>
  </si>
  <si>
    <t>CONTRIBUCIÓN DE VALORIZACIÓN MUNICIPAL</t>
  </si>
  <si>
    <t>C-2201-0700-12</t>
  </si>
  <si>
    <t>C</t>
  </si>
  <si>
    <t>FORTALECIMIENTO A LA GESTIÓN TERRITORIAL DE LA EDUCACIÓN INICIAL, PREESCOLAR, BÁSICA Y MEDIA.   NACIONAL</t>
  </si>
  <si>
    <t>C-2201-0700-16</t>
  </si>
  <si>
    <t>CONSTRUCCIÓN , MEJORAMIENTO Y DOTACIÓN DE ESPACIOS DE APRENDIZAJE PARA PRESTACIÓN DEL SERVICIO EDUCATIVO E IMPLEMENTACIÓN DE ESTRATEGIAS DE CALIDAD Y COBERTURA   NACIONAL</t>
  </si>
  <si>
    <t>C-2201-0700-18</t>
  </si>
  <si>
    <t>FORTALECIMIENTO DE LAS CONDICIONES PARA EL LOGRO DE TRAYECTORIAS EDUCATIVAS EN LA EDUCACIÓN INICIAL PREESCOLAR, BÁSICA Y MEDIA  NACIONAL</t>
  </si>
  <si>
    <t>14</t>
  </si>
  <si>
    <t>C-2201-0700-19</t>
  </si>
  <si>
    <t>IMPLEMENTACIÓN DE ESTRATEGIAS EDUCATIVAS INTEGRALES, PERTINENTES Y DE CALIDAD EN ZONAS RURALES  NACIONAL</t>
  </si>
  <si>
    <t>C-2202-0700-32</t>
  </si>
  <si>
    <t>INCREMENTO DE LA CALIDAD EN LA PRESTACIÓN DEL SERVICIO PUBLICO DE EDUCACIÓN SUPERIOR EN COLOMBIA   NACIONAL</t>
  </si>
  <si>
    <t>C-2202-0700-33</t>
  </si>
  <si>
    <t>FORTALECIMIENTO DE LAS UNIVERSIDADES ESTATALES- LEY 1697 DE 2013, A NIVEL  NACIONAL</t>
  </si>
  <si>
    <t>C-2202-0700-45</t>
  </si>
  <si>
    <t>AMPLIACIÓN DE MECANISMOS DE FOMENTO DE LA EDUCACIÓN SUPERIOR  NACIONAL</t>
  </si>
  <si>
    <t>C-2202-0700-47</t>
  </si>
  <si>
    <t>APOYO PARA FOMENTAR EL ACCESO CON CALIDAD A LA EDUCACIÓN SUPERIOR A TRAVÉS DE INCENTIVOS A LA DEMANDA EN COLOMBIA   NACIONAL</t>
  </si>
  <si>
    <t>C-2202-0700-49</t>
  </si>
  <si>
    <t>MEJORAMIENTO DE LAS CONDICIONES DE INFRAESTRUCTURA DE LAS INSTITUCIONES DE EDUCACIÓN SUPERIOR PÚBLICAS NACIONAL</t>
  </si>
  <si>
    <t>C-2299-0700-10</t>
  </si>
  <si>
    <t>DESARROLLO DE LAS CAPACIDADES DE PLANEACIÓN Y GESTIÓN INSTITUCIONALES Y SECTORIALES  NACIONAL</t>
  </si>
  <si>
    <t>APR BLOQUEADA (**)</t>
  </si>
  <si>
    <t>JUSTIFICACION (En caso de aplazamientos o reducciones, mencionar el programa o proyecto que financiaban estos recursos e informar si se llevaron a cabo con otra fuente de recursos)</t>
  </si>
  <si>
    <t>TOTAL</t>
  </si>
  <si>
    <t>RELACION DE MODIFICACIONES AUMENTAN O DISMINUYEN LO ESTABLECIDO EN EL DECRETO (Distribuciones desde MHCP y DNP o desde el MEN a Adscritas)</t>
  </si>
  <si>
    <t>RUBROS</t>
  </si>
  <si>
    <t>Rec</t>
  </si>
  <si>
    <t>ACTO ADMINISTRATIVO</t>
  </si>
  <si>
    <t>Ap. Inicial</t>
  </si>
  <si>
    <t>Adiciones</t>
  </si>
  <si>
    <t>Reduc/distrib</t>
  </si>
  <si>
    <t>Apr. Vigente</t>
  </si>
  <si>
    <t>OBSERVACION</t>
  </si>
  <si>
    <t xml:space="preserve">Anexo </t>
  </si>
  <si>
    <t>Apropiacion de recusos - FUNCIONAMIENTO</t>
  </si>
  <si>
    <t>Apropiacion de recusos - INVERSION</t>
  </si>
  <si>
    <t>TOTAL APROPIACION INICIAL</t>
  </si>
  <si>
    <t>Fuente: SIIF Nación y OAPF MEN</t>
  </si>
  <si>
    <t>No. MOD.</t>
  </si>
  <si>
    <t>No. Resolución</t>
  </si>
  <si>
    <t>OBSERVACIONES</t>
  </si>
  <si>
    <t>Distribución parcial doce doceavas de los recursos del SGP-DD 033, publicados por el DNP por valor de $20.852.701.795.370 por población atendida -prestación del servicio y ajuste de la descripción para cada objeto de gasto, de acuerdo con la parametrización establecida para el proyecto IMPLEMENTACIÓN DE ESTRATEGIAS EDUCATIVAS INTEGRALES, PERTINENTES Y DE CALIDAD DE ZONAS RURALES en el Sistema de Información Financiera SIIF de los recursos 10 y 14 del proyecto.</t>
  </si>
  <si>
    <t>Ajuste de la apropiación entre objetos de gasto del proyecto “FORTALECIMIENTO DE LAS CONDICIONES PARA EL LOGRO DE TRAYECTORIAS EDUCATIVAS EN LA EDUCACIÓN INICIAL PREESCOLAR, BÁSICA Y MEDIA NACIONAL" para asignar $567.000.000 requeridos de manera prioritaria para financiar la nómina del mes de enero del Programa PTA.</t>
  </si>
  <si>
    <t>Resolución No. 000368 del 25 de enero de 2023</t>
  </si>
  <si>
    <t>Resolución No. 000002 del 2 de enero de 2023</t>
  </si>
  <si>
    <t>Distribución parcial de las doce doceavas de los recursos de la participación para educación SGP por el criterio de equidad (calidad – gratuidad educativa) Documento de Distribución SGP-075-del 6 de febrero de 2023, vigencia 2023 por un valor de $ 439.695.272.763</t>
  </si>
  <si>
    <t>Resolución No 000396 del 27 de enero de 2023</t>
  </si>
  <si>
    <t xml:space="preserve">Ajuste entre objetos de gasto del proyecto “FORTALECIMIENTO DE LAS CONDICIONES PARA EL LOGRO DE TRAYECTORIAS EDUCATIVAS EN LA EDUCACIÓN INICIAL PREESCOLAR, BÁSICA Y MEDIA NACIONAL”, con el fin de asignar la suma de $251.204.316 para financiar el pago de las obligaciones parafiscales del mes de enero  del Programa PTA. </t>
  </si>
  <si>
    <t>Resolución No 002255 del 14 de febrero de 2023</t>
  </si>
  <si>
    <t>Resolución No 004019 del 10 de marzo de 2023</t>
  </si>
  <si>
    <t>i) Se distribuye los documentos SGP-077  del 21 de febrero de 2023 y SGP 78  del  27 de febrero de 2023, del objeto de gasto A-03-03-05-001 PARTICIPACIÓN PARA EDUCACIÓN - DISTRIBUCIÓN PREVIO CONCEPTO DNP, ii) Se efectúa un movimiento en la desagregación del proyecto C-2202-0700-47  "APOYO PARA FOMENTAR EL ACCESO CON CALIDAD A LA EDUCACIÓN SUPERIOR A TRAVÉS DE INCENTIVOS A LA DEMANDA EN COLOMBIA NACIONAL”, por valor de $173.597.023 y iii) Se desagrega el traslado aprobado por el MHCP por $1.356.730.066 del rubro A-03-02-02 A ORGANIZACIONES INTERNACIONALES.</t>
  </si>
  <si>
    <t>Resolución 004622 del 24 de marzo de 2023</t>
  </si>
  <si>
    <t>Desagregación de apropiaciones al interior del proyecto de inversión C-2201-0700-18 “FORTALECIMIENTO DE LAS CONDICIONES PARA EL LOGRO DE TRAYECTORIAS EDUCATIVAS EN LA EDUCACIÓN INICIAL PREESCOLAR, BÁSICA Y MEDIA NACIONAL", por valor de $23.619.969.349.</t>
  </si>
  <si>
    <t>Resolución 007538 del 05 de mayo de 2023</t>
  </si>
  <si>
    <t>Resolución 008487 del 23 de mayo de 2023</t>
  </si>
  <si>
    <t>Resolución 009516 del 14 de junio de 2023</t>
  </si>
  <si>
    <t>Resolución 010037 del 22 de junio de 2023</t>
  </si>
  <si>
    <r>
      <t xml:space="preserve">i)  Se </t>
    </r>
    <r>
      <rPr>
        <sz val="8"/>
        <rFont val="Arial"/>
        <family val="2"/>
      </rPr>
      <t xml:space="preserve">desagregó las apropiaciones disponibles en los objetos de gasto A-03-03-04-064 A INSTITUCIONES DE EDUCACIÓN SUPERIOR PÚBLICAS por valor de $106.435.024.529, ii) Se realizó un movimiento en el proyecto </t>
    </r>
    <r>
      <rPr>
        <sz val="8"/>
        <color rgb="FF000000"/>
        <rFont val="Arial"/>
        <family val="2"/>
      </rPr>
      <t>C-2202-0700-45 AMPLIACIÓN DE MECANISMOS DE FOMENTO DE LA EDUCACIÓN SUPERIOR NACIONAL por valor de $609.000.000, y iii) se apalancó el servicio de mantenimiento preventivo y mantenimiento correctivo del parque automotor del MEN por valor de $42.000.000.</t>
    </r>
  </si>
  <si>
    <t xml:space="preserve"> Resolución 011684 del 12 de julio de 2023</t>
  </si>
  <si>
    <t>Resolución 012317 del 18 de julio de 2023</t>
  </si>
  <si>
    <t xml:space="preserve">i) desagregación parcial de los recursos de funcionamiento por valor de $8.956.939.46 apropiados en el rubro A-03-03-04-061 A INSTITUCIONES DE EDUCACIÓN SUPERIOR PÚBLICAS – DESCUENTO DE MATRÍCULAS POR VOTACIONES (LEY 2019 DE 2020) a 19 instituciones técnicas, tecnológicas y universitarias públicas por concepto de devolución del 100% de los descuentos por votaciones.
ii)  modificación presupuestal entre objetos de gasto del A-02-02-02-008-003 OTROS SERVICIOS PROFESIONALES, CIENTÍFICOS Y TÉCNICOS, por valor de $691.530.625, con el fin de asegurar el funcionamiento adecuado y la continuidad de las operaciones de red y la conexión a la red WiFi de los colaboradores y visitantes del Ministerio.
iii) modificación presupuestal por valor de $366.349.874,41 en el objeto de gasto del A-03-02-02-105-002 DISTINTAS A MEMBRESÍAS, con el fin de completar la cuota anual de la membresía del Centro Regional para el Fomento del Libro en América Latina y el Caribe - CERLALC y la de la Organización de Estados Iberoamericanos para la Educación, la Ciencia y la Cultura - OEI.
</t>
  </si>
  <si>
    <t>i) Se realizó la distribución parcial de las doce doceavas de los recursos de la participación para educación por el criterio de población atendida para la Entidades Territoriales Certificadas - ETC por valor de $2.165.714.660.568; y ii) Se realizó la modificación entre objetos de gasto apropiados en el objeto de gasto A-02 Adquisición de Bienes Y Servicios por $887.238.877.</t>
  </si>
  <si>
    <t>Modificación entre objetos de gasto por $556.000.000 para financiar el pago de los rubros de auxilio de transporte, horas extras, prima de dirección y prima de coordinación en la nómina mensual, y la contratación de un profesional, bajo la modalidad de prestación de servicios para apoyar temas relacionados con la planta de personal del Ministerio de Educación Nacional.</t>
  </si>
  <si>
    <t>Movimientos en el presupuesto de funcionamiento para el pago sentencias y conciliaciones con el fin de dar cumplimiento a los compromisos asumidos por el Estado colombiano ante la Comisión Interamericana de Derechos Humanos -CIDH y a la Sentencia de Excepción Preliminar, Fondo, Reparaciones y Costas de 31 de agosto de 2017, sobre el “Caso Vereda la Esperanza Vs. Colombia”, por valor de $126.145.517.</t>
  </si>
  <si>
    <t>Movimientos en el presupuesto de funcionamiento para el pago del impuesto predial ($539.900.000), derechos de semaforización ($1.350.000) y para apalancar los contratos de las firmas que ejercen la representación judicial y extrajudicial del Ministerio ($500.000.000), y financiar la adquisición de los Token de firma digital ($20.000.000).</t>
  </si>
  <si>
    <t xml:space="preserve">1. Resolucion 002931 del 23 de febrero de 2023 </t>
  </si>
  <si>
    <t xml:space="preserve">Dar cumplimiento a los compromisos adquiridos con la Organización para la Cooperación y el Desarrollo Económico 
(OCDE). </t>
  </si>
  <si>
    <t>ADQUISICIÓN DE BIENES Y SERVICIOS</t>
  </si>
  <si>
    <t>2. Resolución 006567 del 24 de abril</t>
  </si>
  <si>
    <t>RESOLUCION MEN</t>
  </si>
  <si>
    <t>Decreto 2590 de 23 de diciembre de 2022</t>
  </si>
  <si>
    <t xml:space="preserve">Resolución 0896 del 14 de abril de 2023 
Resolución 1050 del 28 de abril de 2023 </t>
  </si>
  <si>
    <t>Dos Resoluciones que distribuyen recursos desde el MHCP para dar cumplimiento a fallos y desiciones judiciales</t>
  </si>
  <si>
    <t>Para completar el recurso necesario para el pago del impuesto de Predial Unificado por valor de $539.900.000 y de los derechos de semaforización de los 17 vehículos de propiedad del Ministerio que asciende a la suma de $1.309.000, para un total de $541.209.000</t>
  </si>
  <si>
    <t>Decreto 1234 del  25 de julio de 2023</t>
  </si>
  <si>
    <t>TOTAL APROPIACION 2023</t>
  </si>
  <si>
    <t xml:space="preserve">FOMAG $1 billón y $146 mil millones para el fortalecimiento de las insituciones de educación superior públicas </t>
  </si>
  <si>
    <t>Infraestructura de educación superior $500.000 millones y ampliación de cobertura en educación superior $300.000 millones</t>
  </si>
  <si>
    <t>2 resoluciones</t>
  </si>
  <si>
    <t>Enlace de consulta: https://www.mineducacion.gov.co/portal/micrositios-institucionales/Presupuesto/Modificaciones-al-presupuesto/406181:Modificaciones-al-presupuesto</t>
  </si>
  <si>
    <t>Enlace de consulta: https://www.mineducacion.gov.co/portal/micrositios-institucionales/Presupuesto/Modificaciones-al-presupuesto/416022:Adicion-y-reduccion-presupuesto-de-Gastos-de-Funcionamiento-del-Ministerio-de-Hacienda-y-Credito-Publico</t>
  </si>
  <si>
    <t>Enlace de consulta: https://www.mineducacion.gov.co/portal/micrositios-institucionales/Presupuesto/Modificaciones-al-presupuesto/416021:Gastos-de-funcionamiento-e-Inversion-Ministerio-de-Educacion-Nacional</t>
  </si>
  <si>
    <t>Fuente:  SIIF Nación MHCP</t>
  </si>
  <si>
    <t>Nota: Se encuentra en proceso de aprobación por parte del Ministerio de Hacienda y Crédito Público la distribución a las 34 universidades por  y a 5 ITTU que son sección presupuestal por valor de $172.061 millones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</si>
</sst>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1" formatCode="_-* #,##0_-;\-* #,##0_-;_-* &quot;-&quot;_-;_-@_-"/>
    <numFmt numFmtId="164" formatCode="[$-1240A]&quot;$&quot;\ #,##0.00;\-&quot;$&quot;\ #,##0.00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b/>
      <sz val="7"/>
      <color rgb="FFFF000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/>
    <xf numFmtId="0" fontId="2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vertical="center" wrapText="1" readingOrder="1"/>
    </xf>
    <xf numFmtId="164" fontId="4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right" vertical="center" wrapText="1" readingOrder="1"/>
    </xf>
    <xf numFmtId="41" fontId="8" fillId="0" borderId="2" xfId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 readingOrder="1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41" fontId="6" fillId="0" borderId="2" xfId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41" fontId="9" fillId="0" borderId="2" xfId="1" applyFont="1" applyBorder="1" applyAlignment="1">
      <alignment vertical="center"/>
    </xf>
    <xf numFmtId="41" fontId="7" fillId="0" borderId="2" xfId="1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readingOrder="1"/>
    </xf>
    <xf numFmtId="0" fontId="7" fillId="0" borderId="2" xfId="0" applyFont="1" applyBorder="1" applyAlignment="1">
      <alignment horizontal="left" vertical="center" wrapText="1"/>
    </xf>
    <xf numFmtId="41" fontId="7" fillId="0" borderId="2" xfId="1" applyFont="1" applyBorder="1" applyAlignment="1">
      <alignment horizontal="left" vertical="center" wrapText="1"/>
    </xf>
    <xf numFmtId="41" fontId="7" fillId="0" borderId="0" xfId="0" applyNumberFormat="1" applyFont="1" applyAlignment="1">
      <alignment horizontal="left" vertical="center"/>
    </xf>
    <xf numFmtId="0" fontId="7" fillId="0" borderId="2" xfId="0" applyFont="1" applyBorder="1"/>
    <xf numFmtId="0" fontId="5" fillId="0" borderId="2" xfId="0" applyFont="1" applyBorder="1"/>
    <xf numFmtId="0" fontId="7" fillId="2" borderId="0" xfId="0" applyFont="1" applyFill="1"/>
    <xf numFmtId="41" fontId="7" fillId="0" borderId="0" xfId="0" applyNumberFormat="1" applyFont="1"/>
    <xf numFmtId="7" fontId="7" fillId="0" borderId="0" xfId="0" applyNumberFormat="1" applyFont="1"/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quotePrefix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/>
    <xf numFmtId="0" fontId="11" fillId="0" borderId="2" xfId="0" applyFont="1" applyBorder="1" applyAlignment="1">
      <alignment horizontal="center" vertical="center" wrapText="1" readingOrder="1"/>
    </xf>
    <xf numFmtId="41" fontId="13" fillId="0" borderId="0" xfId="0" applyNumberFormat="1" applyFont="1"/>
    <xf numFmtId="0" fontId="10" fillId="0" borderId="2" xfId="0" applyFont="1" applyBorder="1" applyAlignment="1">
      <alignment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164" fontId="10" fillId="0" borderId="2" xfId="0" applyNumberFormat="1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wrapText="1" readingOrder="1"/>
    </xf>
    <xf numFmtId="164" fontId="12" fillId="0" borderId="2" xfId="0" applyNumberFormat="1" applyFont="1" applyBorder="1" applyAlignment="1">
      <alignment horizontal="right" vertical="center" wrapText="1" readingOrder="1"/>
    </xf>
    <xf numFmtId="164" fontId="11" fillId="0" borderId="2" xfId="0" applyNumberFormat="1" applyFont="1" applyBorder="1" applyAlignment="1">
      <alignment horizontal="right" vertical="center" wrapText="1" readingOrder="1"/>
    </xf>
    <xf numFmtId="41" fontId="16" fillId="0" borderId="2" xfId="1" applyFont="1" applyBorder="1" applyAlignment="1">
      <alignment vertical="center"/>
    </xf>
    <xf numFmtId="0" fontId="13" fillId="0" borderId="2" xfId="0" applyFont="1" applyBorder="1"/>
    <xf numFmtId="0" fontId="15" fillId="0" borderId="0" xfId="0" applyFont="1"/>
    <xf numFmtId="0" fontId="7" fillId="0" borderId="2" xfId="0" quotePrefix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 readingOrder="1"/>
    </xf>
    <xf numFmtId="0" fontId="10" fillId="2" borderId="2" xfId="0" applyFont="1" applyFill="1" applyBorder="1" applyAlignment="1">
      <alignment horizontal="center" vertical="center" wrapText="1" readingOrder="1"/>
    </xf>
    <xf numFmtId="0" fontId="10" fillId="2" borderId="0" xfId="0" applyFont="1" applyFill="1" applyAlignment="1">
      <alignment vertical="center" wrapText="1"/>
    </xf>
    <xf numFmtId="164" fontId="10" fillId="2" borderId="2" xfId="0" applyNumberFormat="1" applyFont="1" applyFill="1" applyBorder="1" applyAlignment="1">
      <alignment horizontal="left" vertical="center" wrapText="1" readingOrder="1"/>
    </xf>
    <xf numFmtId="0" fontId="13" fillId="2" borderId="0" xfId="0" applyFont="1" applyFill="1"/>
    <xf numFmtId="41" fontId="14" fillId="2" borderId="2" xfId="1" applyFont="1" applyFill="1" applyBorder="1" applyAlignment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 readingOrder="1"/>
    </xf>
    <xf numFmtId="41" fontId="13" fillId="2" borderId="2" xfId="1" applyFont="1" applyFill="1" applyBorder="1" applyAlignment="1">
      <alignment vertical="center"/>
    </xf>
    <xf numFmtId="41" fontId="5" fillId="0" borderId="2" xfId="0" applyNumberFormat="1" applyFont="1" applyBorder="1" applyAlignment="1">
      <alignment vertical="center"/>
    </xf>
    <xf numFmtId="41" fontId="7" fillId="2" borderId="0" xfId="0" applyNumberFormat="1" applyFont="1" applyFill="1"/>
    <xf numFmtId="41" fontId="5" fillId="0" borderId="2" xfId="1" applyFont="1" applyBorder="1" applyAlignment="1">
      <alignment vertical="center"/>
    </xf>
    <xf numFmtId="7" fontId="3" fillId="0" borderId="0" xfId="0" applyNumberFormat="1" applyFont="1"/>
    <xf numFmtId="0" fontId="2" fillId="0" borderId="8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center" vertical="center" wrapText="1" readingOrder="1"/>
    </xf>
    <xf numFmtId="0" fontId="4" fillId="0" borderId="9" xfId="0" applyFont="1" applyBorder="1" applyAlignment="1">
      <alignment horizontal="left" vertical="center" wrapText="1" readingOrder="1"/>
    </xf>
    <xf numFmtId="0" fontId="4" fillId="0" borderId="9" xfId="0" applyFont="1" applyBorder="1" applyAlignment="1">
      <alignment vertical="center" wrapText="1" readingOrder="1"/>
    </xf>
    <xf numFmtId="164" fontId="4" fillId="0" borderId="9" xfId="0" applyNumberFormat="1" applyFont="1" applyBorder="1" applyAlignment="1">
      <alignment horizontal="right" vertical="center" wrapText="1" readingOrder="1"/>
    </xf>
    <xf numFmtId="0" fontId="2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4" fillId="0" borderId="10" xfId="0" applyFont="1" applyBorder="1" applyAlignment="1">
      <alignment vertical="center" wrapText="1" readingOrder="1"/>
    </xf>
    <xf numFmtId="164" fontId="4" fillId="0" borderId="1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</cellXfs>
  <cellStyles count="2">
    <cellStyle name="Millares [0] 2" xfId="1" xr:uid="{D75104C3-76BC-4FE6-9A36-AA30FC64D92E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53021-62CD-4F18-8AF1-DB00DA29F759}">
  <dimension ref="A1:M61"/>
  <sheetViews>
    <sheetView tabSelected="1" workbookViewId="0">
      <pane ySplit="4" topLeftCell="A5" activePane="bottomLeft" state="frozen"/>
      <selection pane="bottomLeft" activeCell="C43" sqref="C43"/>
    </sheetView>
  </sheetViews>
  <sheetFormatPr baseColWidth="10" defaultRowHeight="11.25" x14ac:dyDescent="0.2"/>
  <cols>
    <col min="1" max="1" width="13.42578125" style="2" customWidth="1"/>
    <col min="2" max="2" width="27" style="2" customWidth="1"/>
    <col min="3" max="3" width="15.140625" style="2" customWidth="1"/>
    <col min="4" max="4" width="9.5703125" style="2" customWidth="1"/>
    <col min="5" max="5" width="8" style="2" customWidth="1"/>
    <col min="6" max="6" width="9.5703125" style="2" customWidth="1"/>
    <col min="7" max="7" width="27.5703125" style="2" customWidth="1"/>
    <col min="8" max="13" width="18.85546875" style="2" customWidth="1"/>
    <col min="14" max="14" width="0" style="2" hidden="1" customWidth="1"/>
    <col min="15" max="15" width="6.42578125" style="2" customWidth="1"/>
    <col min="16" max="16384" width="11.42578125" style="2"/>
  </cols>
  <sheetData>
    <row r="1" spans="1:13" x14ac:dyDescent="0.2">
      <c r="A1" s="1" t="s">
        <v>0</v>
      </c>
      <c r="B1" s="1">
        <v>2023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</row>
    <row r="2" spans="1:13" x14ac:dyDescent="0.2">
      <c r="A2" s="1" t="s">
        <v>2</v>
      </c>
      <c r="B2" s="1" t="s">
        <v>3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</row>
    <row r="3" spans="1:13" x14ac:dyDescent="0.2">
      <c r="A3" s="69" t="s">
        <v>4</v>
      </c>
      <c r="B3" s="69" t="s">
        <v>5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</row>
    <row r="4" spans="1:13" x14ac:dyDescent="0.2">
      <c r="A4" s="74" t="s">
        <v>6</v>
      </c>
      <c r="B4" s="74" t="s">
        <v>7</v>
      </c>
      <c r="C4" s="74" t="s">
        <v>8</v>
      </c>
      <c r="D4" s="74" t="s">
        <v>9</v>
      </c>
      <c r="E4" s="74" t="s">
        <v>10</v>
      </c>
      <c r="F4" s="74" t="s">
        <v>11</v>
      </c>
      <c r="G4" s="74" t="s">
        <v>12</v>
      </c>
      <c r="H4" s="74" t="s">
        <v>13</v>
      </c>
      <c r="I4" s="74" t="s">
        <v>14</v>
      </c>
      <c r="J4" s="74" t="s">
        <v>15</v>
      </c>
      <c r="K4" s="74" t="s">
        <v>16</v>
      </c>
      <c r="L4" s="74" t="s">
        <v>17</v>
      </c>
      <c r="M4" s="74" t="s">
        <v>18</v>
      </c>
    </row>
    <row r="5" spans="1:13" ht="22.5" x14ac:dyDescent="0.2">
      <c r="A5" s="75" t="s">
        <v>19</v>
      </c>
      <c r="B5" s="76" t="s">
        <v>20</v>
      </c>
      <c r="C5" s="77" t="s">
        <v>21</v>
      </c>
      <c r="D5" s="75" t="s">
        <v>23</v>
      </c>
      <c r="E5" s="75" t="s">
        <v>24</v>
      </c>
      <c r="F5" s="75" t="s">
        <v>25</v>
      </c>
      <c r="G5" s="76" t="s">
        <v>26</v>
      </c>
      <c r="H5" s="78">
        <v>37736836384</v>
      </c>
      <c r="I5" s="78">
        <v>0</v>
      </c>
      <c r="J5" s="78">
        <v>0</v>
      </c>
      <c r="K5" s="78">
        <v>37736836384</v>
      </c>
      <c r="L5" s="78">
        <v>22416359229</v>
      </c>
      <c r="M5" s="78">
        <v>22416359229</v>
      </c>
    </row>
    <row r="6" spans="1:13" ht="22.5" x14ac:dyDescent="0.2">
      <c r="A6" s="75" t="s">
        <v>19</v>
      </c>
      <c r="B6" s="76" t="s">
        <v>20</v>
      </c>
      <c r="C6" s="77" t="s">
        <v>27</v>
      </c>
      <c r="D6" s="75" t="s">
        <v>23</v>
      </c>
      <c r="E6" s="75" t="s">
        <v>24</v>
      </c>
      <c r="F6" s="75" t="s">
        <v>25</v>
      </c>
      <c r="G6" s="76" t="s">
        <v>28</v>
      </c>
      <c r="H6" s="78">
        <v>13585527455</v>
      </c>
      <c r="I6" s="78">
        <v>0</v>
      </c>
      <c r="J6" s="78">
        <v>0</v>
      </c>
      <c r="K6" s="78">
        <v>13585527455</v>
      </c>
      <c r="L6" s="78">
        <v>7896381881</v>
      </c>
      <c r="M6" s="78">
        <v>7896381881</v>
      </c>
    </row>
    <row r="7" spans="1:13" ht="33.75" x14ac:dyDescent="0.2">
      <c r="A7" s="75" t="s">
        <v>19</v>
      </c>
      <c r="B7" s="76" t="s">
        <v>20</v>
      </c>
      <c r="C7" s="77" t="s">
        <v>29</v>
      </c>
      <c r="D7" s="75" t="s">
        <v>23</v>
      </c>
      <c r="E7" s="75" t="s">
        <v>24</v>
      </c>
      <c r="F7" s="75" t="s">
        <v>25</v>
      </c>
      <c r="G7" s="76" t="s">
        <v>30</v>
      </c>
      <c r="H7" s="78">
        <v>5174766143</v>
      </c>
      <c r="I7" s="78">
        <v>0</v>
      </c>
      <c r="J7" s="78">
        <v>0</v>
      </c>
      <c r="K7" s="78">
        <v>5174766143</v>
      </c>
      <c r="L7" s="78">
        <v>2880999687</v>
      </c>
      <c r="M7" s="78">
        <v>2880999687</v>
      </c>
    </row>
    <row r="8" spans="1:13" ht="22.5" x14ac:dyDescent="0.2">
      <c r="A8" s="75" t="s">
        <v>19</v>
      </c>
      <c r="B8" s="76" t="s">
        <v>20</v>
      </c>
      <c r="C8" s="77" t="s">
        <v>31</v>
      </c>
      <c r="D8" s="75" t="s">
        <v>23</v>
      </c>
      <c r="E8" s="75" t="s">
        <v>24</v>
      </c>
      <c r="F8" s="75" t="s">
        <v>25</v>
      </c>
      <c r="G8" s="76" t="s">
        <v>26</v>
      </c>
      <c r="H8" s="78">
        <v>242135613</v>
      </c>
      <c r="I8" s="78">
        <v>0</v>
      </c>
      <c r="J8" s="78">
        <v>0</v>
      </c>
      <c r="K8" s="78">
        <v>242135613</v>
      </c>
      <c r="L8" s="78">
        <v>0</v>
      </c>
      <c r="M8" s="78">
        <v>0</v>
      </c>
    </row>
    <row r="9" spans="1:13" ht="22.5" x14ac:dyDescent="0.2">
      <c r="A9" s="75" t="s">
        <v>19</v>
      </c>
      <c r="B9" s="76" t="s">
        <v>20</v>
      </c>
      <c r="C9" s="77" t="s">
        <v>32</v>
      </c>
      <c r="D9" s="75" t="s">
        <v>23</v>
      </c>
      <c r="E9" s="75" t="s">
        <v>24</v>
      </c>
      <c r="F9" s="75" t="s">
        <v>25</v>
      </c>
      <c r="G9" s="76" t="s">
        <v>28</v>
      </c>
      <c r="H9" s="78">
        <v>101651272</v>
      </c>
      <c r="I9" s="78">
        <v>0</v>
      </c>
      <c r="J9" s="78">
        <v>0</v>
      </c>
      <c r="K9" s="78">
        <v>101651272</v>
      </c>
      <c r="L9" s="78">
        <v>270700</v>
      </c>
      <c r="M9" s="78">
        <v>270700</v>
      </c>
    </row>
    <row r="10" spans="1:13" ht="33.75" x14ac:dyDescent="0.2">
      <c r="A10" s="75" t="s">
        <v>19</v>
      </c>
      <c r="B10" s="76" t="s">
        <v>20</v>
      </c>
      <c r="C10" s="77" t="s">
        <v>33</v>
      </c>
      <c r="D10" s="75" t="s">
        <v>23</v>
      </c>
      <c r="E10" s="75" t="s">
        <v>24</v>
      </c>
      <c r="F10" s="75" t="s">
        <v>25</v>
      </c>
      <c r="G10" s="76" t="s">
        <v>30</v>
      </c>
      <c r="H10" s="78">
        <v>9137193</v>
      </c>
      <c r="I10" s="78">
        <v>0</v>
      </c>
      <c r="J10" s="78">
        <v>0</v>
      </c>
      <c r="K10" s="78">
        <v>9137193</v>
      </c>
      <c r="L10" s="78">
        <v>0</v>
      </c>
      <c r="M10" s="78">
        <v>0</v>
      </c>
    </row>
    <row r="11" spans="1:13" ht="22.5" x14ac:dyDescent="0.2">
      <c r="A11" s="75" t="s">
        <v>19</v>
      </c>
      <c r="B11" s="76" t="s">
        <v>20</v>
      </c>
      <c r="C11" s="77" t="s">
        <v>34</v>
      </c>
      <c r="D11" s="75" t="s">
        <v>23</v>
      </c>
      <c r="E11" s="75" t="s">
        <v>24</v>
      </c>
      <c r="F11" s="75" t="s">
        <v>25</v>
      </c>
      <c r="G11" s="76" t="s">
        <v>35</v>
      </c>
      <c r="H11" s="78">
        <v>43251773922</v>
      </c>
      <c r="I11" s="78">
        <v>0</v>
      </c>
      <c r="J11" s="78">
        <v>24367904</v>
      </c>
      <c r="K11" s="78">
        <v>43227406018</v>
      </c>
      <c r="L11" s="78">
        <v>33113784393.560001</v>
      </c>
      <c r="M11" s="78">
        <v>13414646365.85</v>
      </c>
    </row>
    <row r="12" spans="1:13" ht="22.5" x14ac:dyDescent="0.2">
      <c r="A12" s="75" t="s">
        <v>19</v>
      </c>
      <c r="B12" s="76" t="s">
        <v>20</v>
      </c>
      <c r="C12" s="77" t="s">
        <v>34</v>
      </c>
      <c r="D12" s="75" t="s">
        <v>23</v>
      </c>
      <c r="E12" s="75" t="s">
        <v>36</v>
      </c>
      <c r="F12" s="75" t="s">
        <v>37</v>
      </c>
      <c r="G12" s="76" t="s">
        <v>35</v>
      </c>
      <c r="H12" s="78">
        <v>7653792573</v>
      </c>
      <c r="I12" s="78">
        <v>0</v>
      </c>
      <c r="J12" s="78">
        <v>0</v>
      </c>
      <c r="K12" s="78">
        <v>7653792573</v>
      </c>
      <c r="L12" s="78">
        <v>5348144515</v>
      </c>
      <c r="M12" s="78">
        <v>3104320086.0700002</v>
      </c>
    </row>
    <row r="13" spans="1:13" ht="22.5" x14ac:dyDescent="0.2">
      <c r="A13" s="75" t="s">
        <v>19</v>
      </c>
      <c r="B13" s="76" t="s">
        <v>20</v>
      </c>
      <c r="C13" s="77" t="s">
        <v>38</v>
      </c>
      <c r="D13" s="75" t="s">
        <v>23</v>
      </c>
      <c r="E13" s="75" t="s">
        <v>24</v>
      </c>
      <c r="F13" s="75" t="s">
        <v>25</v>
      </c>
      <c r="G13" s="76" t="s">
        <v>39</v>
      </c>
      <c r="H13" s="78">
        <v>1293378245</v>
      </c>
      <c r="I13" s="78">
        <v>1356730066</v>
      </c>
      <c r="J13" s="78">
        <v>0</v>
      </c>
      <c r="K13" s="78">
        <v>2650108311</v>
      </c>
      <c r="L13" s="78">
        <v>1552648725.5899999</v>
      </c>
      <c r="M13" s="78">
        <v>1552648725.5899999</v>
      </c>
    </row>
    <row r="14" spans="1:13" ht="22.5" x14ac:dyDescent="0.2">
      <c r="A14" s="75" t="s">
        <v>19</v>
      </c>
      <c r="B14" s="76" t="s">
        <v>20</v>
      </c>
      <c r="C14" s="77" t="s">
        <v>40</v>
      </c>
      <c r="D14" s="75" t="s">
        <v>23</v>
      </c>
      <c r="E14" s="75" t="s">
        <v>24</v>
      </c>
      <c r="F14" s="75" t="s">
        <v>25</v>
      </c>
      <c r="G14" s="76" t="s">
        <v>41</v>
      </c>
      <c r="H14" s="78">
        <v>804339360</v>
      </c>
      <c r="I14" s="78">
        <v>0</v>
      </c>
      <c r="J14" s="78">
        <v>0</v>
      </c>
      <c r="K14" s="78">
        <v>804339360</v>
      </c>
      <c r="L14" s="78">
        <v>0</v>
      </c>
      <c r="M14" s="78">
        <v>0</v>
      </c>
    </row>
    <row r="15" spans="1:13" ht="45" x14ac:dyDescent="0.2">
      <c r="A15" s="75" t="s">
        <v>19</v>
      </c>
      <c r="B15" s="76" t="s">
        <v>20</v>
      </c>
      <c r="C15" s="77" t="s">
        <v>42</v>
      </c>
      <c r="D15" s="75" t="s">
        <v>23</v>
      </c>
      <c r="E15" s="75" t="s">
        <v>24</v>
      </c>
      <c r="F15" s="75" t="s">
        <v>25</v>
      </c>
      <c r="G15" s="76" t="s">
        <v>43</v>
      </c>
      <c r="H15" s="78">
        <v>331633632</v>
      </c>
      <c r="I15" s="78">
        <v>0</v>
      </c>
      <c r="J15" s="78">
        <v>0</v>
      </c>
      <c r="K15" s="78">
        <v>331633632</v>
      </c>
      <c r="L15" s="78">
        <v>0</v>
      </c>
      <c r="M15" s="78">
        <v>0</v>
      </c>
    </row>
    <row r="16" spans="1:13" ht="33.75" x14ac:dyDescent="0.2">
      <c r="A16" s="75" t="s">
        <v>19</v>
      </c>
      <c r="B16" s="76" t="s">
        <v>20</v>
      </c>
      <c r="C16" s="77" t="s">
        <v>44</v>
      </c>
      <c r="D16" s="75" t="s">
        <v>23</v>
      </c>
      <c r="E16" s="75" t="s">
        <v>24</v>
      </c>
      <c r="F16" s="75" t="s">
        <v>25</v>
      </c>
      <c r="G16" s="76" t="s">
        <v>45</v>
      </c>
      <c r="H16" s="78">
        <v>203572905336</v>
      </c>
      <c r="I16" s="78">
        <v>146000000000</v>
      </c>
      <c r="J16" s="78">
        <v>1356730066</v>
      </c>
      <c r="K16" s="78">
        <v>348216175270</v>
      </c>
      <c r="L16" s="78">
        <v>0</v>
      </c>
      <c r="M16" s="78">
        <v>0</v>
      </c>
    </row>
    <row r="17" spans="1:13" ht="22.5" x14ac:dyDescent="0.2">
      <c r="A17" s="75" t="s">
        <v>19</v>
      </c>
      <c r="B17" s="76" t="s">
        <v>20</v>
      </c>
      <c r="C17" s="77" t="s">
        <v>46</v>
      </c>
      <c r="D17" s="75" t="s">
        <v>23</v>
      </c>
      <c r="E17" s="75" t="s">
        <v>24</v>
      </c>
      <c r="F17" s="75" t="s">
        <v>25</v>
      </c>
      <c r="G17" s="76" t="s">
        <v>47</v>
      </c>
      <c r="H17" s="78">
        <v>3416091285</v>
      </c>
      <c r="I17" s="78">
        <v>0</v>
      </c>
      <c r="J17" s="78">
        <v>0</v>
      </c>
      <c r="K17" s="78">
        <v>3416091285</v>
      </c>
      <c r="L17" s="78">
        <v>3416091285</v>
      </c>
      <c r="M17" s="78">
        <v>1992719918</v>
      </c>
    </row>
    <row r="18" spans="1:13" ht="22.5" x14ac:dyDescent="0.2">
      <c r="A18" s="75" t="s">
        <v>19</v>
      </c>
      <c r="B18" s="76" t="s">
        <v>20</v>
      </c>
      <c r="C18" s="77" t="s">
        <v>48</v>
      </c>
      <c r="D18" s="75" t="s">
        <v>23</v>
      </c>
      <c r="E18" s="75" t="s">
        <v>24</v>
      </c>
      <c r="F18" s="75" t="s">
        <v>25</v>
      </c>
      <c r="G18" s="76" t="s">
        <v>49</v>
      </c>
      <c r="H18" s="78">
        <v>578101920</v>
      </c>
      <c r="I18" s="78">
        <v>0</v>
      </c>
      <c r="J18" s="78">
        <v>0</v>
      </c>
      <c r="K18" s="78">
        <v>578101920</v>
      </c>
      <c r="L18" s="78">
        <v>578101920</v>
      </c>
      <c r="M18" s="78">
        <v>578101920</v>
      </c>
    </row>
    <row r="19" spans="1:13" ht="22.5" x14ac:dyDescent="0.2">
      <c r="A19" s="75" t="s">
        <v>19</v>
      </c>
      <c r="B19" s="76" t="s">
        <v>20</v>
      </c>
      <c r="C19" s="77" t="s">
        <v>50</v>
      </c>
      <c r="D19" s="75" t="s">
        <v>23</v>
      </c>
      <c r="E19" s="75" t="s">
        <v>24</v>
      </c>
      <c r="F19" s="75" t="s">
        <v>25</v>
      </c>
      <c r="G19" s="76" t="s">
        <v>51</v>
      </c>
      <c r="H19" s="78">
        <v>8918519414</v>
      </c>
      <c r="I19" s="78">
        <v>0</v>
      </c>
      <c r="J19" s="78">
        <v>0</v>
      </c>
      <c r="K19" s="78">
        <v>8918519414</v>
      </c>
      <c r="L19" s="78">
        <v>8918519414</v>
      </c>
      <c r="M19" s="78">
        <v>5202469657</v>
      </c>
    </row>
    <row r="20" spans="1:13" ht="45" x14ac:dyDescent="0.2">
      <c r="A20" s="75" t="s">
        <v>19</v>
      </c>
      <c r="B20" s="76" t="s">
        <v>20</v>
      </c>
      <c r="C20" s="77" t="s">
        <v>52</v>
      </c>
      <c r="D20" s="75" t="s">
        <v>23</v>
      </c>
      <c r="E20" s="75" t="s">
        <v>24</v>
      </c>
      <c r="F20" s="75" t="s">
        <v>25</v>
      </c>
      <c r="G20" s="76" t="s">
        <v>53</v>
      </c>
      <c r="H20" s="78">
        <v>85156663414</v>
      </c>
      <c r="I20" s="78">
        <v>0</v>
      </c>
      <c r="J20" s="78">
        <v>0</v>
      </c>
      <c r="K20" s="78">
        <v>85156663414</v>
      </c>
      <c r="L20" s="78">
        <v>80612715058</v>
      </c>
      <c r="M20" s="78">
        <v>80612715058</v>
      </c>
    </row>
    <row r="21" spans="1:13" ht="56.25" x14ac:dyDescent="0.2">
      <c r="A21" s="75" t="s">
        <v>19</v>
      </c>
      <c r="B21" s="76" t="s">
        <v>20</v>
      </c>
      <c r="C21" s="77" t="s">
        <v>54</v>
      </c>
      <c r="D21" s="75" t="s">
        <v>23</v>
      </c>
      <c r="E21" s="75" t="s">
        <v>24</v>
      </c>
      <c r="F21" s="75" t="s">
        <v>25</v>
      </c>
      <c r="G21" s="76" t="s">
        <v>55</v>
      </c>
      <c r="H21" s="78">
        <v>9352583508</v>
      </c>
      <c r="I21" s="78">
        <v>0</v>
      </c>
      <c r="J21" s="78">
        <v>0</v>
      </c>
      <c r="K21" s="78">
        <v>9352583508</v>
      </c>
      <c r="L21" s="78">
        <v>8956939460</v>
      </c>
      <c r="M21" s="78">
        <v>8956939460</v>
      </c>
    </row>
    <row r="22" spans="1:13" ht="22.5" x14ac:dyDescent="0.2">
      <c r="A22" s="75" t="s">
        <v>19</v>
      </c>
      <c r="B22" s="76" t="s">
        <v>20</v>
      </c>
      <c r="C22" s="77" t="s">
        <v>56</v>
      </c>
      <c r="D22" s="75" t="s">
        <v>23</v>
      </c>
      <c r="E22" s="75" t="s">
        <v>24</v>
      </c>
      <c r="F22" s="75" t="s">
        <v>25</v>
      </c>
      <c r="G22" s="76" t="s">
        <v>57</v>
      </c>
      <c r="H22" s="78">
        <v>114472055863</v>
      </c>
      <c r="I22" s="78">
        <v>0</v>
      </c>
      <c r="J22" s="78">
        <v>0</v>
      </c>
      <c r="K22" s="78">
        <v>114472055863</v>
      </c>
      <c r="L22" s="78">
        <v>112005180668</v>
      </c>
      <c r="M22" s="78">
        <v>76095651016</v>
      </c>
    </row>
    <row r="23" spans="1:13" ht="33.75" x14ac:dyDescent="0.2">
      <c r="A23" s="75" t="s">
        <v>19</v>
      </c>
      <c r="B23" s="76" t="s">
        <v>20</v>
      </c>
      <c r="C23" s="77" t="s">
        <v>58</v>
      </c>
      <c r="D23" s="75" t="s">
        <v>23</v>
      </c>
      <c r="E23" s="75" t="s">
        <v>36</v>
      </c>
      <c r="F23" s="75" t="s">
        <v>37</v>
      </c>
      <c r="G23" s="76" t="s">
        <v>59</v>
      </c>
      <c r="H23" s="78">
        <v>17282697151</v>
      </c>
      <c r="I23" s="78">
        <v>0</v>
      </c>
      <c r="J23" s="78">
        <v>0</v>
      </c>
      <c r="K23" s="78">
        <v>17282697151</v>
      </c>
      <c r="L23" s="78">
        <v>11290234982</v>
      </c>
      <c r="M23" s="78">
        <v>7057401941</v>
      </c>
    </row>
    <row r="24" spans="1:13" ht="33.75" x14ac:dyDescent="0.2">
      <c r="A24" s="75" t="s">
        <v>19</v>
      </c>
      <c r="B24" s="76" t="s">
        <v>20</v>
      </c>
      <c r="C24" s="77" t="s">
        <v>60</v>
      </c>
      <c r="D24" s="75" t="s">
        <v>23</v>
      </c>
      <c r="E24" s="75" t="s">
        <v>24</v>
      </c>
      <c r="F24" s="75" t="s">
        <v>25</v>
      </c>
      <c r="G24" s="76" t="s">
        <v>61</v>
      </c>
      <c r="H24" s="78">
        <v>30740558685361</v>
      </c>
      <c r="I24" s="78">
        <v>0</v>
      </c>
      <c r="J24" s="78">
        <v>0</v>
      </c>
      <c r="K24" s="78">
        <v>30740558685361</v>
      </c>
      <c r="L24" s="78">
        <v>17946621370016</v>
      </c>
      <c r="M24" s="78">
        <v>17946204899169</v>
      </c>
    </row>
    <row r="25" spans="1:13" ht="22.5" x14ac:dyDescent="0.2">
      <c r="A25" s="75" t="s">
        <v>19</v>
      </c>
      <c r="B25" s="76" t="s">
        <v>20</v>
      </c>
      <c r="C25" s="77" t="s">
        <v>62</v>
      </c>
      <c r="D25" s="75" t="s">
        <v>23</v>
      </c>
      <c r="E25" s="75" t="s">
        <v>24</v>
      </c>
      <c r="F25" s="75" t="s">
        <v>25</v>
      </c>
      <c r="G25" s="76" t="s">
        <v>63</v>
      </c>
      <c r="H25" s="78">
        <v>49698879</v>
      </c>
      <c r="I25" s="78">
        <v>0</v>
      </c>
      <c r="J25" s="78">
        <v>0</v>
      </c>
      <c r="K25" s="78">
        <v>49698879</v>
      </c>
      <c r="L25" s="78">
        <v>8335523</v>
      </c>
      <c r="M25" s="78">
        <v>8335523</v>
      </c>
    </row>
    <row r="26" spans="1:13" ht="33.75" x14ac:dyDescent="0.2">
      <c r="A26" s="75" t="s">
        <v>19</v>
      </c>
      <c r="B26" s="76" t="s">
        <v>20</v>
      </c>
      <c r="C26" s="77" t="s">
        <v>64</v>
      </c>
      <c r="D26" s="75" t="s">
        <v>23</v>
      </c>
      <c r="E26" s="75" t="s">
        <v>24</v>
      </c>
      <c r="F26" s="75" t="s">
        <v>25</v>
      </c>
      <c r="G26" s="76" t="s">
        <v>65</v>
      </c>
      <c r="H26" s="78">
        <v>7225314156676</v>
      </c>
      <c r="I26" s="78">
        <v>0</v>
      </c>
      <c r="J26" s="78">
        <v>0</v>
      </c>
      <c r="K26" s="78">
        <v>7225314156676</v>
      </c>
      <c r="L26" s="78">
        <v>7225314156676</v>
      </c>
      <c r="M26" s="78">
        <v>4222582330753</v>
      </c>
    </row>
    <row r="27" spans="1:13" ht="33.75" x14ac:dyDescent="0.2">
      <c r="A27" s="75" t="s">
        <v>19</v>
      </c>
      <c r="B27" s="76" t="s">
        <v>20</v>
      </c>
      <c r="C27" s="77" t="s">
        <v>64</v>
      </c>
      <c r="D27" s="75" t="s">
        <v>23</v>
      </c>
      <c r="E27" s="75" t="s">
        <v>36</v>
      </c>
      <c r="F27" s="75" t="s">
        <v>37</v>
      </c>
      <c r="G27" s="76" t="s">
        <v>65</v>
      </c>
      <c r="H27" s="78">
        <v>50000000000</v>
      </c>
      <c r="I27" s="78">
        <v>1000000000000</v>
      </c>
      <c r="J27" s="78">
        <v>0</v>
      </c>
      <c r="K27" s="78">
        <v>1050000000000</v>
      </c>
      <c r="L27" s="78">
        <v>50000000000</v>
      </c>
      <c r="M27" s="78">
        <v>0</v>
      </c>
    </row>
    <row r="28" spans="1:13" ht="33.75" x14ac:dyDescent="0.2">
      <c r="A28" s="75" t="s">
        <v>19</v>
      </c>
      <c r="B28" s="76" t="s">
        <v>20</v>
      </c>
      <c r="C28" s="77" t="s">
        <v>64</v>
      </c>
      <c r="D28" s="75" t="s">
        <v>23</v>
      </c>
      <c r="E28" s="75" t="s">
        <v>66</v>
      </c>
      <c r="F28" s="75" t="s">
        <v>37</v>
      </c>
      <c r="G28" s="76" t="s">
        <v>65</v>
      </c>
      <c r="H28" s="78">
        <v>1224443559591</v>
      </c>
      <c r="I28" s="78">
        <v>0</v>
      </c>
      <c r="J28" s="78">
        <v>0</v>
      </c>
      <c r="K28" s="78">
        <v>1224443559591</v>
      </c>
      <c r="L28" s="78">
        <v>1224443559591</v>
      </c>
      <c r="M28" s="78">
        <v>544618382315</v>
      </c>
    </row>
    <row r="29" spans="1:13" ht="33.75" x14ac:dyDescent="0.2">
      <c r="A29" s="75" t="s">
        <v>19</v>
      </c>
      <c r="B29" s="76" t="s">
        <v>20</v>
      </c>
      <c r="C29" s="77" t="s">
        <v>67</v>
      </c>
      <c r="D29" s="75" t="s">
        <v>23</v>
      </c>
      <c r="E29" s="75" t="s">
        <v>24</v>
      </c>
      <c r="F29" s="75" t="s">
        <v>25</v>
      </c>
      <c r="G29" s="76" t="s">
        <v>68</v>
      </c>
      <c r="H29" s="78">
        <v>316107000</v>
      </c>
      <c r="I29" s="78">
        <v>0</v>
      </c>
      <c r="J29" s="78">
        <v>0</v>
      </c>
      <c r="K29" s="78">
        <v>316107000</v>
      </c>
      <c r="L29" s="78">
        <v>104110862</v>
      </c>
      <c r="M29" s="78">
        <v>102206013</v>
      </c>
    </row>
    <row r="30" spans="1:13" ht="33.75" x14ac:dyDescent="0.2">
      <c r="A30" s="75" t="s">
        <v>19</v>
      </c>
      <c r="B30" s="76" t="s">
        <v>20</v>
      </c>
      <c r="C30" s="77" t="s">
        <v>69</v>
      </c>
      <c r="D30" s="75" t="s">
        <v>23</v>
      </c>
      <c r="E30" s="75" t="s">
        <v>24</v>
      </c>
      <c r="F30" s="75" t="s">
        <v>25</v>
      </c>
      <c r="G30" s="76" t="s">
        <v>70</v>
      </c>
      <c r="H30" s="78">
        <v>843984881561</v>
      </c>
      <c r="I30" s="78">
        <v>0</v>
      </c>
      <c r="J30" s="78">
        <v>0</v>
      </c>
      <c r="K30" s="78">
        <v>843984881561</v>
      </c>
      <c r="L30" s="78">
        <v>843984881561</v>
      </c>
      <c r="M30" s="78">
        <v>609544636684</v>
      </c>
    </row>
    <row r="31" spans="1:13" ht="33.75" x14ac:dyDescent="0.2">
      <c r="A31" s="75" t="s">
        <v>19</v>
      </c>
      <c r="B31" s="76" t="s">
        <v>20</v>
      </c>
      <c r="C31" s="77" t="s">
        <v>69</v>
      </c>
      <c r="D31" s="75" t="s">
        <v>23</v>
      </c>
      <c r="E31" s="75" t="s">
        <v>66</v>
      </c>
      <c r="F31" s="75" t="s">
        <v>37</v>
      </c>
      <c r="G31" s="76" t="s">
        <v>70</v>
      </c>
      <c r="H31" s="78">
        <v>1397938815485</v>
      </c>
      <c r="I31" s="78">
        <v>0</v>
      </c>
      <c r="J31" s="78">
        <v>0</v>
      </c>
      <c r="K31" s="78">
        <v>1397938815485</v>
      </c>
      <c r="L31" s="78">
        <v>1397938815485</v>
      </c>
      <c r="M31" s="78">
        <v>655478954362.59998</v>
      </c>
    </row>
    <row r="32" spans="1:13" ht="56.25" x14ac:dyDescent="0.2">
      <c r="A32" s="75" t="s">
        <v>19</v>
      </c>
      <c r="B32" s="76" t="s">
        <v>20</v>
      </c>
      <c r="C32" s="77" t="s">
        <v>71</v>
      </c>
      <c r="D32" s="75" t="s">
        <v>23</v>
      </c>
      <c r="E32" s="75" t="s">
        <v>24</v>
      </c>
      <c r="F32" s="75" t="s">
        <v>25</v>
      </c>
      <c r="G32" s="76" t="s">
        <v>72</v>
      </c>
      <c r="H32" s="78">
        <v>837561278256</v>
      </c>
      <c r="I32" s="78">
        <v>0</v>
      </c>
      <c r="J32" s="78">
        <v>0</v>
      </c>
      <c r="K32" s="78">
        <v>837561278256</v>
      </c>
      <c r="L32" s="78">
        <v>837561278256</v>
      </c>
      <c r="M32" s="78">
        <v>488577412316</v>
      </c>
    </row>
    <row r="33" spans="1:13" ht="33.75" x14ac:dyDescent="0.2">
      <c r="A33" s="75" t="s">
        <v>19</v>
      </c>
      <c r="B33" s="76" t="s">
        <v>20</v>
      </c>
      <c r="C33" s="77" t="s">
        <v>73</v>
      </c>
      <c r="D33" s="75" t="s">
        <v>23</v>
      </c>
      <c r="E33" s="75" t="s">
        <v>24</v>
      </c>
      <c r="F33" s="75" t="s">
        <v>25</v>
      </c>
      <c r="G33" s="76" t="s">
        <v>74</v>
      </c>
      <c r="H33" s="78">
        <v>421632459732</v>
      </c>
      <c r="I33" s="78">
        <v>0</v>
      </c>
      <c r="J33" s="78">
        <v>0</v>
      </c>
      <c r="K33" s="78">
        <v>421632459732</v>
      </c>
      <c r="L33" s="78">
        <v>295142721814</v>
      </c>
      <c r="M33" s="78">
        <v>252979475841</v>
      </c>
    </row>
    <row r="34" spans="1:13" ht="56.25" x14ac:dyDescent="0.2">
      <c r="A34" s="75" t="s">
        <v>19</v>
      </c>
      <c r="B34" s="76" t="s">
        <v>20</v>
      </c>
      <c r="C34" s="77" t="s">
        <v>75</v>
      </c>
      <c r="D34" s="75" t="s">
        <v>23</v>
      </c>
      <c r="E34" s="75" t="s">
        <v>24</v>
      </c>
      <c r="F34" s="75" t="s">
        <v>25</v>
      </c>
      <c r="G34" s="76" t="s">
        <v>76</v>
      </c>
      <c r="H34" s="78">
        <v>5398536000</v>
      </c>
      <c r="I34" s="78">
        <v>0</v>
      </c>
      <c r="J34" s="78">
        <v>0</v>
      </c>
      <c r="K34" s="78">
        <v>5398536000</v>
      </c>
      <c r="L34" s="78">
        <v>5398536000</v>
      </c>
      <c r="M34" s="78">
        <v>2699268000</v>
      </c>
    </row>
    <row r="35" spans="1:13" ht="22.5" x14ac:dyDescent="0.2">
      <c r="A35" s="75" t="s">
        <v>19</v>
      </c>
      <c r="B35" s="76" t="s">
        <v>20</v>
      </c>
      <c r="C35" s="77" t="s">
        <v>77</v>
      </c>
      <c r="D35" s="75" t="s">
        <v>23</v>
      </c>
      <c r="E35" s="75" t="s">
        <v>24</v>
      </c>
      <c r="F35" s="75" t="s">
        <v>25</v>
      </c>
      <c r="G35" s="76" t="s">
        <v>49</v>
      </c>
      <c r="H35" s="78">
        <v>4956557760</v>
      </c>
      <c r="I35" s="78">
        <v>0</v>
      </c>
      <c r="J35" s="78">
        <v>0</v>
      </c>
      <c r="K35" s="78">
        <v>4956557760</v>
      </c>
      <c r="L35" s="78">
        <v>4956557760</v>
      </c>
      <c r="M35" s="78">
        <v>4956557760</v>
      </c>
    </row>
    <row r="36" spans="1:13" ht="22.5" x14ac:dyDescent="0.2">
      <c r="A36" s="75" t="s">
        <v>19</v>
      </c>
      <c r="B36" s="76" t="s">
        <v>20</v>
      </c>
      <c r="C36" s="77" t="s">
        <v>78</v>
      </c>
      <c r="D36" s="75" t="s">
        <v>23</v>
      </c>
      <c r="E36" s="75" t="s">
        <v>24</v>
      </c>
      <c r="F36" s="75" t="s">
        <v>25</v>
      </c>
      <c r="G36" s="76" t="s">
        <v>79</v>
      </c>
      <c r="H36" s="78">
        <v>3107565446</v>
      </c>
      <c r="I36" s="78">
        <v>126145517</v>
      </c>
      <c r="J36" s="78">
        <v>0</v>
      </c>
      <c r="K36" s="78">
        <v>3233710963</v>
      </c>
      <c r="L36" s="78">
        <v>328223765.67000002</v>
      </c>
      <c r="M36" s="78">
        <v>292600118.67000002</v>
      </c>
    </row>
    <row r="37" spans="1:13" ht="22.5" x14ac:dyDescent="0.2">
      <c r="A37" s="75" t="s">
        <v>19</v>
      </c>
      <c r="B37" s="76" t="s">
        <v>20</v>
      </c>
      <c r="C37" s="77" t="s">
        <v>80</v>
      </c>
      <c r="D37" s="75" t="s">
        <v>23</v>
      </c>
      <c r="E37" s="75" t="s">
        <v>24</v>
      </c>
      <c r="F37" s="75" t="s">
        <v>25</v>
      </c>
      <c r="G37" s="76" t="s">
        <v>82</v>
      </c>
      <c r="H37" s="78">
        <v>6448428164</v>
      </c>
      <c r="I37" s="78">
        <v>0</v>
      </c>
      <c r="J37" s="78">
        <v>0</v>
      </c>
      <c r="K37" s="78">
        <v>6448428164</v>
      </c>
      <c r="L37" s="78">
        <v>6448428164</v>
      </c>
      <c r="M37" s="78">
        <v>4513899715</v>
      </c>
    </row>
    <row r="38" spans="1:13" ht="22.5" x14ac:dyDescent="0.2">
      <c r="A38" s="75" t="s">
        <v>19</v>
      </c>
      <c r="B38" s="76" t="s">
        <v>20</v>
      </c>
      <c r="C38" s="77" t="s">
        <v>83</v>
      </c>
      <c r="D38" s="75" t="s">
        <v>23</v>
      </c>
      <c r="E38" s="75" t="s">
        <v>24</v>
      </c>
      <c r="F38" s="75" t="s">
        <v>25</v>
      </c>
      <c r="G38" s="76" t="s">
        <v>84</v>
      </c>
      <c r="H38" s="78">
        <v>493807514</v>
      </c>
      <c r="I38" s="78">
        <v>47401486</v>
      </c>
      <c r="J38" s="78">
        <v>0</v>
      </c>
      <c r="K38" s="78">
        <v>541209000</v>
      </c>
      <c r="L38" s="78">
        <v>541209000</v>
      </c>
      <c r="M38" s="78">
        <v>541209000</v>
      </c>
    </row>
    <row r="39" spans="1:13" ht="22.5" x14ac:dyDescent="0.2">
      <c r="A39" s="75" t="s">
        <v>19</v>
      </c>
      <c r="B39" s="76" t="s">
        <v>20</v>
      </c>
      <c r="C39" s="77" t="s">
        <v>85</v>
      </c>
      <c r="D39" s="75" t="s">
        <v>23</v>
      </c>
      <c r="E39" s="75" t="s">
        <v>24</v>
      </c>
      <c r="F39" s="75" t="s">
        <v>25</v>
      </c>
      <c r="G39" s="76" t="s">
        <v>86</v>
      </c>
      <c r="H39" s="78">
        <v>4606717</v>
      </c>
      <c r="I39" s="78">
        <v>0</v>
      </c>
      <c r="J39" s="78">
        <v>0</v>
      </c>
      <c r="K39" s="78">
        <v>4606717</v>
      </c>
      <c r="L39" s="78">
        <v>0</v>
      </c>
      <c r="M39" s="78">
        <v>0</v>
      </c>
    </row>
    <row r="40" spans="1:13" ht="22.5" x14ac:dyDescent="0.2">
      <c r="A40" s="75" t="s">
        <v>19</v>
      </c>
      <c r="B40" s="76" t="s">
        <v>20</v>
      </c>
      <c r="C40" s="77" t="s">
        <v>87</v>
      </c>
      <c r="D40" s="75" t="s">
        <v>23</v>
      </c>
      <c r="E40" s="75" t="s">
        <v>81</v>
      </c>
      <c r="F40" s="75" t="s">
        <v>37</v>
      </c>
      <c r="G40" s="76" t="s">
        <v>88</v>
      </c>
      <c r="H40" s="78">
        <v>109569000000</v>
      </c>
      <c r="I40" s="78">
        <v>0</v>
      </c>
      <c r="J40" s="78">
        <v>0</v>
      </c>
      <c r="K40" s="78">
        <v>109569000000</v>
      </c>
      <c r="L40" s="78">
        <v>0</v>
      </c>
      <c r="M40" s="78">
        <v>0</v>
      </c>
    </row>
    <row r="41" spans="1:13" ht="22.5" x14ac:dyDescent="0.2">
      <c r="A41" s="75" t="s">
        <v>19</v>
      </c>
      <c r="B41" s="76" t="s">
        <v>20</v>
      </c>
      <c r="C41" s="77" t="s">
        <v>89</v>
      </c>
      <c r="D41" s="75" t="s">
        <v>23</v>
      </c>
      <c r="E41" s="75" t="s">
        <v>24</v>
      </c>
      <c r="F41" s="75" t="s">
        <v>25</v>
      </c>
      <c r="G41" s="76" t="s">
        <v>90</v>
      </c>
      <c r="H41" s="78">
        <v>23033582</v>
      </c>
      <c r="I41" s="78">
        <v>0</v>
      </c>
      <c r="J41" s="78">
        <v>23033582</v>
      </c>
      <c r="K41" s="78">
        <v>0</v>
      </c>
      <c r="L41" s="78">
        <v>0</v>
      </c>
      <c r="M41" s="78">
        <v>0</v>
      </c>
    </row>
    <row r="42" spans="1:13" ht="56.25" x14ac:dyDescent="0.2">
      <c r="A42" s="75" t="s">
        <v>19</v>
      </c>
      <c r="B42" s="76" t="s">
        <v>20</v>
      </c>
      <c r="C42" s="77" t="s">
        <v>91</v>
      </c>
      <c r="D42" s="75" t="s">
        <v>23</v>
      </c>
      <c r="E42" s="75" t="s">
        <v>24</v>
      </c>
      <c r="F42" s="75" t="s">
        <v>25</v>
      </c>
      <c r="G42" s="76" t="s">
        <v>93</v>
      </c>
      <c r="H42" s="78">
        <v>20165223537</v>
      </c>
      <c r="I42" s="78">
        <v>0</v>
      </c>
      <c r="J42" s="78">
        <v>0</v>
      </c>
      <c r="K42" s="78">
        <v>20165223537</v>
      </c>
      <c r="L42" s="78">
        <v>15406992327</v>
      </c>
      <c r="M42" s="78">
        <v>4892149050</v>
      </c>
    </row>
    <row r="43" spans="1:13" ht="78.75" x14ac:dyDescent="0.2">
      <c r="A43" s="75" t="s">
        <v>19</v>
      </c>
      <c r="B43" s="76" t="s">
        <v>20</v>
      </c>
      <c r="C43" s="77" t="s">
        <v>94</v>
      </c>
      <c r="D43" s="75" t="s">
        <v>23</v>
      </c>
      <c r="E43" s="75" t="s">
        <v>24</v>
      </c>
      <c r="F43" s="75" t="s">
        <v>25</v>
      </c>
      <c r="G43" s="76" t="s">
        <v>95</v>
      </c>
      <c r="H43" s="78">
        <v>317095958455</v>
      </c>
      <c r="I43" s="78">
        <v>0</v>
      </c>
      <c r="J43" s="78">
        <v>0</v>
      </c>
      <c r="K43" s="78">
        <v>317095958455</v>
      </c>
      <c r="L43" s="78">
        <v>314308043813.04999</v>
      </c>
      <c r="M43" s="78">
        <v>298296769204</v>
      </c>
    </row>
    <row r="44" spans="1:13" ht="78.75" x14ac:dyDescent="0.2">
      <c r="A44" s="75" t="s">
        <v>19</v>
      </c>
      <c r="B44" s="76" t="s">
        <v>20</v>
      </c>
      <c r="C44" s="77" t="s">
        <v>94</v>
      </c>
      <c r="D44" s="75" t="s">
        <v>23</v>
      </c>
      <c r="E44" s="75" t="s">
        <v>36</v>
      </c>
      <c r="F44" s="75" t="s">
        <v>37</v>
      </c>
      <c r="G44" s="76" t="s">
        <v>95</v>
      </c>
      <c r="H44" s="78">
        <v>374539157536</v>
      </c>
      <c r="I44" s="78">
        <v>0</v>
      </c>
      <c r="J44" s="78">
        <v>0</v>
      </c>
      <c r="K44" s="78">
        <v>374539157536</v>
      </c>
      <c r="L44" s="78">
        <v>368898848616.71002</v>
      </c>
      <c r="M44" s="78">
        <v>130469949808</v>
      </c>
    </row>
    <row r="45" spans="1:13" ht="67.5" x14ac:dyDescent="0.2">
      <c r="A45" s="75" t="s">
        <v>19</v>
      </c>
      <c r="B45" s="76" t="s">
        <v>20</v>
      </c>
      <c r="C45" s="77" t="s">
        <v>96</v>
      </c>
      <c r="D45" s="75" t="s">
        <v>23</v>
      </c>
      <c r="E45" s="75" t="s">
        <v>24</v>
      </c>
      <c r="F45" s="75" t="s">
        <v>25</v>
      </c>
      <c r="G45" s="76" t="s">
        <v>97</v>
      </c>
      <c r="H45" s="78">
        <v>276060723468</v>
      </c>
      <c r="I45" s="78">
        <v>0</v>
      </c>
      <c r="J45" s="78">
        <v>0</v>
      </c>
      <c r="K45" s="78">
        <v>276060723468</v>
      </c>
      <c r="L45" s="78">
        <v>161601961873.64999</v>
      </c>
      <c r="M45" s="78">
        <v>97493243506.559998</v>
      </c>
    </row>
    <row r="46" spans="1:13" ht="67.5" x14ac:dyDescent="0.2">
      <c r="A46" s="75" t="s">
        <v>19</v>
      </c>
      <c r="B46" s="76" t="s">
        <v>20</v>
      </c>
      <c r="C46" s="77" t="s">
        <v>96</v>
      </c>
      <c r="D46" s="75" t="s">
        <v>23</v>
      </c>
      <c r="E46" s="75" t="s">
        <v>98</v>
      </c>
      <c r="F46" s="75" t="s">
        <v>25</v>
      </c>
      <c r="G46" s="76" t="s">
        <v>97</v>
      </c>
      <c r="H46" s="78">
        <v>67981050000</v>
      </c>
      <c r="I46" s="78">
        <v>0</v>
      </c>
      <c r="J46" s="78">
        <v>0</v>
      </c>
      <c r="K46" s="78">
        <v>67981050000</v>
      </c>
      <c r="L46" s="78">
        <v>32716428056.970001</v>
      </c>
      <c r="M46" s="78">
        <v>15741319227</v>
      </c>
    </row>
    <row r="47" spans="1:13" ht="56.25" x14ac:dyDescent="0.2">
      <c r="A47" s="75" t="s">
        <v>19</v>
      </c>
      <c r="B47" s="76" t="s">
        <v>20</v>
      </c>
      <c r="C47" s="77" t="s">
        <v>99</v>
      </c>
      <c r="D47" s="75" t="s">
        <v>23</v>
      </c>
      <c r="E47" s="75" t="s">
        <v>24</v>
      </c>
      <c r="F47" s="75" t="s">
        <v>25</v>
      </c>
      <c r="G47" s="76" t="s">
        <v>100</v>
      </c>
      <c r="H47" s="78">
        <v>12529915967</v>
      </c>
      <c r="I47" s="78">
        <v>0</v>
      </c>
      <c r="J47" s="78">
        <v>0</v>
      </c>
      <c r="K47" s="78">
        <v>12529915967</v>
      </c>
      <c r="L47" s="78">
        <v>4799037863</v>
      </c>
      <c r="M47" s="78">
        <v>2000000000</v>
      </c>
    </row>
    <row r="48" spans="1:13" ht="56.25" x14ac:dyDescent="0.2">
      <c r="A48" s="75" t="s">
        <v>19</v>
      </c>
      <c r="B48" s="76" t="s">
        <v>20</v>
      </c>
      <c r="C48" s="77" t="s">
        <v>99</v>
      </c>
      <c r="D48" s="75" t="s">
        <v>23</v>
      </c>
      <c r="E48" s="75" t="s">
        <v>98</v>
      </c>
      <c r="F48" s="75" t="s">
        <v>25</v>
      </c>
      <c r="G48" s="76" t="s">
        <v>100</v>
      </c>
      <c r="H48" s="78">
        <v>46074786201</v>
      </c>
      <c r="I48" s="78">
        <v>0</v>
      </c>
      <c r="J48" s="78">
        <v>0</v>
      </c>
      <c r="K48" s="78">
        <v>46074786201</v>
      </c>
      <c r="L48" s="78">
        <v>16391654768.24</v>
      </c>
      <c r="M48" s="78">
        <v>1453319701</v>
      </c>
    </row>
    <row r="49" spans="1:13" ht="56.25" x14ac:dyDescent="0.2">
      <c r="A49" s="75" t="s">
        <v>19</v>
      </c>
      <c r="B49" s="76" t="s">
        <v>20</v>
      </c>
      <c r="C49" s="77" t="s">
        <v>101</v>
      </c>
      <c r="D49" s="75" t="s">
        <v>23</v>
      </c>
      <c r="E49" s="75" t="s">
        <v>24</v>
      </c>
      <c r="F49" s="75" t="s">
        <v>25</v>
      </c>
      <c r="G49" s="76" t="s">
        <v>102</v>
      </c>
      <c r="H49" s="78">
        <v>28399709141</v>
      </c>
      <c r="I49" s="78">
        <v>0</v>
      </c>
      <c r="J49" s="78">
        <v>0</v>
      </c>
      <c r="K49" s="78">
        <v>28399709141</v>
      </c>
      <c r="L49" s="78">
        <v>10837029679.870001</v>
      </c>
      <c r="M49" s="78">
        <v>1903725491</v>
      </c>
    </row>
    <row r="50" spans="1:13" ht="33.75" x14ac:dyDescent="0.2">
      <c r="A50" s="75" t="s">
        <v>19</v>
      </c>
      <c r="B50" s="76" t="s">
        <v>20</v>
      </c>
      <c r="C50" s="77" t="s">
        <v>103</v>
      </c>
      <c r="D50" s="75" t="s">
        <v>23</v>
      </c>
      <c r="E50" s="75" t="s">
        <v>36</v>
      </c>
      <c r="F50" s="75" t="s">
        <v>25</v>
      </c>
      <c r="G50" s="76" t="s">
        <v>104</v>
      </c>
      <c r="H50" s="78">
        <v>100000000000</v>
      </c>
      <c r="I50" s="78">
        <v>150000000000</v>
      </c>
      <c r="J50" s="78">
        <v>0</v>
      </c>
      <c r="K50" s="78">
        <v>250000000000</v>
      </c>
      <c r="L50" s="78">
        <v>80358688667</v>
      </c>
      <c r="M50" s="78">
        <v>80315996667</v>
      </c>
    </row>
    <row r="51" spans="1:13" ht="33.75" x14ac:dyDescent="0.2">
      <c r="A51" s="75" t="s">
        <v>19</v>
      </c>
      <c r="B51" s="76" t="s">
        <v>20</v>
      </c>
      <c r="C51" s="77" t="s">
        <v>105</v>
      </c>
      <c r="D51" s="75" t="s">
        <v>23</v>
      </c>
      <c r="E51" s="75" t="s">
        <v>24</v>
      </c>
      <c r="F51" s="75" t="s">
        <v>25</v>
      </c>
      <c r="G51" s="76" t="s">
        <v>106</v>
      </c>
      <c r="H51" s="78">
        <v>456874346129</v>
      </c>
      <c r="I51" s="78">
        <v>0</v>
      </c>
      <c r="J51" s="78">
        <v>0</v>
      </c>
      <c r="K51" s="78">
        <v>456874346129</v>
      </c>
      <c r="L51" s="78">
        <v>126934323241</v>
      </c>
      <c r="M51" s="78">
        <v>119043698240.33</v>
      </c>
    </row>
    <row r="52" spans="1:13" ht="56.25" x14ac:dyDescent="0.2">
      <c r="A52" s="75" t="s">
        <v>19</v>
      </c>
      <c r="B52" s="76" t="s">
        <v>20</v>
      </c>
      <c r="C52" s="77" t="s">
        <v>107</v>
      </c>
      <c r="D52" s="75" t="s">
        <v>23</v>
      </c>
      <c r="E52" s="75" t="s">
        <v>24</v>
      </c>
      <c r="F52" s="75" t="s">
        <v>25</v>
      </c>
      <c r="G52" s="76" t="s">
        <v>108</v>
      </c>
      <c r="H52" s="78">
        <v>3082743798257</v>
      </c>
      <c r="I52" s="78">
        <v>150000000000</v>
      </c>
      <c r="J52" s="78">
        <v>0</v>
      </c>
      <c r="K52" s="78">
        <v>3232743798257</v>
      </c>
      <c r="L52" s="78">
        <v>3082219805885</v>
      </c>
      <c r="M52" s="78">
        <v>2886954012618</v>
      </c>
    </row>
    <row r="53" spans="1:13" ht="56.25" x14ac:dyDescent="0.2">
      <c r="A53" s="75" t="s">
        <v>19</v>
      </c>
      <c r="B53" s="76" t="s">
        <v>20</v>
      </c>
      <c r="C53" s="77" t="s">
        <v>109</v>
      </c>
      <c r="D53" s="75" t="s">
        <v>23</v>
      </c>
      <c r="E53" s="75" t="s">
        <v>24</v>
      </c>
      <c r="F53" s="75" t="s">
        <v>25</v>
      </c>
      <c r="G53" s="76" t="s">
        <v>110</v>
      </c>
      <c r="H53" s="78">
        <v>0</v>
      </c>
      <c r="I53" s="78">
        <v>500000000000</v>
      </c>
      <c r="J53" s="78">
        <v>0</v>
      </c>
      <c r="K53" s="78">
        <v>500000000000</v>
      </c>
      <c r="L53" s="78">
        <v>0</v>
      </c>
      <c r="M53" s="78">
        <v>0</v>
      </c>
    </row>
    <row r="54" spans="1:13" ht="45" x14ac:dyDescent="0.2">
      <c r="A54" s="75" t="s">
        <v>19</v>
      </c>
      <c r="B54" s="76" t="s">
        <v>20</v>
      </c>
      <c r="C54" s="77" t="s">
        <v>111</v>
      </c>
      <c r="D54" s="75" t="s">
        <v>23</v>
      </c>
      <c r="E54" s="75" t="s">
        <v>24</v>
      </c>
      <c r="F54" s="75" t="s">
        <v>25</v>
      </c>
      <c r="G54" s="76" t="s">
        <v>112</v>
      </c>
      <c r="H54" s="78">
        <v>47418493374</v>
      </c>
      <c r="I54" s="78">
        <v>0</v>
      </c>
      <c r="J54" s="78">
        <v>0</v>
      </c>
      <c r="K54" s="78">
        <v>47418493374</v>
      </c>
      <c r="L54" s="78">
        <v>35444126731.07</v>
      </c>
      <c r="M54" s="78">
        <v>16549724375.059999</v>
      </c>
    </row>
    <row r="55" spans="1:13" x14ac:dyDescent="0.2">
      <c r="A55" s="70" t="s">
        <v>1</v>
      </c>
      <c r="B55" s="71" t="s">
        <v>1</v>
      </c>
      <c r="C55" s="72" t="s">
        <v>1</v>
      </c>
      <c r="D55" s="70" t="s">
        <v>1</v>
      </c>
      <c r="E55" s="70" t="s">
        <v>1</v>
      </c>
      <c r="F55" s="70" t="s">
        <v>1</v>
      </c>
      <c r="G55" s="71" t="s">
        <v>1</v>
      </c>
      <c r="H55" s="73">
        <v>48254618929472</v>
      </c>
      <c r="I55" s="73">
        <v>1947530277069</v>
      </c>
      <c r="J55" s="73">
        <v>1404131552</v>
      </c>
      <c r="K55" s="73">
        <v>50200745074989</v>
      </c>
      <c r="L55" s="73">
        <v>34387695497914.398</v>
      </c>
      <c r="M55" s="73">
        <v>28619975701102.699</v>
      </c>
    </row>
    <row r="56" spans="1:13" x14ac:dyDescent="0.2">
      <c r="A56" s="4" t="s">
        <v>1</v>
      </c>
      <c r="B56" s="8" t="s">
        <v>1</v>
      </c>
      <c r="C56" s="6" t="s">
        <v>1</v>
      </c>
      <c r="D56" s="4" t="s">
        <v>1</v>
      </c>
      <c r="E56" s="4" t="s">
        <v>1</v>
      </c>
      <c r="F56" s="4" t="s">
        <v>1</v>
      </c>
      <c r="G56" s="5" t="s">
        <v>1</v>
      </c>
      <c r="H56" s="9"/>
      <c r="I56" s="9" t="s">
        <v>1</v>
      </c>
      <c r="J56" s="9" t="s">
        <v>1</v>
      </c>
      <c r="K56" s="9" t="s">
        <v>1</v>
      </c>
      <c r="L56" s="9" t="s">
        <v>1</v>
      </c>
      <c r="M56" s="9" t="s">
        <v>1</v>
      </c>
    </row>
    <row r="57" spans="1:13" ht="0" hidden="1" customHeight="1" x14ac:dyDescent="0.2"/>
    <row r="58" spans="1:13" ht="33.950000000000003" customHeight="1" x14ac:dyDescent="0.2"/>
    <row r="61" spans="1:13" x14ac:dyDescent="0.2">
      <c r="H61" s="6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72F3-5E09-4D24-9CC5-DE68ABD60439}">
  <dimension ref="A2:L18"/>
  <sheetViews>
    <sheetView zoomScale="110" zoomScaleNormal="11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16" sqref="C16"/>
    </sheetView>
  </sheetViews>
  <sheetFormatPr baseColWidth="10" defaultColWidth="11.42578125" defaultRowHeight="11.25" x14ac:dyDescent="0.2"/>
  <cols>
    <col min="1" max="1" width="16.28515625" style="13" customWidth="1"/>
    <col min="2" max="2" width="4.85546875" style="13" customWidth="1"/>
    <col min="3" max="3" width="29.5703125" style="13" customWidth="1"/>
    <col min="4" max="4" width="24.85546875" style="13" customWidth="1"/>
    <col min="5" max="5" width="17" style="13" customWidth="1"/>
    <col min="6" max="6" width="16.42578125" style="13" customWidth="1"/>
    <col min="7" max="7" width="19.42578125" style="13" customWidth="1"/>
    <col min="8" max="8" width="16.140625" style="13" bestFit="1" customWidth="1"/>
    <col min="9" max="9" width="26.85546875" style="13" customWidth="1"/>
    <col min="10" max="10" width="13.5703125" style="13" bestFit="1" customWidth="1"/>
    <col min="11" max="11" width="11.42578125" style="13"/>
    <col min="12" max="12" width="12" style="13" bestFit="1" customWidth="1"/>
    <col min="13" max="16384" width="11.42578125" style="13"/>
  </cols>
  <sheetData>
    <row r="2" spans="1:12" x14ac:dyDescent="0.2">
      <c r="A2" s="86" t="s">
        <v>116</v>
      </c>
      <c r="B2" s="86"/>
      <c r="C2" s="86"/>
      <c r="D2" s="86"/>
      <c r="E2" s="86"/>
      <c r="F2" s="86"/>
      <c r="G2" s="86"/>
      <c r="H2" s="86"/>
      <c r="I2" s="86"/>
    </row>
    <row r="3" spans="1:12" x14ac:dyDescent="0.2">
      <c r="A3" s="14"/>
      <c r="B3" s="14"/>
      <c r="C3" s="14"/>
      <c r="D3" s="14"/>
      <c r="E3" s="87"/>
      <c r="F3" s="87"/>
      <c r="G3" s="15"/>
      <c r="H3" s="15"/>
      <c r="I3" s="14"/>
    </row>
    <row r="4" spans="1:12" ht="13.5" customHeight="1" x14ac:dyDescent="0.2">
      <c r="A4" s="16" t="s">
        <v>117</v>
      </c>
      <c r="B4" s="16" t="s">
        <v>118</v>
      </c>
      <c r="C4" s="16" t="s">
        <v>12</v>
      </c>
      <c r="D4" s="17" t="s">
        <v>119</v>
      </c>
      <c r="E4" s="18" t="s">
        <v>120</v>
      </c>
      <c r="F4" s="18" t="s">
        <v>121</v>
      </c>
      <c r="G4" s="18" t="s">
        <v>122</v>
      </c>
      <c r="H4" s="19" t="s">
        <v>123</v>
      </c>
      <c r="I4" s="16" t="s">
        <v>124</v>
      </c>
    </row>
    <row r="5" spans="1:12" ht="22.5" x14ac:dyDescent="0.2">
      <c r="A5" s="88" t="s">
        <v>125</v>
      </c>
      <c r="B5" s="20" t="s">
        <v>22</v>
      </c>
      <c r="C5" s="21" t="s">
        <v>126</v>
      </c>
      <c r="D5" s="21" t="s">
        <v>162</v>
      </c>
      <c r="E5" s="22">
        <v>43424735767407</v>
      </c>
      <c r="F5" s="22"/>
      <c r="G5" s="22"/>
      <c r="H5" s="22">
        <f>+E5+F5</f>
        <v>43424735767407</v>
      </c>
      <c r="I5" s="90"/>
    </row>
    <row r="6" spans="1:12" ht="22.5" x14ac:dyDescent="0.2">
      <c r="A6" s="89"/>
      <c r="B6" s="20" t="s">
        <v>92</v>
      </c>
      <c r="C6" s="21" t="s">
        <v>127</v>
      </c>
      <c r="D6" s="21" t="s">
        <v>162</v>
      </c>
      <c r="E6" s="22">
        <v>4829883162065</v>
      </c>
      <c r="F6" s="22"/>
      <c r="G6" s="22"/>
      <c r="H6" s="22">
        <f>+E6+F6</f>
        <v>4829883162065</v>
      </c>
      <c r="I6" s="90"/>
    </row>
    <row r="7" spans="1:12" ht="13.5" customHeight="1" x14ac:dyDescent="0.2">
      <c r="A7" s="83" t="s">
        <v>128</v>
      </c>
      <c r="B7" s="84"/>
      <c r="C7" s="85"/>
      <c r="D7" s="24"/>
      <c r="E7" s="25">
        <f>+E5+E6</f>
        <v>48254618929472</v>
      </c>
      <c r="F7" s="25">
        <f t="shared" ref="F7:H7" si="0">+F5+F6</f>
        <v>0</v>
      </c>
      <c r="G7" s="25">
        <f t="shared" si="0"/>
        <v>0</v>
      </c>
      <c r="H7" s="25">
        <f t="shared" si="0"/>
        <v>48254618929472</v>
      </c>
      <c r="I7" s="20"/>
    </row>
    <row r="8" spans="1:12" ht="33" customHeight="1" x14ac:dyDescent="0.2">
      <c r="A8" s="88" t="s">
        <v>125</v>
      </c>
      <c r="B8" s="20" t="s">
        <v>22</v>
      </c>
      <c r="C8" s="21" t="s">
        <v>126</v>
      </c>
      <c r="D8" s="21" t="s">
        <v>166</v>
      </c>
      <c r="E8" s="25"/>
      <c r="F8" s="22">
        <v>1146000000000</v>
      </c>
      <c r="G8" s="22"/>
      <c r="H8" s="22">
        <f>+F8</f>
        <v>1146000000000</v>
      </c>
      <c r="I8" s="30" t="s">
        <v>168</v>
      </c>
    </row>
    <row r="9" spans="1:12" ht="48" customHeight="1" x14ac:dyDescent="0.2">
      <c r="A9" s="89"/>
      <c r="B9" s="20" t="s">
        <v>92</v>
      </c>
      <c r="C9" s="21" t="s">
        <v>127</v>
      </c>
      <c r="D9" s="21" t="s">
        <v>166</v>
      </c>
      <c r="E9" s="25"/>
      <c r="F9" s="22">
        <v>800000000000</v>
      </c>
      <c r="G9" s="22"/>
      <c r="H9" s="22">
        <f>+F9</f>
        <v>800000000000</v>
      </c>
      <c r="I9" s="30" t="s">
        <v>169</v>
      </c>
    </row>
    <row r="10" spans="1:12" x14ac:dyDescent="0.2">
      <c r="A10" s="83" t="s">
        <v>167</v>
      </c>
      <c r="B10" s="84"/>
      <c r="C10" s="85"/>
      <c r="D10" s="21"/>
      <c r="E10" s="20"/>
      <c r="F10" s="26"/>
      <c r="G10" s="26"/>
      <c r="H10" s="67">
        <f>+H7+H8+H9</f>
        <v>50200618929472</v>
      </c>
      <c r="I10" s="7"/>
      <c r="J10" s="36"/>
    </row>
    <row r="11" spans="1:12" s="27" customFormat="1" ht="63" customHeight="1" x14ac:dyDescent="0.25">
      <c r="A11" s="28" t="s">
        <v>78</v>
      </c>
      <c r="B11" s="11">
        <v>10</v>
      </c>
      <c r="C11" s="29" t="s">
        <v>79</v>
      </c>
      <c r="D11" s="29" t="s">
        <v>163</v>
      </c>
      <c r="E11" s="10">
        <v>3107565446</v>
      </c>
      <c r="F11" s="10">
        <f>112272097+13873420</f>
        <v>126145517</v>
      </c>
      <c r="G11" s="10"/>
      <c r="H11" s="10">
        <f>+E11+F11-G11</f>
        <v>3233710963</v>
      </c>
      <c r="I11" s="30" t="s">
        <v>164</v>
      </c>
      <c r="L11" s="31"/>
    </row>
    <row r="12" spans="1:12" ht="16.5" customHeight="1" x14ac:dyDescent="0.2">
      <c r="A12" s="32"/>
      <c r="B12" s="32"/>
      <c r="C12" s="33" t="s">
        <v>115</v>
      </c>
      <c r="D12" s="32"/>
      <c r="E12" s="32"/>
      <c r="F12" s="65">
        <f>SUM(F8:F11)</f>
        <v>1946126145517</v>
      </c>
      <c r="G12" s="65">
        <f>SUM(G5:G11)</f>
        <v>0</v>
      </c>
      <c r="H12" s="32"/>
      <c r="I12" s="32"/>
    </row>
    <row r="13" spans="1:12" x14ac:dyDescent="0.2">
      <c r="A13" s="34"/>
      <c r="B13" s="34"/>
      <c r="C13" s="80" t="s">
        <v>129</v>
      </c>
      <c r="D13" s="34"/>
      <c r="E13" s="34"/>
      <c r="F13" s="34"/>
      <c r="G13" s="66"/>
      <c r="H13" s="34"/>
      <c r="I13" s="34"/>
    </row>
    <row r="14" spans="1:12" x14ac:dyDescent="0.2">
      <c r="C14" s="80" t="s">
        <v>170</v>
      </c>
      <c r="G14" s="35"/>
    </row>
    <row r="15" spans="1:12" x14ac:dyDescent="0.2">
      <c r="C15" s="80" t="s">
        <v>172</v>
      </c>
    </row>
    <row r="16" spans="1:12" x14ac:dyDescent="0.2">
      <c r="G16" s="35"/>
    </row>
    <row r="17" spans="7:7" x14ac:dyDescent="0.2">
      <c r="G17" s="36"/>
    </row>
    <row r="18" spans="7:7" x14ac:dyDescent="0.2">
      <c r="G18" s="35"/>
    </row>
  </sheetData>
  <autoFilter ref="A4:L4" xr:uid="{7D653B90-754D-4983-9A3B-DC3C907F49D6}"/>
  <mergeCells count="7">
    <mergeCell ref="A10:C10"/>
    <mergeCell ref="A2:I2"/>
    <mergeCell ref="E3:F3"/>
    <mergeCell ref="A5:A6"/>
    <mergeCell ref="I5:I6"/>
    <mergeCell ref="A7:C7"/>
    <mergeCell ref="A8:A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5DD5-A12B-44FB-B37C-B1E04D09F5B8}">
  <dimension ref="A1:J16"/>
  <sheetViews>
    <sheetView showGridLines="0" topLeftCell="A5" zoomScale="110" zoomScaleNormal="110" workbookViewId="0">
      <pane ySplit="1" topLeftCell="A6" activePane="bottomLeft" state="frozen"/>
      <selection activeCell="A5" sqref="A5"/>
      <selection pane="bottomLeft" activeCell="C15" sqref="C15"/>
    </sheetView>
  </sheetViews>
  <sheetFormatPr baseColWidth="10" defaultColWidth="11.42578125" defaultRowHeight="9" x14ac:dyDescent="0.15"/>
  <cols>
    <col min="1" max="1" width="13.85546875" style="43" customWidth="1"/>
    <col min="2" max="2" width="5.7109375" style="43" customWidth="1"/>
    <col min="3" max="3" width="39" style="43" customWidth="1"/>
    <col min="4" max="4" width="17" style="54" customWidth="1"/>
    <col min="5" max="5" width="22.28515625" style="43" customWidth="1"/>
    <col min="6" max="7" width="18.85546875" style="43" customWidth="1"/>
    <col min="8" max="8" width="18.85546875" style="43" hidden="1" customWidth="1"/>
    <col min="9" max="9" width="17.140625" style="43" hidden="1" customWidth="1"/>
    <col min="10" max="10" width="31.85546875" style="43" customWidth="1"/>
    <col min="11" max="11" width="16.85546875" style="43" customWidth="1"/>
    <col min="12" max="12" width="16.42578125" style="43" customWidth="1"/>
    <col min="13" max="16384" width="11.42578125" style="43"/>
  </cols>
  <sheetData>
    <row r="1" spans="1:10" hidden="1" x14ac:dyDescent="0.15">
      <c r="A1" s="41" t="s">
        <v>1</v>
      </c>
      <c r="B1" s="41" t="s">
        <v>1</v>
      </c>
      <c r="C1" s="41" t="s">
        <v>1</v>
      </c>
      <c r="D1" s="42" t="s">
        <v>1</v>
      </c>
      <c r="E1" s="41"/>
      <c r="F1" s="41" t="s">
        <v>1</v>
      </c>
      <c r="G1" s="41" t="s">
        <v>1</v>
      </c>
      <c r="H1" s="41" t="s">
        <v>1</v>
      </c>
      <c r="I1" s="41" t="s">
        <v>1</v>
      </c>
    </row>
    <row r="2" spans="1:10" hidden="1" x14ac:dyDescent="0.15">
      <c r="A2" s="41" t="s">
        <v>1</v>
      </c>
      <c r="B2" s="41" t="s">
        <v>1</v>
      </c>
      <c r="C2" s="41" t="s">
        <v>1</v>
      </c>
      <c r="D2" s="42" t="s">
        <v>1</v>
      </c>
      <c r="E2" s="41"/>
      <c r="F2" s="41" t="s">
        <v>1</v>
      </c>
      <c r="G2" s="41" t="s">
        <v>1</v>
      </c>
      <c r="H2" s="41" t="s">
        <v>1</v>
      </c>
      <c r="I2" s="41" t="s">
        <v>1</v>
      </c>
    </row>
    <row r="3" spans="1:10" hidden="1" x14ac:dyDescent="0.15">
      <c r="A3" s="41" t="s">
        <v>1</v>
      </c>
      <c r="B3" s="41" t="s">
        <v>1</v>
      </c>
      <c r="C3" s="41" t="s">
        <v>1</v>
      </c>
      <c r="D3" s="42" t="s">
        <v>1</v>
      </c>
      <c r="E3" s="41"/>
      <c r="F3" s="41" t="s">
        <v>1</v>
      </c>
      <c r="G3" s="41" t="s">
        <v>1</v>
      </c>
      <c r="H3" s="41" t="s">
        <v>1</v>
      </c>
      <c r="I3" s="41" t="s">
        <v>1</v>
      </c>
    </row>
    <row r="4" spans="1:10" ht="20.25" customHeight="1" x14ac:dyDescent="0.15">
      <c r="A4" s="41"/>
      <c r="B4" s="41"/>
      <c r="C4" s="41"/>
      <c r="D4" s="42"/>
      <c r="E4" s="41"/>
      <c r="F4" s="41"/>
      <c r="G4" s="41"/>
      <c r="H4" s="41"/>
      <c r="I4" s="41"/>
    </row>
    <row r="5" spans="1:10" ht="45" customHeight="1" x14ac:dyDescent="0.15">
      <c r="A5" s="44" t="s">
        <v>8</v>
      </c>
      <c r="B5" s="44" t="s">
        <v>10</v>
      </c>
      <c r="C5" s="44" t="s">
        <v>12</v>
      </c>
      <c r="D5" s="44" t="s">
        <v>13</v>
      </c>
      <c r="E5" s="44" t="s">
        <v>161</v>
      </c>
      <c r="F5" s="44" t="s">
        <v>15</v>
      </c>
      <c r="G5" s="44" t="s">
        <v>14</v>
      </c>
      <c r="H5" s="44" t="s">
        <v>16</v>
      </c>
      <c r="I5" s="44" t="s">
        <v>113</v>
      </c>
      <c r="J5" s="44" t="s">
        <v>114</v>
      </c>
    </row>
    <row r="6" spans="1:10" s="60" customFormat="1" x14ac:dyDescent="0.15">
      <c r="A6" s="56" t="s">
        <v>34</v>
      </c>
      <c r="B6" s="57">
        <v>10</v>
      </c>
      <c r="C6" s="63" t="s">
        <v>159</v>
      </c>
      <c r="D6" s="64">
        <v>43251773922</v>
      </c>
      <c r="E6" s="59" t="s">
        <v>160</v>
      </c>
      <c r="F6" s="61">
        <v>24367904</v>
      </c>
      <c r="G6" s="61"/>
      <c r="H6" s="61"/>
      <c r="I6" s="61"/>
      <c r="J6" s="62"/>
    </row>
    <row r="7" spans="1:10" s="60" customFormat="1" x14ac:dyDescent="0.15">
      <c r="A7" s="56" t="s">
        <v>89</v>
      </c>
      <c r="B7" s="57">
        <v>10</v>
      </c>
      <c r="C7" s="58" t="s">
        <v>90</v>
      </c>
      <c r="D7" s="64">
        <v>23033582</v>
      </c>
      <c r="E7" s="59" t="s">
        <v>160</v>
      </c>
      <c r="F7" s="61">
        <v>23033582</v>
      </c>
      <c r="G7" s="61"/>
      <c r="H7" s="61"/>
      <c r="I7" s="61"/>
      <c r="J7" s="62"/>
    </row>
    <row r="8" spans="1:10" s="60" customFormat="1" ht="54" x14ac:dyDescent="0.15">
      <c r="A8" s="56" t="s">
        <v>83</v>
      </c>
      <c r="B8" s="57">
        <v>10</v>
      </c>
      <c r="C8" s="58" t="s">
        <v>84</v>
      </c>
      <c r="D8" s="64">
        <v>493807514</v>
      </c>
      <c r="E8" s="59" t="s">
        <v>160</v>
      </c>
      <c r="G8" s="61">
        <v>47401486</v>
      </c>
      <c r="H8" s="61"/>
      <c r="I8" s="61"/>
      <c r="J8" s="62" t="s">
        <v>165</v>
      </c>
    </row>
    <row r="9" spans="1:10" s="60" customFormat="1" ht="36" x14ac:dyDescent="0.15">
      <c r="A9" s="56" t="s">
        <v>38</v>
      </c>
      <c r="B9" s="57">
        <v>10</v>
      </c>
      <c r="C9" s="56" t="s">
        <v>39</v>
      </c>
      <c r="D9" s="64">
        <v>1293378245</v>
      </c>
      <c r="E9" s="59" t="s">
        <v>157</v>
      </c>
      <c r="F9" s="61"/>
      <c r="G9" s="61">
        <v>1356730066</v>
      </c>
      <c r="H9" s="61"/>
      <c r="I9" s="61"/>
      <c r="J9" s="62" t="s">
        <v>158</v>
      </c>
    </row>
    <row r="10" spans="1:10" s="60" customFormat="1" ht="18" x14ac:dyDescent="0.15">
      <c r="A10" s="56" t="s">
        <v>44</v>
      </c>
      <c r="B10" s="57">
        <v>10</v>
      </c>
      <c r="C10" s="56" t="s">
        <v>45</v>
      </c>
      <c r="D10" s="64">
        <v>203572905336</v>
      </c>
      <c r="E10" s="59" t="s">
        <v>157</v>
      </c>
      <c r="F10" s="61">
        <v>1356730066</v>
      </c>
      <c r="G10" s="61"/>
      <c r="H10" s="61"/>
      <c r="I10" s="61"/>
      <c r="J10" s="62"/>
    </row>
    <row r="11" spans="1:10" ht="15" customHeight="1" x14ac:dyDescent="0.15">
      <c r="A11" s="46" t="s">
        <v>1</v>
      </c>
      <c r="B11" s="47" t="s">
        <v>1</v>
      </c>
      <c r="C11" s="49" t="s">
        <v>115</v>
      </c>
      <c r="D11" s="50"/>
      <c r="E11" s="51"/>
      <c r="F11" s="52">
        <f>SUM(F6:F10)</f>
        <v>1404131552</v>
      </c>
      <c r="G11" s="52">
        <f>SUM(G6:G10)</f>
        <v>1404131552</v>
      </c>
      <c r="H11" s="52"/>
      <c r="I11" s="52" t="e">
        <f>SUM(#REF!)</f>
        <v>#REF!</v>
      </c>
      <c r="J11" s="53"/>
    </row>
    <row r="12" spans="1:10" ht="0" hidden="1" customHeight="1" x14ac:dyDescent="0.15"/>
    <row r="13" spans="1:10" ht="10.5" customHeight="1" x14ac:dyDescent="0.15">
      <c r="A13" s="81"/>
      <c r="B13" s="81"/>
      <c r="C13" s="79" t="s">
        <v>174</v>
      </c>
      <c r="D13" s="82"/>
      <c r="F13" s="45"/>
    </row>
    <row r="14" spans="1:10" ht="12.75" customHeight="1" x14ac:dyDescent="0.15">
      <c r="C14" s="80" t="s">
        <v>173</v>
      </c>
    </row>
    <row r="15" spans="1:10" ht="14.25" customHeight="1" x14ac:dyDescent="0.15">
      <c r="C15" s="80" t="s">
        <v>175</v>
      </c>
    </row>
    <row r="16" spans="1:10" x14ac:dyDescent="0.15">
      <c r="F16" s="45"/>
    </row>
  </sheetData>
  <autoFilter ref="A5:J11" xr:uid="{0CB0D924-655D-40B3-A561-1052E634BED6}"/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FDC4-AE64-4BCA-A96A-BC194630AFBD}">
  <dimension ref="A2:D29"/>
  <sheetViews>
    <sheetView workbookViewId="0">
      <selection activeCell="C11" sqref="C11"/>
    </sheetView>
  </sheetViews>
  <sheetFormatPr baseColWidth="10" defaultColWidth="11.42578125" defaultRowHeight="11.25" x14ac:dyDescent="0.2"/>
  <cols>
    <col min="1" max="1" width="11.42578125" style="13"/>
    <col min="2" max="2" width="19.42578125" style="13" customWidth="1"/>
    <col min="3" max="3" width="74" style="13" customWidth="1"/>
    <col min="4" max="4" width="29.42578125" style="13" customWidth="1"/>
    <col min="5" max="16384" width="11.42578125" style="13"/>
  </cols>
  <sheetData>
    <row r="2" spans="1:4" ht="13.5" customHeight="1" x14ac:dyDescent="0.2">
      <c r="A2" s="37" t="s">
        <v>130</v>
      </c>
      <c r="B2" s="37" t="s">
        <v>131</v>
      </c>
      <c r="C2" s="37" t="s">
        <v>132</v>
      </c>
    </row>
    <row r="3" spans="1:4" s="14" customFormat="1" ht="56.25" x14ac:dyDescent="0.25">
      <c r="A3" s="38">
        <v>1</v>
      </c>
      <c r="B3" s="21" t="s">
        <v>136</v>
      </c>
      <c r="C3" s="21" t="s">
        <v>133</v>
      </c>
    </row>
    <row r="4" spans="1:4" s="14" customFormat="1" ht="45" x14ac:dyDescent="0.25">
      <c r="A4" s="38">
        <v>2</v>
      </c>
      <c r="B4" s="21" t="s">
        <v>135</v>
      </c>
      <c r="C4" s="21" t="s">
        <v>134</v>
      </c>
    </row>
    <row r="5" spans="1:4" s="14" customFormat="1" ht="45" x14ac:dyDescent="0.25">
      <c r="A5" s="38">
        <v>3</v>
      </c>
      <c r="B5" s="21" t="s">
        <v>138</v>
      </c>
      <c r="C5" s="21" t="s">
        <v>139</v>
      </c>
    </row>
    <row r="6" spans="1:4" s="14" customFormat="1" ht="33.75" x14ac:dyDescent="0.25">
      <c r="A6" s="38">
        <v>4</v>
      </c>
      <c r="B6" s="21" t="s">
        <v>140</v>
      </c>
      <c r="C6" s="55" t="s">
        <v>137</v>
      </c>
    </row>
    <row r="7" spans="1:4" s="14" customFormat="1" ht="55.5" customHeight="1" x14ac:dyDescent="0.25">
      <c r="A7" s="38">
        <v>5</v>
      </c>
      <c r="B7" s="21" t="s">
        <v>141</v>
      </c>
      <c r="C7" s="21" t="s">
        <v>142</v>
      </c>
    </row>
    <row r="8" spans="1:4" s="14" customFormat="1" ht="33.75" x14ac:dyDescent="0.25">
      <c r="A8" s="38">
        <v>6</v>
      </c>
      <c r="B8" s="21" t="s">
        <v>143</v>
      </c>
      <c r="C8" s="21" t="s">
        <v>144</v>
      </c>
    </row>
    <row r="9" spans="1:4" s="14" customFormat="1" ht="45" x14ac:dyDescent="0.25">
      <c r="A9" s="38">
        <v>7</v>
      </c>
      <c r="B9" s="21" t="s">
        <v>145</v>
      </c>
      <c r="C9" s="21" t="s">
        <v>156</v>
      </c>
    </row>
    <row r="10" spans="1:4" s="14" customFormat="1" ht="49.5" customHeight="1" x14ac:dyDescent="0.25">
      <c r="A10" s="38">
        <v>8</v>
      </c>
      <c r="B10" s="20" t="s">
        <v>146</v>
      </c>
      <c r="C10" s="21" t="s">
        <v>155</v>
      </c>
    </row>
    <row r="11" spans="1:4" s="14" customFormat="1" ht="45" x14ac:dyDescent="0.25">
      <c r="A11" s="38">
        <v>9</v>
      </c>
      <c r="B11" s="20" t="s">
        <v>147</v>
      </c>
      <c r="C11" s="21" t="s">
        <v>154</v>
      </c>
    </row>
    <row r="12" spans="1:4" s="14" customFormat="1" ht="67.5" x14ac:dyDescent="0.25">
      <c r="A12" s="38">
        <v>10</v>
      </c>
      <c r="B12" s="21" t="s">
        <v>148</v>
      </c>
      <c r="C12" s="21" t="s">
        <v>149</v>
      </c>
      <c r="D12" s="40"/>
    </row>
    <row r="13" spans="1:4" s="14" customFormat="1" ht="45" x14ac:dyDescent="0.25">
      <c r="A13" s="38">
        <v>11</v>
      </c>
      <c r="B13" s="21" t="s">
        <v>150</v>
      </c>
      <c r="C13" s="21" t="s">
        <v>153</v>
      </c>
    </row>
    <row r="14" spans="1:4" s="14" customFormat="1" ht="146.25" x14ac:dyDescent="0.25">
      <c r="A14" s="38">
        <v>12</v>
      </c>
      <c r="B14" s="48" t="s">
        <v>151</v>
      </c>
      <c r="C14" s="21" t="s">
        <v>152</v>
      </c>
    </row>
    <row r="15" spans="1:4" s="14" customFormat="1" x14ac:dyDescent="0.25">
      <c r="A15" s="23"/>
      <c r="B15" s="14" t="s">
        <v>171</v>
      </c>
      <c r="C15" s="12"/>
    </row>
    <row r="16" spans="1:4" x14ac:dyDescent="0.2">
      <c r="A16" s="38"/>
      <c r="B16" s="14"/>
      <c r="C16" s="12"/>
    </row>
    <row r="17" spans="1:3" x14ac:dyDescent="0.2">
      <c r="A17" s="38"/>
      <c r="B17" s="12"/>
      <c r="C17" s="12"/>
    </row>
    <row r="18" spans="1:3" x14ac:dyDescent="0.2">
      <c r="A18" s="38"/>
      <c r="B18" s="14"/>
      <c r="C18" s="12"/>
    </row>
    <row r="19" spans="1:3" ht="42" customHeight="1" x14ac:dyDescent="0.2">
      <c r="A19" s="38"/>
      <c r="B19" s="14"/>
      <c r="C19" s="12"/>
    </row>
    <row r="20" spans="1:3" x14ac:dyDescent="0.2">
      <c r="A20" s="38"/>
      <c r="B20" s="14"/>
      <c r="C20" s="12"/>
    </row>
    <row r="21" spans="1:3" ht="69" customHeight="1" x14ac:dyDescent="0.2">
      <c r="A21" s="38"/>
      <c r="B21" s="14"/>
      <c r="C21" s="12"/>
    </row>
    <row r="22" spans="1:3" x14ac:dyDescent="0.2">
      <c r="A22" s="38"/>
      <c r="B22" s="14"/>
      <c r="C22" s="39"/>
    </row>
    <row r="23" spans="1:3" x14ac:dyDescent="0.2">
      <c r="A23" s="38"/>
      <c r="B23" s="14"/>
      <c r="C23" s="12"/>
    </row>
    <row r="24" spans="1:3" x14ac:dyDescent="0.2">
      <c r="A24" s="38"/>
      <c r="B24" s="14"/>
      <c r="C24" s="12"/>
    </row>
    <row r="25" spans="1:3" x14ac:dyDescent="0.2">
      <c r="A25" s="38"/>
      <c r="B25" s="14"/>
      <c r="C25" s="12"/>
    </row>
    <row r="26" spans="1:3" x14ac:dyDescent="0.2">
      <c r="A26" s="38"/>
      <c r="B26" s="14"/>
      <c r="C26" s="12"/>
    </row>
    <row r="27" spans="1:3" x14ac:dyDescent="0.2">
      <c r="A27" s="38"/>
      <c r="B27" s="14"/>
      <c r="C27" s="12"/>
    </row>
    <row r="28" spans="1:3" x14ac:dyDescent="0.2">
      <c r="A28" s="38"/>
      <c r="B28" s="14"/>
      <c r="C28" s="12"/>
    </row>
    <row r="29" spans="1:3" x14ac:dyDescent="0.2">
      <c r="A29" s="38"/>
      <c r="B29" s="14"/>
      <c r="C29" s="12"/>
    </row>
  </sheetData>
  <autoFilter ref="A2:C18" xr:uid="{0E8F04D7-A6EE-43B2-B99B-4B6F1475AA7A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DECRETO</vt:lpstr>
      <vt:lpstr>ADIC-REDUC</vt:lpstr>
      <vt:lpstr>CREDIT-CONTRAC</vt:lpstr>
      <vt:lpstr>A LA DESAG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Serrato Orduz</dc:creator>
  <cp:lastModifiedBy>HP</cp:lastModifiedBy>
  <dcterms:created xsi:type="dcterms:W3CDTF">2023-08-02T18:36:51Z</dcterms:created>
  <dcterms:modified xsi:type="dcterms:W3CDTF">2023-08-07T18:17:19Z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