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D:\PROPOSICIONES\PROPOSICION 056 SG CONSUELO GONZALES DE PERDOMO-CONTRATOS PLAN\"/>
    </mc:Choice>
  </mc:AlternateContent>
  <bookViews>
    <workbookView xWindow="0" yWindow="0" windowWidth="24000" windowHeight="9510" firstSheet="1" activeTab="2"/>
  </bookViews>
  <sheets>
    <sheet name="C.Paz" sheetId="2" state="hidden" r:id="rId1"/>
    <sheet name="CP Plan" sheetId="7" r:id="rId2"/>
    <sheet name="Cplan Proyectos InfoSocial" sheetId="13" r:id="rId3"/>
    <sheet name="CP Paz" sheetId="10" r:id="rId4"/>
    <sheet name="CPaz Proyectos InfSocial" sheetId="11" r:id="rId5"/>
    <sheet name="Hoja1" sheetId="8" state="hidden" r:id="rId6"/>
  </sheets>
  <definedNames>
    <definedName name="_xlnm._FilterDatabase" localSheetId="0" hidden="1">'C.Paz'!$A$4:$F$126</definedName>
    <definedName name="_xlnm._FilterDatabase" localSheetId="3" hidden="1">'CP Paz'!$A$3:$J$125</definedName>
    <definedName name="_xlnm._FilterDatabase" localSheetId="1" hidden="1">'CP Plan'!$A$2:$J$84</definedName>
    <definedName name="_xlnm._FilterDatabase" localSheetId="4" hidden="1">'CPaz Proyectos InfSocial'!$A$1:$E$148</definedName>
  </definedNames>
  <calcPr calcId="179017"/>
</workbook>
</file>

<file path=xl/calcChain.xml><?xml version="1.0" encoding="utf-8"?>
<calcChain xmlns="http://schemas.openxmlformats.org/spreadsheetml/2006/main">
  <c r="F27" i="10" l="1"/>
  <c r="F64" i="7"/>
  <c r="F125" i="10" l="1"/>
  <c r="G125" i="10" s="1"/>
  <c r="C125" i="10"/>
  <c r="J124" i="10"/>
  <c r="G124" i="10"/>
  <c r="G123" i="10"/>
  <c r="G122" i="10"/>
  <c r="G121" i="10"/>
  <c r="G120" i="10"/>
  <c r="G119" i="10"/>
  <c r="G118" i="10"/>
  <c r="G117" i="10"/>
  <c r="G116" i="10"/>
  <c r="G115" i="10"/>
  <c r="G114" i="10"/>
  <c r="J113" i="10"/>
  <c r="G113" i="10"/>
  <c r="J112" i="10"/>
  <c r="G112" i="10"/>
  <c r="G111" i="10"/>
  <c r="G110" i="10"/>
  <c r="G109" i="10"/>
  <c r="F108" i="10"/>
  <c r="D108" i="10"/>
  <c r="E108" i="10"/>
  <c r="C108" i="10"/>
  <c r="J107" i="10"/>
  <c r="G107" i="10"/>
  <c r="G106" i="10"/>
  <c r="G105" i="10"/>
  <c r="G104" i="10"/>
  <c r="G103" i="10"/>
  <c r="G102" i="10"/>
  <c r="G101" i="10"/>
  <c r="G100" i="10"/>
  <c r="G99" i="10"/>
  <c r="G98" i="10"/>
  <c r="G97" i="10"/>
  <c r="G96" i="10"/>
  <c r="G95" i="10"/>
  <c r="G94" i="10"/>
  <c r="J93" i="10"/>
  <c r="G93" i="10"/>
  <c r="J92" i="10"/>
  <c r="G92" i="10"/>
  <c r="J91" i="10"/>
  <c r="G91" i="10"/>
  <c r="G90" i="10"/>
  <c r="G89" i="10"/>
  <c r="G88" i="10"/>
  <c r="E87" i="10"/>
  <c r="D87" i="10"/>
  <c r="C87" i="10"/>
  <c r="J86" i="10"/>
  <c r="G86" i="10"/>
  <c r="J85" i="10"/>
  <c r="F85" i="10"/>
  <c r="G85" i="10" s="1"/>
  <c r="G84" i="10"/>
  <c r="G83" i="10"/>
  <c r="G82" i="10"/>
  <c r="G81" i="10"/>
  <c r="G80" i="10"/>
  <c r="G79" i="10"/>
  <c r="G78" i="10"/>
  <c r="G77" i="10"/>
  <c r="G76" i="10"/>
  <c r="G75" i="10"/>
  <c r="G74" i="10"/>
  <c r="G73" i="10"/>
  <c r="G72" i="10"/>
  <c r="G71" i="10"/>
  <c r="G70" i="10"/>
  <c r="G69" i="10"/>
  <c r="G68" i="10"/>
  <c r="F67" i="10"/>
  <c r="G67" i="10" s="1"/>
  <c r="E67" i="10"/>
  <c r="D67" i="10"/>
  <c r="C67" i="10"/>
  <c r="J66" i="10"/>
  <c r="G66" i="10"/>
  <c r="G65" i="10"/>
  <c r="G64" i="10"/>
  <c r="G63" i="10"/>
  <c r="G62" i="10"/>
  <c r="G61" i="10"/>
  <c r="G60" i="10"/>
  <c r="G59" i="10"/>
  <c r="G58" i="10"/>
  <c r="G57" i="10"/>
  <c r="G56" i="10"/>
  <c r="G55" i="10"/>
  <c r="G54" i="10"/>
  <c r="J53" i="10"/>
  <c r="G53" i="10"/>
  <c r="G52" i="10"/>
  <c r="G51" i="10"/>
  <c r="G50" i="10"/>
  <c r="G49" i="10"/>
  <c r="F48" i="10"/>
  <c r="G48" i="10" s="1"/>
  <c r="E48" i="10"/>
  <c r="D48" i="10"/>
  <c r="C48" i="10"/>
  <c r="J47" i="10"/>
  <c r="G47" i="10"/>
  <c r="G46" i="10"/>
  <c r="G45" i="10"/>
  <c r="G44" i="10"/>
  <c r="G43" i="10"/>
  <c r="G42" i="10"/>
  <c r="G41" i="10"/>
  <c r="G40" i="10"/>
  <c r="G39" i="10"/>
  <c r="G38" i="10"/>
  <c r="G37" i="10"/>
  <c r="G36" i="10"/>
  <c r="G35" i="10"/>
  <c r="J34" i="10"/>
  <c r="G34" i="10"/>
  <c r="J33" i="10"/>
  <c r="G33" i="10"/>
  <c r="G32" i="10"/>
  <c r="G31" i="10"/>
  <c r="G30" i="10"/>
  <c r="G29" i="10"/>
  <c r="E28" i="10"/>
  <c r="D28" i="10"/>
  <c r="C28" i="10"/>
  <c r="J27" i="10"/>
  <c r="G27" i="10"/>
  <c r="J26" i="10"/>
  <c r="F26" i="10"/>
  <c r="G26" i="10" s="1"/>
  <c r="F25" i="10"/>
  <c r="G25" i="10" s="1"/>
  <c r="G24" i="10"/>
  <c r="J23" i="10"/>
  <c r="F23" i="10"/>
  <c r="G23" i="10" s="1"/>
  <c r="G22" i="10"/>
  <c r="G21" i="10"/>
  <c r="F21" i="10"/>
  <c r="G20" i="10"/>
  <c r="G19" i="10"/>
  <c r="G18" i="10"/>
  <c r="F17" i="10"/>
  <c r="G17" i="10" s="1"/>
  <c r="G16" i="10"/>
  <c r="G15" i="10"/>
  <c r="G14" i="10"/>
  <c r="G13" i="10"/>
  <c r="G12" i="10"/>
  <c r="G11" i="10"/>
  <c r="J10" i="10"/>
  <c r="F10" i="10"/>
  <c r="G10" i="10" s="1"/>
  <c r="G9" i="10"/>
  <c r="J8" i="10"/>
  <c r="G8" i="10"/>
  <c r="G7" i="10"/>
  <c r="G6" i="10"/>
  <c r="G5" i="10"/>
  <c r="G4" i="10"/>
  <c r="E84" i="7"/>
  <c r="D84" i="7"/>
  <c r="C84" i="7"/>
  <c r="J83" i="7"/>
  <c r="G83" i="7"/>
  <c r="J82" i="7"/>
  <c r="G82" i="7"/>
  <c r="G81" i="7"/>
  <c r="J80" i="7"/>
  <c r="G80" i="7"/>
  <c r="G78" i="7"/>
  <c r="J77" i="7"/>
  <c r="G77" i="7"/>
  <c r="G76" i="7"/>
  <c r="G75" i="7"/>
  <c r="G74" i="7"/>
  <c r="F73" i="7"/>
  <c r="E73" i="7"/>
  <c r="D73" i="7"/>
  <c r="C73" i="7"/>
  <c r="J72" i="7"/>
  <c r="G72" i="7"/>
  <c r="G71" i="7"/>
  <c r="J70" i="7"/>
  <c r="G70" i="7"/>
  <c r="G69" i="7"/>
  <c r="J68" i="7"/>
  <c r="G68" i="7"/>
  <c r="G67" i="7"/>
  <c r="G66" i="7"/>
  <c r="G65" i="7"/>
  <c r="E64" i="7"/>
  <c r="D64" i="7"/>
  <c r="C64" i="7"/>
  <c r="G64" i="7" s="1"/>
  <c r="J63" i="7"/>
  <c r="G63" i="7"/>
  <c r="G62" i="7"/>
  <c r="J61" i="7"/>
  <c r="G61" i="7"/>
  <c r="G60" i="7"/>
  <c r="G59" i="7"/>
  <c r="J58" i="7"/>
  <c r="G58" i="7"/>
  <c r="J57" i="7"/>
  <c r="G56" i="7"/>
  <c r="G55" i="7"/>
  <c r="G54" i="7"/>
  <c r="G53" i="7"/>
  <c r="E52" i="7"/>
  <c r="D52" i="7"/>
  <c r="C52" i="7"/>
  <c r="G52" i="7" s="1"/>
  <c r="J51" i="7"/>
  <c r="G51" i="7"/>
  <c r="G50" i="7"/>
  <c r="J49" i="7"/>
  <c r="G49" i="7"/>
  <c r="G47" i="7"/>
  <c r="J46" i="7"/>
  <c r="G46" i="7"/>
  <c r="G45" i="7"/>
  <c r="G44" i="7"/>
  <c r="E43" i="7"/>
  <c r="D43" i="7"/>
  <c r="C43" i="7"/>
  <c r="G43" i="7" s="1"/>
  <c r="J42" i="7"/>
  <c r="G42" i="7"/>
  <c r="J41" i="7"/>
  <c r="G41" i="7"/>
  <c r="G40" i="7"/>
  <c r="G39" i="7"/>
  <c r="G38" i="7"/>
  <c r="G37" i="7"/>
  <c r="G36" i="7"/>
  <c r="G34" i="7"/>
  <c r="J33" i="7"/>
  <c r="G33" i="7"/>
  <c r="J32" i="7"/>
  <c r="G32" i="7"/>
  <c r="G31" i="7"/>
  <c r="J30" i="7"/>
  <c r="G30" i="7"/>
  <c r="G29" i="7"/>
  <c r="G28" i="7"/>
  <c r="G27" i="7"/>
  <c r="G26" i="7"/>
  <c r="E25" i="7"/>
  <c r="D25" i="7"/>
  <c r="C25" i="7"/>
  <c r="G25" i="7" s="1"/>
  <c r="J24" i="7"/>
  <c r="G24" i="7"/>
  <c r="J23" i="7"/>
  <c r="G23" i="7"/>
  <c r="G22" i="7"/>
  <c r="J21" i="7"/>
  <c r="G21" i="7"/>
  <c r="G20" i="7"/>
  <c r="G19" i="7"/>
  <c r="J18" i="7"/>
  <c r="G18" i="7"/>
  <c r="G17" i="7"/>
  <c r="G16" i="7"/>
  <c r="E15" i="7"/>
  <c r="D15" i="7"/>
  <c r="C15" i="7"/>
  <c r="G15" i="7" s="1"/>
  <c r="J14" i="7"/>
  <c r="G14" i="7"/>
  <c r="J13" i="7"/>
  <c r="G13" i="7"/>
  <c r="G12" i="7"/>
  <c r="J11" i="7"/>
  <c r="G11" i="7"/>
  <c r="G10" i="7"/>
  <c r="G9" i="7"/>
  <c r="J8" i="7"/>
  <c r="G8" i="7"/>
  <c r="G7" i="7"/>
  <c r="G6" i="7"/>
  <c r="G5" i="7"/>
  <c r="G4" i="7"/>
  <c r="G3" i="7"/>
  <c r="G108" i="10" l="1"/>
  <c r="G73" i="7"/>
  <c r="G84" i="7"/>
  <c r="F87" i="10"/>
  <c r="G87" i="10" s="1"/>
  <c r="F28" i="10"/>
  <c r="G28" i="10" s="1"/>
  <c r="C129" i="10"/>
</calcChain>
</file>

<file path=xl/sharedStrings.xml><?xml version="1.0" encoding="utf-8"?>
<sst xmlns="http://schemas.openxmlformats.org/spreadsheetml/2006/main" count="2940" uniqueCount="559">
  <si>
    <t/>
  </si>
  <si>
    <t>NEGOCIACIÓN</t>
  </si>
  <si>
    <t>Contrato Plan</t>
  </si>
  <si>
    <t>Sector</t>
  </si>
  <si>
    <t>Total Aportes</t>
  </si>
  <si>
    <t>Acordado Territorio</t>
  </si>
  <si>
    <t>Arauca</t>
  </si>
  <si>
    <t>Agropecuario</t>
  </si>
  <si>
    <t>Ambiente y Desarrollo Sostenible</t>
  </si>
  <si>
    <t>Ciencia y Tecnologia</t>
  </si>
  <si>
    <t>Comercio Industria y Turismo</t>
  </si>
  <si>
    <t>Defensa y Policia</t>
  </si>
  <si>
    <t>Educacion</t>
  </si>
  <si>
    <t>Inclusion Social y Reconciliacion</t>
  </si>
  <si>
    <t>Minas y Energia</t>
  </si>
  <si>
    <t>Salud y Proteccion Social</t>
  </si>
  <si>
    <t>Transporte</t>
  </si>
  <si>
    <t>Vivienda Ciudad y Territorio - Agua</t>
  </si>
  <si>
    <t>Vivienda Ciudad y Territorio - Vivienda</t>
  </si>
  <si>
    <t>TOTAL</t>
  </si>
  <si>
    <t>Atrato Gran Darién</t>
  </si>
  <si>
    <t>Bolívar y Sucre - Contrato Paz</t>
  </si>
  <si>
    <t>Cultura</t>
  </si>
  <si>
    <t>Deporte y Recreacion</t>
  </si>
  <si>
    <t>Fondo Adaptación  - Ambiente</t>
  </si>
  <si>
    <t>Fondo Adaptación  - Educación</t>
  </si>
  <si>
    <t>Fondo Adaptación  - Salud</t>
  </si>
  <si>
    <t>Fondo Adaptación  - Transporte</t>
  </si>
  <si>
    <t>Fondo Adaptación  - Vivienda</t>
  </si>
  <si>
    <t>Función Pública</t>
  </si>
  <si>
    <t>Interior</t>
  </si>
  <si>
    <t>Justicia y Del_Derecho</t>
  </si>
  <si>
    <t>Planeacion</t>
  </si>
  <si>
    <t>Presidencia De La Republica</t>
  </si>
  <si>
    <t>Trabajo</t>
  </si>
  <si>
    <t>Boyacá</t>
  </si>
  <si>
    <t>Caquetá - Contrato Paz</t>
  </si>
  <si>
    <t>Comunicaciones</t>
  </si>
  <si>
    <t>Guaviare - Contrato Paz</t>
  </si>
  <si>
    <t>Meta - Contrato Paz</t>
  </si>
  <si>
    <t>Nariño</t>
  </si>
  <si>
    <t>Norte del Cauca</t>
  </si>
  <si>
    <t>Santander</t>
  </si>
  <si>
    <t>Tolima</t>
  </si>
  <si>
    <t>Reporte de Acordado</t>
  </si>
  <si>
    <t>Educación</t>
  </si>
  <si>
    <t>Inclusión social y reconciliación</t>
  </si>
  <si>
    <t>Deporte y recreación</t>
  </si>
  <si>
    <t>Ambiente y desarrollo sostenible</t>
  </si>
  <si>
    <t>Salud y protección social</t>
  </si>
  <si>
    <t>Minas y energía</t>
  </si>
  <si>
    <t>Comercio, industria y turismo</t>
  </si>
  <si>
    <t>Tecnologías de la información y las comunicaciones</t>
  </si>
  <si>
    <t>Justicia y del derecho</t>
  </si>
  <si>
    <t>Fondo de Adaptación - Vivienda</t>
  </si>
  <si>
    <t>Fondo de Adaptación - APSB</t>
  </si>
  <si>
    <t>Fondo de Adaptación - Ambiente</t>
  </si>
  <si>
    <t xml:space="preserve">Agricultura  y desarrollo rural </t>
  </si>
  <si>
    <t xml:space="preserve">Cultura </t>
  </si>
  <si>
    <t xml:space="preserve">Planeación </t>
  </si>
  <si>
    <t xml:space="preserve">Vivienda, ciudad y territorio </t>
  </si>
  <si>
    <t>Valle- Contrato Paz</t>
  </si>
  <si>
    <t>Planeación</t>
  </si>
  <si>
    <t>Agricultura  y desarrollo rural</t>
  </si>
  <si>
    <t>Vivienda, ciudad y territorio</t>
  </si>
  <si>
    <t>Guainía- Contrato Paz</t>
  </si>
  <si>
    <t>Tecnologías de la Información y las Comunicaciones</t>
  </si>
  <si>
    <t>Acordado Nación</t>
  </si>
  <si>
    <t xml:space="preserve">Vivienda Ciudad y Territorio </t>
  </si>
  <si>
    <t>Fondo de Adaptación  - Educación</t>
  </si>
  <si>
    <t>Fondo de Adaptación  - Salud</t>
  </si>
  <si>
    <t>Fondo de Adaptación  - Transporte</t>
  </si>
  <si>
    <t>Avances</t>
  </si>
  <si>
    <t>Proyectos de infraestructura Social</t>
  </si>
  <si>
    <t>Valor</t>
  </si>
  <si>
    <t>% Avances</t>
  </si>
  <si>
    <t>SECTOR</t>
  </si>
  <si>
    <t>Agricultura  y Desarrollo Rural</t>
  </si>
  <si>
    <t>Total Atrato Gran Darién</t>
  </si>
  <si>
    <t>Informacion Estadistica</t>
  </si>
  <si>
    <t>Total Boyacá</t>
  </si>
  <si>
    <t>Total Nariño</t>
  </si>
  <si>
    <t>Total Tolima</t>
  </si>
  <si>
    <t>Proyectos terminados</t>
  </si>
  <si>
    <t>% ejecución</t>
  </si>
  <si>
    <t>N/A</t>
  </si>
  <si>
    <t>Vivienda Ciudad y Territorio  - Agua</t>
  </si>
  <si>
    <t>Vivienda Ciudad y Territorio -vivienda</t>
  </si>
  <si>
    <t>Planeacion*</t>
  </si>
  <si>
    <t>Cultura_*</t>
  </si>
  <si>
    <t>*Planeación</t>
  </si>
  <si>
    <t>*Información Estadística</t>
  </si>
  <si>
    <t>Nombre Proyecto</t>
  </si>
  <si>
    <t>Estado</t>
  </si>
  <si>
    <t>Caquetá</t>
  </si>
  <si>
    <t>Guainía</t>
  </si>
  <si>
    <t>Guaviare</t>
  </si>
  <si>
    <t>Meta</t>
  </si>
  <si>
    <t>Valle del Cauca</t>
  </si>
  <si>
    <t>Educación Nacional</t>
  </si>
  <si>
    <t>Salud y Protección Social</t>
  </si>
  <si>
    <t>Vivienda, Ciudad y Territorio - Agua</t>
  </si>
  <si>
    <t>Vivienda, Ciudad y Territorio</t>
  </si>
  <si>
    <t>Dotación, formación e intervención social de seis escuelas de música en los municipos de los Montes de Maria para conformar la red de escuelas de música para la paz .</t>
  </si>
  <si>
    <t>Centro Educativo Jorge Eliecer Gaitan-Barranco de Loba</t>
  </si>
  <si>
    <t>Centro Educativo La Chapetona-El Peñon</t>
  </si>
  <si>
    <t>Centro Educativo San Miguel-Hatillo de Loba</t>
  </si>
  <si>
    <t>Centro Educativo de Regencia-Montecristo</t>
  </si>
  <si>
    <t>Institución Educativa de Armenia Principal-Pinillos</t>
  </si>
  <si>
    <t>Centro Educativo San Lázaro-San Fernando</t>
  </si>
  <si>
    <t>004-0088-ERM Simón Bolivar-Barranco de Loba</t>
  </si>
  <si>
    <t>004-0114-IE Mamón de María, sede principal de El Carmen de Bolivar</t>
  </si>
  <si>
    <t>004-0151-Sede Correa-María La Baja</t>
  </si>
  <si>
    <t>004-0152-IE Tec Agrop de La Rinconada-Mompox</t>
  </si>
  <si>
    <t>004-0201-CE El Tabaco-San Martín de Loba</t>
  </si>
  <si>
    <t>004-0217-IE Liceo del Dique Enrique Castillo Jimenez-Soplaviento</t>
  </si>
  <si>
    <t>004-0218-EUM Felipe Santiago Amor C-Soplaviento</t>
  </si>
  <si>
    <t>004-0229-Sede Anexa A Jk Kennedy-Zambrano</t>
  </si>
  <si>
    <t>826-0016-ESE Hospital Local de Mahates-Mahates</t>
  </si>
  <si>
    <t>826-0019-ESE Hospital Regional de Bolivar UOL Vol San Roque de San Cristobal-San Cristobal</t>
  </si>
  <si>
    <t>826-0022-ESE Centro de Salud Con Camas Vitalio Sara C-Soplaviento</t>
  </si>
  <si>
    <t>Construcción del alcantarillado sanitario de la cabecera del municipio de El Carmen de Bolívar.</t>
  </si>
  <si>
    <t>Construcción de obras para la optimización del sistema de acueducto regional de los municipios de San Juan Nepomuceno y  San Jacinto, Bolívar.</t>
  </si>
  <si>
    <t>Programa de vivienda gratuita Urbanización Villa Sofy (200 Unid) en El Carmen de Bolivar</t>
  </si>
  <si>
    <t>Reubicacion de viviendas en el  municipio de Achi - La Esperanza</t>
  </si>
  <si>
    <t>Reconstrucción Calamar 02 y Calamar Adicional</t>
  </si>
  <si>
    <t>Reconstruccion en sitio Zona Momposina</t>
  </si>
  <si>
    <t>Reconstrucción Zona Dique</t>
  </si>
  <si>
    <t>Urbanización Nueva Esperanza</t>
  </si>
  <si>
    <t>Urbanización Nuevo Amanecer -002 Adición</t>
  </si>
  <si>
    <t>Urbanización Nuevo Amanecer-002</t>
  </si>
  <si>
    <t>Urbanización San Nicolás</t>
  </si>
  <si>
    <t>Urbanización Villa Mafe Etapa I</t>
  </si>
  <si>
    <t>Urbanización Villa Mafe Etapa I Adición</t>
  </si>
  <si>
    <t>Urbanización Villa Mompóx</t>
  </si>
  <si>
    <t>Reconstrucción en sitio Margarita</t>
  </si>
  <si>
    <t>Reconstrucción en Sitio San Fernando</t>
  </si>
  <si>
    <t>Reconstrucción en Sitio San Fernando-Adicional-002</t>
  </si>
  <si>
    <t>Reconstrucción en Sitio Soplaviento</t>
  </si>
  <si>
    <t>Reconstrucción en Sitio Soplaviento 02</t>
  </si>
  <si>
    <t>Reconstrucción en sitio Talaigua Nuevo</t>
  </si>
  <si>
    <t>Reconstrucción en sitio Talaigua Nuevo-Adicional-002</t>
  </si>
  <si>
    <t>Reconstrucción de Mompox</t>
  </si>
  <si>
    <t>Reconstrucción Pinillos</t>
  </si>
  <si>
    <t>Reconstrucción Santa Catalina</t>
  </si>
  <si>
    <t>Reconstrucción Zona Lobas</t>
  </si>
  <si>
    <t>Reconstrucción Zona Lobas 02</t>
  </si>
  <si>
    <t>Urbanización Enraizar II</t>
  </si>
  <si>
    <t>Urbanización San José  de Franco ( 250 unidades de vivienda)</t>
  </si>
  <si>
    <t>Urbanización San José  de Franco  28</t>
  </si>
  <si>
    <t>Urbanización Villa Alicia  (73  unidades de vivienda)</t>
  </si>
  <si>
    <t>Urbanización Villa Daniela</t>
  </si>
  <si>
    <t>Urbanización Villa Paula</t>
  </si>
  <si>
    <t>Construcción biblioteca municipio de Paujil departamento Caqueta</t>
  </si>
  <si>
    <t>Construcción biblioteca municipio de El Docenllo</t>
  </si>
  <si>
    <t>Construcción, ampliación y remodelación de la Villa deportiva y cultural amazónica del municipio de Florencia Departamento del Caquetá.</t>
  </si>
  <si>
    <t>Construcción del acueducto regional para los municipios Albania, Curillo y San José del Fragua (Fase 1)</t>
  </si>
  <si>
    <t>Optimización y ampliación del sistemas de acueducto del municipio de Puerto Rico</t>
  </si>
  <si>
    <t>Construcción  del plan maestro de acueducto del casco urbano Municipio de Inírida - fase 1 ( redes y conducción)</t>
  </si>
  <si>
    <t>Mejoramiento   de 25  viviendas  urbana en el municipio de Inírida departamento de Guainía</t>
  </si>
  <si>
    <t>Mejoramiento de 16   vivienda para pobalación en situación de victima del conflicto armado  en el municipio de inirida del departamento de guainia</t>
  </si>
  <si>
    <t>Construcción y dotación de una Biblioteca Pública en el Municipio de Barranco Minas</t>
  </si>
  <si>
    <t>Construcción de dos polideportivos y una cancha sintetica en los corregimientos de barrancominas y San Felipe</t>
  </si>
  <si>
    <t>Mejoramiento, construcción, del polideportivo cubierto con graderia en ambos costados en la institución educativa los libertadores y construcción de graderías y cancha sintética fútbol 5 en el internado local indígena anexo integrado custodio garcía rovira, ambos en el municipio de Inírida.</t>
  </si>
  <si>
    <t>E y D para Construccion De Infraestructura Deportiva Y Recreativa Para El Fortalecimiento De La Unidad Deportiva Del Dpto De Guainia Localizada En El Municipio De Inirida -</t>
  </si>
  <si>
    <t>Construcción biblioteca contenedor el Retorno departamento del Guaviare.</t>
  </si>
  <si>
    <t>Construcción biblioteca contenedor - C.M. El Capricho departamento del Guaviare.</t>
  </si>
  <si>
    <t>Estudios y Diseños para la Construcción de la PTAR de San José del Guaviare</t>
  </si>
  <si>
    <t>Construcción de redes de alcantarillado municipio de Miraflores ETAPA 2</t>
  </si>
  <si>
    <t>Estudios y Diseños para la Optimización del sistema del servicio de acueducto en el municipio de Calamar  y el Retorno  PTAP y Estudios y Diseños para la Construcción del sistema de acueducto y alcantarillado de la Vereda Nueva Primavera Sector Tierra Alt</t>
  </si>
  <si>
    <t>Estudios y Diseños para la  Optimización del sistema del servicio de acueducto en el municipio de Miraflores PTAP</t>
  </si>
  <si>
    <t>Ampliación y optimización del sistema de acueducto del municipio de Mesetas.</t>
  </si>
  <si>
    <t>Construcción sistema de acueducto por gravedad en la  Inspección de Veracruz en el municipio de Cumaral, Departamento del Meta</t>
  </si>
  <si>
    <t>Mejoramiento alcantarillado sanitario Cl 5 Cr 6-12, Cl 6 Cr 7-12, Cl 7 Cr 10-12, Cl 8 Cr 11-12, Cr 7-12 Cl 5-6, Cr 9-12 Cl 6-7, Cl5a-6 Cr 6-5, Cr 6-5 Cl 5-7 En El Municipio de Cubarral, Meta</t>
  </si>
  <si>
    <t>Ampliación y optimización del sistema de acueducto en la Inspección San Juan de Lozada, municipio de La Macarena Departamento del Meta</t>
  </si>
  <si>
    <t>Ampliación sistema de alcantarillado pluvial en la inspección San Juan de Lozada en el municipio de La Macarena, Departamento del Meta</t>
  </si>
  <si>
    <t>Construcción alcantarillado pluvial, Cl10 entre Cr21-25, Cr22a-24 entre Cl 9 a-10, Cr16 entre Cl9-10, Cl10 entre Cr16-17, Cl7a-8 entre Cr12-13, Cr12 Entre Cl7-8, Cl6 entre Cr15-16, Cl5 entre Cr14-17, Cl7 entre Cr18-20 Municipio de Mesetas, Meta</t>
  </si>
  <si>
    <t>Mejoramiento de alcantarillado sanitario de los barrios  Villa Unión y Bulevar 1, en el municipio de Granada - Meta</t>
  </si>
  <si>
    <t>Mejoramiento Alcantarillado Sanitario Cr11-14 Cl6-6a; Cr11 Cl6a-7; Cr7-9 Cl4-5; Cr7,12-13 Cl3-4; Cr7,9,11-12 Cl2-3; Cr9-11 Cl1-2; Cr 9-10 Cl 1-Desc Colector Pcpal; Cl1 Cr3-5,8-11; Cl2 Cr9-12 En El Municipio de Puerto López, Departamento del Meta</t>
  </si>
  <si>
    <t>*670-0095-Alcantarillado-Fuente de Oro</t>
  </si>
  <si>
    <t>Construcción de 220 unidades de vivienda en la Ciudadela de la Sabana</t>
  </si>
  <si>
    <t>Construcción de 152 unidades de vivienda en la Urbanización la Esperanza</t>
  </si>
  <si>
    <t>Construcción de 200 unidades de vivienda en la urbanización Juan Pablo II</t>
  </si>
  <si>
    <t>Centro Educativo Las Pozas-San Benito Abad</t>
  </si>
  <si>
    <t>Centro Educativo Las parcelas Santa Fe-San Benito Abad</t>
  </si>
  <si>
    <t>Remodelación de la IPS La Campiña para la implementación del servicio de urgencias, hospitalización y demás servicios complementarios de baja complejidad en el municipio de Sincelejo</t>
  </si>
  <si>
    <t>Estructuración legal, técnica, operativa, administrativa, comercial y financiera para definir la viabilidad de la regionalización de la prestación de los servicios de acueducto y alcantarillado de la región de Montes de María: en los municipios de Colosó,</t>
  </si>
  <si>
    <t>Intervenciones directas del municipio de Toluviejo</t>
  </si>
  <si>
    <t>Intervención directa San Benito Abad - CTO 188 de 2016</t>
  </si>
  <si>
    <t>Intervención directa San Benito Abad - CTO 227 de 2016</t>
  </si>
  <si>
    <t>Intervención directa San Marcos - CTO 237 de 2016</t>
  </si>
  <si>
    <t>Intervención directa San Marcos - CTO 238 de 2016</t>
  </si>
  <si>
    <t>Intervención directa -CAIMITO - CTO 188 DE 2016</t>
  </si>
  <si>
    <t>Intervención directa-CAIMITO - CTO 227 DE 2016</t>
  </si>
  <si>
    <t>Intervención directa municipio de Caimito -</t>
  </si>
  <si>
    <t>Intervención directa municipio de Corozal 7 viviendas</t>
  </si>
  <si>
    <t>Intervención directa municipio de Galeras 14 viviendas</t>
  </si>
  <si>
    <t>Intervención directa municipio de San Onofre - 32 viviendas</t>
  </si>
  <si>
    <t>Intervención directa municipio de Sincé - 2 viviendas</t>
  </si>
  <si>
    <t>Intervención directa municipio de Sincelejo - 25 viviendas</t>
  </si>
  <si>
    <t>Primera etapa de obras de restauración Estación del Ferrocarril Bugalagrande</t>
  </si>
  <si>
    <t>Escuelas Recreativas para la Paz - Recreapaz</t>
  </si>
  <si>
    <t>Construcción del parque recreaciónal de Pradera</t>
  </si>
  <si>
    <t>Construcción de cubierta en escenario deportivo la María etapa 2 del municipio de Bugalagrande</t>
  </si>
  <si>
    <t>Adecuación y obras complementarias estadio municipal Benjamín el Mincho Cárdenas del departamento del valle</t>
  </si>
  <si>
    <t>Ampliación del estadio Francisco Rivera Escobar del municipio de Palmira</t>
  </si>
  <si>
    <t>Terminación patinódromo internaciónal ciudadela Ita</t>
  </si>
  <si>
    <t>Construcción de graderías, baños y vestier cancha San Antonio de los caballeros, municipio de florida valle</t>
  </si>
  <si>
    <t>Construcción cancha sintética barrio el aserrío el zarzal - valle del cauca.</t>
  </si>
  <si>
    <t>Cancha múltiple cubierta con gradería ubicada en la carrera 13 entre calles 12 y 13 del corregimiento del Carmelo</t>
  </si>
  <si>
    <t>Adecuación y remodelación de las piscinas polideportivo el cristal en buenaventura</t>
  </si>
  <si>
    <t>Construcción cancha sintética vereda La Aurora municipio de Argelia valle del cauca</t>
  </si>
  <si>
    <t>Adecuación y remodelación de la infraestructura física del coliseo Oscar Figueroa municipio de Cartago valle del cauca.</t>
  </si>
  <si>
    <t>Construcción polideportjvo corregimiento de queremal y obras complementarias municipio de Dagua - valle del cauca</t>
  </si>
  <si>
    <t>*004-1046-Mercedes Abrego-El Dovio</t>
  </si>
  <si>
    <t>*004-1048-San Martin de Porres-Florida</t>
  </si>
  <si>
    <t>*004-1049-Guillermo Leon Valencia-Ginebra</t>
  </si>
  <si>
    <t>*004-1053-Julia Saavedra de Villafane-Palmira</t>
  </si>
  <si>
    <t>*004-1064-Sagrado Corazon de Jesus-Trujillo</t>
  </si>
  <si>
    <t>*004-1067-Carlos Alfredo Cabal-Yotoco</t>
  </si>
  <si>
    <t>Conpes 3847 - Plan Pazcifico - Construcción de dos (2)  tanques de almacenamiento de agua potable en el sector de  Loma Alta distrito de  Buenaventura*</t>
  </si>
  <si>
    <t>Conpes 3847 - Proyectos de APSB en el marco del conpes 3847- Plan Pazcifico</t>
  </si>
  <si>
    <t>Construcción alcantarillado del corregimiento de Sonso en el municipio de Guacari.</t>
  </si>
  <si>
    <t>Construcción para la optimización del sistema de acueducto y Ptap, parcelaciones turísicas 4 Y 5 del municipio de Calima el Darien</t>
  </si>
  <si>
    <t>Construcción del sistema de almacenamiento y optimización del sistema de distribución de agua potable en los centros poblados de San Cipriano, córdoba, Citronela y la Gloria, Distrito de Buenaventura (Vallecaucana)</t>
  </si>
  <si>
    <t>Reconstrucción y/o rehabilitación Acueducto-Andalucia</t>
  </si>
  <si>
    <t>Reconstrucción y/o rechabilitación Acueducto-Ginebra corregimiento de Costa rica</t>
  </si>
  <si>
    <t>Reconstrucción y/o rechabilitación Acueducto-Zarzal</t>
  </si>
  <si>
    <t>*187-0992-VIVIENDA RIOFRIO-BRISAS DE RIOFRIO-003</t>
  </si>
  <si>
    <t>*187-0995-VIVIENDA SEVILLA-LOTE EL JAPON-002</t>
  </si>
  <si>
    <t>*187-1131-Reubicacion Reconstruccion Quindio Tolima y Valle del Cauca-BOLIVAR</t>
  </si>
  <si>
    <t>*187-1131-Reubicacion Reconstruccion Quindio Tolima y Valle del Cauca-BUGALAGRANDE</t>
  </si>
  <si>
    <t>*187-1131-Reubicacion Reconstruccion Quindio Tolima y Valle del Cauca-CALIMA</t>
  </si>
  <si>
    <t>*187-1131-Reubicacion Reconstruccion Quindio Tolima y Valle del Cauca-EL CERRITO</t>
  </si>
  <si>
    <t>*187-1131-Reubicacion Reconstruccion Quindio Tolima y Valle del Cauca-LA CUMBRE</t>
  </si>
  <si>
    <t>*187-1131-Reubicacion Reconstruccion Quindio Tolima y Valle del Cauca-LA UNION</t>
  </si>
  <si>
    <t>*187-1131-Reubicacion Reconstruccion Quindio Tolima y Valle del Cauca-LA VICTORIA</t>
  </si>
  <si>
    <t>*187-1131-Reubicacion Reconstruccion Quindio Tolima y Valle del Cauca-OBANDO</t>
  </si>
  <si>
    <t>*187-1131-Reubicacion Reconstruccion Quindio Tolima y Valle del Cauca-ROLDANILLO</t>
  </si>
  <si>
    <t>*187-1131-Reubicacion Reconstruccion Quindio Tolima y Valle del Cauca-TRUJILLO</t>
  </si>
  <si>
    <t>*187-1131-Reubicacion Reconstruccion Quindio Tolima y Valle del Cauca-TULUA</t>
  </si>
  <si>
    <t>*187-1131-Reubicacion Reconstruccion Quindio Tolima y Valle del Cauca-VERSALLES</t>
  </si>
  <si>
    <t>Construccion de 65 unidades de vivienda en la Urbanización La Colina</t>
  </si>
  <si>
    <t>Construccion de180  unidades de vivienda en la Urbanización Villa Del Sol</t>
  </si>
  <si>
    <t>Construccion de 300  unidades de vivienda en el  Mirador Del Frayle Etapa I</t>
  </si>
  <si>
    <t>Construccion de 200  unidades de vivienda en la Altos De Dagua (Anteriormente Jardines De Dagua)</t>
  </si>
  <si>
    <t>Construccion de 300 unidades de vivienda en la Plan Parcial El Rodeo (San Isidro Etapa II - 300 Vip)</t>
  </si>
  <si>
    <t>Construccion de 150  unidades de vivienda en la Sagrada Familia (Anteriormente Villamaría)</t>
  </si>
  <si>
    <t>Construccion de 128  unidades de vivienda en la Urbanización San Fernando Botero</t>
  </si>
  <si>
    <t>Construccion de 145  unidades de vivienda en  San Juan Bosco Etapas III Y IV</t>
  </si>
  <si>
    <t>En Ejecución</t>
  </si>
  <si>
    <t>Ejecutado</t>
  </si>
  <si>
    <t>ejecutado</t>
  </si>
  <si>
    <t>Contrato Paz</t>
  </si>
  <si>
    <t>Bolívar - Sucre</t>
  </si>
  <si>
    <t>Apoyo al programa de alimentación escolar</t>
  </si>
  <si>
    <t xml:space="preserve">Proyecto Terminado </t>
  </si>
  <si>
    <t>Construcción de la Infraestructura Educativa Frolian Farias del Municipio de Tame, Departamento de Arauca</t>
  </si>
  <si>
    <t>Construcción de las aulas de la sede Olímpico de la institución educativa Normal María Inmaculada segunda etapa, municipio de Arauca</t>
  </si>
  <si>
    <t>Construcción primera etapa mejoramiento, remodelación y ampliación de la Infraestructura física de la Institución Educativa Técnica Industrial Rafael Pombo Bachillerato del Municipio de Saravena, Departamento de Arauca</t>
  </si>
  <si>
    <t>Construcción y Adecuación de la Institución Educativa Juan Jacobo Rousseau del Municipio de Arauquita</t>
  </si>
  <si>
    <t>En ejecucion</t>
  </si>
  <si>
    <t>Estudios y Diseños para el Mejoramiento, Remodelación y Ampliación de la Infraestructura física de la Concentración Educativa El Delirio Centro Poblado El Botalón en el Municipio de Tame, Departamento de Arauca</t>
  </si>
  <si>
    <t>Estudios y Diseños para el Mejoramiento, Remodelación y Ampliación de la Infraestructura física de la Institución Educativa Industrial Rafael Pombo Bachillerato, del Municipio de Saravena, Departamento de Arauca</t>
  </si>
  <si>
    <t>Mejoramiento y adecuación de la infraestructura física de la unidad educativa Simón Bolívar, sede escuela Cabañas del municipio de Arauca</t>
  </si>
  <si>
    <t>Mejoramiento y dotación a través del suministro de agua potable en las instituciones y centros educativos del Departamento de Arauca.</t>
  </si>
  <si>
    <t>Mejoramiento, Construcción y Adecuación de la Institución Educativa Alejandro Humboldt del Municipio de Fortul, Departamento de Arauca</t>
  </si>
  <si>
    <t>Mejoramiento, Construcción y Adecuación de la Institución Educativa Simón Bolivar del Municipio de Arauca, Departamento de Arauca</t>
  </si>
  <si>
    <t xml:space="preserve">Mejoramiento, construcción y adecuación infraestructura instituciones educativas Gustavo Villa Díaz y Agropecuario El Caracol, municipio de Arauca </t>
  </si>
  <si>
    <t>Proyecto Educativo Rural, PER</t>
  </si>
  <si>
    <t>Construcción Nuevo Hospital San José en el municipio de Cravo Norte</t>
  </si>
  <si>
    <t>Dotación de equipos biomédicos para el fortalecimiento de los servicios de cuidados intensivos, quirófanos y hospitalización de la Red Pública hospitalaria de Salud del departamento de Arauca</t>
  </si>
  <si>
    <t>Fortalecimiento del Parque Automotor de la Rede Pública con la adquisición de ambulancias básicas (TAB ) para el traslado de pacientes de mediana y alta complejidad en el departamento de Arauca</t>
  </si>
  <si>
    <t>Fortalecimiento del sistema de referencia y contra referencia en las áreas de urgencias, hospitalización y quirófanos de la red pública del Departamento, ESE Hospital San Vicente y ESE Hospital del Sarare y ESE de baja complejidad del Departamento de Arauca</t>
  </si>
  <si>
    <t>Mejoramiento, Fortalecimiento y Ajuste en la Gestion de las Instituciones de la red Publica Hospitalaria del País</t>
  </si>
  <si>
    <t>Ampliación y Optimización de los Sistemas de Acueducto en el Área Urbana del Departamento de Arauca (Constitución de Patrimonio Autónomo Plan Departamental de Aguas y Adhesión al FIA)Ampliación y Optimización de los Sistemas de Acueducto en el Área Urbana del Departamento de Arauca (Constitución de Patrimonio Autónomo Plan Departamental de Aguas y Adhesión al FIA)</t>
  </si>
  <si>
    <t>Ampliación y optimización del sistema de alcantarillado sanitario sector urbanización Laureles, municipio de Arauca</t>
  </si>
  <si>
    <t>Construcción cuarta etapa del sistema de tratamiento de aguas residuales del sector Itibana municipio de Tame, departamento de Arauca</t>
  </si>
  <si>
    <t>Construcción de alcantarillado pluvial para el manejo de aguas lluvias de las manzanas m, n y p del barrio Villa María, del municipio de Arauca, departamento de Arauca</t>
  </si>
  <si>
    <t>Construcción de alcantarillado sanitario barrios Montebello y Real Santander en el municipio de Saravena, departamento de Arauca</t>
  </si>
  <si>
    <t>Construcción de baterias sanitarias en el área rural del departamento de Arauca</t>
  </si>
  <si>
    <t>Construcción redes de acueducto y alcantarillado para proyecto de vivienda en el municipio de Tame, departamento de Arauca.</t>
  </si>
  <si>
    <t>Construcción sistema de alcantarillado sanitario de los barrios Miraflores. El Bosque, y Libertadores en el corregimiento de Panamá de Arauca</t>
  </si>
  <si>
    <t>Construcción y ampliación de la planta de tratamiento de agua potable y tanques de almacenamiento del sistema de acueducto en el municipio de Arauquita</t>
  </si>
  <si>
    <t>Construcción y rehabilitación del sistema de alcantarillado sanitario en el sector de la Brigada XVIII -Terpel-Villa Maestro-Vía al cementerio en el municipio de Arauca, Departamento de Arauca</t>
  </si>
  <si>
    <t>Aunar esfuerzos técnicos, administrativos, financieros y de gestión para los procesos de convocatoria, apoyo a las actividades de asignación del subsidio familiar de vivienda departamental y operatividad de los proyectos de VIP en el marco de la política pública de vivienda departamental</t>
  </si>
  <si>
    <t>Construcción de vivienda nueva en las cabeceras municipales (Programa de Vivienda Gratuita municipio de Tame) - Urbanización Las Guacamayas</t>
  </si>
  <si>
    <t>DISEÑO Y CONSTRUCCIÓN de mínimo 568 y máximo 632 viviendas de interés prioritario en el proyecto denominado LAS PLAYITAS, ubicado en el municipio de Arauca, departamento de Arauca, bajo la tipología de vivienda multifamiliar, así como el desarrollo de todas las obras relacionadas con el proyecto, en el predio identificado con el folio de matrícula inmobiliaria No. 410-68350 de la Oficina de Registro de Instrumentos Públicos de Arauca, bajo la modalidad de contratación PRECIO GLOBAL FIJO.</t>
  </si>
  <si>
    <t>Adecuación Biblioteca Municipio de Vigia del Fuerte</t>
  </si>
  <si>
    <t>Becas educación superior Convenio  ICETEX - Gobernación de Cordoba</t>
  </si>
  <si>
    <t>Construcción Biblioteca Municipio de Unguía</t>
  </si>
  <si>
    <t>Construcción de 30 aulas prefabricadas en la zona rural del Municipio de Apartado.</t>
  </si>
  <si>
    <t>Construccion de Institucion Educativa Agropecuaria Diego Luis Cordoba del Municipio de Acandí</t>
  </si>
  <si>
    <t>Construccion de Institucion Educativa Concentración de Desarrollo Sur de Balboa sede Escuela Rural Mixta Pedro Grau Arora en el Municipio de Unguia</t>
  </si>
  <si>
    <t>Construccion de Institucion Educativa Corazon de Maria sede Colegio Seminario Corazon de Maria en el Municipio del Carmen de Atrato</t>
  </si>
  <si>
    <t>Construccion de Institucion Educativa Marco Fidel Suarez sede Colegio AGROP en el Municipio de Carmen de Atrato</t>
  </si>
  <si>
    <t>Construccón Biblioteca Municipio de San Juan de Urabá</t>
  </si>
  <si>
    <t>Elaboración de ajustes a los estudios técnicos y a los diseños, la construcción mediante un sistema constructivo de método alternativo prefabricado, liviano y puesta en funcionamiento de las obras de 4 infraestructura educativa BIDO KERA, Mamey Dipurdu, Unión Chogorodo, EYA VIDA,  ubicadas en el municipio Carmen del Darién, departamento de Chocó</t>
  </si>
  <si>
    <t>Formacion para el trabajo - Jovenes con futuro en el Departamento de Antioquia</t>
  </si>
  <si>
    <t>Maestrias para docentes de los municipios del Contrato Plan Atrato Gran Darién</t>
  </si>
  <si>
    <t>Maestrias para docentes de los municipios del Contrato Plan Atrato Gran Darién Cordoba</t>
  </si>
  <si>
    <t>Parque educativo municipio de Arboletes</t>
  </si>
  <si>
    <t>Parque educativo municipio de Chigorodó</t>
  </si>
  <si>
    <t>Parque educativo municipio de Mutatá</t>
  </si>
  <si>
    <t>Parque educativo municipio de Necoclí</t>
  </si>
  <si>
    <t>Parque educativo municipio de San Pedro de Urabá</t>
  </si>
  <si>
    <t>Parque educativo municipio de Vigía del Fuerte</t>
  </si>
  <si>
    <t>Programa de Alimentación Escolar (PAE) en el departamento de Córdoba.</t>
  </si>
  <si>
    <t xml:space="preserve">Rehabilitación y Mantenimiento de la biblioteca pública municipal del municipio de Acandì - Chocó </t>
  </si>
  <si>
    <t>Adquirir Ambulancia Tipo TAB para la ESE Hospital San José de San Bernardo del Viento</t>
  </si>
  <si>
    <t>Adquirir Ambulancias Tipo TAB para la ESE CAMU de  Los Cordobas</t>
  </si>
  <si>
    <t>Adquirir Ambulancias Tipo TAB para las ESE de los municipios de  Los Cordobas y San Bernardo del Viento del Departamento de Cordoba</t>
  </si>
  <si>
    <t>Adquirir Ambulancias Tipo TAB para las ESES de los Municipios Tierralta y Valencia del Departamento de Córdoba</t>
  </si>
  <si>
    <t>Ambulancia ESE CAMU del municipio de Moñitos</t>
  </si>
  <si>
    <t>Ambulancia ESE Hospital Francisco Luis Jimenez del municipio de Carepa</t>
  </si>
  <si>
    <t>Ambulancia ESE Hospital María Auxiliadora del municipio de Chigorodó</t>
  </si>
  <si>
    <t>Ambulancia ESE Hospital Pedro Nel Carbona en el municipio de Arboletes</t>
  </si>
  <si>
    <t>Ambulancia ESE Hospital Pedro Nel Cardona en el municipio de Arboletes</t>
  </si>
  <si>
    <t>Ambulancia ESE Hospital San Roque municipio de Carmen de Atrato</t>
  </si>
  <si>
    <t>Ambulancia ESE Hospital San Sebastián de Urabá en el municipio de Necoclí</t>
  </si>
  <si>
    <t>Ambulancia para el municipio de Bojayá</t>
  </si>
  <si>
    <t>Ambulancia para la ESE Hospital San Bartolomé del municipio de Murindó</t>
  </si>
  <si>
    <t>Ambulancia y motores para fluvial para el municipio de Carmen del Darién</t>
  </si>
  <si>
    <t>Construccion de la Nueva Area de Urgencia de la ESE Tierralta</t>
  </si>
  <si>
    <t>Construcción de la Nueva Área de Urgencia de la ESE Valencia - Cordoba</t>
  </si>
  <si>
    <t>Construcción del Hospital del municipio de Vigía del Fuerte</t>
  </si>
  <si>
    <t>Dotación de equipos biomédicos en el municipio de San Juan de Uraba</t>
  </si>
  <si>
    <t>Dotación de equipos biomédicos en el municipio de Vigía del Fuerte</t>
  </si>
  <si>
    <t>Dotación equipo médico ESE CAMU Moñitos</t>
  </si>
  <si>
    <t>Dotación equipo médico ESE CAMU municipio Canalete</t>
  </si>
  <si>
    <t>Dotación equipo médico ESE Hospital Francisco Luis Jimenez del municipio de Carepa</t>
  </si>
  <si>
    <t>Dotación equipo médico ESE Hospital Francisco Luis Jimenez del municipio de Carepa (4539 - 31 - 10 - 2013)</t>
  </si>
  <si>
    <t>Dotación equipo médico ESE Hospital Sagrado Corazón de Jesús del municipio de Valencia</t>
  </si>
  <si>
    <t>Dotación equipo médico ESE María Auxiliadora del municipio de Chigorodó</t>
  </si>
  <si>
    <t>Dotación equipo médico municipio de Apartadó</t>
  </si>
  <si>
    <t>Dotación equipo médico para el municipio de Acandí</t>
  </si>
  <si>
    <t>Dotación ESE Hospital Atrato Medio Antioqueño del municipio de Vigía del Fuerte</t>
  </si>
  <si>
    <t>Mejoramiento de Dotacion en Equipamento Biomedico y Equipo Industrial Hospitalario de las ESE de baja, media  y alta complejidad del Municipio de Arboletes</t>
  </si>
  <si>
    <t>Mejoramiento de Dotacion en Equipamento Biomedico y Equipo Industrial Hospitalario de las ESE de baja, media  y alta complejidad del Municipio de Chigorodo</t>
  </si>
  <si>
    <t>Mejoramiento de Dotacion en Equipamento Biomedico y Equipo Industrial Hospitalario de las ESE de baja, media  y alta complejidad del Municipio de Necocli</t>
  </si>
  <si>
    <t>Mejoramiento de la infraestructura educativa y en Salud en zona rural, Una (1) Institución Educativa, Un (1) Puesto de Salud, Corregimiento de Bocas de Limón y Un (1) Centro de Salud en el centro poblado de Belén de Bajirá del municipio de Riosucio, departamento de Chocó</t>
  </si>
  <si>
    <t>Programa de régimen subsidiado de Salud Antioquia, Córdoba y Chocó</t>
  </si>
  <si>
    <t xml:space="preserve">Programas de Telemedicina y atención con brigadas de especialistas en los Municipios de  Arboletes, Chigorodó, Carepa,  Necoclí,  Murindó </t>
  </si>
  <si>
    <t xml:space="preserve">Programas de Telemedicina y atención con brigadas de especialistas en los Municipios de  Arboletes, Chigorodó, Carepa, Murindó, San Juan de Uraba y Vigia del Fuerte </t>
  </si>
  <si>
    <t>Remodelación y adecuación del área administrativa del Hospital Sagrado Corazón de Jesús del Municipio de Valencia.</t>
  </si>
  <si>
    <t>Reposición completa del Hospital del municipio de Acandí.</t>
  </si>
  <si>
    <t>Construcción Acueducto Vereda Belencito, Municipio de Carepa.</t>
  </si>
  <si>
    <t>Construcción de un sistema de acueducto con captación en el Río Sinú para suplir demandas actuales y futuras de agua potable de los cascos urbanos de los municipios de Los Córdobas, Canalete y Puerto Escondido.</t>
  </si>
  <si>
    <t>Construcción del Acueducto Regional del Alto Sinú, Tierralta – Valencia, Departamento de Córdoba.</t>
  </si>
  <si>
    <t>Construcciòn del Plan maestro de acueducto y alcantarillado de los corregimientos El Zungo y Silencio</t>
  </si>
  <si>
    <t>Construcción del Plan Maestro de Alcantarillado Sanitario de la Cabecera Municipal de Puerto Escondido, Departamento de Córdoba.</t>
  </si>
  <si>
    <t>Construcción del sistema de recolección de Aguas residuales colector el Bohío etapa II, Municipio de Chigorodo</t>
  </si>
  <si>
    <t>Construcción plan maestro de alcantarillado urbano del municipio de Arboletes- Etapa I</t>
  </si>
  <si>
    <t>Construccion y Ampliación de redes de Alcantarillado en la zona urbana del Municipio de Tierralta Fase I</t>
  </si>
  <si>
    <t>Destinar los recursos del Fondo Regional de Contratos Plan a la financiación del proyecto Construcción del sistema de alcantarillado sanitario de los barrios 19 de marzo, el Diamante, la Esmeralda, Galán y Alfonso López en el municipio de Tierralta Fase II</t>
  </si>
  <si>
    <t>optimización de redes de recolección de alcantarillado, Municipio de Turbo, Barrio San Martin en el marco del acuerdo estratégico del CPAGD.</t>
  </si>
  <si>
    <t>Optimización del acueducto de la cabecera municipal de Bojayá</t>
  </si>
  <si>
    <t xml:space="preserve">Optimización del acueducto de la cabecera municipal de Carmen de Atrato </t>
  </si>
  <si>
    <t>Optimización del acueducto de la cabecera urbana de Carmen del Darién</t>
  </si>
  <si>
    <t>Optimización del acueducto de la cabecera urbana de Medio Atrato</t>
  </si>
  <si>
    <t>Optimización del acueducto de la cabecera urbana de Unguía</t>
  </si>
  <si>
    <t>Plan maestro de acueducto Urbano para el municipio de San Juan de Urabá</t>
  </si>
  <si>
    <t>Plan Maestro de acueducto y alcantarillado de Vigía del Fuerte</t>
  </si>
  <si>
    <t>Plan Maestro de Acueducto y Alcantarillado del Corregimiento de Belen de Bajira</t>
  </si>
  <si>
    <t>Plan maestro de acueducto y alcantarillado para el municipio de San Juan de Urabá - Etapa 2</t>
  </si>
  <si>
    <t>Desarrollo de un proyecto de urbanismo y construcción de 400 viviendas - vivienda de interés prioritario denominado urbanización HOREB en el municipio de Apartado - Antioquia</t>
  </si>
  <si>
    <t>Mejoramiento de Condiciones de Habitabilidad en el Municipio de Puerto Escondido - Cordoba.</t>
  </si>
  <si>
    <t>Mejoramientos de vivienda en los Municipios de Turbo y san Juan de Urabá en el marco del CPAGD.</t>
  </si>
  <si>
    <t>Proyecto construcción de 500 Vivienda Gratuita en el municipio de Turbo- Urbanización Camino del Progreso</t>
  </si>
  <si>
    <t xml:space="preserve">Proyecto de Vivienda Gratuita en el municipio de Arboletes- Urbanización Villa Diana </t>
  </si>
  <si>
    <t>Proyecto de Vivienda Gratuita en el municipio de Carepa- Urbanización Santísima Trinidad</t>
  </si>
  <si>
    <t>Proyecto de Vivienda Gratuita en el municipio de Necoclí- Urbanización Perlas del Caribe</t>
  </si>
  <si>
    <t>Plan bicentenario Centro historico de Tunja</t>
  </si>
  <si>
    <t>Remodelación y Puesta en funcionamiento del Teatro Suarez, Municipio de Tunja Departamento de Boyacá</t>
  </si>
  <si>
    <t xml:space="preserve">Centro deportivo de alto rendimiento </t>
  </si>
  <si>
    <t>Construccion de Patinodromo en el Municipio de Tunja</t>
  </si>
  <si>
    <t xml:space="preserve">Plan Alimentario Escolar </t>
  </si>
  <si>
    <t>Saneamiento y Recuperación hidráulica de las Cárcavas Manzanare – Curubal, y Villa Luz, de la ciudad de Tunja</t>
  </si>
  <si>
    <t>Construcción de 1000 Viviendas   - VIPA (Tunja)</t>
  </si>
  <si>
    <t>Ampliación de la infraestructura física y dotación de mobiliario escolar en la institución educativa el empalme en el corregimiento Jardines de Sucumbios, Ipiales, Nariño, Occidente.</t>
  </si>
  <si>
    <t>Ampliación, mantenimiento y adecuación de la Institución Educativa Rio Tapaje del municipio del Charco – Nariño</t>
  </si>
  <si>
    <t>Apoyo profesionalización de personal docente AFRO en el departamento de Nariño</t>
  </si>
  <si>
    <t>Apoyo profesionalización de personal docente Indígena en todo el departamento de Nariño</t>
  </si>
  <si>
    <t xml:space="preserve">Calidad educativa, dotación modelos flexibles: mejoramiento de la calidad educativa en subregión Telembí y 40 municipios no certificados del departamento de Nariño </t>
  </si>
  <si>
    <t>Construcción de 8 aulas en la IE San José Telembí de Roberto Payán</t>
  </si>
  <si>
    <t>Construcción de aula escolar en el centro educativo Guan Centro, Municipio de Cumbal - Departamento de Nariño.</t>
  </si>
  <si>
    <t>Construcción de la unidad deportiva (Polideportivo y cerramineto parcial) en la Institucion Educativa los Andes Cuaical, vereda Cuaical Municipio de Cumbal-Departamento de Nariño.</t>
  </si>
  <si>
    <t>Construcción de salon cultural en la IE Yo Reinaré Boyera del municipio de Cumbal</t>
  </si>
  <si>
    <t>Construcción I etapa de la Universidad de Nariño sede Tumaco (articulación media con superior)</t>
  </si>
  <si>
    <t>Construcción nuevo Bloque 1 Sector Sur de la Universidad de Nariño Sede Torobajo</t>
  </si>
  <si>
    <t>Estudios y diseño para para la construcción de la nueva sede de la Universidad de Nariño en el municipio de Ipiales -Departamento de Nariño.</t>
  </si>
  <si>
    <t xml:space="preserve">Estudios y diseños para el proyecto de construcción de infraestructura física de  la universidad de Nariño en el municipio de San Andres de Tumaco. </t>
  </si>
  <si>
    <t>Implementación del modelo escuela nueva en los establecimientos rurales multigrado del nivel primaria para mejorar la calidad educativa en todo el departamento, Nariño - Proyecto educativo rural</t>
  </si>
  <si>
    <t>Mejoramiento de la calidad educativa en la subregión Telembí del departamento de Nariño - Mejoramiento de la infraestructura educativa de la IE Liceo Payán de Magüi Payán</t>
  </si>
  <si>
    <t>Mejoramiento de la calidad educativa en la subregión Telembí del departamento de Nariño - Mejoramiento de la infraestructura educativa IE Normal Inmaculada de Barbacoas</t>
  </si>
  <si>
    <t>Mejoramiento de la calidad educativa en la subregión Telembí del departamento de Nariño -Construcción de dos aulas en la IE Policarpa Bocas de Telembí, dos aulas en el CE Tamaje y dos aulas en la IE Pumbi las Lajas de Roberto Payán</t>
  </si>
  <si>
    <t>Mejoramiento IE de Santa Terisita de Altaquer - Barbacoas</t>
  </si>
  <si>
    <t>Mejoramiento integral de la educación en la sub región del Pie de Monte costero del departamento de Nariño - Construcción de tres aulas, restaurante y unidad sanitaria y aula de sistemas de la IE Ricaurte del municipio de Ricaurte</t>
  </si>
  <si>
    <t>Mejoramiento integral de la educación en la subregión de la exprovincia de Obando del departamento de Nariño, fase 1 -Construcción de una cubierta en la IE Los Andes de Cuical del municipo de Cumbal</t>
  </si>
  <si>
    <t>Mejoramiento integral de la educación en la subregión de la exprovincia de Obando del departamento de Nariño, fase 1 -Construcción de una cubierta en la IE Sebastián García del municipio de Carlosama</t>
  </si>
  <si>
    <t>Mejoramiento y/o construcción IE Barrio Obrero Ipiales</t>
  </si>
  <si>
    <t>Mejoramiento y/o construcción Ie del Sur Ipiales</t>
  </si>
  <si>
    <t>Mejoramiento y/o construcción IE El Placer Ipiales</t>
  </si>
  <si>
    <t>Mejoramiento y/o construcción IE Las Lajas Ipiales</t>
  </si>
  <si>
    <t>Mejoramiento y/o construcción IE Mixta la Victoria</t>
  </si>
  <si>
    <t>Mejoramiento y/o construcción IE Politécnico Marcelo Miranda</t>
  </si>
  <si>
    <t>Mejoramiento y/o construcción IE Seminario Ipiales</t>
  </si>
  <si>
    <t>Mejoramiento y/o construcción IE Tomas Arturo Sánchez</t>
  </si>
  <si>
    <t>Mejoramiento y/o contrcción IE Ciudad de Ipiales</t>
  </si>
  <si>
    <t>Mejoramiento y/o cosntrucción IE Alfonso López</t>
  </si>
  <si>
    <t>Mejoramiento y/o cosntrucción IE San Juan</t>
  </si>
  <si>
    <t>Programa de alimentación escolar PAE</t>
  </si>
  <si>
    <t>Protección integral en primera infancia e infancia en el departamento de Nariño -  Suministro</t>
  </si>
  <si>
    <t>Protección integral en primera infancia e infancia en el departamento de Nariño - Alimentación escolar a base de quinua</t>
  </si>
  <si>
    <t>Protección integral en primera infancia e infancia en el departamento de Nariño - Atención integral a primera infancia: Docentes de preescolar formados en educación inicial</t>
  </si>
  <si>
    <t>Protección integral en primera infancia e infancia en el departamento de Nariño - aterial didáctico en atención integral para la primera infancia diseñado, editado publicado y entregado a establecimientos educativos.</t>
  </si>
  <si>
    <t>Protección integral en primera infancia e infancia en el departamento de Nariño - operación, asistencia técnico administrativa y apoyo en la ejecución de recursos direccionados a garantizar el proyecto denominado AIPI</t>
  </si>
  <si>
    <t>Protección integral en primera infancia e infancia en el departamento de Nariño - Progama de alimentación escolar</t>
  </si>
  <si>
    <t>Proyectos de Educación Nacional-MEN</t>
  </si>
  <si>
    <t>Reubicación IE Ospina Perez Ricaurte</t>
  </si>
  <si>
    <t>Acceso a servicios de Salud integrales y con calidad para los ciudadanos del cordón fronterizo andino (Área de hospitalización del Hospital Civil de Ipiales)</t>
  </si>
  <si>
    <t>Construcción y dotación de la unidad de cuidados intensivos (uci) para el Hospital  Civil de Ipiales ESE. perteneciente a la subregión de la exprovincia de Obando departamento de Nariño</t>
  </si>
  <si>
    <t xml:space="preserve">DOTACION: Ambulancias Municipios de Mosquera, Santa Barbara de Iscuande, Francisco Pizarro, Ipiales, Cuaspud Carlosama, La Tola, Barbacoas, Magui Payan Cumbal. </t>
  </si>
  <si>
    <t>DOTACION: Equipos Medicos E.S.E Hospital Civil de Ipiales</t>
  </si>
  <si>
    <t>DOTACION: IPS indígena cabildo Cumbal, Panan, Chiles y Mayasquer (Cumbal-Nariño)</t>
  </si>
  <si>
    <t>E.S.E Hospital San Andres de Tumaco</t>
  </si>
  <si>
    <t>I.P.S. Indigena Cabildos Cumbal, Panam, Chiles y Mayasquer, Cumbal Nariño.</t>
  </si>
  <si>
    <t>INFRAESTRUCTRA: Instituto Departamental de Salud de Nariño.-I.P.S.I. UNIPA (Barbacoas)</t>
  </si>
  <si>
    <t>INFRAESTRUCTURA: puestos de Salud San Juan de Costa y Yanaje, del Municipio de Tumaco.</t>
  </si>
  <si>
    <t>Ajustes a los estudios, diseños para la optimización de los sistemas de acueducto y alcantarillado Mosquera</t>
  </si>
  <si>
    <t>Ampliación y Optimización del sistema de Alcantarrillado de la Cabecera Municipal de Cuaspud Carlosama Fase I (Nariño)</t>
  </si>
  <si>
    <t>Construcción del sistema de conducción para el acueducto de la vereda Nazate del resguardo indígena de Chiles, municipio de Cumbal- Nariño</t>
  </si>
  <si>
    <t>Consultoría para la adecuación de los sistemas de acueducto de las veredas Carchi -Chavisnan, municipio Cuaspud Carlosama</t>
  </si>
  <si>
    <t xml:space="preserve">Consultoría para la construcción del acueducto  para la vereda Macas del municipio de Cuaspud  Carlosama, mediante la implementacion de pozos profundos. </t>
  </si>
  <si>
    <t>Contrato De Obra Para La Rehabilitación Del Sistema De Alcantarillado Doméstico De La Cabecera Municipal De Magui Payan</t>
  </si>
  <si>
    <t>Elaboración de los estudios técnicos y diseños del plan maestro de alcantarillado de la cabecera municipal de Magüi Payan</t>
  </si>
  <si>
    <t>Elaboración de los rediseños a los estudios de acueducto de la cabecera municipal Olaya Herrera</t>
  </si>
  <si>
    <t>Elaboración de los rediseños a los estudios de acueducto y  alcantarillado de la cabecera municipal del Charco</t>
  </si>
  <si>
    <t>Elaboración de los rediseños a los estudios de alcantarillado de la cabecera municipal de Roberto Payán</t>
  </si>
  <si>
    <t>Elaboración de los rediseños a los estudios de alcantarillado de la cabecera municipal de Santa Barbará</t>
  </si>
  <si>
    <t>Estudio formulación y diseño del proyecto para la construcción del acueducto multiveredal integral del pacifico en los centros poblados de La Guayacana, Llorente, Espriella Y Tangareal del municipio de Tumaco, departamento de Nariño.</t>
  </si>
  <si>
    <t>Estudios para el abastecimiento de agua potable y tratamiento de aguas residuales en el corregimiento de Sucumbios, municipio de Ipiales - Nariño</t>
  </si>
  <si>
    <t>Formulación de los estudios y diseños para mejoramiento de los acueductos de las veredas Cruces, Carcuel, Bombón del municipio de Barbacoas- Nariño</t>
  </si>
  <si>
    <t>Formulación de los estudios y diseños para mejoramiento de los acueductos de las veredas las Mercedes, Palambi y La Sirena concejo comunitario Rio Chagui - Tumaco</t>
  </si>
  <si>
    <t>Formulación de los estudios y diseños para mejoramiento del acueducto del centro poblado Candelillas de Tumaco- Nariño</t>
  </si>
  <si>
    <t>Implementación de un sistema de abastecimiento de aguas lluvias para las comunidades en situación de emergencia por el derrame de hidrocarburos en las cuencas del río Mira, Rosario, Inda del municipiode Tumaco.</t>
  </si>
  <si>
    <t>Optimización del acueducto en la zona urbana del municipio de Roberto Payán</t>
  </si>
  <si>
    <t>Optimización del sistema de acueducto existente del casco urbano del municipio de Santacruz</t>
  </si>
  <si>
    <t>Optimización sistema de acueducto Barbacoas</t>
  </si>
  <si>
    <t>Optimización sistema de alcantarillado combinado en la urbanización El Lago, Ipiales.</t>
  </si>
  <si>
    <t>Optimización sistema de alcantarillado Cr. 13 Ipiales</t>
  </si>
  <si>
    <t>Optimización sistema de alcantarillado Etapa 1 municipio de Cumbal</t>
  </si>
  <si>
    <t>Optimizacion y Ampliación del Sistema de Alcantarrillado de la Cabecera Municipal de Ricaurte - Nariño Fase 1</t>
  </si>
  <si>
    <t>Reformular los proyectos de acueducto y alcantarillado del casco urbano de La Tola</t>
  </si>
  <si>
    <t>Construcción de bibliotecas publicas (Buenos Aires, Toribio)</t>
  </si>
  <si>
    <t>Construcción de Bibliotecas publicas en los municipios de Caloto, Miranda, Guachene, Corinto, Puerto Tejada</t>
  </si>
  <si>
    <t xml:space="preserve">Fortalecimiento de expresiones culturales, gastronómicas y artesanales en los Municipios , Caldono, Caloto, Corinto, Guachene, Jambalo, Miranda, Santander de Quilichao y Villarica </t>
  </si>
  <si>
    <t>Ampliación del CERES en el municipio de Miranda</t>
  </si>
  <si>
    <t>Construcción del Centro Integrado para la formación profesional del SENA sede norte del Cauca, Municipio de Santander de Quilichao</t>
  </si>
  <si>
    <t>Construcción primera etapa de la Ciudadela Universitaria para la Región Norte del Departamento del Cauca¨</t>
  </si>
  <si>
    <t>Fortalecimiento de la calidad de la educación básica y media</t>
  </si>
  <si>
    <t>Implementación de un modelo de acceso y permanencia en educación técnica profesional y tecnológica</t>
  </si>
  <si>
    <t>Programa de Alimentación Escolar PAE en el departamento del Cauca</t>
  </si>
  <si>
    <t xml:space="preserve">Construcción de la planta física para la reubicación del hospital de mediana complejidad Francisco de Paula Santander ESE - Santander de Quilichao - Departamento del Cauca </t>
  </si>
  <si>
    <t>Fortalecimiento traslado asistencial básico para el Departamento del Cauca</t>
  </si>
  <si>
    <t>Alcantarillado Asnazú:Construcción obras de ampliación y optimización del sistema de alcantarillado del centro poblado del corregimiento de Aznazu  municipio de Suarez-Cauca.</t>
  </si>
  <si>
    <t>Alcantarillado Chamizo  municipio de Padilla</t>
  </si>
  <si>
    <t xml:space="preserve">Construcción acueducto San Luis Abajo municipio de Corinto </t>
  </si>
  <si>
    <t>Construcción acueducto y planta de tratamiento interveredal sector Quinamayo Alegrias(Stander de Quilichao)</t>
  </si>
  <si>
    <t>Construcción Alcantarillado Pluvial Cabecera de Caldono</t>
  </si>
  <si>
    <t>Construcción alcantarillado urbanización Olivaresi municipio de Corinto</t>
  </si>
  <si>
    <t>Construcción de obras de optimización del sistema de alcantarillado del  municipio de Jambalo Cauca</t>
  </si>
  <si>
    <t>Construcción de obras de rehabilitación y optimización del acueducto del municipio de Puerto Tejada</t>
  </si>
  <si>
    <t>Construccion de sistema interveredal y obras de optimización tanques de almacenamiento Zona Baja Jambaló</t>
  </si>
  <si>
    <t>Construcción obras de optimización y ampliación sistema de alcantarillado sanitario de la cabecera municipal de caloto fase I</t>
  </si>
  <si>
    <t>Construcción planta de tratamiento de Agua Potable Quitapereza cabecera Municipal de Santander de Quilichao -Cauca</t>
  </si>
  <si>
    <t>Construcción Planta de Tratamiento de aguas residuales zona urbana del Municipio de Santander de Quilichao Departamento del Cauca</t>
  </si>
  <si>
    <t>Construcción y optimización del acueducto de palo blanco y nueve veredas mas, tercera fase. Municipio Buenos aires, Departamento Cauca</t>
  </si>
  <si>
    <t>Construcción y optimizacion sistema de Acueducto veredas La Playa, Soto, La Luz, Buenavista y La Laguna (Toribio)</t>
  </si>
  <si>
    <t>Construcción, adecuación y ampliación de los acueductos de las veredas el rincon parte baja el carrizal la esperanza y la aguada municipio de Caldono</t>
  </si>
  <si>
    <t>Diseño y construcción para el abastecimiento del acueducto  buitrera parte baja en el muncipio de caldono</t>
  </si>
  <si>
    <t>Diseño y construccion para el abastecimiento del acueducto crucero del rosario municipio de caldono</t>
  </si>
  <si>
    <t>Diseño y construcción para el abastecimiento del acueducto pescador zona baja municipio de caldono</t>
  </si>
  <si>
    <t>Elaboración de estudios y diseños, ampliación del acueducto regional para la zona plana de morales, cabecera de los municipios de morales, piendamo y centro poblado la toma municipio de Suarez</t>
  </si>
  <si>
    <t xml:space="preserve">Estructuración Integral de proyectos de APSB en los municipios de Jambalo, Caloto, Guachene y Toribio </t>
  </si>
  <si>
    <t xml:space="preserve">Estudios y diseños para la construcción del relleno sanitario regional con aprovechamiento de Quitapereza en el municipio de Santander de Quilichao </t>
  </si>
  <si>
    <t>Estudios, Diseños y Construcción planta de potabilización interveredal vereda isabelillas, Fase 2 municipio de Toribio</t>
  </si>
  <si>
    <t>Mejoramiento Acueducto de Miranda</t>
  </si>
  <si>
    <t>Mejoramiento del acueducto buitrera nueve veredas en el municipio de Caldono</t>
  </si>
  <si>
    <t>Mejoramiento del acueducto de la cabecera municipal municipio de Caldono</t>
  </si>
  <si>
    <t>Obras de ampliacion y optimizacion Acueducto Regional Norte del Cauca  (Padilla, Caloto, Puerto tejada, Villarica y Guachene)</t>
  </si>
  <si>
    <t>Optimización acueducto interveredal la isabelilla Toribio, Departamento del Cauca</t>
  </si>
  <si>
    <t>Optimización alcantarillado sanitario municipio de Padilla</t>
  </si>
  <si>
    <t>Optimización del sistema de alcantarillado segunda etapa en la cabecera municipal de Guachene, Cauca</t>
  </si>
  <si>
    <t>Optimización sistema acueducto cabecera municipal municipio de Corinto</t>
  </si>
  <si>
    <t>Optimización sistema de acueducto del municipio de Puerto Tejada, fase II redes de distribución</t>
  </si>
  <si>
    <t>Recuperación y restauración de la función ecológica en cuencas abastecedoras de acueductos de los municipios de la parte media de la zona hidrográfica en el departamento del Cauca</t>
  </si>
  <si>
    <t>Reposición redes de alcantarillado sector I cabecera municipal de Caldono departamento del cauca</t>
  </si>
  <si>
    <t>CONSTRUCCIÓN SEGUNDA ETAPA DEL PROYECTO AMPLIACIÓN Y ADECUACIÓN DE LA SEDE PRINCIPAL DE LAS UNIDADES TECNOLÓGICAS DE SANTANDER UTS-BUCARAMANGA</t>
  </si>
  <si>
    <t>PROGRAMA ALIMENTACIÓN ESCOLAR</t>
  </si>
  <si>
    <t>CONSTRUCCIÓN DEL HOSPITAL SAN JUAN DE DIOS DEL MUNICIPIO DE FLORIDABLANCA SANTANDER</t>
  </si>
  <si>
    <t>FORTALECIMIENTO DE LA RED DE PRESTACIÓN DE SERVICIOS HOSPITALARIOS DEL DEPARTAMENTO DE SANTANDER</t>
  </si>
  <si>
    <t>CONSTRUCCION DEL ACUEDUCTO REGIONAL CHICAMOCHA ( MUNICIPIO DE LOS SANTOS)</t>
  </si>
  <si>
    <t>SISTEMA DE ALCANTARILLADO SANITARIO Y PLUVIAL Y SISTEMA DE TRATAMIENTO DE AGUAS RESIDUALES DEL MUNICIPIO DE CHARALÁ</t>
  </si>
  <si>
    <t>SOLUCIONES DE AGUA POTABLE Y SANEAMIENTO BÁSICO PARA EL MUNICIPIO DE BARRANCABERMEJA</t>
  </si>
  <si>
    <t>Construcción Biblioteca Coyaima</t>
  </si>
  <si>
    <t>Fortalecimiento de Centros Regionales Educación Superior</t>
  </si>
  <si>
    <t xml:space="preserve">Fortalecimiento del sector educativo en el municipio de Chaparral </t>
  </si>
  <si>
    <t>Fortalecimiento del sector educativo en el municipio de Coyaima</t>
  </si>
  <si>
    <t>Fortalecimiento del sector educativo en el municipio de Ortega</t>
  </si>
  <si>
    <t>Fortalecimiento del sector educativo en el municipio de Planadas</t>
  </si>
  <si>
    <t>Fortalecimiento del sector educativo en el municipio de Rioblanco</t>
  </si>
  <si>
    <t>Fortalecimiento del sector educativo en el municipio de Roncesvalles</t>
  </si>
  <si>
    <t>Fortalecimiento del sector educativo en el municipio de San Antonio</t>
  </si>
  <si>
    <t>Legalización de predios de las instituciones educativas de la region Sur del Tolima</t>
  </si>
  <si>
    <t>Mejoramiento de infraestructura educativa - intervención MEN</t>
  </si>
  <si>
    <t>Programa de Alimentación Escolar PAE - Tolima</t>
  </si>
  <si>
    <t>Programa de Educación Rural</t>
  </si>
  <si>
    <t>Programa de Permanencia</t>
  </si>
  <si>
    <t xml:space="preserve">Programa educación para adultos </t>
  </si>
  <si>
    <t xml:space="preserve">Programa educativo regional </t>
  </si>
  <si>
    <t>Programa Modelos Flexibles</t>
  </si>
  <si>
    <t>Programa Todos a Aprender</t>
  </si>
  <si>
    <t xml:space="preserve">Adecuación del centro de salud del corregimiento de Velú (Natagaima) </t>
  </si>
  <si>
    <t xml:space="preserve">Adecuación del Hospital Santa Lucía E.S.E. de Roncesvalles </t>
  </si>
  <si>
    <t>Adquisición de 5 ambulancias tipo TAB y TAM para los municipios de Chaparral, Coyaima, Natagaima, Ortega y Rioblanco, departamento del Tolima</t>
  </si>
  <si>
    <t>Adquisición de dos ambulancias tipo TAB 4x4 para los municipios de Planadas y Ataco, departamento del Tolima</t>
  </si>
  <si>
    <t>Adquisicion planta generadora de gas (0xigeno) con planta pipo PSA para el Hospital San Juan Bautista de Chaparral</t>
  </si>
  <si>
    <t>Ampliación, reposición y refuerzo estructural servicio obstetrico hospital La Misericordia, San Antonio - Tolima</t>
  </si>
  <si>
    <t>Construcción del nuevo hospital San Juan Bautista E.S.E de Chaparral</t>
  </si>
  <si>
    <t>Construcción del nuevo hospital San Roque E.S.E. de Coyaima</t>
  </si>
  <si>
    <t>Construir el nuevo hospital San José E.S.E. de Ortega</t>
  </si>
  <si>
    <t>Diagnóstico de la situación actual del estado de salud - Modelo de RED</t>
  </si>
  <si>
    <t>Dotación de equipos biomédicos para el hospital San Juan Bautista de Chaparral</t>
  </si>
  <si>
    <t>Dotación de equipos biomédicos para el hospital San Roque de Coyaima</t>
  </si>
  <si>
    <t>Implementación del programa seguridad alimentaria (Ministerio de Salud)</t>
  </si>
  <si>
    <t>Mejoramiento de la capacidad instalada de las IPS públicas de los municipios del Contrato Plan Sur del Tolima</t>
  </si>
  <si>
    <t xml:space="preserve">Recuperación nutricional con enfoque comunitario </t>
  </si>
  <si>
    <t>Remodelación, adecuación y ampliación de la infraestructura física de hospitalización de baja complejidad y servicios de apoyo del hospital La Misericordia E.S.E. San Antonio Tolima</t>
  </si>
  <si>
    <t xml:space="preserve">Saneamiento Fiscal Hospital San Juan Bautista E.S.E. del municipio de Chaparral </t>
  </si>
  <si>
    <t>Construcción de la celda para disposición final de residuos solidos del municipio de Chaparral, Tolima</t>
  </si>
  <si>
    <t xml:space="preserve">Construcción del sistema de alcantarillado de la Vereda Maracaibo del Municipio de Rioblanco para garantizar la prestación de saneamiento y vertimientos. </t>
  </si>
  <si>
    <t>Elaboracion de estudios y diseños de acueductos y alcantarillados rurales del Municipio de San Antonio</t>
  </si>
  <si>
    <t>Elaboracion de estudios y diseños para acueductos y alcantarillados rurales de los municipios de Ataco, Natagaima, Ortega, Planadas, Rioblanco y Roncesvalles</t>
  </si>
  <si>
    <t>Mejoramiento del sistema de acueducto del casco urbano del municipio de Rioblanco según plan maestro</t>
  </si>
  <si>
    <t>Opitimización de las redes de distribución del acueducto de Chaparral</t>
  </si>
  <si>
    <t>Optimización acueducto Casco Urbano municipio de Planadas</t>
  </si>
  <si>
    <t>Optimización acueducto Casco Urbano municipio de Roncesvalles</t>
  </si>
  <si>
    <t>Optimización del sistema de suministro de agua para el acueducto del municipio de San Antonio</t>
  </si>
  <si>
    <t>Optimización del sistema de suministro de agua para el municipio de Coyaima</t>
  </si>
  <si>
    <t>Plan Maestro de Ataco, Ortega y Natagaima</t>
  </si>
  <si>
    <t xml:space="preserve">Saneamiento básico rural en el marco del Contrato Plan Sur del Tolima </t>
  </si>
  <si>
    <t>Construcción de vivienda urbana en la urbanización Jorge Andrade en el municipio de Natagaima</t>
  </si>
  <si>
    <t>Construcción de vivienda urbana en la urbanización Luis Carlos Galán en el municipio de Natagaima</t>
  </si>
  <si>
    <t>Construcción de vivienda urbana, urbanización Santa Helena en el municipio de Chaparral</t>
  </si>
  <si>
    <t xml:space="preserve">Mejoramiento de vivienda urbana en el municipio de Natagaima </t>
  </si>
  <si>
    <t>Estudios Y Diseños De La Nueva Sede Del Centro De Gestión Y Desarrollo Agroindustrial Sena Regional Arauca, Del Municipio De Arauca, Departamento Arauca</t>
  </si>
  <si>
    <t>*Estos sectores no estaban considerados en los acuerdos estratégicos. Pero se incluyeron en los respectivos consejos directivos</t>
  </si>
  <si>
    <t>inversiones Proyectadas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</si>
</sst>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quot;$&quot;#,##0;[Red]\-&quot;$&quot;#,##0"/>
    <numFmt numFmtId="166" formatCode="_-&quot;$&quot;* #,##0.0,,_-;\-&quot;$&quot;* #,##0.0,,_-;_-&quot;$&quot;* &quot;-&quot;??_-;_-@_-"/>
  </numFmts>
  <fonts count="15">
    <font>
      <sz val="11"/>
      <color rgb="FF000000"/>
      <name val="Calibri"/>
      <family val="2"/>
      <scheme val="minor"/>
    </font>
    <font>
      <sz val="11"/>
      <color theme="1"/>
      <name val="Calibri"/>
      <family val="2"/>
      <scheme val="minor"/>
    </font>
    <font>
      <sz val="11"/>
      <name val="Calibri"/>
      <family val="2"/>
    </font>
    <font>
      <b/>
      <sz val="20"/>
      <color rgb="FFA52A2A"/>
      <name val="Tahoma"/>
      <family val="2"/>
    </font>
    <font>
      <sz val="10"/>
      <color rgb="FFFFFFFF"/>
      <name val="Arial Narrow"/>
      <family val="2"/>
    </font>
    <font>
      <b/>
      <sz val="10"/>
      <color rgb="FF000000"/>
      <name val="Arial Narrow"/>
      <family val="2"/>
    </font>
    <font>
      <sz val="10"/>
      <color rgb="FF000000"/>
      <name val="Arial Narrow"/>
      <family val="2"/>
    </font>
    <font>
      <sz val="10"/>
      <color rgb="FF000000"/>
      <name val="Arial Narrow"/>
      <family val="2"/>
    </font>
    <font>
      <b/>
      <sz val="11"/>
      <color theme="0"/>
      <name val="Arial Narrow"/>
      <family val="2"/>
    </font>
    <font>
      <sz val="10"/>
      <name val="Arial Narrow"/>
      <family val="2"/>
    </font>
    <font>
      <sz val="10"/>
      <color rgb="FF000000"/>
      <name val="Arial Narrow"/>
    </font>
    <font>
      <sz val="11"/>
      <color rgb="FF000000"/>
      <name val="Calibri"/>
      <family val="2"/>
      <scheme val="minor"/>
    </font>
    <font>
      <sz val="11"/>
      <name val="Calibri"/>
    </font>
    <font>
      <b/>
      <sz val="11"/>
      <name val="Calibri"/>
    </font>
    <font>
      <b/>
      <sz val="10"/>
      <color theme="0"/>
      <name val="Arial Narrow"/>
      <family val="2"/>
    </font>
  </fonts>
  <fills count="11">
    <fill>
      <patternFill patternType="none"/>
    </fill>
    <fill>
      <patternFill patternType="gray125"/>
    </fill>
    <fill>
      <patternFill patternType="solid">
        <fgColor rgb="FFA52A2A"/>
        <bgColor rgb="FFA52A2A"/>
      </patternFill>
    </fill>
    <fill>
      <patternFill patternType="solid">
        <fgColor rgb="FFDCDCDC"/>
        <bgColor rgb="FFDCDCDC"/>
      </patternFill>
    </fill>
    <fill>
      <patternFill patternType="solid">
        <fgColor rgb="FFF2F1E9"/>
        <bgColor rgb="FFF2F1E9"/>
      </patternFill>
    </fill>
    <fill>
      <patternFill patternType="solid">
        <fgColor theme="2"/>
        <bgColor rgb="FFF2F1E9"/>
      </patternFill>
    </fill>
    <fill>
      <patternFill patternType="solid">
        <fgColor theme="2"/>
        <bgColor indexed="64"/>
      </patternFill>
    </fill>
    <fill>
      <patternFill patternType="solid">
        <fgColor rgb="FFC00000"/>
        <bgColor rgb="FFA52A2A"/>
      </patternFill>
    </fill>
    <fill>
      <patternFill patternType="solid">
        <fgColor rgb="FFC00000"/>
        <bgColor rgb="FFF2F1E9"/>
      </patternFill>
    </fill>
    <fill>
      <patternFill patternType="solid">
        <fgColor theme="8" tint="-0.499984740745262"/>
        <bgColor rgb="FFA52A2A"/>
      </patternFill>
    </fill>
    <fill>
      <patternFill patternType="solid">
        <fgColor rgb="FFC00000"/>
        <bgColor indexed="64"/>
      </patternFill>
    </fill>
  </fills>
  <borders count="9">
    <border>
      <left/>
      <right/>
      <top/>
      <bottom/>
      <diagonal/>
    </border>
    <border>
      <left style="thin">
        <color rgb="FFD3D3D3"/>
      </left>
      <right style="thin">
        <color rgb="FFD3D3D3"/>
      </right>
      <top style="thin">
        <color rgb="FFD3D3D3"/>
      </top>
      <bottom style="thin">
        <color rgb="FFD3D3D3"/>
      </bottom>
      <diagonal/>
    </border>
    <border>
      <left/>
      <right/>
      <top/>
      <bottom style="thin">
        <color rgb="FFD3D3D3"/>
      </bottom>
      <diagonal/>
    </border>
    <border>
      <left style="thin">
        <color rgb="FFD3D3D3"/>
      </left>
      <right/>
      <top/>
      <bottom style="thin">
        <color rgb="FFD3D3D3"/>
      </bottom>
      <diagonal/>
    </border>
    <border>
      <left style="thin">
        <color indexed="64"/>
      </left>
      <right style="thin">
        <color indexed="64"/>
      </right>
      <top style="thin">
        <color indexed="64"/>
      </top>
      <bottom style="thin">
        <color indexed="64"/>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1" fillId="0" borderId="0" applyFont="0" applyFill="0" applyBorder="0" applyAlignment="0" applyProtection="0"/>
    <xf numFmtId="0" fontId="1" fillId="0" borderId="0"/>
    <xf numFmtId="164" fontId="11" fillId="0" borderId="0" applyFont="0" applyFill="0" applyBorder="0" applyAlignment="0" applyProtection="0"/>
  </cellStyleXfs>
  <cellXfs count="48">
    <xf numFmtId="0" fontId="2" fillId="0" borderId="0" xfId="0" applyFont="1" applyFill="1" applyBorder="1"/>
    <xf numFmtId="0" fontId="2" fillId="0" borderId="0" xfId="0" applyFont="1" applyFill="1" applyBorder="1" applyAlignment="1"/>
    <xf numFmtId="0" fontId="4" fillId="2" borderId="1" xfId="0" applyNumberFormat="1" applyFont="1" applyFill="1" applyBorder="1" applyAlignment="1">
      <alignment horizontal="center" vertical="center" readingOrder="1"/>
    </xf>
    <xf numFmtId="0" fontId="6" fillId="4" borderId="1" xfId="0" applyNumberFormat="1" applyFont="1" applyFill="1" applyBorder="1" applyAlignment="1">
      <alignment horizontal="center" vertical="center" readingOrder="1"/>
    </xf>
    <xf numFmtId="0" fontId="6" fillId="0" borderId="1" xfId="0" applyNumberFormat="1" applyFont="1" applyFill="1" applyBorder="1" applyAlignment="1">
      <alignment horizontal="left" vertical="center" readingOrder="1"/>
    </xf>
    <xf numFmtId="165" fontId="6" fillId="0" borderId="1" xfId="0" applyNumberFormat="1" applyFont="1" applyFill="1" applyBorder="1" applyAlignment="1">
      <alignment horizontal="center" vertical="center" readingOrder="1"/>
    </xf>
    <xf numFmtId="165" fontId="6" fillId="4" borderId="1" xfId="0" applyNumberFormat="1" applyFont="1" applyFill="1" applyBorder="1" applyAlignment="1">
      <alignment horizontal="center" vertical="center" readingOrder="1"/>
    </xf>
    <xf numFmtId="0" fontId="7" fillId="5" borderId="1" xfId="0" applyNumberFormat="1" applyFont="1" applyFill="1" applyBorder="1" applyAlignment="1">
      <alignment horizontal="center" vertical="center" readingOrder="1"/>
    </xf>
    <xf numFmtId="0" fontId="6" fillId="5" borderId="1" xfId="0" applyNumberFormat="1" applyFont="1" applyFill="1" applyBorder="1" applyAlignment="1">
      <alignment horizontal="center" vertical="center" readingOrder="1"/>
    </xf>
    <xf numFmtId="165" fontId="6" fillId="6" borderId="1" xfId="0" applyNumberFormat="1" applyFont="1" applyFill="1" applyBorder="1" applyAlignment="1">
      <alignment horizontal="center" vertical="center" readingOrder="1"/>
    </xf>
    <xf numFmtId="0" fontId="6" fillId="6" borderId="1" xfId="0" applyNumberFormat="1" applyFont="1" applyFill="1" applyBorder="1" applyAlignment="1">
      <alignment horizontal="left" vertical="center" readingOrder="1"/>
    </xf>
    <xf numFmtId="165" fontId="2" fillId="0" borderId="0" xfId="0" applyNumberFormat="1" applyFont="1" applyFill="1" applyBorder="1" applyAlignment="1"/>
    <xf numFmtId="165" fontId="10" fillId="0" borderId="0" xfId="0" applyNumberFormat="1" applyFont="1" applyFill="1" applyBorder="1" applyAlignment="1">
      <alignment horizontal="center" vertical="center" readingOrder="1"/>
    </xf>
    <xf numFmtId="165" fontId="8" fillId="8" borderId="0" xfId="0" applyNumberFormat="1" applyFont="1" applyFill="1" applyBorder="1" applyAlignment="1">
      <alignment horizontal="center" vertical="center" readingOrder="1"/>
    </xf>
    <xf numFmtId="0" fontId="8" fillId="9" borderId="4" xfId="0" applyNumberFormat="1" applyFont="1" applyFill="1" applyBorder="1" applyAlignment="1">
      <alignment horizontal="center" vertical="center" wrapText="1" readingOrder="1"/>
    </xf>
    <xf numFmtId="0" fontId="12" fillId="0" borderId="0" xfId="0" applyFont="1" applyFill="1" applyBorder="1" applyAlignment="1">
      <alignment horizontal="left" indent="1"/>
    </xf>
    <xf numFmtId="0" fontId="13" fillId="0" borderId="5" xfId="0" applyFont="1" applyBorder="1" applyAlignment="1">
      <alignment horizontal="left"/>
    </xf>
    <xf numFmtId="0" fontId="6" fillId="0" borderId="4" xfId="0" applyNumberFormat="1" applyFont="1" applyFill="1" applyBorder="1" applyAlignment="1">
      <alignment horizontal="center" vertical="center" readingOrder="1"/>
    </xf>
    <xf numFmtId="165" fontId="6" fillId="0" borderId="4" xfId="0" applyNumberFormat="1" applyFont="1" applyFill="1" applyBorder="1" applyAlignment="1">
      <alignment horizontal="center" vertical="center" readingOrder="1"/>
    </xf>
    <xf numFmtId="165" fontId="6" fillId="0" borderId="4"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xf>
    <xf numFmtId="0" fontId="14" fillId="7" borderId="4" xfId="0" applyNumberFormat="1" applyFont="1" applyFill="1" applyBorder="1" applyAlignment="1">
      <alignment horizontal="center" vertical="center" wrapText="1" readingOrder="1"/>
    </xf>
    <xf numFmtId="0" fontId="9" fillId="0" borderId="4" xfId="0" applyFont="1" applyFill="1" applyBorder="1" applyAlignment="1">
      <alignment horizontal="center" vertical="center"/>
    </xf>
    <xf numFmtId="0" fontId="14" fillId="8" borderId="4" xfId="0" applyNumberFormat="1" applyFont="1" applyFill="1" applyBorder="1" applyAlignment="1">
      <alignment horizontal="center" vertical="center" readingOrder="1"/>
    </xf>
    <xf numFmtId="165" fontId="14" fillId="8" borderId="4" xfId="0" applyNumberFormat="1" applyFont="1" applyFill="1" applyBorder="1" applyAlignment="1">
      <alignment horizontal="center" vertical="center" readingOrder="1"/>
    </xf>
    <xf numFmtId="165" fontId="14" fillId="10" borderId="4" xfId="0" applyNumberFormat="1" applyFont="1" applyFill="1" applyBorder="1" applyAlignment="1">
      <alignment horizontal="center" vertical="center" readingOrder="1"/>
    </xf>
    <xf numFmtId="0" fontId="14" fillId="10" borderId="4" xfId="0" applyNumberFormat="1" applyFont="1" applyFill="1" applyBorder="1" applyAlignment="1">
      <alignment horizontal="center" vertical="center" readingOrder="1"/>
    </xf>
    <xf numFmtId="9" fontId="9" fillId="0" borderId="4" xfId="1" applyFont="1" applyFill="1" applyBorder="1" applyAlignment="1">
      <alignment horizontal="center" vertical="center"/>
    </xf>
    <xf numFmtId="9" fontId="14" fillId="10" borderId="4" xfId="1" applyFont="1" applyFill="1" applyBorder="1" applyAlignment="1">
      <alignment horizontal="center" vertical="center"/>
    </xf>
    <xf numFmtId="0" fontId="9" fillId="0" borderId="0" xfId="0" applyFont="1" applyFill="1" applyBorder="1" applyAlignment="1">
      <alignment horizontal="center" vertical="center" wrapText="1"/>
    </xf>
    <xf numFmtId="0" fontId="6" fillId="0" borderId="4" xfId="0" applyFont="1" applyBorder="1" applyAlignment="1">
      <alignment horizontal="center" vertical="center" wrapText="1"/>
    </xf>
    <xf numFmtId="166" fontId="9" fillId="0" borderId="4" xfId="3"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5" fontId="9" fillId="0" borderId="0" xfId="0" applyNumberFormat="1" applyFont="1" applyFill="1" applyBorder="1" applyAlignment="1">
      <alignment horizontal="center" vertical="center"/>
    </xf>
    <xf numFmtId="0" fontId="9" fillId="10" borderId="4" xfId="0" applyFont="1" applyFill="1" applyBorder="1" applyAlignment="1">
      <alignment horizontal="center" vertical="center"/>
    </xf>
    <xf numFmtId="165" fontId="6" fillId="0" borderId="0" xfId="0" applyNumberFormat="1" applyFont="1" applyFill="1" applyBorder="1" applyAlignment="1">
      <alignment horizontal="center" vertical="center" readingOrder="1"/>
    </xf>
    <xf numFmtId="0" fontId="9" fillId="0" borderId="4" xfId="0" applyNumberFormat="1" applyFont="1" applyFill="1" applyBorder="1" applyAlignment="1">
      <alignment horizontal="center" vertical="center"/>
    </xf>
    <xf numFmtId="0" fontId="14" fillId="10" borderId="4" xfId="0" applyFont="1" applyFill="1" applyBorder="1" applyAlignment="1">
      <alignment horizontal="center" vertical="center"/>
    </xf>
    <xf numFmtId="0" fontId="6" fillId="0" borderId="4" xfId="0" applyNumberFormat="1" applyFont="1" applyFill="1" applyBorder="1" applyAlignment="1">
      <alignment horizontal="center" vertical="center" wrapText="1" readingOrder="1"/>
    </xf>
    <xf numFmtId="0" fontId="9" fillId="0" borderId="0" xfId="0" applyFont="1" applyFill="1" applyBorder="1"/>
    <xf numFmtId="0" fontId="3" fillId="0" borderId="0" xfId="0" applyNumberFormat="1" applyFont="1" applyFill="1" applyBorder="1" applyAlignment="1">
      <alignment horizontal="center" vertical="top" readingOrder="1"/>
    </xf>
    <xf numFmtId="0" fontId="3" fillId="0" borderId="2" xfId="0" applyNumberFormat="1" applyFont="1" applyFill="1" applyBorder="1" applyAlignment="1">
      <alignment horizontal="center" vertical="top" readingOrder="1"/>
    </xf>
    <xf numFmtId="0" fontId="5" fillId="3" borderId="3" xfId="0" applyNumberFormat="1" applyFont="1" applyFill="1" applyBorder="1" applyAlignment="1">
      <alignment horizontal="center" vertical="center" readingOrder="1"/>
    </xf>
    <xf numFmtId="0" fontId="5" fillId="3" borderId="2" xfId="0" applyNumberFormat="1" applyFont="1" applyFill="1" applyBorder="1" applyAlignment="1">
      <alignment horizontal="center" vertical="center" readingOrder="1"/>
    </xf>
    <xf numFmtId="0" fontId="9" fillId="0" borderId="0" xfId="0" applyFont="1" applyFill="1" applyBorder="1" applyAlignment="1">
      <alignment horizontal="center" vertical="center"/>
    </xf>
    <xf numFmtId="0" fontId="14" fillId="7" borderId="6" xfId="0" applyNumberFormat="1" applyFont="1" applyFill="1" applyBorder="1" applyAlignment="1">
      <alignment horizontal="center" vertical="center" wrapText="1" readingOrder="1"/>
    </xf>
    <xf numFmtId="0" fontId="14" fillId="7" borderId="7" xfId="0" applyNumberFormat="1" applyFont="1" applyFill="1" applyBorder="1" applyAlignment="1">
      <alignment horizontal="center" vertical="center" wrapText="1" readingOrder="1"/>
    </xf>
    <xf numFmtId="0" fontId="14" fillId="7" borderId="8" xfId="0" applyNumberFormat="1" applyFont="1" applyFill="1" applyBorder="1" applyAlignment="1">
      <alignment horizontal="center" vertical="center" wrapText="1" readingOrder="1"/>
    </xf>
  </cellXfs>
  <cellStyles count="4">
    <cellStyle name="Moneda" xfId="3" builtinId="4"/>
    <cellStyle name="Normal" xfId="0" builtinId="0"/>
    <cellStyle name="Normal 2" xfId="2"/>
    <cellStyle name="Porcentaje" xfId="1" builtinId="5"/>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A52A2A"/>
      <rgbColor rgb="00D3D3D3"/>
      <rgbColor rgb="00FFFFFF"/>
      <rgbColor rgb="00DCDCDC"/>
      <rgbColor rgb="00CCE9C9"/>
      <rgbColor rgb="00FFB3A2"/>
      <rgbColor rgb="00F2F1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topLeftCell="A98" workbookViewId="0">
      <selection activeCell="A5" sqref="A5:E126"/>
    </sheetView>
  </sheetViews>
  <sheetFormatPr baseColWidth="10" defaultRowHeight="15"/>
  <cols>
    <col min="1" max="1" width="24.85546875" style="1" customWidth="1"/>
    <col min="2" max="2" width="25.5703125" style="1" customWidth="1"/>
    <col min="3" max="16384" width="11.42578125" style="1"/>
  </cols>
  <sheetData>
    <row r="1" spans="1:5" ht="15" customHeight="1">
      <c r="A1" s="40" t="s">
        <v>44</v>
      </c>
      <c r="B1" s="40"/>
      <c r="C1" s="40"/>
      <c r="D1" s="40"/>
      <c r="E1" s="40"/>
    </row>
    <row r="2" spans="1:5">
      <c r="A2" s="41"/>
      <c r="B2" s="41"/>
      <c r="C2" s="41"/>
      <c r="D2" s="41"/>
      <c r="E2" s="41"/>
    </row>
    <row r="3" spans="1:5" ht="15" customHeight="1">
      <c r="A3" s="2" t="s">
        <v>0</v>
      </c>
      <c r="B3" s="2" t="s">
        <v>0</v>
      </c>
      <c r="C3" s="42" t="s">
        <v>1</v>
      </c>
      <c r="D3" s="43"/>
      <c r="E3" s="43"/>
    </row>
    <row r="4" spans="1:5">
      <c r="A4" s="2" t="s">
        <v>2</v>
      </c>
      <c r="B4" s="2" t="s">
        <v>3</v>
      </c>
      <c r="C4" s="2" t="s">
        <v>4</v>
      </c>
      <c r="D4" s="2" t="s">
        <v>5</v>
      </c>
      <c r="E4" s="2" t="s">
        <v>67</v>
      </c>
    </row>
    <row r="5" spans="1:5">
      <c r="A5" s="3" t="s">
        <v>21</v>
      </c>
      <c r="B5" s="4" t="s">
        <v>7</v>
      </c>
      <c r="C5" s="5">
        <v>95799</v>
      </c>
      <c r="D5" s="5">
        <v>38633</v>
      </c>
      <c r="E5" s="5">
        <v>57166</v>
      </c>
    </row>
    <row r="6" spans="1:5">
      <c r="A6" s="3" t="s">
        <v>21</v>
      </c>
      <c r="B6" s="4" t="s">
        <v>8</v>
      </c>
      <c r="C6" s="5">
        <v>43477</v>
      </c>
      <c r="D6" s="5">
        <v>22524</v>
      </c>
      <c r="E6" s="5">
        <v>20953</v>
      </c>
    </row>
    <row r="7" spans="1:5">
      <c r="A7" s="3" t="s">
        <v>21</v>
      </c>
      <c r="B7" s="4" t="s">
        <v>9</v>
      </c>
      <c r="C7" s="5">
        <v>36082</v>
      </c>
      <c r="D7" s="5">
        <v>0</v>
      </c>
      <c r="E7" s="5">
        <v>36082</v>
      </c>
    </row>
    <row r="8" spans="1:5">
      <c r="A8" s="3" t="s">
        <v>21</v>
      </c>
      <c r="B8" s="4" t="s">
        <v>10</v>
      </c>
      <c r="C8" s="5">
        <v>6018</v>
      </c>
      <c r="D8" s="5">
        <v>0</v>
      </c>
      <c r="E8" s="5">
        <v>6018</v>
      </c>
    </row>
    <row r="9" spans="1:5">
      <c r="A9" s="3" t="s">
        <v>21</v>
      </c>
      <c r="B9" s="4" t="s">
        <v>22</v>
      </c>
      <c r="C9" s="5">
        <v>37989</v>
      </c>
      <c r="D9" s="5">
        <v>35737</v>
      </c>
      <c r="E9" s="5">
        <v>2252</v>
      </c>
    </row>
    <row r="10" spans="1:5">
      <c r="A10" s="3" t="s">
        <v>21</v>
      </c>
      <c r="B10" s="4" t="s">
        <v>23</v>
      </c>
      <c r="C10" s="5">
        <v>66178</v>
      </c>
      <c r="D10" s="5">
        <v>56778</v>
      </c>
      <c r="E10" s="5">
        <v>9400</v>
      </c>
    </row>
    <row r="11" spans="1:5">
      <c r="A11" s="3" t="s">
        <v>21</v>
      </c>
      <c r="B11" s="4" t="s">
        <v>12</v>
      </c>
      <c r="C11" s="5">
        <v>249725</v>
      </c>
      <c r="D11" s="5">
        <v>166284</v>
      </c>
      <c r="E11" s="5">
        <v>83441</v>
      </c>
    </row>
    <row r="12" spans="1:5">
      <c r="A12" s="3" t="s">
        <v>21</v>
      </c>
      <c r="B12" s="4" t="s">
        <v>24</v>
      </c>
      <c r="C12" s="5">
        <v>57397</v>
      </c>
      <c r="D12" s="5">
        <v>0</v>
      </c>
      <c r="E12" s="5">
        <v>57397</v>
      </c>
    </row>
    <row r="13" spans="1:5">
      <c r="A13" s="3" t="s">
        <v>21</v>
      </c>
      <c r="B13" s="4" t="s">
        <v>25</v>
      </c>
      <c r="C13" s="5">
        <v>47987</v>
      </c>
      <c r="D13" s="5">
        <v>0</v>
      </c>
      <c r="E13" s="5">
        <v>47987</v>
      </c>
    </row>
    <row r="14" spans="1:5">
      <c r="A14" s="3" t="s">
        <v>21</v>
      </c>
      <c r="B14" s="4" t="s">
        <v>26</v>
      </c>
      <c r="C14" s="5">
        <v>30450</v>
      </c>
      <c r="D14" s="5">
        <v>0</v>
      </c>
      <c r="E14" s="5">
        <v>30450</v>
      </c>
    </row>
    <row r="15" spans="1:5">
      <c r="A15" s="3" t="s">
        <v>21</v>
      </c>
      <c r="B15" s="4" t="s">
        <v>27</v>
      </c>
      <c r="C15" s="5">
        <v>212517</v>
      </c>
      <c r="D15" s="5">
        <v>0</v>
      </c>
      <c r="E15" s="5">
        <v>212517</v>
      </c>
    </row>
    <row r="16" spans="1:5">
      <c r="A16" s="3" t="s">
        <v>21</v>
      </c>
      <c r="B16" s="4" t="s">
        <v>28</v>
      </c>
      <c r="C16" s="5">
        <v>202792</v>
      </c>
      <c r="D16" s="5">
        <v>0</v>
      </c>
      <c r="E16" s="5">
        <v>202792</v>
      </c>
    </row>
    <row r="17" spans="1:6">
      <c r="A17" s="3" t="s">
        <v>21</v>
      </c>
      <c r="B17" s="4" t="s">
        <v>29</v>
      </c>
      <c r="C17" s="5">
        <v>457</v>
      </c>
      <c r="D17" s="5">
        <v>457</v>
      </c>
      <c r="E17" s="5">
        <v>0</v>
      </c>
    </row>
    <row r="18" spans="1:6">
      <c r="A18" s="3" t="s">
        <v>21</v>
      </c>
      <c r="B18" s="4" t="s">
        <v>13</v>
      </c>
      <c r="C18" s="5">
        <v>749468</v>
      </c>
      <c r="D18" s="5">
        <v>47828</v>
      </c>
      <c r="E18" s="5">
        <v>701640</v>
      </c>
    </row>
    <row r="19" spans="1:6">
      <c r="A19" s="3" t="s">
        <v>21</v>
      </c>
      <c r="B19" s="4" t="s">
        <v>30</v>
      </c>
      <c r="C19" s="5">
        <v>25683</v>
      </c>
      <c r="D19" s="5">
        <v>19492</v>
      </c>
      <c r="E19" s="5">
        <v>6191</v>
      </c>
    </row>
    <row r="20" spans="1:6">
      <c r="A20" s="3" t="s">
        <v>21</v>
      </c>
      <c r="B20" s="4" t="s">
        <v>31</v>
      </c>
      <c r="C20" s="5">
        <v>920</v>
      </c>
      <c r="D20" s="5">
        <v>565</v>
      </c>
      <c r="E20" s="5">
        <v>355</v>
      </c>
    </row>
    <row r="21" spans="1:6">
      <c r="A21" s="3" t="s">
        <v>21</v>
      </c>
      <c r="B21" s="4" t="s">
        <v>14</v>
      </c>
      <c r="C21" s="5">
        <v>113462</v>
      </c>
      <c r="D21" s="5">
        <v>64050</v>
      </c>
      <c r="E21" s="5">
        <v>49412</v>
      </c>
      <c r="F21" s="11"/>
    </row>
    <row r="22" spans="1:6">
      <c r="A22" s="3" t="s">
        <v>21</v>
      </c>
      <c r="B22" s="4" t="s">
        <v>32</v>
      </c>
      <c r="C22" s="5">
        <v>353236</v>
      </c>
      <c r="D22" s="5">
        <v>113569</v>
      </c>
      <c r="E22" s="5">
        <v>239667</v>
      </c>
    </row>
    <row r="23" spans="1:6">
      <c r="A23" s="3" t="s">
        <v>21</v>
      </c>
      <c r="B23" s="4" t="s">
        <v>33</v>
      </c>
      <c r="C23" s="5">
        <v>6629</v>
      </c>
      <c r="D23" s="5">
        <v>0</v>
      </c>
      <c r="E23" s="5">
        <v>6629</v>
      </c>
    </row>
    <row r="24" spans="1:6">
      <c r="A24" s="3" t="s">
        <v>21</v>
      </c>
      <c r="B24" s="4" t="s">
        <v>15</v>
      </c>
      <c r="C24" s="5">
        <v>111196</v>
      </c>
      <c r="D24" s="5">
        <v>65236</v>
      </c>
      <c r="E24" s="5">
        <v>45960</v>
      </c>
    </row>
    <row r="25" spans="1:6">
      <c r="A25" s="3" t="s">
        <v>21</v>
      </c>
      <c r="B25" s="4" t="s">
        <v>34</v>
      </c>
      <c r="C25" s="5">
        <v>168948</v>
      </c>
      <c r="D25" s="5">
        <v>550</v>
      </c>
      <c r="E25" s="5">
        <v>168398</v>
      </c>
    </row>
    <row r="26" spans="1:6">
      <c r="A26" s="3" t="s">
        <v>21</v>
      </c>
      <c r="B26" s="4" t="s">
        <v>16</v>
      </c>
      <c r="C26" s="5">
        <v>937353</v>
      </c>
      <c r="D26" s="5">
        <v>860853</v>
      </c>
      <c r="E26" s="5">
        <v>76500</v>
      </c>
    </row>
    <row r="27" spans="1:6">
      <c r="A27" s="3" t="s">
        <v>21</v>
      </c>
      <c r="B27" s="4" t="s">
        <v>17</v>
      </c>
      <c r="C27" s="5">
        <v>367354</v>
      </c>
      <c r="D27" s="5">
        <v>255910</v>
      </c>
      <c r="E27" s="5">
        <v>111444</v>
      </c>
    </row>
    <row r="28" spans="1:6">
      <c r="A28" s="3" t="s">
        <v>21</v>
      </c>
      <c r="B28" s="4" t="s">
        <v>18</v>
      </c>
      <c r="C28" s="5">
        <v>18675</v>
      </c>
      <c r="D28" s="5">
        <v>0</v>
      </c>
      <c r="E28" s="5">
        <v>18675</v>
      </c>
    </row>
    <row r="29" spans="1:6">
      <c r="A29" s="3" t="s">
        <v>21</v>
      </c>
      <c r="B29" s="3" t="s">
        <v>19</v>
      </c>
      <c r="C29" s="6">
        <v>3939792</v>
      </c>
      <c r="D29" s="6">
        <v>1748466</v>
      </c>
      <c r="E29" s="6">
        <v>2191326</v>
      </c>
    </row>
    <row r="30" spans="1:6">
      <c r="A30" s="3" t="s">
        <v>36</v>
      </c>
      <c r="B30" s="4" t="s">
        <v>7</v>
      </c>
      <c r="C30" s="5">
        <v>294053</v>
      </c>
      <c r="D30" s="5">
        <v>219155</v>
      </c>
      <c r="E30" s="5">
        <v>74898</v>
      </c>
    </row>
    <row r="31" spans="1:6">
      <c r="A31" s="3" t="s">
        <v>36</v>
      </c>
      <c r="B31" s="4" t="s">
        <v>8</v>
      </c>
      <c r="C31" s="5">
        <v>16090</v>
      </c>
      <c r="D31" s="5">
        <v>12881</v>
      </c>
      <c r="E31" s="5">
        <v>3209</v>
      </c>
    </row>
    <row r="32" spans="1:6">
      <c r="A32" s="3" t="s">
        <v>36</v>
      </c>
      <c r="B32" s="4" t="s">
        <v>10</v>
      </c>
      <c r="C32" s="5">
        <v>4540</v>
      </c>
      <c r="D32" s="5">
        <v>0</v>
      </c>
      <c r="E32" s="5">
        <v>4540</v>
      </c>
    </row>
    <row r="33" spans="1:5">
      <c r="A33" s="3" t="s">
        <v>36</v>
      </c>
      <c r="B33" s="4" t="s">
        <v>37</v>
      </c>
      <c r="C33" s="5">
        <v>11017</v>
      </c>
      <c r="D33" s="5">
        <v>0</v>
      </c>
      <c r="E33" s="5">
        <v>11017</v>
      </c>
    </row>
    <row r="34" spans="1:5">
      <c r="A34" s="3" t="s">
        <v>36</v>
      </c>
      <c r="B34" s="4" t="s">
        <v>22</v>
      </c>
      <c r="C34" s="5">
        <v>9815</v>
      </c>
      <c r="D34" s="5">
        <v>4391</v>
      </c>
      <c r="E34" s="5">
        <v>5424</v>
      </c>
    </row>
    <row r="35" spans="1:5">
      <c r="A35" s="3" t="s">
        <v>36</v>
      </c>
      <c r="B35" s="4" t="s">
        <v>23</v>
      </c>
      <c r="C35" s="5">
        <v>11800</v>
      </c>
      <c r="D35" s="5">
        <v>11800</v>
      </c>
      <c r="E35" s="5">
        <v>0</v>
      </c>
    </row>
    <row r="36" spans="1:5">
      <c r="A36" s="3" t="s">
        <v>36</v>
      </c>
      <c r="B36" s="4" t="s">
        <v>12</v>
      </c>
      <c r="C36" s="5">
        <v>95678</v>
      </c>
      <c r="D36" s="5">
        <v>51330</v>
      </c>
      <c r="E36" s="5">
        <v>44348</v>
      </c>
    </row>
    <row r="37" spans="1:5">
      <c r="A37" s="3" t="s">
        <v>36</v>
      </c>
      <c r="B37" s="4" t="s">
        <v>24</v>
      </c>
      <c r="C37" s="5">
        <v>1401</v>
      </c>
      <c r="D37" s="5">
        <v>0</v>
      </c>
      <c r="E37" s="5">
        <v>1401</v>
      </c>
    </row>
    <row r="38" spans="1:5">
      <c r="A38" s="3" t="s">
        <v>36</v>
      </c>
      <c r="B38" s="4" t="s">
        <v>28</v>
      </c>
      <c r="C38" s="5">
        <v>994</v>
      </c>
      <c r="D38" s="5">
        <v>0</v>
      </c>
      <c r="E38" s="5">
        <v>994</v>
      </c>
    </row>
    <row r="39" spans="1:5">
      <c r="A39" s="3" t="s">
        <v>36</v>
      </c>
      <c r="B39" s="4" t="s">
        <v>29</v>
      </c>
      <c r="C39" s="5">
        <v>135</v>
      </c>
      <c r="D39" s="5">
        <v>0</v>
      </c>
      <c r="E39" s="5">
        <v>135</v>
      </c>
    </row>
    <row r="40" spans="1:5">
      <c r="A40" s="3" t="s">
        <v>36</v>
      </c>
      <c r="B40" s="4" t="s">
        <v>13</v>
      </c>
      <c r="C40" s="5">
        <v>243356</v>
      </c>
      <c r="D40" s="5">
        <v>17805</v>
      </c>
      <c r="E40" s="5">
        <v>225551</v>
      </c>
    </row>
    <row r="41" spans="1:5">
      <c r="A41" s="3" t="s">
        <v>36</v>
      </c>
      <c r="B41" s="4" t="s">
        <v>31</v>
      </c>
      <c r="C41" s="5">
        <v>3585</v>
      </c>
      <c r="D41" s="5">
        <v>0</v>
      </c>
      <c r="E41" s="5">
        <v>3585</v>
      </c>
    </row>
    <row r="42" spans="1:5">
      <c r="A42" s="3" t="s">
        <v>36</v>
      </c>
      <c r="B42" s="4" t="s">
        <v>14</v>
      </c>
      <c r="C42" s="5">
        <v>97718</v>
      </c>
      <c r="D42" s="5">
        <v>18375</v>
      </c>
      <c r="E42" s="5">
        <v>79343</v>
      </c>
    </row>
    <row r="43" spans="1:5">
      <c r="A43" s="3" t="s">
        <v>36</v>
      </c>
      <c r="B43" s="4" t="s">
        <v>32</v>
      </c>
      <c r="C43" s="5">
        <v>91389</v>
      </c>
      <c r="D43" s="5">
        <v>17842</v>
      </c>
      <c r="E43" s="5">
        <v>73547</v>
      </c>
    </row>
    <row r="44" spans="1:5">
      <c r="A44" s="3" t="s">
        <v>36</v>
      </c>
      <c r="B44" s="4" t="s">
        <v>33</v>
      </c>
      <c r="C44" s="5">
        <v>30109</v>
      </c>
      <c r="D44" s="5">
        <v>0</v>
      </c>
      <c r="E44" s="5">
        <v>30109</v>
      </c>
    </row>
    <row r="45" spans="1:5">
      <c r="A45" s="3" t="s">
        <v>36</v>
      </c>
      <c r="B45" s="4" t="s">
        <v>15</v>
      </c>
      <c r="C45" s="5">
        <v>28569</v>
      </c>
      <c r="D45" s="5">
        <v>25905</v>
      </c>
      <c r="E45" s="5">
        <v>2664</v>
      </c>
    </row>
    <row r="46" spans="1:5">
      <c r="A46" s="3" t="s">
        <v>36</v>
      </c>
      <c r="B46" s="4" t="s">
        <v>34</v>
      </c>
      <c r="C46" s="5">
        <v>58046</v>
      </c>
      <c r="D46" s="5">
        <v>7797</v>
      </c>
      <c r="E46" s="5">
        <v>50249</v>
      </c>
    </row>
    <row r="47" spans="1:5">
      <c r="A47" s="3" t="s">
        <v>36</v>
      </c>
      <c r="B47" s="4" t="s">
        <v>16</v>
      </c>
      <c r="C47" s="5">
        <v>157860</v>
      </c>
      <c r="D47" s="5">
        <v>85417</v>
      </c>
      <c r="E47" s="5">
        <v>72443</v>
      </c>
    </row>
    <row r="48" spans="1:5">
      <c r="A48" s="3" t="s">
        <v>36</v>
      </c>
      <c r="B48" s="4" t="s">
        <v>18</v>
      </c>
      <c r="C48" s="5">
        <v>261565</v>
      </c>
      <c r="D48" s="5">
        <v>197019</v>
      </c>
      <c r="E48" s="5">
        <v>64546</v>
      </c>
    </row>
    <row r="49" spans="1:5">
      <c r="A49" s="3" t="s">
        <v>36</v>
      </c>
      <c r="B49" s="3" t="s">
        <v>19</v>
      </c>
      <c r="C49" s="6">
        <v>1417721</v>
      </c>
      <c r="D49" s="6">
        <v>669716</v>
      </c>
      <c r="E49" s="6">
        <v>748005</v>
      </c>
    </row>
    <row r="50" spans="1:5">
      <c r="A50" s="3" t="s">
        <v>38</v>
      </c>
      <c r="B50" s="4" t="s">
        <v>7</v>
      </c>
      <c r="C50" s="5">
        <v>93136</v>
      </c>
      <c r="D50" s="5">
        <v>57087</v>
      </c>
      <c r="E50" s="5">
        <v>36049</v>
      </c>
    </row>
    <row r="51" spans="1:5">
      <c r="A51" s="3" t="s">
        <v>38</v>
      </c>
      <c r="B51" s="4" t="s">
        <v>8</v>
      </c>
      <c r="C51" s="5">
        <v>11991</v>
      </c>
      <c r="D51" s="5">
        <v>4518</v>
      </c>
      <c r="E51" s="5">
        <v>7473</v>
      </c>
    </row>
    <row r="52" spans="1:5">
      <c r="A52" s="3" t="s">
        <v>38</v>
      </c>
      <c r="B52" s="4" t="s">
        <v>9</v>
      </c>
      <c r="C52" s="5">
        <v>12466</v>
      </c>
      <c r="D52" s="5">
        <v>0</v>
      </c>
      <c r="E52" s="5">
        <v>12466</v>
      </c>
    </row>
    <row r="53" spans="1:5">
      <c r="A53" s="3" t="s">
        <v>38</v>
      </c>
      <c r="B53" s="4" t="s">
        <v>10</v>
      </c>
      <c r="C53" s="5">
        <v>954</v>
      </c>
      <c r="D53" s="5">
        <v>0</v>
      </c>
      <c r="E53" s="5">
        <v>954</v>
      </c>
    </row>
    <row r="54" spans="1:5">
      <c r="A54" s="3" t="s">
        <v>38</v>
      </c>
      <c r="B54" s="4" t="s">
        <v>22</v>
      </c>
      <c r="C54" s="5">
        <v>13109</v>
      </c>
      <c r="D54" s="5">
        <v>9886</v>
      </c>
      <c r="E54" s="5">
        <v>3223</v>
      </c>
    </row>
    <row r="55" spans="1:5">
      <c r="A55" s="3" t="s">
        <v>38</v>
      </c>
      <c r="B55" s="4" t="s">
        <v>23</v>
      </c>
      <c r="C55" s="5">
        <v>4518</v>
      </c>
      <c r="D55" s="5">
        <v>4293</v>
      </c>
      <c r="E55" s="5">
        <v>225</v>
      </c>
    </row>
    <row r="56" spans="1:5">
      <c r="A56" s="3" t="s">
        <v>38</v>
      </c>
      <c r="B56" s="4" t="s">
        <v>12</v>
      </c>
      <c r="C56" s="5">
        <v>128336</v>
      </c>
      <c r="D56" s="5">
        <v>49479</v>
      </c>
      <c r="E56" s="5">
        <v>78857</v>
      </c>
    </row>
    <row r="57" spans="1:5">
      <c r="A57" s="3" t="s">
        <v>38</v>
      </c>
      <c r="B57" s="4" t="s">
        <v>29</v>
      </c>
      <c r="C57" s="5">
        <v>28</v>
      </c>
      <c r="D57" s="5">
        <v>0</v>
      </c>
      <c r="E57" s="5">
        <v>28</v>
      </c>
    </row>
    <row r="58" spans="1:5">
      <c r="A58" s="3" t="s">
        <v>38</v>
      </c>
      <c r="B58" s="4" t="s">
        <v>13</v>
      </c>
      <c r="C58" s="5">
        <v>72939</v>
      </c>
      <c r="D58" s="5">
        <v>10568</v>
      </c>
      <c r="E58" s="5">
        <v>62371</v>
      </c>
    </row>
    <row r="59" spans="1:5">
      <c r="A59" s="3" t="s">
        <v>38</v>
      </c>
      <c r="B59" s="4" t="s">
        <v>30</v>
      </c>
      <c r="C59" s="5">
        <v>361</v>
      </c>
      <c r="D59" s="5">
        <v>0</v>
      </c>
      <c r="E59" s="5">
        <v>361</v>
      </c>
    </row>
    <row r="60" spans="1:5">
      <c r="A60" s="3" t="s">
        <v>38</v>
      </c>
      <c r="B60" s="4" t="s">
        <v>31</v>
      </c>
      <c r="C60" s="5">
        <v>3930</v>
      </c>
      <c r="D60" s="5">
        <v>3930</v>
      </c>
      <c r="E60" s="5">
        <v>0</v>
      </c>
    </row>
    <row r="61" spans="1:5">
      <c r="A61" s="3" t="s">
        <v>38</v>
      </c>
      <c r="B61" s="4" t="s">
        <v>14</v>
      </c>
      <c r="C61" s="5">
        <v>22726</v>
      </c>
      <c r="D61" s="5">
        <v>7825</v>
      </c>
      <c r="E61" s="5">
        <v>14901</v>
      </c>
    </row>
    <row r="62" spans="1:5">
      <c r="A62" s="3" t="s">
        <v>38</v>
      </c>
      <c r="B62" s="4" t="s">
        <v>32</v>
      </c>
      <c r="C62" s="5">
        <v>62114</v>
      </c>
      <c r="D62" s="5">
        <v>5640</v>
      </c>
      <c r="E62" s="5">
        <v>56474</v>
      </c>
    </row>
    <row r="63" spans="1:5">
      <c r="A63" s="3" t="s">
        <v>38</v>
      </c>
      <c r="B63" s="4" t="s">
        <v>33</v>
      </c>
      <c r="C63" s="5">
        <v>12982</v>
      </c>
      <c r="D63" s="5">
        <v>0</v>
      </c>
      <c r="E63" s="5">
        <v>12982</v>
      </c>
    </row>
    <row r="64" spans="1:5">
      <c r="A64" s="3" t="s">
        <v>38</v>
      </c>
      <c r="B64" s="4" t="s">
        <v>15</v>
      </c>
      <c r="C64" s="5">
        <v>23114</v>
      </c>
      <c r="D64" s="5">
        <v>21255</v>
      </c>
      <c r="E64" s="5">
        <v>1859</v>
      </c>
    </row>
    <row r="65" spans="1:5">
      <c r="A65" s="3" t="s">
        <v>38</v>
      </c>
      <c r="B65" s="4" t="s">
        <v>34</v>
      </c>
      <c r="C65" s="5">
        <v>17588</v>
      </c>
      <c r="D65" s="5">
        <v>19</v>
      </c>
      <c r="E65" s="5">
        <v>17569</v>
      </c>
    </row>
    <row r="66" spans="1:5">
      <c r="A66" s="3" t="s">
        <v>38</v>
      </c>
      <c r="B66" s="4" t="s">
        <v>16</v>
      </c>
      <c r="C66" s="5">
        <v>59511</v>
      </c>
      <c r="D66" s="5">
        <v>40734</v>
      </c>
      <c r="E66" s="5">
        <v>18777</v>
      </c>
    </row>
    <row r="67" spans="1:5">
      <c r="A67" s="3" t="s">
        <v>38</v>
      </c>
      <c r="B67" s="4" t="s">
        <v>18</v>
      </c>
      <c r="C67" s="5">
        <v>21885</v>
      </c>
      <c r="D67" s="5">
        <v>21885</v>
      </c>
      <c r="E67" s="5">
        <v>0</v>
      </c>
    </row>
    <row r="68" spans="1:5">
      <c r="A68" s="3" t="s">
        <v>38</v>
      </c>
      <c r="B68" s="3" t="s">
        <v>19</v>
      </c>
      <c r="C68" s="6">
        <v>561686</v>
      </c>
      <c r="D68" s="6">
        <v>237119</v>
      </c>
      <c r="E68" s="6">
        <v>324567</v>
      </c>
    </row>
    <row r="69" spans="1:5">
      <c r="A69" s="3" t="s">
        <v>39</v>
      </c>
      <c r="B69" s="4" t="s">
        <v>7</v>
      </c>
      <c r="C69" s="5">
        <v>73726</v>
      </c>
      <c r="D69" s="5">
        <v>32293</v>
      </c>
      <c r="E69" s="5">
        <v>41433</v>
      </c>
    </row>
    <row r="70" spans="1:5">
      <c r="A70" s="3" t="s">
        <v>39</v>
      </c>
      <c r="B70" s="4" t="s">
        <v>8</v>
      </c>
      <c r="C70" s="5">
        <v>22897</v>
      </c>
      <c r="D70" s="5">
        <v>18064</v>
      </c>
      <c r="E70" s="5">
        <v>4833</v>
      </c>
    </row>
    <row r="71" spans="1:5">
      <c r="A71" s="3" t="s">
        <v>39</v>
      </c>
      <c r="B71" s="4" t="s">
        <v>9</v>
      </c>
      <c r="C71" s="5">
        <v>17369</v>
      </c>
      <c r="D71" s="5">
        <v>0</v>
      </c>
      <c r="E71" s="5">
        <v>17369</v>
      </c>
    </row>
    <row r="72" spans="1:5">
      <c r="A72" s="3" t="s">
        <v>39</v>
      </c>
      <c r="B72" s="4" t="s">
        <v>10</v>
      </c>
      <c r="C72" s="5">
        <v>8122</v>
      </c>
      <c r="D72" s="5">
        <v>2910</v>
      </c>
      <c r="E72" s="5">
        <v>5212</v>
      </c>
    </row>
    <row r="73" spans="1:5">
      <c r="A73" s="3" t="s">
        <v>39</v>
      </c>
      <c r="B73" s="4" t="s">
        <v>22</v>
      </c>
      <c r="C73" s="5">
        <v>2628</v>
      </c>
      <c r="D73" s="5">
        <v>2628</v>
      </c>
      <c r="E73" s="5">
        <v>0</v>
      </c>
    </row>
    <row r="74" spans="1:5">
      <c r="A74" s="3" t="s">
        <v>39</v>
      </c>
      <c r="B74" s="4" t="s">
        <v>23</v>
      </c>
      <c r="C74" s="5">
        <v>33638</v>
      </c>
      <c r="D74" s="5">
        <v>33638</v>
      </c>
      <c r="E74" s="5">
        <v>0</v>
      </c>
    </row>
    <row r="75" spans="1:5">
      <c r="A75" s="3" t="s">
        <v>39</v>
      </c>
      <c r="B75" s="4" t="s">
        <v>12</v>
      </c>
      <c r="C75" s="5">
        <v>160767</v>
      </c>
      <c r="D75" s="5">
        <v>113569</v>
      </c>
      <c r="E75" s="5">
        <v>47198</v>
      </c>
    </row>
    <row r="76" spans="1:5">
      <c r="A76" s="3" t="s">
        <v>39</v>
      </c>
      <c r="B76" s="4" t="s">
        <v>24</v>
      </c>
      <c r="C76" s="5">
        <v>9306</v>
      </c>
      <c r="D76" s="5">
        <v>0</v>
      </c>
      <c r="E76" s="5">
        <v>9306</v>
      </c>
    </row>
    <row r="77" spans="1:5">
      <c r="A77" s="3" t="s">
        <v>39</v>
      </c>
      <c r="B77" s="4" t="s">
        <v>13</v>
      </c>
      <c r="C77" s="5">
        <v>383790</v>
      </c>
      <c r="D77" s="5">
        <v>22068</v>
      </c>
      <c r="E77" s="5">
        <v>361722</v>
      </c>
    </row>
    <row r="78" spans="1:5">
      <c r="A78" s="3" t="s">
        <v>39</v>
      </c>
      <c r="B78" s="4" t="s">
        <v>30</v>
      </c>
      <c r="C78" s="5">
        <v>265</v>
      </c>
      <c r="D78" s="5">
        <v>0</v>
      </c>
      <c r="E78" s="5">
        <v>265</v>
      </c>
    </row>
    <row r="79" spans="1:5">
      <c r="A79" s="3" t="s">
        <v>39</v>
      </c>
      <c r="B79" s="4" t="s">
        <v>31</v>
      </c>
      <c r="C79" s="5">
        <v>3705</v>
      </c>
      <c r="D79" s="5">
        <v>3262</v>
      </c>
      <c r="E79" s="5">
        <v>443</v>
      </c>
    </row>
    <row r="80" spans="1:5">
      <c r="A80" s="3" t="s">
        <v>39</v>
      </c>
      <c r="B80" s="4" t="s">
        <v>14</v>
      </c>
      <c r="C80" s="5">
        <v>66939</v>
      </c>
      <c r="D80" s="5">
        <v>49936</v>
      </c>
      <c r="E80" s="5">
        <v>17003</v>
      </c>
    </row>
    <row r="81" spans="1:5">
      <c r="A81" s="3" t="s">
        <v>39</v>
      </c>
      <c r="B81" s="4" t="s">
        <v>32</v>
      </c>
      <c r="C81" s="5">
        <v>111778</v>
      </c>
      <c r="D81" s="5">
        <v>45459</v>
      </c>
      <c r="E81" s="5">
        <v>66319</v>
      </c>
    </row>
    <row r="82" spans="1:5">
      <c r="A82" s="3" t="s">
        <v>39</v>
      </c>
      <c r="B82" s="4" t="s">
        <v>33</v>
      </c>
      <c r="C82" s="5">
        <v>10426</v>
      </c>
      <c r="D82" s="5">
        <v>0</v>
      </c>
      <c r="E82" s="5">
        <v>10426</v>
      </c>
    </row>
    <row r="83" spans="1:5">
      <c r="A83" s="3" t="s">
        <v>39</v>
      </c>
      <c r="B83" s="4" t="s">
        <v>15</v>
      </c>
      <c r="C83" s="5">
        <v>55928</v>
      </c>
      <c r="D83" s="5">
        <v>41767</v>
      </c>
      <c r="E83" s="5">
        <v>14161</v>
      </c>
    </row>
    <row r="84" spans="1:5">
      <c r="A84" s="3" t="s">
        <v>39</v>
      </c>
      <c r="B84" s="4" t="s">
        <v>34</v>
      </c>
      <c r="C84" s="5">
        <v>137507</v>
      </c>
      <c r="D84" s="5">
        <v>1331</v>
      </c>
      <c r="E84" s="5">
        <v>136176</v>
      </c>
    </row>
    <row r="85" spans="1:5">
      <c r="A85" s="3" t="s">
        <v>39</v>
      </c>
      <c r="B85" s="4" t="s">
        <v>16</v>
      </c>
      <c r="C85" s="5">
        <v>203081</v>
      </c>
      <c r="D85" s="5">
        <v>178345</v>
      </c>
      <c r="E85" s="5">
        <v>24736</v>
      </c>
    </row>
    <row r="86" spans="1:5">
      <c r="A86" s="3" t="s">
        <v>39</v>
      </c>
      <c r="B86" s="4" t="s">
        <v>17</v>
      </c>
      <c r="C86" s="5">
        <v>272</v>
      </c>
      <c r="D86" s="5">
        <v>0</v>
      </c>
      <c r="E86" s="5">
        <v>272</v>
      </c>
    </row>
    <row r="87" spans="1:5">
      <c r="A87" s="3" t="s">
        <v>39</v>
      </c>
      <c r="B87" s="4" t="s">
        <v>18</v>
      </c>
      <c r="C87" s="5">
        <v>158482</v>
      </c>
      <c r="D87" s="5">
        <v>130950</v>
      </c>
      <c r="E87" s="5">
        <v>27532</v>
      </c>
    </row>
    <row r="88" spans="1:5">
      <c r="A88" s="3" t="s">
        <v>39</v>
      </c>
      <c r="B88" s="3" t="s">
        <v>19</v>
      </c>
      <c r="C88" s="6">
        <v>1460624</v>
      </c>
      <c r="D88" s="6">
        <v>676218</v>
      </c>
      <c r="E88" s="6">
        <v>784406</v>
      </c>
    </row>
    <row r="89" spans="1:5">
      <c r="A89" s="7" t="s">
        <v>61</v>
      </c>
      <c r="B89" s="4" t="s">
        <v>57</v>
      </c>
      <c r="C89" s="5">
        <v>64610.82</v>
      </c>
      <c r="D89" s="5">
        <v>39296.14</v>
      </c>
      <c r="E89" s="5">
        <v>25314.68</v>
      </c>
    </row>
    <row r="90" spans="1:5">
      <c r="A90" s="7" t="s">
        <v>61</v>
      </c>
      <c r="B90" s="4" t="s">
        <v>48</v>
      </c>
      <c r="C90" s="5">
        <v>72965.27</v>
      </c>
      <c r="D90" s="5">
        <v>41529.380000000005</v>
      </c>
      <c r="E90" s="5">
        <v>31435.89</v>
      </c>
    </row>
    <row r="91" spans="1:5">
      <c r="A91" s="7" t="s">
        <v>61</v>
      </c>
      <c r="B91" s="4" t="s">
        <v>51</v>
      </c>
      <c r="C91" s="5">
        <v>13554.77</v>
      </c>
      <c r="D91" s="5">
        <v>10125.33</v>
      </c>
      <c r="E91" s="5">
        <v>3429.44</v>
      </c>
    </row>
    <row r="92" spans="1:5">
      <c r="A92" s="7" t="s">
        <v>61</v>
      </c>
      <c r="B92" s="4" t="s">
        <v>58</v>
      </c>
      <c r="C92" s="5">
        <v>44505.01</v>
      </c>
      <c r="D92" s="5">
        <v>2815.7099999999982</v>
      </c>
      <c r="E92" s="5">
        <v>41689.300000000003</v>
      </c>
    </row>
    <row r="93" spans="1:5">
      <c r="A93" s="7" t="s">
        <v>61</v>
      </c>
      <c r="B93" s="4" t="s">
        <v>47</v>
      </c>
      <c r="C93" s="5">
        <v>95455.63</v>
      </c>
      <c r="D93" s="5">
        <v>28713.53</v>
      </c>
      <c r="E93" s="5">
        <v>66742.100000000006</v>
      </c>
    </row>
    <row r="94" spans="1:5">
      <c r="A94" s="7" t="s">
        <v>61</v>
      </c>
      <c r="B94" s="4" t="s">
        <v>45</v>
      </c>
      <c r="C94" s="5">
        <v>191721.63</v>
      </c>
      <c r="D94" s="5">
        <v>104581.48</v>
      </c>
      <c r="E94" s="5">
        <v>87140.15</v>
      </c>
    </row>
    <row r="95" spans="1:5">
      <c r="A95" s="7" t="s">
        <v>61</v>
      </c>
      <c r="B95" s="4" t="s">
        <v>56</v>
      </c>
      <c r="C95" s="5">
        <v>3594.93</v>
      </c>
      <c r="D95" s="5">
        <v>3594.93</v>
      </c>
      <c r="E95" s="5">
        <v>0</v>
      </c>
    </row>
    <row r="96" spans="1:5">
      <c r="A96" s="7" t="s">
        <v>61</v>
      </c>
      <c r="B96" s="4" t="s">
        <v>55</v>
      </c>
      <c r="C96" s="5">
        <v>3745.12</v>
      </c>
      <c r="D96" s="5">
        <v>3745.12</v>
      </c>
      <c r="E96" s="5">
        <v>0</v>
      </c>
    </row>
    <row r="97" spans="1:5">
      <c r="A97" s="7" t="s">
        <v>61</v>
      </c>
      <c r="B97" s="4" t="s">
        <v>54</v>
      </c>
      <c r="C97" s="5">
        <v>10481.9</v>
      </c>
      <c r="D97" s="5">
        <v>10481.9</v>
      </c>
      <c r="E97" s="5">
        <v>0</v>
      </c>
    </row>
    <row r="98" spans="1:5">
      <c r="A98" s="7" t="s">
        <v>61</v>
      </c>
      <c r="B98" s="4" t="s">
        <v>29</v>
      </c>
      <c r="C98" s="5">
        <v>13287.17</v>
      </c>
      <c r="D98" s="5">
        <v>0</v>
      </c>
      <c r="E98" s="5">
        <v>13287.17</v>
      </c>
    </row>
    <row r="99" spans="1:5">
      <c r="A99" s="7" t="s">
        <v>61</v>
      </c>
      <c r="B99" s="4" t="s">
        <v>46</v>
      </c>
      <c r="C99" s="5">
        <v>152811.65</v>
      </c>
      <c r="D99" s="5">
        <v>124337.08</v>
      </c>
      <c r="E99" s="5">
        <v>28474.57</v>
      </c>
    </row>
    <row r="100" spans="1:5">
      <c r="A100" s="7" t="s">
        <v>61</v>
      </c>
      <c r="B100" s="4" t="s">
        <v>30</v>
      </c>
      <c r="C100" s="5">
        <v>98.05</v>
      </c>
      <c r="D100" s="5">
        <v>0</v>
      </c>
      <c r="E100" s="5">
        <v>98.05</v>
      </c>
    </row>
    <row r="101" spans="1:5">
      <c r="A101" s="7" t="s">
        <v>61</v>
      </c>
      <c r="B101" s="4" t="s">
        <v>53</v>
      </c>
      <c r="C101" s="5">
        <v>11251.01</v>
      </c>
      <c r="D101" s="5">
        <v>64.37</v>
      </c>
      <c r="E101" s="5">
        <v>11186.64</v>
      </c>
    </row>
    <row r="102" spans="1:5">
      <c r="A102" s="7" t="s">
        <v>61</v>
      </c>
      <c r="B102" s="4" t="s">
        <v>50</v>
      </c>
      <c r="C102" s="5">
        <v>25186.03</v>
      </c>
      <c r="D102" s="5">
        <v>4953.59</v>
      </c>
      <c r="E102" s="5">
        <v>20232.439999999999</v>
      </c>
    </row>
    <row r="103" spans="1:5">
      <c r="A103" s="7" t="s">
        <v>61</v>
      </c>
      <c r="B103" s="4" t="s">
        <v>59</v>
      </c>
      <c r="C103" s="5">
        <v>95781.31</v>
      </c>
      <c r="D103" s="5">
        <v>52551.93</v>
      </c>
      <c r="E103" s="5">
        <v>43229.38</v>
      </c>
    </row>
    <row r="104" spans="1:5">
      <c r="A104" s="7" t="s">
        <v>61</v>
      </c>
      <c r="B104" s="4" t="s">
        <v>49</v>
      </c>
      <c r="C104" s="5">
        <v>56751.23</v>
      </c>
      <c r="D104" s="5">
        <v>0</v>
      </c>
      <c r="E104" s="5">
        <v>56751.23</v>
      </c>
    </row>
    <row r="105" spans="1:5">
      <c r="A105" s="7" t="s">
        <v>61</v>
      </c>
      <c r="B105" s="4" t="s">
        <v>52</v>
      </c>
      <c r="C105" s="5">
        <v>11459.7</v>
      </c>
      <c r="D105" s="5">
        <v>11459.7</v>
      </c>
      <c r="E105" s="5">
        <v>0</v>
      </c>
    </row>
    <row r="106" spans="1:5">
      <c r="A106" s="7" t="s">
        <v>61</v>
      </c>
      <c r="B106" s="4" t="s">
        <v>34</v>
      </c>
      <c r="C106" s="5">
        <v>27441.54</v>
      </c>
      <c r="D106" s="5">
        <v>23240.29</v>
      </c>
      <c r="E106" s="5">
        <v>4201.25</v>
      </c>
    </row>
    <row r="107" spans="1:5">
      <c r="A107" s="7" t="s">
        <v>61</v>
      </c>
      <c r="B107" s="4" t="s">
        <v>16</v>
      </c>
      <c r="C107" s="5">
        <v>266282.62</v>
      </c>
      <c r="D107" s="5">
        <v>118124.81</v>
      </c>
      <c r="E107" s="5">
        <v>148157.81</v>
      </c>
    </row>
    <row r="108" spans="1:5">
      <c r="A108" s="7" t="s">
        <v>61</v>
      </c>
      <c r="B108" s="4" t="s">
        <v>60</v>
      </c>
      <c r="C108" s="5">
        <v>545601.41</v>
      </c>
      <c r="D108" s="5">
        <v>483566.65</v>
      </c>
      <c r="E108" s="5">
        <v>62034.76</v>
      </c>
    </row>
    <row r="109" spans="1:5">
      <c r="A109" s="7" t="s">
        <v>61</v>
      </c>
      <c r="B109" s="8" t="s">
        <v>19</v>
      </c>
      <c r="C109" s="9">
        <v>1706586.8</v>
      </c>
      <c r="D109" s="9">
        <v>1063181.94</v>
      </c>
      <c r="E109" s="9">
        <v>643404.86</v>
      </c>
    </row>
    <row r="110" spans="1:5">
      <c r="A110" s="7" t="s">
        <v>65</v>
      </c>
      <c r="B110" s="4" t="s">
        <v>63</v>
      </c>
      <c r="C110" s="5">
        <v>16476.57</v>
      </c>
      <c r="D110" s="5">
        <v>6508.57</v>
      </c>
      <c r="E110" s="5">
        <v>9968</v>
      </c>
    </row>
    <row r="111" spans="1:5">
      <c r="A111" s="7" t="s">
        <v>65</v>
      </c>
      <c r="B111" s="4" t="s">
        <v>48</v>
      </c>
      <c r="C111" s="5">
        <v>4634.72</v>
      </c>
      <c r="D111" s="5">
        <v>3982.81</v>
      </c>
      <c r="E111" s="5">
        <v>651.91</v>
      </c>
    </row>
    <row r="112" spans="1:5">
      <c r="A112" s="7" t="s">
        <v>65</v>
      </c>
      <c r="B112" s="4" t="s">
        <v>51</v>
      </c>
      <c r="C112" s="5">
        <v>15681.69</v>
      </c>
      <c r="D112" s="5">
        <v>2700</v>
      </c>
      <c r="E112" s="5">
        <v>12981.69</v>
      </c>
    </row>
    <row r="113" spans="1:5">
      <c r="A113" s="7" t="s">
        <v>65</v>
      </c>
      <c r="B113" s="4" t="s">
        <v>22</v>
      </c>
      <c r="C113" s="5">
        <v>3170.79</v>
      </c>
      <c r="D113" s="5">
        <v>609.66</v>
      </c>
      <c r="E113" s="5">
        <v>2561.13</v>
      </c>
    </row>
    <row r="114" spans="1:5">
      <c r="A114" s="7" t="s">
        <v>65</v>
      </c>
      <c r="B114" s="4" t="s">
        <v>47</v>
      </c>
      <c r="C114" s="5">
        <v>24454.95</v>
      </c>
      <c r="D114" s="5">
        <v>14704.86</v>
      </c>
      <c r="E114" s="5">
        <v>9750.09</v>
      </c>
    </row>
    <row r="115" spans="1:5">
      <c r="A115" s="7" t="s">
        <v>65</v>
      </c>
      <c r="B115" s="4" t="s">
        <v>45</v>
      </c>
      <c r="C115" s="5">
        <v>10452.959999999999</v>
      </c>
      <c r="D115" s="5">
        <v>8105.98</v>
      </c>
      <c r="E115" s="5">
        <v>2346.98</v>
      </c>
    </row>
    <row r="116" spans="1:5">
      <c r="A116" s="7" t="s">
        <v>65</v>
      </c>
      <c r="B116" s="4" t="s">
        <v>29</v>
      </c>
      <c r="C116" s="5">
        <v>721.98</v>
      </c>
      <c r="D116" s="5">
        <v>0</v>
      </c>
      <c r="E116" s="5">
        <v>721.98</v>
      </c>
    </row>
    <row r="117" spans="1:5">
      <c r="A117" s="7" t="s">
        <v>65</v>
      </c>
      <c r="B117" s="4" t="s">
        <v>46</v>
      </c>
      <c r="C117" s="5">
        <v>12203.57</v>
      </c>
      <c r="D117" s="5">
        <v>11278.06</v>
      </c>
      <c r="E117" s="5">
        <v>925.51</v>
      </c>
    </row>
    <row r="118" spans="1:5">
      <c r="A118" s="7" t="s">
        <v>65</v>
      </c>
      <c r="B118" s="4" t="s">
        <v>53</v>
      </c>
      <c r="C118" s="5">
        <v>20028.330000000002</v>
      </c>
      <c r="D118" s="5">
        <v>12000</v>
      </c>
      <c r="E118" s="5">
        <v>8028.33</v>
      </c>
    </row>
    <row r="119" spans="1:5">
      <c r="A119" s="7" t="s">
        <v>65</v>
      </c>
      <c r="B119" s="4" t="s">
        <v>50</v>
      </c>
      <c r="C119" s="5">
        <v>13356.13</v>
      </c>
      <c r="D119" s="5">
        <v>13240.81</v>
      </c>
      <c r="E119" s="5">
        <v>115.32</v>
      </c>
    </row>
    <row r="120" spans="1:5">
      <c r="A120" s="7" t="s">
        <v>65</v>
      </c>
      <c r="B120" s="4" t="s">
        <v>62</v>
      </c>
      <c r="C120" s="5">
        <v>40035.9</v>
      </c>
      <c r="D120" s="5">
        <v>39432.53</v>
      </c>
      <c r="E120" s="5">
        <v>603.37</v>
      </c>
    </row>
    <row r="121" spans="1:5">
      <c r="A121" s="7" t="s">
        <v>65</v>
      </c>
      <c r="B121" s="4" t="s">
        <v>49</v>
      </c>
      <c r="C121" s="5">
        <v>4219.95</v>
      </c>
      <c r="D121" s="5">
        <v>484.5</v>
      </c>
      <c r="E121" s="5">
        <v>3735.45</v>
      </c>
    </row>
    <row r="122" spans="1:5">
      <c r="A122" s="7" t="s">
        <v>65</v>
      </c>
      <c r="B122" s="4" t="s">
        <v>52</v>
      </c>
      <c r="C122" s="5">
        <v>1915.56</v>
      </c>
      <c r="D122" s="5">
        <v>1915.56</v>
      </c>
      <c r="E122" s="5">
        <v>0</v>
      </c>
    </row>
    <row r="123" spans="1:5">
      <c r="A123" s="7" t="s">
        <v>65</v>
      </c>
      <c r="B123" s="4" t="s">
        <v>34</v>
      </c>
      <c r="C123" s="5">
        <v>5662.5</v>
      </c>
      <c r="D123" s="5">
        <v>5626.47</v>
      </c>
      <c r="E123" s="5">
        <v>36.03</v>
      </c>
    </row>
    <row r="124" spans="1:5">
      <c r="A124" s="7" t="s">
        <v>65</v>
      </c>
      <c r="B124" s="4" t="s">
        <v>16</v>
      </c>
      <c r="C124" s="5">
        <v>102940.99</v>
      </c>
      <c r="D124" s="5">
        <v>51048.990000000013</v>
      </c>
      <c r="E124" s="5">
        <v>51892</v>
      </c>
    </row>
    <row r="125" spans="1:5">
      <c r="A125" s="7" t="s">
        <v>65</v>
      </c>
      <c r="B125" s="4" t="s">
        <v>64</v>
      </c>
      <c r="C125" s="5">
        <v>12844.86</v>
      </c>
      <c r="D125" s="5">
        <v>2804.8600000000015</v>
      </c>
      <c r="E125" s="5">
        <v>10040</v>
      </c>
    </row>
    <row r="126" spans="1:5">
      <c r="A126" s="7" t="s">
        <v>65</v>
      </c>
      <c r="B126" s="10" t="s">
        <v>19</v>
      </c>
      <c r="C126" s="9">
        <v>288801.45</v>
      </c>
      <c r="D126" s="9">
        <v>174443.66</v>
      </c>
      <c r="E126" s="9">
        <v>114357.79</v>
      </c>
    </row>
  </sheetData>
  <autoFilter ref="A4:F126"/>
  <mergeCells count="2">
    <mergeCell ref="A1:E2"/>
    <mergeCell ref="C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workbookViewId="0">
      <pane ySplit="2" topLeftCell="A3" activePane="bottomLeft" state="frozen"/>
      <selection pane="bottomLeft" activeCell="B14" sqref="B14"/>
    </sheetView>
  </sheetViews>
  <sheetFormatPr baseColWidth="10" defaultRowHeight="12.75"/>
  <cols>
    <col min="1" max="1" width="28.42578125" style="20" customWidth="1"/>
    <col min="2" max="2" width="35.140625" style="20" customWidth="1"/>
    <col min="3" max="3" width="14.42578125" style="20" customWidth="1"/>
    <col min="4" max="7" width="11.42578125" style="20"/>
    <col min="8" max="8" width="19" style="20" customWidth="1"/>
    <col min="9" max="9" width="15.5703125" style="20" customWidth="1"/>
    <col min="10" max="16384" width="11.42578125" style="20"/>
  </cols>
  <sheetData>
    <row r="1" spans="1:10">
      <c r="C1" s="45" t="s">
        <v>558</v>
      </c>
      <c r="D1" s="46"/>
      <c r="E1" s="47"/>
    </row>
    <row r="2" spans="1:10" ht="25.5">
      <c r="A2" s="21" t="s">
        <v>2</v>
      </c>
      <c r="B2" s="21" t="s">
        <v>3</v>
      </c>
      <c r="C2" s="21" t="s">
        <v>4</v>
      </c>
      <c r="D2" s="21" t="s">
        <v>5</v>
      </c>
      <c r="E2" s="21" t="s">
        <v>67</v>
      </c>
      <c r="F2" s="21" t="s">
        <v>72</v>
      </c>
      <c r="G2" s="21" t="s">
        <v>75</v>
      </c>
      <c r="H2" s="21" t="s">
        <v>73</v>
      </c>
      <c r="I2" s="21" t="s">
        <v>83</v>
      </c>
      <c r="J2" s="21" t="s">
        <v>84</v>
      </c>
    </row>
    <row r="3" spans="1:10">
      <c r="A3" s="17" t="s">
        <v>6</v>
      </c>
      <c r="B3" s="17" t="s">
        <v>63</v>
      </c>
      <c r="C3" s="18">
        <v>69046</v>
      </c>
      <c r="D3" s="18">
        <v>31420</v>
      </c>
      <c r="E3" s="18">
        <v>37626</v>
      </c>
      <c r="F3" s="18">
        <v>16509</v>
      </c>
      <c r="G3" s="27">
        <f t="shared" ref="G3:G34" si="0">+F3/C3</f>
        <v>0.23910146858615994</v>
      </c>
      <c r="H3" s="22" t="s">
        <v>85</v>
      </c>
      <c r="I3" s="22" t="s">
        <v>85</v>
      </c>
      <c r="J3" s="22" t="s">
        <v>85</v>
      </c>
    </row>
    <row r="4" spans="1:10">
      <c r="A4" s="17" t="s">
        <v>6</v>
      </c>
      <c r="B4" s="17" t="s">
        <v>8</v>
      </c>
      <c r="C4" s="18">
        <v>70291</v>
      </c>
      <c r="D4" s="18">
        <v>50291</v>
      </c>
      <c r="E4" s="18">
        <v>20000</v>
      </c>
      <c r="F4" s="18">
        <v>43487</v>
      </c>
      <c r="G4" s="27">
        <f t="shared" si="0"/>
        <v>0.61867095360714741</v>
      </c>
      <c r="H4" s="22" t="s">
        <v>85</v>
      </c>
      <c r="I4" s="22" t="s">
        <v>85</v>
      </c>
      <c r="J4" s="22" t="s">
        <v>85</v>
      </c>
    </row>
    <row r="5" spans="1:10">
      <c r="A5" s="17" t="s">
        <v>6</v>
      </c>
      <c r="B5" s="17" t="s">
        <v>66</v>
      </c>
      <c r="C5" s="18">
        <v>23000</v>
      </c>
      <c r="D5" s="18">
        <v>11000</v>
      </c>
      <c r="E5" s="18">
        <v>12000</v>
      </c>
      <c r="F5" s="18">
        <v>12733</v>
      </c>
      <c r="G5" s="27">
        <f t="shared" si="0"/>
        <v>0.55360869565217397</v>
      </c>
      <c r="H5" s="22" t="s">
        <v>85</v>
      </c>
      <c r="I5" s="22" t="s">
        <v>85</v>
      </c>
      <c r="J5" s="22" t="s">
        <v>85</v>
      </c>
    </row>
    <row r="6" spans="1:10">
      <c r="A6" s="17" t="s">
        <v>6</v>
      </c>
      <c r="B6" s="17" t="s">
        <v>10</v>
      </c>
      <c r="C6" s="18">
        <v>27378</v>
      </c>
      <c r="D6" s="18">
        <v>15378</v>
      </c>
      <c r="E6" s="18">
        <v>12000</v>
      </c>
      <c r="F6" s="18">
        <v>8220</v>
      </c>
      <c r="G6" s="27">
        <f t="shared" si="0"/>
        <v>0.30024106947183871</v>
      </c>
      <c r="H6" s="22" t="s">
        <v>85</v>
      </c>
      <c r="I6" s="22" t="s">
        <v>85</v>
      </c>
      <c r="J6" s="22" t="s">
        <v>85</v>
      </c>
    </row>
    <row r="7" spans="1:10">
      <c r="A7" s="17" t="s">
        <v>6</v>
      </c>
      <c r="B7" s="17" t="s">
        <v>11</v>
      </c>
      <c r="C7" s="18">
        <v>41800</v>
      </c>
      <c r="D7" s="18">
        <v>23200</v>
      </c>
      <c r="E7" s="18">
        <v>18600</v>
      </c>
      <c r="F7" s="18">
        <v>45886</v>
      </c>
      <c r="G7" s="27">
        <f t="shared" si="0"/>
        <v>1.0977511961722488</v>
      </c>
      <c r="H7" s="22" t="s">
        <v>85</v>
      </c>
      <c r="I7" s="22" t="s">
        <v>85</v>
      </c>
      <c r="J7" s="22" t="s">
        <v>85</v>
      </c>
    </row>
    <row r="8" spans="1:10">
      <c r="A8" s="17" t="s">
        <v>6</v>
      </c>
      <c r="B8" s="17" t="s">
        <v>12</v>
      </c>
      <c r="C8" s="18">
        <v>57234</v>
      </c>
      <c r="D8" s="18">
        <v>39800</v>
      </c>
      <c r="E8" s="18">
        <v>17434</v>
      </c>
      <c r="F8" s="18">
        <v>12615</v>
      </c>
      <c r="G8" s="27">
        <f t="shared" si="0"/>
        <v>0.2204109445434532</v>
      </c>
      <c r="H8" s="36">
        <v>14</v>
      </c>
      <c r="I8" s="22">
        <v>13</v>
      </c>
      <c r="J8" s="27">
        <f>+I8/H8</f>
        <v>0.9285714285714286</v>
      </c>
    </row>
    <row r="9" spans="1:10">
      <c r="A9" s="17" t="s">
        <v>6</v>
      </c>
      <c r="B9" s="17" t="s">
        <v>13</v>
      </c>
      <c r="C9" s="18">
        <v>11000</v>
      </c>
      <c r="D9" s="18">
        <v>5700</v>
      </c>
      <c r="E9" s="18">
        <v>5300</v>
      </c>
      <c r="F9" s="18">
        <v>6842</v>
      </c>
      <c r="G9" s="27">
        <f t="shared" si="0"/>
        <v>0.622</v>
      </c>
      <c r="H9" s="22" t="s">
        <v>85</v>
      </c>
      <c r="I9" s="22" t="s">
        <v>85</v>
      </c>
      <c r="J9" s="22" t="s">
        <v>85</v>
      </c>
    </row>
    <row r="10" spans="1:10">
      <c r="A10" s="17" t="s">
        <v>6</v>
      </c>
      <c r="B10" s="17" t="s">
        <v>14</v>
      </c>
      <c r="C10" s="18">
        <v>153500</v>
      </c>
      <c r="D10" s="18">
        <v>90600</v>
      </c>
      <c r="E10" s="18">
        <v>62900</v>
      </c>
      <c r="F10" s="18">
        <v>41607</v>
      </c>
      <c r="G10" s="27">
        <f t="shared" si="0"/>
        <v>0.27105537459283385</v>
      </c>
      <c r="H10" s="22" t="s">
        <v>85</v>
      </c>
      <c r="I10" s="22" t="s">
        <v>85</v>
      </c>
      <c r="J10" s="22" t="s">
        <v>85</v>
      </c>
    </row>
    <row r="11" spans="1:10">
      <c r="A11" s="17" t="s">
        <v>6</v>
      </c>
      <c r="B11" s="17" t="s">
        <v>15</v>
      </c>
      <c r="C11" s="18">
        <v>80200</v>
      </c>
      <c r="D11" s="18">
        <v>65200</v>
      </c>
      <c r="E11" s="18">
        <v>15000</v>
      </c>
      <c r="F11" s="18">
        <v>23074</v>
      </c>
      <c r="G11" s="27">
        <f t="shared" si="0"/>
        <v>0.28770573566084789</v>
      </c>
      <c r="H11" s="36">
        <v>3</v>
      </c>
      <c r="I11" s="22">
        <v>3</v>
      </c>
      <c r="J11" s="27">
        <f>+I11/H11</f>
        <v>1</v>
      </c>
    </row>
    <row r="12" spans="1:10">
      <c r="A12" s="17" t="s">
        <v>6</v>
      </c>
      <c r="B12" s="17" t="s">
        <v>16</v>
      </c>
      <c r="C12" s="18">
        <v>983451</v>
      </c>
      <c r="D12" s="18">
        <v>204000</v>
      </c>
      <c r="E12" s="18">
        <v>779451</v>
      </c>
      <c r="F12" s="18">
        <v>328221</v>
      </c>
      <c r="G12" s="27">
        <f t="shared" si="0"/>
        <v>0.33374413163441796</v>
      </c>
      <c r="H12" s="22" t="s">
        <v>85</v>
      </c>
      <c r="I12" s="22" t="s">
        <v>85</v>
      </c>
      <c r="J12" s="22" t="s">
        <v>85</v>
      </c>
    </row>
    <row r="13" spans="1:10">
      <c r="A13" s="17" t="s">
        <v>6</v>
      </c>
      <c r="B13" s="17" t="s">
        <v>86</v>
      </c>
      <c r="C13" s="18">
        <v>84100</v>
      </c>
      <c r="D13" s="18">
        <v>54100</v>
      </c>
      <c r="E13" s="18">
        <v>30000</v>
      </c>
      <c r="F13" s="18">
        <v>32136</v>
      </c>
      <c r="G13" s="27">
        <f t="shared" si="0"/>
        <v>0.38211652794292511</v>
      </c>
      <c r="H13" s="36">
        <v>10</v>
      </c>
      <c r="I13" s="22">
        <v>8</v>
      </c>
      <c r="J13" s="27">
        <f>+I13/H13</f>
        <v>0.8</v>
      </c>
    </row>
    <row r="14" spans="1:10">
      <c r="A14" s="17" t="s">
        <v>6</v>
      </c>
      <c r="B14" s="17" t="s">
        <v>87</v>
      </c>
      <c r="C14" s="18">
        <v>140000</v>
      </c>
      <c r="D14" s="18">
        <v>60000</v>
      </c>
      <c r="E14" s="18">
        <v>80000</v>
      </c>
      <c r="F14" s="18">
        <v>102542</v>
      </c>
      <c r="G14" s="27">
        <f t="shared" si="0"/>
        <v>0.73244285714285717</v>
      </c>
      <c r="H14" s="36">
        <v>3</v>
      </c>
      <c r="I14" s="22">
        <v>2</v>
      </c>
      <c r="J14" s="27">
        <f>+I14/H14</f>
        <v>0.66666666666666663</v>
      </c>
    </row>
    <row r="15" spans="1:10">
      <c r="A15" s="23"/>
      <c r="B15" s="23" t="s">
        <v>19</v>
      </c>
      <c r="C15" s="24">
        <f>SUM(C3:C14)</f>
        <v>1741000</v>
      </c>
      <c r="D15" s="24">
        <f>SUM(D3:D14)</f>
        <v>650689</v>
      </c>
      <c r="E15" s="24">
        <f>SUM(E3:E14)</f>
        <v>1090311</v>
      </c>
      <c r="F15" s="24">
        <v>673872</v>
      </c>
      <c r="G15" s="28">
        <f t="shared" si="0"/>
        <v>0.38706031016657094</v>
      </c>
      <c r="H15" s="37"/>
      <c r="I15" s="37"/>
      <c r="J15" s="37"/>
    </row>
    <row r="16" spans="1:10">
      <c r="A16" s="17" t="s">
        <v>20</v>
      </c>
      <c r="B16" s="17" t="s">
        <v>63</v>
      </c>
      <c r="C16" s="18">
        <v>42996</v>
      </c>
      <c r="D16" s="18">
        <v>17996</v>
      </c>
      <c r="E16" s="18">
        <v>25000</v>
      </c>
      <c r="F16" s="18">
        <v>54608</v>
      </c>
      <c r="G16" s="27">
        <f t="shared" si="0"/>
        <v>1.2700716345706577</v>
      </c>
      <c r="H16" s="22" t="s">
        <v>85</v>
      </c>
      <c r="I16" s="22" t="s">
        <v>85</v>
      </c>
      <c r="J16" s="22" t="s">
        <v>85</v>
      </c>
    </row>
    <row r="17" spans="1:10">
      <c r="A17" s="17" t="s">
        <v>20</v>
      </c>
      <c r="B17" s="17" t="s">
        <v>10</v>
      </c>
      <c r="C17" s="18">
        <v>14229</v>
      </c>
      <c r="D17" s="18">
        <v>927</v>
      </c>
      <c r="E17" s="18">
        <v>13302</v>
      </c>
      <c r="F17" s="18">
        <v>27223</v>
      </c>
      <c r="G17" s="27">
        <f t="shared" si="0"/>
        <v>1.9132054255393913</v>
      </c>
      <c r="H17" s="22" t="s">
        <v>85</v>
      </c>
      <c r="I17" s="22" t="s">
        <v>85</v>
      </c>
      <c r="J17" s="22" t="s">
        <v>85</v>
      </c>
    </row>
    <row r="18" spans="1:10">
      <c r="A18" s="17" t="s">
        <v>20</v>
      </c>
      <c r="B18" s="17" t="s">
        <v>12</v>
      </c>
      <c r="C18" s="18">
        <v>47065</v>
      </c>
      <c r="D18" s="18">
        <v>13315</v>
      </c>
      <c r="E18" s="18">
        <v>33750</v>
      </c>
      <c r="F18" s="18">
        <v>44072</v>
      </c>
      <c r="G18" s="27">
        <f t="shared" si="0"/>
        <v>0.93640709656857535</v>
      </c>
      <c r="H18" s="36">
        <v>21</v>
      </c>
      <c r="I18" s="22">
        <v>13</v>
      </c>
      <c r="J18" s="27">
        <f>+I18/H18</f>
        <v>0.61904761904761907</v>
      </c>
    </row>
    <row r="19" spans="1:10">
      <c r="A19" s="17" t="s">
        <v>20</v>
      </c>
      <c r="B19" s="17" t="s">
        <v>13</v>
      </c>
      <c r="C19" s="18">
        <v>379362</v>
      </c>
      <c r="D19" s="18">
        <v>106996</v>
      </c>
      <c r="E19" s="18">
        <v>272366</v>
      </c>
      <c r="F19" s="18">
        <v>363532</v>
      </c>
      <c r="G19" s="27">
        <f t="shared" si="0"/>
        <v>0.95827204622497775</v>
      </c>
      <c r="H19" s="22" t="s">
        <v>85</v>
      </c>
      <c r="I19" s="22" t="s">
        <v>85</v>
      </c>
      <c r="J19" s="22" t="s">
        <v>85</v>
      </c>
    </row>
    <row r="20" spans="1:10">
      <c r="A20" s="17" t="s">
        <v>20</v>
      </c>
      <c r="B20" s="17" t="s">
        <v>14</v>
      </c>
      <c r="C20" s="18">
        <v>52725</v>
      </c>
      <c r="D20" s="18">
        <v>16225</v>
      </c>
      <c r="E20" s="18">
        <v>36500</v>
      </c>
      <c r="F20" s="18">
        <v>0</v>
      </c>
      <c r="G20" s="27">
        <f t="shared" si="0"/>
        <v>0</v>
      </c>
      <c r="H20" s="22" t="s">
        <v>85</v>
      </c>
      <c r="I20" s="22" t="s">
        <v>85</v>
      </c>
      <c r="J20" s="22" t="s">
        <v>85</v>
      </c>
    </row>
    <row r="21" spans="1:10">
      <c r="A21" s="17" t="s">
        <v>20</v>
      </c>
      <c r="B21" s="17" t="s">
        <v>15</v>
      </c>
      <c r="C21" s="18">
        <v>96404</v>
      </c>
      <c r="D21" s="18">
        <v>71404</v>
      </c>
      <c r="E21" s="18">
        <v>25000</v>
      </c>
      <c r="F21" s="18">
        <v>85010</v>
      </c>
      <c r="G21" s="27">
        <f t="shared" si="0"/>
        <v>0.88180988340732747</v>
      </c>
      <c r="H21" s="36">
        <v>37</v>
      </c>
      <c r="I21" s="22">
        <v>34</v>
      </c>
      <c r="J21" s="27">
        <f>+I21/H21</f>
        <v>0.91891891891891897</v>
      </c>
    </row>
    <row r="22" spans="1:10">
      <c r="A22" s="17" t="s">
        <v>20</v>
      </c>
      <c r="B22" s="17" t="s">
        <v>16</v>
      </c>
      <c r="C22" s="18">
        <v>89770</v>
      </c>
      <c r="D22" s="18">
        <v>28170</v>
      </c>
      <c r="E22" s="18">
        <v>61600</v>
      </c>
      <c r="F22" s="18">
        <v>365006</v>
      </c>
      <c r="G22" s="27">
        <f t="shared" si="0"/>
        <v>4.0660131447031302</v>
      </c>
      <c r="H22" s="22" t="s">
        <v>85</v>
      </c>
      <c r="I22" s="22" t="s">
        <v>85</v>
      </c>
      <c r="J22" s="22" t="s">
        <v>85</v>
      </c>
    </row>
    <row r="23" spans="1:10">
      <c r="A23" s="17" t="s">
        <v>20</v>
      </c>
      <c r="B23" s="17" t="s">
        <v>68</v>
      </c>
      <c r="C23" s="18">
        <v>144215</v>
      </c>
      <c r="D23" s="18">
        <v>74215</v>
      </c>
      <c r="E23" s="18">
        <v>70000</v>
      </c>
      <c r="F23" s="18">
        <v>142153</v>
      </c>
      <c r="G23" s="27">
        <f t="shared" si="0"/>
        <v>0.98570190340810593</v>
      </c>
      <c r="H23" s="36">
        <v>19</v>
      </c>
      <c r="I23" s="22">
        <v>4</v>
      </c>
      <c r="J23" s="27">
        <f>+I23/H23</f>
        <v>0.21052631578947367</v>
      </c>
    </row>
    <row r="24" spans="1:10">
      <c r="A24" s="17" t="s">
        <v>20</v>
      </c>
      <c r="B24" s="17" t="s">
        <v>68</v>
      </c>
      <c r="C24" s="18">
        <v>161150</v>
      </c>
      <c r="D24" s="18">
        <v>1150</v>
      </c>
      <c r="E24" s="18">
        <v>160000</v>
      </c>
      <c r="F24" s="18">
        <v>46847</v>
      </c>
      <c r="G24" s="27">
        <f t="shared" si="0"/>
        <v>0.2907043127520943</v>
      </c>
      <c r="H24" s="36">
        <v>7</v>
      </c>
      <c r="I24" s="22">
        <v>6</v>
      </c>
      <c r="J24" s="27">
        <f>+I24/H24</f>
        <v>0.8571428571428571</v>
      </c>
    </row>
    <row r="25" spans="1:10">
      <c r="A25" s="23"/>
      <c r="B25" s="23" t="s">
        <v>19</v>
      </c>
      <c r="C25" s="24">
        <f>SUM(C16:C24)</f>
        <v>1027916</v>
      </c>
      <c r="D25" s="24">
        <f>SUM(D16:D24)</f>
        <v>330398</v>
      </c>
      <c r="E25" s="24">
        <f>SUM(E16:E24)</f>
        <v>697518</v>
      </c>
      <c r="F25" s="24">
        <v>1128451</v>
      </c>
      <c r="G25" s="28">
        <f t="shared" si="0"/>
        <v>1.0978046844294671</v>
      </c>
      <c r="H25" s="34"/>
      <c r="I25" s="34"/>
      <c r="J25" s="34"/>
    </row>
    <row r="26" spans="1:10">
      <c r="A26" s="17" t="s">
        <v>35</v>
      </c>
      <c r="B26" s="17" t="s">
        <v>63</v>
      </c>
      <c r="C26" s="18">
        <v>266637</v>
      </c>
      <c r="D26" s="18">
        <v>127044</v>
      </c>
      <c r="E26" s="18">
        <v>139593</v>
      </c>
      <c r="F26" s="18">
        <v>54447</v>
      </c>
      <c r="G26" s="27">
        <f t="shared" si="0"/>
        <v>0.20419896713509378</v>
      </c>
      <c r="H26" s="22" t="s">
        <v>85</v>
      </c>
      <c r="I26" s="22" t="s">
        <v>85</v>
      </c>
      <c r="J26" s="22" t="s">
        <v>85</v>
      </c>
    </row>
    <row r="27" spans="1:10">
      <c r="A27" s="17" t="s">
        <v>35</v>
      </c>
      <c r="B27" s="17" t="s">
        <v>8</v>
      </c>
      <c r="C27" s="18">
        <v>18485</v>
      </c>
      <c r="D27" s="18">
        <v>15000</v>
      </c>
      <c r="E27" s="18">
        <v>3485</v>
      </c>
      <c r="F27" s="18"/>
      <c r="G27" s="27">
        <f t="shared" si="0"/>
        <v>0</v>
      </c>
      <c r="H27" s="22" t="s">
        <v>85</v>
      </c>
      <c r="I27" s="22" t="s">
        <v>85</v>
      </c>
      <c r="J27" s="22" t="s">
        <v>85</v>
      </c>
    </row>
    <row r="28" spans="1:10">
      <c r="A28" s="17" t="s">
        <v>35</v>
      </c>
      <c r="B28" s="17" t="s">
        <v>9</v>
      </c>
      <c r="C28" s="18">
        <v>162658</v>
      </c>
      <c r="D28" s="18">
        <v>145944</v>
      </c>
      <c r="E28" s="18">
        <v>16714</v>
      </c>
      <c r="F28" s="18">
        <v>47159</v>
      </c>
      <c r="G28" s="27">
        <f t="shared" si="0"/>
        <v>0.28992733219392836</v>
      </c>
      <c r="H28" s="22" t="s">
        <v>85</v>
      </c>
      <c r="I28" s="22" t="s">
        <v>85</v>
      </c>
      <c r="J28" s="22" t="s">
        <v>85</v>
      </c>
    </row>
    <row r="29" spans="1:10">
      <c r="A29" s="17" t="s">
        <v>35</v>
      </c>
      <c r="B29" s="17" t="s">
        <v>10</v>
      </c>
      <c r="C29" s="18">
        <v>85924</v>
      </c>
      <c r="D29" s="18">
        <v>84706</v>
      </c>
      <c r="E29" s="18">
        <v>1218</v>
      </c>
      <c r="F29" s="18">
        <v>90</v>
      </c>
      <c r="G29" s="27">
        <f t="shared" si="0"/>
        <v>1.0474372701457101E-3</v>
      </c>
      <c r="H29" s="22" t="s">
        <v>85</v>
      </c>
      <c r="I29" s="22" t="s">
        <v>85</v>
      </c>
      <c r="J29" s="22" t="s">
        <v>85</v>
      </c>
    </row>
    <row r="30" spans="1:10">
      <c r="A30" s="17" t="s">
        <v>35</v>
      </c>
      <c r="B30" s="17" t="s">
        <v>22</v>
      </c>
      <c r="C30" s="18">
        <v>30874</v>
      </c>
      <c r="D30" s="18">
        <v>30424</v>
      </c>
      <c r="E30" s="18">
        <v>450</v>
      </c>
      <c r="F30" s="18">
        <v>13424</v>
      </c>
      <c r="G30" s="27">
        <f t="shared" si="0"/>
        <v>0.434799507676362</v>
      </c>
      <c r="H30" s="36">
        <v>2</v>
      </c>
      <c r="I30" s="22">
        <v>0</v>
      </c>
      <c r="J30" s="27">
        <f>+I30/H30</f>
        <v>0</v>
      </c>
    </row>
    <row r="31" spans="1:10">
      <c r="A31" s="17" t="s">
        <v>35</v>
      </c>
      <c r="B31" s="17" t="s">
        <v>11</v>
      </c>
      <c r="C31" s="18">
        <v>8193</v>
      </c>
      <c r="D31" s="18">
        <v>8193</v>
      </c>
      <c r="E31" s="18">
        <v>0</v>
      </c>
      <c r="F31" s="18"/>
      <c r="G31" s="27">
        <f t="shared" si="0"/>
        <v>0</v>
      </c>
      <c r="H31" s="22" t="s">
        <v>85</v>
      </c>
      <c r="I31" s="22" t="s">
        <v>85</v>
      </c>
      <c r="J31" s="22" t="s">
        <v>85</v>
      </c>
    </row>
    <row r="32" spans="1:10">
      <c r="A32" s="17" t="s">
        <v>35</v>
      </c>
      <c r="B32" s="17" t="s">
        <v>23</v>
      </c>
      <c r="C32" s="18">
        <v>50681</v>
      </c>
      <c r="D32" s="18">
        <v>39092</v>
      </c>
      <c r="E32" s="18">
        <v>11589</v>
      </c>
      <c r="F32" s="18">
        <v>16917</v>
      </c>
      <c r="G32" s="27">
        <f t="shared" si="0"/>
        <v>0.33379372940549712</v>
      </c>
      <c r="H32" s="36">
        <v>2</v>
      </c>
      <c r="I32" s="22">
        <v>1</v>
      </c>
      <c r="J32" s="27">
        <f>+I32/H32</f>
        <v>0.5</v>
      </c>
    </row>
    <row r="33" spans="1:10">
      <c r="A33" s="17" t="s">
        <v>35</v>
      </c>
      <c r="B33" s="17" t="s">
        <v>12</v>
      </c>
      <c r="C33" s="18">
        <v>250880</v>
      </c>
      <c r="D33" s="18">
        <v>77410</v>
      </c>
      <c r="E33" s="18">
        <v>173470</v>
      </c>
      <c r="F33" s="18">
        <v>15793</v>
      </c>
      <c r="G33" s="27">
        <f t="shared" si="0"/>
        <v>6.2950414540816332E-2</v>
      </c>
      <c r="H33" s="36">
        <v>1</v>
      </c>
      <c r="I33" s="22">
        <v>0</v>
      </c>
      <c r="J33" s="27">
        <f>+I33/H33</f>
        <v>0</v>
      </c>
    </row>
    <row r="34" spans="1:10">
      <c r="A34" s="17" t="s">
        <v>35</v>
      </c>
      <c r="B34" s="17" t="s">
        <v>13</v>
      </c>
      <c r="C34" s="18">
        <v>20979</v>
      </c>
      <c r="D34" s="18">
        <v>697</v>
      </c>
      <c r="E34" s="18">
        <v>20282</v>
      </c>
      <c r="F34" s="18">
        <v>1000</v>
      </c>
      <c r="G34" s="27">
        <f t="shared" si="0"/>
        <v>4.7666714333381002E-2</v>
      </c>
      <c r="H34" s="22" t="s">
        <v>85</v>
      </c>
      <c r="I34" s="22" t="s">
        <v>85</v>
      </c>
      <c r="J34" s="22" t="s">
        <v>85</v>
      </c>
    </row>
    <row r="35" spans="1:10">
      <c r="A35" s="17" t="s">
        <v>35</v>
      </c>
      <c r="B35" s="35" t="s">
        <v>91</v>
      </c>
      <c r="C35" s="18">
        <v>0</v>
      </c>
      <c r="D35" s="18">
        <v>0</v>
      </c>
      <c r="E35" s="18">
        <v>0</v>
      </c>
      <c r="F35" s="18">
        <v>13559</v>
      </c>
      <c r="G35" s="27">
        <v>1</v>
      </c>
      <c r="H35" s="22" t="s">
        <v>85</v>
      </c>
      <c r="I35" s="22" t="s">
        <v>85</v>
      </c>
      <c r="J35" s="22" t="s">
        <v>85</v>
      </c>
    </row>
    <row r="36" spans="1:10">
      <c r="A36" s="17" t="s">
        <v>35</v>
      </c>
      <c r="B36" s="17" t="s">
        <v>14</v>
      </c>
      <c r="C36" s="18">
        <v>17885</v>
      </c>
      <c r="D36" s="18">
        <v>4500</v>
      </c>
      <c r="E36" s="18">
        <v>13385</v>
      </c>
      <c r="F36" s="18"/>
      <c r="G36" s="27">
        <f t="shared" ref="G36:G66" si="1">+F36/C36</f>
        <v>0</v>
      </c>
      <c r="H36" s="22" t="s">
        <v>85</v>
      </c>
      <c r="I36" s="22" t="s">
        <v>85</v>
      </c>
      <c r="J36" s="22" t="s">
        <v>85</v>
      </c>
    </row>
    <row r="37" spans="1:10">
      <c r="A37" s="17" t="s">
        <v>35</v>
      </c>
      <c r="B37" s="17" t="s">
        <v>62</v>
      </c>
      <c r="C37" s="18">
        <v>47379</v>
      </c>
      <c r="D37" s="18">
        <v>15977</v>
      </c>
      <c r="E37" s="18">
        <v>31402</v>
      </c>
      <c r="F37" s="18">
        <v>994</v>
      </c>
      <c r="G37" s="27">
        <f t="shared" si="1"/>
        <v>2.0979758964942273E-2</v>
      </c>
      <c r="H37" s="22" t="s">
        <v>85</v>
      </c>
      <c r="I37" s="22" t="s">
        <v>85</v>
      </c>
      <c r="J37" s="22" t="s">
        <v>85</v>
      </c>
    </row>
    <row r="38" spans="1:10">
      <c r="A38" s="17" t="s">
        <v>35</v>
      </c>
      <c r="B38" s="17" t="s">
        <v>15</v>
      </c>
      <c r="C38" s="18">
        <v>56578</v>
      </c>
      <c r="D38" s="18">
        <v>56578</v>
      </c>
      <c r="E38" s="18">
        <v>0</v>
      </c>
      <c r="F38" s="18">
        <v>0</v>
      </c>
      <c r="G38" s="27">
        <f t="shared" si="1"/>
        <v>0</v>
      </c>
      <c r="H38" s="22" t="s">
        <v>85</v>
      </c>
      <c r="I38" s="22" t="s">
        <v>85</v>
      </c>
      <c r="J38" s="22" t="s">
        <v>85</v>
      </c>
    </row>
    <row r="39" spans="1:10">
      <c r="A39" s="17" t="s">
        <v>35</v>
      </c>
      <c r="B39" s="17" t="s">
        <v>34</v>
      </c>
      <c r="C39" s="18">
        <v>500</v>
      </c>
      <c r="D39" s="18">
        <v>0</v>
      </c>
      <c r="E39" s="18">
        <v>500</v>
      </c>
      <c r="F39" s="18"/>
      <c r="G39" s="27">
        <f t="shared" si="1"/>
        <v>0</v>
      </c>
      <c r="H39" s="22" t="s">
        <v>85</v>
      </c>
      <c r="I39" s="22" t="s">
        <v>85</v>
      </c>
      <c r="J39" s="22" t="s">
        <v>85</v>
      </c>
    </row>
    <row r="40" spans="1:10">
      <c r="A40" s="17" t="s">
        <v>35</v>
      </c>
      <c r="B40" s="17" t="s">
        <v>16</v>
      </c>
      <c r="C40" s="18">
        <v>957344</v>
      </c>
      <c r="D40" s="18">
        <v>124125</v>
      </c>
      <c r="E40" s="18">
        <v>833219</v>
      </c>
      <c r="F40" s="18">
        <v>634415</v>
      </c>
      <c r="G40" s="27">
        <f t="shared" si="1"/>
        <v>0.66268237958351439</v>
      </c>
      <c r="H40" s="22" t="s">
        <v>85</v>
      </c>
      <c r="I40" s="22" t="s">
        <v>85</v>
      </c>
      <c r="J40" s="22" t="s">
        <v>85</v>
      </c>
    </row>
    <row r="41" spans="1:10">
      <c r="A41" s="17" t="s">
        <v>35</v>
      </c>
      <c r="B41" s="17" t="s">
        <v>68</v>
      </c>
      <c r="C41" s="18">
        <v>14866</v>
      </c>
      <c r="D41" s="18">
        <v>10188</v>
      </c>
      <c r="E41" s="18">
        <v>4678</v>
      </c>
      <c r="F41" s="18">
        <v>4336</v>
      </c>
      <c r="G41" s="27">
        <f t="shared" si="1"/>
        <v>0.29167227229920623</v>
      </c>
      <c r="H41" s="36">
        <v>1</v>
      </c>
      <c r="I41" s="22">
        <v>0</v>
      </c>
      <c r="J41" s="27">
        <f>+I41/H41</f>
        <v>0</v>
      </c>
    </row>
    <row r="42" spans="1:10">
      <c r="A42" s="17" t="s">
        <v>35</v>
      </c>
      <c r="B42" s="17" t="s">
        <v>68</v>
      </c>
      <c r="C42" s="18">
        <v>47175</v>
      </c>
      <c r="D42" s="18">
        <v>24800</v>
      </c>
      <c r="E42" s="18">
        <v>22375</v>
      </c>
      <c r="F42" s="18">
        <v>33955</v>
      </c>
      <c r="G42" s="27">
        <f t="shared" si="1"/>
        <v>0.7197668256491786</v>
      </c>
      <c r="H42" s="36">
        <v>1</v>
      </c>
      <c r="I42" s="22">
        <v>1</v>
      </c>
      <c r="J42" s="27">
        <f>+I42/H42</f>
        <v>1</v>
      </c>
    </row>
    <row r="43" spans="1:10">
      <c r="A43" s="23"/>
      <c r="B43" s="23" t="s">
        <v>19</v>
      </c>
      <c r="C43" s="24">
        <f>SUM(C26:C42)</f>
        <v>2037038</v>
      </c>
      <c r="D43" s="24">
        <f>SUM(D26:D42)</f>
        <v>764678</v>
      </c>
      <c r="E43" s="24">
        <f>SUM(E26:E42)</f>
        <v>1272360</v>
      </c>
      <c r="F43" s="24">
        <v>836089</v>
      </c>
      <c r="G43" s="28">
        <f t="shared" si="1"/>
        <v>0.41044349688125603</v>
      </c>
      <c r="H43" s="34"/>
      <c r="I43" s="34"/>
      <c r="J43" s="34"/>
    </row>
    <row r="44" spans="1:10">
      <c r="A44" s="17" t="s">
        <v>40</v>
      </c>
      <c r="B44" s="17" t="s">
        <v>63</v>
      </c>
      <c r="C44" s="18">
        <v>191600</v>
      </c>
      <c r="D44" s="18">
        <v>58200</v>
      </c>
      <c r="E44" s="18">
        <v>133400</v>
      </c>
      <c r="F44" s="18">
        <v>134160</v>
      </c>
      <c r="G44" s="27">
        <f t="shared" si="1"/>
        <v>0.70020876826722334</v>
      </c>
      <c r="H44" s="22" t="s">
        <v>85</v>
      </c>
      <c r="I44" s="22" t="s">
        <v>85</v>
      </c>
      <c r="J44" s="22" t="s">
        <v>85</v>
      </c>
    </row>
    <row r="45" spans="1:10">
      <c r="A45" s="17" t="s">
        <v>40</v>
      </c>
      <c r="B45" s="17" t="s">
        <v>66</v>
      </c>
      <c r="C45" s="18">
        <v>165000</v>
      </c>
      <c r="D45" s="18">
        <v>24000</v>
      </c>
      <c r="E45" s="18">
        <v>141000</v>
      </c>
      <c r="F45" s="18">
        <v>215035</v>
      </c>
      <c r="G45" s="27">
        <f t="shared" si="1"/>
        <v>1.3032424242424243</v>
      </c>
      <c r="H45" s="22" t="s">
        <v>85</v>
      </c>
      <c r="I45" s="22" t="s">
        <v>85</v>
      </c>
      <c r="J45" s="22" t="s">
        <v>85</v>
      </c>
    </row>
    <row r="46" spans="1:10">
      <c r="A46" s="17" t="s">
        <v>40</v>
      </c>
      <c r="B46" s="17" t="s">
        <v>12</v>
      </c>
      <c r="C46" s="18">
        <v>108069</v>
      </c>
      <c r="D46" s="18">
        <v>71051</v>
      </c>
      <c r="E46" s="18">
        <v>37018</v>
      </c>
      <c r="F46" s="18">
        <v>142306</v>
      </c>
      <c r="G46" s="27">
        <f t="shared" si="1"/>
        <v>1.3168068548797527</v>
      </c>
      <c r="H46" s="36">
        <v>41</v>
      </c>
      <c r="I46" s="22">
        <v>28</v>
      </c>
      <c r="J46" s="27">
        <f>+I46/H46</f>
        <v>0.68292682926829273</v>
      </c>
    </row>
    <row r="47" spans="1:10">
      <c r="A47" s="17" t="s">
        <v>40</v>
      </c>
      <c r="B47" s="17" t="s">
        <v>14</v>
      </c>
      <c r="C47" s="18">
        <v>120000</v>
      </c>
      <c r="D47" s="18">
        <v>25000</v>
      </c>
      <c r="E47" s="18">
        <v>95000</v>
      </c>
      <c r="F47" s="18">
        <v>147163</v>
      </c>
      <c r="G47" s="27">
        <f t="shared" si="1"/>
        <v>1.2263583333333334</v>
      </c>
      <c r="H47" s="22" t="s">
        <v>85</v>
      </c>
      <c r="I47" s="22" t="s">
        <v>85</v>
      </c>
      <c r="J47" s="22" t="s">
        <v>85</v>
      </c>
    </row>
    <row r="48" spans="1:10">
      <c r="A48" s="17" t="s">
        <v>40</v>
      </c>
      <c r="B48" s="35" t="s">
        <v>90</v>
      </c>
      <c r="C48" s="18">
        <v>0</v>
      </c>
      <c r="D48" s="18">
        <v>0</v>
      </c>
      <c r="E48" s="18">
        <v>0</v>
      </c>
      <c r="F48" s="18">
        <v>2380</v>
      </c>
      <c r="G48" s="27">
        <v>1</v>
      </c>
      <c r="H48" s="22" t="s">
        <v>85</v>
      </c>
      <c r="I48" s="22" t="s">
        <v>85</v>
      </c>
      <c r="J48" s="22" t="s">
        <v>85</v>
      </c>
    </row>
    <row r="49" spans="1:10">
      <c r="A49" s="17" t="s">
        <v>40</v>
      </c>
      <c r="B49" s="17" t="s">
        <v>15</v>
      </c>
      <c r="C49" s="18">
        <v>51474</v>
      </c>
      <c r="D49" s="18">
        <v>27333</v>
      </c>
      <c r="E49" s="18">
        <v>24140</v>
      </c>
      <c r="F49" s="18">
        <v>31037</v>
      </c>
      <c r="G49" s="27">
        <f t="shared" si="1"/>
        <v>0.60296460348914016</v>
      </c>
      <c r="H49" s="36">
        <v>9</v>
      </c>
      <c r="I49" s="22">
        <v>8</v>
      </c>
      <c r="J49" s="27">
        <f>+I49/H49</f>
        <v>0.88888888888888884</v>
      </c>
    </row>
    <row r="50" spans="1:10">
      <c r="A50" s="17" t="s">
        <v>40</v>
      </c>
      <c r="B50" s="17" t="s">
        <v>16</v>
      </c>
      <c r="C50" s="18">
        <v>728500</v>
      </c>
      <c r="D50" s="18">
        <v>46500</v>
      </c>
      <c r="E50" s="18">
        <v>682000</v>
      </c>
      <c r="F50" s="18">
        <v>719214</v>
      </c>
      <c r="G50" s="27">
        <f t="shared" si="1"/>
        <v>0.98725326012354153</v>
      </c>
      <c r="H50" s="22" t="s">
        <v>85</v>
      </c>
      <c r="I50" s="22" t="s">
        <v>85</v>
      </c>
      <c r="J50" s="22" t="s">
        <v>85</v>
      </c>
    </row>
    <row r="51" spans="1:10">
      <c r="A51" s="17" t="s">
        <v>40</v>
      </c>
      <c r="B51" s="17" t="s">
        <v>68</v>
      </c>
      <c r="C51" s="18">
        <v>156833</v>
      </c>
      <c r="D51" s="18">
        <v>32563</v>
      </c>
      <c r="E51" s="18">
        <v>124269</v>
      </c>
      <c r="F51" s="18">
        <v>41266</v>
      </c>
      <c r="G51" s="27">
        <f t="shared" si="1"/>
        <v>0.2631206442521663</v>
      </c>
      <c r="H51" s="36">
        <v>25</v>
      </c>
      <c r="I51" s="22">
        <v>19</v>
      </c>
      <c r="J51" s="27">
        <f>+I51/H51</f>
        <v>0.76</v>
      </c>
    </row>
    <row r="52" spans="1:10">
      <c r="A52" s="23"/>
      <c r="B52" s="23" t="s">
        <v>19</v>
      </c>
      <c r="C52" s="24">
        <f>SUM(C44:C51)</f>
        <v>1521476</v>
      </c>
      <c r="D52" s="24">
        <f>SUM(D44:D51)</f>
        <v>284647</v>
      </c>
      <c r="E52" s="24">
        <f>SUM(E44:E51)</f>
        <v>1236827</v>
      </c>
      <c r="F52" s="24">
        <v>1432561</v>
      </c>
      <c r="G52" s="28">
        <f t="shared" si="1"/>
        <v>0.94156003775281372</v>
      </c>
      <c r="H52" s="34"/>
      <c r="I52" s="34"/>
      <c r="J52" s="34"/>
    </row>
    <row r="53" spans="1:10">
      <c r="A53" s="17" t="s">
        <v>41</v>
      </c>
      <c r="B53" s="17" t="s">
        <v>63</v>
      </c>
      <c r="C53" s="18">
        <v>107200</v>
      </c>
      <c r="D53" s="18">
        <v>17200</v>
      </c>
      <c r="E53" s="18">
        <v>90000</v>
      </c>
      <c r="F53" s="18">
        <v>79002</v>
      </c>
      <c r="G53" s="27">
        <f t="shared" si="1"/>
        <v>0.73695895522388055</v>
      </c>
      <c r="H53" s="22" t="s">
        <v>85</v>
      </c>
      <c r="I53" s="22" t="s">
        <v>85</v>
      </c>
      <c r="J53" s="22" t="s">
        <v>85</v>
      </c>
    </row>
    <row r="54" spans="1:10">
      <c r="A54" s="17" t="s">
        <v>41</v>
      </c>
      <c r="B54" s="17" t="s">
        <v>8</v>
      </c>
      <c r="C54" s="18">
        <v>1925</v>
      </c>
      <c r="D54" s="18">
        <v>925</v>
      </c>
      <c r="E54" s="18">
        <v>1000</v>
      </c>
      <c r="F54" s="18">
        <v>0</v>
      </c>
      <c r="G54" s="27">
        <f t="shared" si="1"/>
        <v>0</v>
      </c>
      <c r="H54" s="22" t="s">
        <v>85</v>
      </c>
      <c r="I54" s="22" t="s">
        <v>85</v>
      </c>
      <c r="J54" s="22" t="s">
        <v>85</v>
      </c>
    </row>
    <row r="55" spans="1:10">
      <c r="A55" s="17" t="s">
        <v>41</v>
      </c>
      <c r="B55" s="17" t="s">
        <v>9</v>
      </c>
      <c r="C55" s="18">
        <v>33848</v>
      </c>
      <c r="D55" s="18">
        <v>2126</v>
      </c>
      <c r="E55" s="18">
        <v>31722</v>
      </c>
      <c r="F55" s="18">
        <v>33848</v>
      </c>
      <c r="G55" s="27">
        <f t="shared" si="1"/>
        <v>1</v>
      </c>
      <c r="H55" s="22" t="s">
        <v>85</v>
      </c>
      <c r="I55" s="22" t="s">
        <v>85</v>
      </c>
      <c r="J55" s="22" t="s">
        <v>85</v>
      </c>
    </row>
    <row r="56" spans="1:10">
      <c r="A56" s="17" t="s">
        <v>41</v>
      </c>
      <c r="B56" s="17" t="s">
        <v>10</v>
      </c>
      <c r="C56" s="18">
        <v>7286</v>
      </c>
      <c r="D56" s="18">
        <v>1450</v>
      </c>
      <c r="E56" s="18">
        <v>5836</v>
      </c>
      <c r="F56" s="18">
        <v>4346</v>
      </c>
      <c r="G56" s="27">
        <f t="shared" si="1"/>
        <v>0.59648641229755694</v>
      </c>
      <c r="H56" s="22" t="s">
        <v>85</v>
      </c>
      <c r="I56" s="22" t="s">
        <v>85</v>
      </c>
      <c r="J56" s="22" t="s">
        <v>85</v>
      </c>
    </row>
    <row r="57" spans="1:10">
      <c r="A57" s="17" t="s">
        <v>41</v>
      </c>
      <c r="B57" s="17" t="s">
        <v>89</v>
      </c>
      <c r="C57" s="18">
        <v>0</v>
      </c>
      <c r="D57" s="18">
        <v>0</v>
      </c>
      <c r="E57" s="18">
        <v>0</v>
      </c>
      <c r="F57" s="18">
        <v>4777</v>
      </c>
      <c r="G57" s="27">
        <v>1</v>
      </c>
      <c r="H57" s="36">
        <v>3</v>
      </c>
      <c r="I57" s="22">
        <v>3</v>
      </c>
      <c r="J57" s="27">
        <f>+I57/H57</f>
        <v>1</v>
      </c>
    </row>
    <row r="58" spans="1:10">
      <c r="A58" s="17" t="s">
        <v>41</v>
      </c>
      <c r="B58" s="17" t="s">
        <v>12</v>
      </c>
      <c r="C58" s="18">
        <v>40122</v>
      </c>
      <c r="D58" s="18">
        <v>15122</v>
      </c>
      <c r="E58" s="18">
        <v>25000</v>
      </c>
      <c r="F58" s="18">
        <v>42827</v>
      </c>
      <c r="G58" s="27">
        <f t="shared" si="1"/>
        <v>1.0674193709186979</v>
      </c>
      <c r="H58" s="36">
        <v>6</v>
      </c>
      <c r="I58" s="22">
        <v>2</v>
      </c>
      <c r="J58" s="27">
        <f>+I58/H58</f>
        <v>0.33333333333333331</v>
      </c>
    </row>
    <row r="59" spans="1:10">
      <c r="A59" s="17" t="s">
        <v>41</v>
      </c>
      <c r="B59" s="17" t="s">
        <v>13</v>
      </c>
      <c r="C59" s="18">
        <v>10205</v>
      </c>
      <c r="D59" s="18">
        <v>2134</v>
      </c>
      <c r="E59" s="18">
        <v>8071</v>
      </c>
      <c r="F59" s="18">
        <v>5654</v>
      </c>
      <c r="G59" s="27">
        <f t="shared" si="1"/>
        <v>0.55404213620774134</v>
      </c>
      <c r="H59" s="22" t="s">
        <v>85</v>
      </c>
      <c r="I59" s="22" t="s">
        <v>85</v>
      </c>
      <c r="J59" s="22" t="s">
        <v>85</v>
      </c>
    </row>
    <row r="60" spans="1:10">
      <c r="A60" s="17" t="s">
        <v>41</v>
      </c>
      <c r="B60" s="17" t="s">
        <v>14</v>
      </c>
      <c r="C60" s="18">
        <v>3898</v>
      </c>
      <c r="D60" s="18">
        <v>0</v>
      </c>
      <c r="E60" s="18">
        <v>3898</v>
      </c>
      <c r="F60" s="18">
        <v>3898</v>
      </c>
      <c r="G60" s="27">
        <f t="shared" si="1"/>
        <v>1</v>
      </c>
      <c r="H60" s="22" t="s">
        <v>85</v>
      </c>
      <c r="I60" s="22" t="s">
        <v>85</v>
      </c>
      <c r="J60" s="22" t="s">
        <v>85</v>
      </c>
    </row>
    <row r="61" spans="1:10">
      <c r="A61" s="17" t="s">
        <v>41</v>
      </c>
      <c r="B61" s="17" t="s">
        <v>15</v>
      </c>
      <c r="C61" s="18">
        <v>51292</v>
      </c>
      <c r="D61" s="18">
        <v>20500</v>
      </c>
      <c r="E61" s="18">
        <v>30792</v>
      </c>
      <c r="F61" s="18">
        <v>39091</v>
      </c>
      <c r="G61" s="27">
        <f t="shared" si="1"/>
        <v>0.76212664743039849</v>
      </c>
      <c r="H61" s="36">
        <v>2</v>
      </c>
      <c r="I61" s="22">
        <v>1</v>
      </c>
      <c r="J61" s="27">
        <f>+I61/H61</f>
        <v>0.5</v>
      </c>
    </row>
    <row r="62" spans="1:10">
      <c r="A62" s="17" t="s">
        <v>41</v>
      </c>
      <c r="B62" s="17" t="s">
        <v>16</v>
      </c>
      <c r="C62" s="18">
        <v>172720</v>
      </c>
      <c r="D62" s="18">
        <v>2720</v>
      </c>
      <c r="E62" s="18">
        <v>170000</v>
      </c>
      <c r="F62" s="18">
        <v>194544</v>
      </c>
      <c r="G62" s="27">
        <f t="shared" si="1"/>
        <v>1.1263547938860583</v>
      </c>
      <c r="H62" s="22" t="s">
        <v>85</v>
      </c>
      <c r="I62" s="22" t="s">
        <v>85</v>
      </c>
      <c r="J62" s="22" t="s">
        <v>85</v>
      </c>
    </row>
    <row r="63" spans="1:10">
      <c r="A63" s="17" t="s">
        <v>41</v>
      </c>
      <c r="B63" s="17" t="s">
        <v>68</v>
      </c>
      <c r="C63" s="18">
        <v>194188</v>
      </c>
      <c r="D63" s="18">
        <v>55189</v>
      </c>
      <c r="E63" s="18">
        <v>138999</v>
      </c>
      <c r="F63" s="18">
        <v>105896</v>
      </c>
      <c r="G63" s="27">
        <f t="shared" si="1"/>
        <v>0.54532720868436768</v>
      </c>
      <c r="H63" s="36">
        <v>33</v>
      </c>
      <c r="I63" s="22">
        <v>13</v>
      </c>
      <c r="J63" s="27">
        <f>+I63/H63</f>
        <v>0.39393939393939392</v>
      </c>
    </row>
    <row r="64" spans="1:10">
      <c r="A64" s="23"/>
      <c r="B64" s="23" t="s">
        <v>19</v>
      </c>
      <c r="C64" s="24">
        <f>SUM(C53:C63)</f>
        <v>622684</v>
      </c>
      <c r="D64" s="24">
        <f>SUM(D53:D63)</f>
        <v>117366</v>
      </c>
      <c r="E64" s="24">
        <f>SUM(E53:E63)</f>
        <v>505318</v>
      </c>
      <c r="F64" s="24">
        <f>+SUM(F53:F63)</f>
        <v>513883</v>
      </c>
      <c r="G64" s="28">
        <f t="shared" si="1"/>
        <v>0.82527092393573631</v>
      </c>
      <c r="H64" s="34"/>
      <c r="I64" s="34"/>
      <c r="J64" s="34"/>
    </row>
    <row r="65" spans="1:10">
      <c r="A65" s="17" t="s">
        <v>42</v>
      </c>
      <c r="B65" s="17" t="s">
        <v>63</v>
      </c>
      <c r="C65" s="18">
        <v>51958</v>
      </c>
      <c r="D65" s="18">
        <v>13875</v>
      </c>
      <c r="E65" s="18">
        <v>38083</v>
      </c>
      <c r="F65" s="18">
        <v>45863</v>
      </c>
      <c r="G65" s="27">
        <f t="shared" si="1"/>
        <v>0.88269371415373954</v>
      </c>
      <c r="H65" s="22" t="s">
        <v>85</v>
      </c>
      <c r="I65" s="22" t="s">
        <v>85</v>
      </c>
      <c r="J65" s="22" t="s">
        <v>85</v>
      </c>
    </row>
    <row r="66" spans="1:10">
      <c r="A66" s="17" t="s">
        <v>42</v>
      </c>
      <c r="B66" s="17" t="s">
        <v>9</v>
      </c>
      <c r="C66" s="18">
        <v>29376</v>
      </c>
      <c r="D66" s="18">
        <v>29375.260000000002</v>
      </c>
      <c r="E66" s="18">
        <v>0</v>
      </c>
      <c r="F66" s="18">
        <v>29375</v>
      </c>
      <c r="G66" s="27">
        <f t="shared" si="1"/>
        <v>0.99996595860566451</v>
      </c>
      <c r="H66" s="22" t="s">
        <v>85</v>
      </c>
      <c r="I66" s="22" t="s">
        <v>85</v>
      </c>
      <c r="J66" s="22" t="s">
        <v>85</v>
      </c>
    </row>
    <row r="67" spans="1:10">
      <c r="A67" s="17" t="s">
        <v>42</v>
      </c>
      <c r="B67" s="17" t="s">
        <v>10</v>
      </c>
      <c r="C67" s="18">
        <v>178288</v>
      </c>
      <c r="D67" s="18">
        <v>130315.745958</v>
      </c>
      <c r="E67" s="18">
        <v>47973</v>
      </c>
      <c r="F67" s="18">
        <v>148978</v>
      </c>
      <c r="G67" s="27">
        <f t="shared" ref="G67:G84" si="2">+F67/C67</f>
        <v>0.83560306919142058</v>
      </c>
      <c r="H67" s="22" t="s">
        <v>85</v>
      </c>
      <c r="I67" s="22" t="s">
        <v>85</v>
      </c>
      <c r="J67" s="22" t="s">
        <v>85</v>
      </c>
    </row>
    <row r="68" spans="1:10">
      <c r="A68" s="17" t="s">
        <v>42</v>
      </c>
      <c r="B68" s="17" t="s">
        <v>12</v>
      </c>
      <c r="C68" s="18">
        <v>33832</v>
      </c>
      <c r="D68" s="18">
        <v>0</v>
      </c>
      <c r="E68" s="18">
        <v>33832</v>
      </c>
      <c r="F68" s="18">
        <v>33832</v>
      </c>
      <c r="G68" s="27">
        <f t="shared" si="2"/>
        <v>1</v>
      </c>
      <c r="H68" s="36">
        <v>2</v>
      </c>
      <c r="I68" s="22">
        <v>1</v>
      </c>
      <c r="J68" s="27">
        <f>+I68/H68</f>
        <v>0.5</v>
      </c>
    </row>
    <row r="69" spans="1:10">
      <c r="A69" s="17" t="s">
        <v>42</v>
      </c>
      <c r="B69" s="17" t="s">
        <v>13</v>
      </c>
      <c r="C69" s="18">
        <v>4432</v>
      </c>
      <c r="D69" s="18">
        <v>780</v>
      </c>
      <c r="E69" s="18">
        <v>3652</v>
      </c>
      <c r="F69" s="18">
        <v>2432</v>
      </c>
      <c r="G69" s="27">
        <f t="shared" si="2"/>
        <v>0.54873646209386284</v>
      </c>
      <c r="H69" s="22" t="s">
        <v>85</v>
      </c>
      <c r="I69" s="22" t="s">
        <v>85</v>
      </c>
      <c r="J69" s="22" t="s">
        <v>85</v>
      </c>
    </row>
    <row r="70" spans="1:10">
      <c r="A70" s="17" t="s">
        <v>42</v>
      </c>
      <c r="B70" s="17" t="s">
        <v>15</v>
      </c>
      <c r="C70" s="18">
        <v>126273</v>
      </c>
      <c r="D70" s="18">
        <v>102873</v>
      </c>
      <c r="E70" s="18">
        <v>23400</v>
      </c>
      <c r="F70" s="18">
        <v>118196</v>
      </c>
      <c r="G70" s="27">
        <f t="shared" si="2"/>
        <v>0.93603541533027645</v>
      </c>
      <c r="H70" s="36">
        <v>2</v>
      </c>
      <c r="I70" s="22">
        <v>1</v>
      </c>
      <c r="J70" s="27">
        <f>+I70/H70</f>
        <v>0.5</v>
      </c>
    </row>
    <row r="71" spans="1:10">
      <c r="A71" s="17" t="s">
        <v>42</v>
      </c>
      <c r="B71" s="17" t="s">
        <v>16</v>
      </c>
      <c r="C71" s="18">
        <v>6618459</v>
      </c>
      <c r="D71" s="18">
        <v>430556</v>
      </c>
      <c r="E71" s="18">
        <v>6187904</v>
      </c>
      <c r="F71" s="18">
        <v>4282122</v>
      </c>
      <c r="G71" s="27">
        <f t="shared" si="2"/>
        <v>0.64699683113546524</v>
      </c>
      <c r="H71" s="22" t="s">
        <v>85</v>
      </c>
      <c r="I71" s="22" t="s">
        <v>85</v>
      </c>
      <c r="J71" s="22" t="s">
        <v>85</v>
      </c>
    </row>
    <row r="72" spans="1:10">
      <c r="A72" s="17" t="s">
        <v>42</v>
      </c>
      <c r="B72" s="17" t="s">
        <v>68</v>
      </c>
      <c r="C72" s="18">
        <v>199940</v>
      </c>
      <c r="D72" s="18">
        <v>162182</v>
      </c>
      <c r="E72" s="18">
        <v>37758</v>
      </c>
      <c r="F72" s="18">
        <v>158250</v>
      </c>
      <c r="G72" s="27">
        <f t="shared" si="2"/>
        <v>0.79148744623387013</v>
      </c>
      <c r="H72" s="36">
        <v>3</v>
      </c>
      <c r="I72" s="22">
        <v>0</v>
      </c>
      <c r="J72" s="27">
        <f>+I72/H72</f>
        <v>0</v>
      </c>
    </row>
    <row r="73" spans="1:10">
      <c r="A73" s="23"/>
      <c r="B73" s="23" t="s">
        <v>19</v>
      </c>
      <c r="C73" s="24">
        <f>SUM(C65:C72)</f>
        <v>7242558</v>
      </c>
      <c r="D73" s="24">
        <f>SUM(D65:D72)</f>
        <v>869957.00595799997</v>
      </c>
      <c r="E73" s="24">
        <f>SUM(E65:E72)</f>
        <v>6372602</v>
      </c>
      <c r="F73" s="24">
        <f>+SUM(F65:F72)</f>
        <v>4819048</v>
      </c>
      <c r="G73" s="28">
        <f t="shared" si="2"/>
        <v>0.66537927621704929</v>
      </c>
      <c r="H73" s="34"/>
      <c r="I73" s="34"/>
      <c r="J73" s="34"/>
    </row>
    <row r="74" spans="1:10">
      <c r="A74" s="17" t="s">
        <v>43</v>
      </c>
      <c r="B74" s="17" t="s">
        <v>63</v>
      </c>
      <c r="C74" s="18">
        <v>110000</v>
      </c>
      <c r="D74" s="18">
        <v>25000</v>
      </c>
      <c r="E74" s="18">
        <v>85000</v>
      </c>
      <c r="F74" s="18">
        <v>78607</v>
      </c>
      <c r="G74" s="27">
        <f t="shared" si="2"/>
        <v>0.71460909090909086</v>
      </c>
      <c r="H74" s="22" t="s">
        <v>85</v>
      </c>
      <c r="I74" s="22" t="s">
        <v>85</v>
      </c>
      <c r="J74" s="22" t="s">
        <v>85</v>
      </c>
    </row>
    <row r="75" spans="1:10">
      <c r="A75" s="17" t="s">
        <v>43</v>
      </c>
      <c r="B75" s="17" t="s">
        <v>8</v>
      </c>
      <c r="C75" s="18">
        <v>67000</v>
      </c>
      <c r="D75" s="18">
        <v>62000</v>
      </c>
      <c r="E75" s="18">
        <v>5000</v>
      </c>
      <c r="F75" s="18">
        <v>10140</v>
      </c>
      <c r="G75" s="27">
        <f t="shared" si="2"/>
        <v>0.15134328358208957</v>
      </c>
      <c r="H75" s="22" t="s">
        <v>85</v>
      </c>
      <c r="I75" s="22" t="s">
        <v>85</v>
      </c>
      <c r="J75" s="22" t="s">
        <v>85</v>
      </c>
    </row>
    <row r="76" spans="1:10">
      <c r="A76" s="17" t="s">
        <v>43</v>
      </c>
      <c r="B76" s="17" t="s">
        <v>66</v>
      </c>
      <c r="C76" s="18">
        <v>62000</v>
      </c>
      <c r="D76" s="18">
        <v>4000</v>
      </c>
      <c r="E76" s="18">
        <v>58000</v>
      </c>
      <c r="F76" s="18">
        <v>42561</v>
      </c>
      <c r="G76" s="27">
        <f t="shared" si="2"/>
        <v>0.68646774193548388</v>
      </c>
      <c r="H76" s="22" t="s">
        <v>85</v>
      </c>
      <c r="I76" s="22" t="s">
        <v>85</v>
      </c>
      <c r="J76" s="22" t="s">
        <v>85</v>
      </c>
    </row>
    <row r="77" spans="1:10">
      <c r="A77" s="17" t="s">
        <v>43</v>
      </c>
      <c r="B77" s="17" t="s">
        <v>12</v>
      </c>
      <c r="C77" s="18">
        <v>83000</v>
      </c>
      <c r="D77" s="18">
        <v>11000</v>
      </c>
      <c r="E77" s="18">
        <v>72000</v>
      </c>
      <c r="F77" s="18">
        <v>30566</v>
      </c>
      <c r="G77" s="27">
        <f t="shared" si="2"/>
        <v>0.36826506024096384</v>
      </c>
      <c r="H77" s="36">
        <v>18</v>
      </c>
      <c r="I77" s="22">
        <v>15</v>
      </c>
      <c r="J77" s="27">
        <f>+I77/H77</f>
        <v>0.83333333333333337</v>
      </c>
    </row>
    <row r="78" spans="1:10">
      <c r="A78" s="17" t="s">
        <v>43</v>
      </c>
      <c r="B78" s="17" t="s">
        <v>14</v>
      </c>
      <c r="C78" s="18">
        <v>147000</v>
      </c>
      <c r="D78" s="18">
        <v>5000</v>
      </c>
      <c r="E78" s="18">
        <v>142000</v>
      </c>
      <c r="F78" s="18">
        <v>48042</v>
      </c>
      <c r="G78" s="27">
        <f t="shared" si="2"/>
        <v>0.32681632653061227</v>
      </c>
      <c r="H78" s="22" t="s">
        <v>85</v>
      </c>
      <c r="I78" s="22" t="s">
        <v>85</v>
      </c>
      <c r="J78" s="22" t="s">
        <v>85</v>
      </c>
    </row>
    <row r="79" spans="1:10">
      <c r="A79" s="17" t="s">
        <v>43</v>
      </c>
      <c r="B79" s="17" t="s">
        <v>88</v>
      </c>
      <c r="C79" s="18">
        <v>0</v>
      </c>
      <c r="D79" s="18">
        <v>0</v>
      </c>
      <c r="E79" s="18">
        <v>0</v>
      </c>
      <c r="F79" s="18">
        <v>4488</v>
      </c>
      <c r="G79" s="27">
        <v>1</v>
      </c>
      <c r="H79" s="22" t="s">
        <v>85</v>
      </c>
      <c r="I79" s="22" t="s">
        <v>85</v>
      </c>
      <c r="J79" s="22" t="s">
        <v>85</v>
      </c>
    </row>
    <row r="80" spans="1:10">
      <c r="A80" s="17" t="s">
        <v>43</v>
      </c>
      <c r="B80" s="17" t="s">
        <v>15</v>
      </c>
      <c r="C80" s="18">
        <v>92000</v>
      </c>
      <c r="D80" s="18">
        <v>22000</v>
      </c>
      <c r="E80" s="18">
        <v>70000</v>
      </c>
      <c r="F80" s="18">
        <v>14966</v>
      </c>
      <c r="G80" s="27">
        <f t="shared" si="2"/>
        <v>0.16267391304347825</v>
      </c>
      <c r="H80" s="36">
        <v>17</v>
      </c>
      <c r="I80" s="22">
        <v>12</v>
      </c>
      <c r="J80" s="27">
        <f>+I80/H80</f>
        <v>0.70588235294117652</v>
      </c>
    </row>
    <row r="81" spans="1:10">
      <c r="A81" s="17" t="s">
        <v>43</v>
      </c>
      <c r="B81" s="17" t="s">
        <v>16</v>
      </c>
      <c r="C81" s="18">
        <v>206000</v>
      </c>
      <c r="D81" s="18">
        <v>32000</v>
      </c>
      <c r="E81" s="18">
        <v>174000</v>
      </c>
      <c r="F81" s="18">
        <v>208010</v>
      </c>
      <c r="G81" s="27">
        <f t="shared" si="2"/>
        <v>1.0097572815533982</v>
      </c>
      <c r="H81" s="22" t="s">
        <v>85</v>
      </c>
      <c r="I81" s="22" t="s">
        <v>85</v>
      </c>
      <c r="J81" s="22" t="s">
        <v>85</v>
      </c>
    </row>
    <row r="82" spans="1:10">
      <c r="A82" s="17" t="s">
        <v>43</v>
      </c>
      <c r="B82" s="17" t="s">
        <v>68</v>
      </c>
      <c r="C82" s="18">
        <v>99000</v>
      </c>
      <c r="D82" s="18">
        <v>47000</v>
      </c>
      <c r="E82" s="18">
        <v>52000</v>
      </c>
      <c r="F82" s="18">
        <v>23566</v>
      </c>
      <c r="G82" s="27">
        <f t="shared" si="2"/>
        <v>0.23804040404040405</v>
      </c>
      <c r="H82" s="36">
        <v>12</v>
      </c>
      <c r="I82" s="22">
        <v>3</v>
      </c>
      <c r="J82" s="27">
        <f>+I82/H82</f>
        <v>0.25</v>
      </c>
    </row>
    <row r="83" spans="1:10">
      <c r="A83" s="17" t="s">
        <v>43</v>
      </c>
      <c r="B83" s="17" t="s">
        <v>68</v>
      </c>
      <c r="C83" s="18">
        <v>34000</v>
      </c>
      <c r="D83" s="18">
        <v>4000</v>
      </c>
      <c r="E83" s="18">
        <v>30000</v>
      </c>
      <c r="F83" s="18">
        <v>6709</v>
      </c>
      <c r="G83" s="27">
        <f t="shared" si="2"/>
        <v>0.1973235294117647</v>
      </c>
      <c r="H83" s="36">
        <v>4</v>
      </c>
      <c r="I83" s="22">
        <v>3</v>
      </c>
      <c r="J83" s="27">
        <f>+I83/H83</f>
        <v>0.75</v>
      </c>
    </row>
    <row r="84" spans="1:10">
      <c r="A84" s="23"/>
      <c r="B84" s="23" t="s">
        <v>19</v>
      </c>
      <c r="C84" s="24">
        <f>SUM(C74:C83)</f>
        <v>900000</v>
      </c>
      <c r="D84" s="24">
        <f>SUM(D74:D83)</f>
        <v>212000</v>
      </c>
      <c r="E84" s="24">
        <f>SUM(E74:E83)</f>
        <v>688000</v>
      </c>
      <c r="F84" s="24">
        <v>467655</v>
      </c>
      <c r="G84" s="28">
        <f t="shared" si="2"/>
        <v>0.51961666666666662</v>
      </c>
      <c r="H84" s="34"/>
      <c r="I84" s="34"/>
      <c r="J84" s="34"/>
    </row>
    <row r="86" spans="1:10">
      <c r="C86" s="33"/>
      <c r="D86" s="33"/>
      <c r="E86" s="33"/>
      <c r="F86" s="33"/>
    </row>
    <row r="87" spans="1:10">
      <c r="A87" s="44" t="s">
        <v>557</v>
      </c>
      <c r="B87" s="44"/>
      <c r="C87" s="44"/>
      <c r="D87" s="44"/>
      <c r="E87" s="44"/>
      <c r="F87" s="44"/>
      <c r="G87" s="44"/>
    </row>
  </sheetData>
  <sheetProtection algorithmName="SHA-512" hashValue="/PtbOcCdm4JEZmW7XxEl6XTaIQO4G99U/pnA9sxHuPqdDgllxdE9OsDZD6j12pRQcNyB2phWrMrpf+xNsZ+BqA==" saltValue="FkeaNllcifzFYzhkBYuiOw==" spinCount="100000" sheet="1" formatCells="0" formatColumns="0" formatRows="0" insertColumns="0" insertRows="0" insertHyperlinks="0" deleteColumns="0" deleteRows="0" sort="0" autoFilter="0" pivotTables="0"/>
  <autoFilter ref="A2:J84"/>
  <mergeCells count="2">
    <mergeCell ref="A87:G87"/>
    <mergeCell ref="C1:E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1"/>
  <sheetViews>
    <sheetView tabSelected="1" workbookViewId="0">
      <selection activeCell="D4" sqref="D4"/>
    </sheetView>
  </sheetViews>
  <sheetFormatPr baseColWidth="10" defaultRowHeight="12.75"/>
  <cols>
    <col min="1" max="1" width="11.42578125" style="39"/>
    <col min="2" max="2" width="20.7109375" style="39" customWidth="1"/>
    <col min="3" max="3" width="37.5703125" style="39" customWidth="1"/>
    <col min="4" max="4" width="22.7109375" style="39" customWidth="1"/>
    <col min="5" max="16384" width="11.42578125" style="39"/>
  </cols>
  <sheetData>
    <row r="1" spans="1:5">
      <c r="A1" s="21" t="s">
        <v>253</v>
      </c>
      <c r="B1" s="21" t="s">
        <v>3</v>
      </c>
      <c r="C1" s="21" t="s">
        <v>92</v>
      </c>
      <c r="D1" s="21" t="s">
        <v>93</v>
      </c>
      <c r="E1" s="21" t="s">
        <v>74</v>
      </c>
    </row>
    <row r="2" spans="1:5">
      <c r="A2" s="38" t="s">
        <v>6</v>
      </c>
      <c r="B2" s="38" t="s">
        <v>12</v>
      </c>
      <c r="C2" s="38" t="s">
        <v>255</v>
      </c>
      <c r="D2" s="38" t="s">
        <v>256</v>
      </c>
      <c r="E2" s="19">
        <v>1050</v>
      </c>
    </row>
    <row r="3" spans="1:5" ht="38.25">
      <c r="A3" s="38" t="s">
        <v>6</v>
      </c>
      <c r="B3" s="38" t="s">
        <v>12</v>
      </c>
      <c r="C3" s="38" t="s">
        <v>257</v>
      </c>
      <c r="D3" s="38" t="s">
        <v>256</v>
      </c>
      <c r="E3" s="19">
        <v>791</v>
      </c>
    </row>
    <row r="4" spans="1:5" ht="38.25">
      <c r="A4" s="38" t="s">
        <v>6</v>
      </c>
      <c r="B4" s="38" t="s">
        <v>12</v>
      </c>
      <c r="C4" s="38" t="s">
        <v>258</v>
      </c>
      <c r="D4" s="38" t="s">
        <v>256</v>
      </c>
      <c r="E4" s="19">
        <v>621</v>
      </c>
    </row>
    <row r="5" spans="1:5" ht="63.75">
      <c r="A5" s="38" t="s">
        <v>6</v>
      </c>
      <c r="B5" s="38" t="s">
        <v>12</v>
      </c>
      <c r="C5" s="38" t="s">
        <v>259</v>
      </c>
      <c r="D5" s="38" t="s">
        <v>256</v>
      </c>
      <c r="E5" s="19">
        <v>1493</v>
      </c>
    </row>
    <row r="6" spans="1:5" ht="25.5">
      <c r="A6" s="38" t="s">
        <v>6</v>
      </c>
      <c r="B6" s="38" t="s">
        <v>12</v>
      </c>
      <c r="C6" s="38" t="s">
        <v>260</v>
      </c>
      <c r="D6" s="38" t="s">
        <v>256</v>
      </c>
      <c r="E6" s="19">
        <v>1465</v>
      </c>
    </row>
    <row r="7" spans="1:5" ht="51">
      <c r="A7" s="38" t="s">
        <v>6</v>
      </c>
      <c r="B7" s="38" t="s">
        <v>12</v>
      </c>
      <c r="C7" s="38" t="s">
        <v>556</v>
      </c>
      <c r="D7" s="38" t="s">
        <v>261</v>
      </c>
      <c r="E7" s="19">
        <v>1800</v>
      </c>
    </row>
    <row r="8" spans="1:5" ht="63.75">
      <c r="A8" s="38" t="s">
        <v>6</v>
      </c>
      <c r="B8" s="38" t="s">
        <v>12</v>
      </c>
      <c r="C8" s="38" t="s">
        <v>262</v>
      </c>
      <c r="D8" s="38" t="s">
        <v>256</v>
      </c>
      <c r="E8" s="19">
        <v>243</v>
      </c>
    </row>
    <row r="9" spans="1:5" ht="63.75">
      <c r="A9" s="38" t="s">
        <v>6</v>
      </c>
      <c r="B9" s="38" t="s">
        <v>12</v>
      </c>
      <c r="C9" s="38" t="s">
        <v>263</v>
      </c>
      <c r="D9" s="38" t="s">
        <v>256</v>
      </c>
      <c r="E9" s="19">
        <v>342</v>
      </c>
    </row>
    <row r="10" spans="1:5" ht="38.25">
      <c r="A10" s="38" t="s">
        <v>6</v>
      </c>
      <c r="B10" s="38" t="s">
        <v>12</v>
      </c>
      <c r="C10" s="38" t="s">
        <v>264</v>
      </c>
      <c r="D10" s="38" t="s">
        <v>256</v>
      </c>
      <c r="E10" s="19">
        <v>493</v>
      </c>
    </row>
    <row r="11" spans="1:5" ht="38.25">
      <c r="A11" s="38" t="s">
        <v>6</v>
      </c>
      <c r="B11" s="38" t="s">
        <v>12</v>
      </c>
      <c r="C11" s="38" t="s">
        <v>265</v>
      </c>
      <c r="D11" s="38" t="s">
        <v>256</v>
      </c>
      <c r="E11" s="19">
        <v>500</v>
      </c>
    </row>
    <row r="12" spans="1:5" ht="38.25">
      <c r="A12" s="38" t="s">
        <v>6</v>
      </c>
      <c r="B12" s="38" t="s">
        <v>12</v>
      </c>
      <c r="C12" s="38" t="s">
        <v>266</v>
      </c>
      <c r="D12" s="38" t="s">
        <v>256</v>
      </c>
      <c r="E12" s="19">
        <v>989</v>
      </c>
    </row>
    <row r="13" spans="1:5" ht="38.25">
      <c r="A13" s="38" t="s">
        <v>6</v>
      </c>
      <c r="B13" s="38" t="s">
        <v>12</v>
      </c>
      <c r="C13" s="38" t="s">
        <v>267</v>
      </c>
      <c r="D13" s="38" t="s">
        <v>256</v>
      </c>
      <c r="E13" s="19">
        <v>1972</v>
      </c>
    </row>
    <row r="14" spans="1:5" ht="38.25">
      <c r="A14" s="38" t="s">
        <v>6</v>
      </c>
      <c r="B14" s="38" t="s">
        <v>12</v>
      </c>
      <c r="C14" s="38" t="s">
        <v>268</v>
      </c>
      <c r="D14" s="38" t="s">
        <v>256</v>
      </c>
      <c r="E14" s="19">
        <v>566</v>
      </c>
    </row>
    <row r="15" spans="1:5">
      <c r="A15" s="38" t="s">
        <v>6</v>
      </c>
      <c r="B15" s="38" t="s">
        <v>12</v>
      </c>
      <c r="C15" s="38" t="s">
        <v>269</v>
      </c>
      <c r="D15" s="38" t="s">
        <v>256</v>
      </c>
      <c r="E15" s="19">
        <v>400</v>
      </c>
    </row>
    <row r="16" spans="1:5" ht="25.5">
      <c r="A16" s="38" t="s">
        <v>6</v>
      </c>
      <c r="B16" s="38" t="s">
        <v>15</v>
      </c>
      <c r="C16" s="38" t="s">
        <v>270</v>
      </c>
      <c r="D16" s="38" t="s">
        <v>261</v>
      </c>
      <c r="E16" s="19">
        <v>10066</v>
      </c>
    </row>
    <row r="17" spans="1:5" ht="63.75">
      <c r="A17" s="38" t="s">
        <v>6</v>
      </c>
      <c r="B17" s="38" t="s">
        <v>15</v>
      </c>
      <c r="C17" s="38" t="s">
        <v>271</v>
      </c>
      <c r="D17" s="38" t="s">
        <v>256</v>
      </c>
      <c r="E17" s="19">
        <v>1300</v>
      </c>
    </row>
    <row r="18" spans="1:5" ht="51">
      <c r="A18" s="38" t="s">
        <v>6</v>
      </c>
      <c r="B18" s="38" t="s">
        <v>15</v>
      </c>
      <c r="C18" s="38" t="s">
        <v>272</v>
      </c>
      <c r="D18" s="38" t="s">
        <v>256</v>
      </c>
      <c r="E18" s="19">
        <v>1840</v>
      </c>
    </row>
    <row r="19" spans="1:5" ht="76.5">
      <c r="A19" s="38" t="s">
        <v>6</v>
      </c>
      <c r="B19" s="38" t="s">
        <v>15</v>
      </c>
      <c r="C19" s="38" t="s">
        <v>273</v>
      </c>
      <c r="D19" s="38" t="s">
        <v>256</v>
      </c>
      <c r="E19" s="19">
        <v>5288</v>
      </c>
    </row>
    <row r="20" spans="1:5" ht="38.25">
      <c r="A20" s="38" t="s">
        <v>6</v>
      </c>
      <c r="B20" s="38" t="s">
        <v>15</v>
      </c>
      <c r="C20" s="38" t="s">
        <v>274</v>
      </c>
      <c r="D20" s="38" t="s">
        <v>261</v>
      </c>
      <c r="E20" s="19">
        <v>4598</v>
      </c>
    </row>
    <row r="21" spans="1:5" ht="102">
      <c r="A21" s="38" t="s">
        <v>6</v>
      </c>
      <c r="B21" s="38" t="s">
        <v>17</v>
      </c>
      <c r="C21" s="38" t="s">
        <v>275</v>
      </c>
      <c r="D21" s="38" t="s">
        <v>256</v>
      </c>
      <c r="E21" s="19">
        <v>13294</v>
      </c>
    </row>
    <row r="22" spans="1:5" ht="38.25">
      <c r="A22" s="38" t="s">
        <v>6</v>
      </c>
      <c r="B22" s="38" t="s">
        <v>17</v>
      </c>
      <c r="C22" s="38" t="s">
        <v>276</v>
      </c>
      <c r="D22" s="38" t="s">
        <v>256</v>
      </c>
      <c r="E22" s="19">
        <v>1251</v>
      </c>
    </row>
    <row r="23" spans="1:5" ht="38.25">
      <c r="A23" s="38" t="s">
        <v>6</v>
      </c>
      <c r="B23" s="38" t="s">
        <v>17</v>
      </c>
      <c r="C23" s="38" t="s">
        <v>277</v>
      </c>
      <c r="D23" s="38" t="s">
        <v>261</v>
      </c>
      <c r="E23" s="19">
        <v>5062</v>
      </c>
    </row>
    <row r="24" spans="1:5" ht="51">
      <c r="A24" s="38" t="s">
        <v>6</v>
      </c>
      <c r="B24" s="38" t="s">
        <v>17</v>
      </c>
      <c r="C24" s="38" t="s">
        <v>278</v>
      </c>
      <c r="D24" s="38" t="s">
        <v>256</v>
      </c>
      <c r="E24" s="19">
        <v>2380</v>
      </c>
    </row>
    <row r="25" spans="1:5" ht="38.25">
      <c r="A25" s="38" t="s">
        <v>6</v>
      </c>
      <c r="B25" s="38" t="s">
        <v>17</v>
      </c>
      <c r="C25" s="38" t="s">
        <v>279</v>
      </c>
      <c r="D25" s="38" t="s">
        <v>256</v>
      </c>
      <c r="E25" s="19">
        <v>2232</v>
      </c>
    </row>
    <row r="26" spans="1:5" ht="25.5">
      <c r="A26" s="38" t="s">
        <v>6</v>
      </c>
      <c r="B26" s="38" t="s">
        <v>17</v>
      </c>
      <c r="C26" s="38" t="s">
        <v>280</v>
      </c>
      <c r="D26" s="38" t="s">
        <v>256</v>
      </c>
      <c r="E26" s="19">
        <v>317</v>
      </c>
    </row>
    <row r="27" spans="1:5" ht="38.25">
      <c r="A27" s="38" t="s">
        <v>6</v>
      </c>
      <c r="B27" s="38" t="s">
        <v>17</v>
      </c>
      <c r="C27" s="38" t="s">
        <v>281</v>
      </c>
      <c r="D27" s="38" t="s">
        <v>256</v>
      </c>
      <c r="E27" s="19">
        <v>873</v>
      </c>
    </row>
    <row r="28" spans="1:5" ht="38.25">
      <c r="A28" s="38" t="s">
        <v>6</v>
      </c>
      <c r="B28" s="38" t="s">
        <v>17</v>
      </c>
      <c r="C28" s="38" t="s">
        <v>282</v>
      </c>
      <c r="D28" s="38" t="s">
        <v>256</v>
      </c>
      <c r="E28" s="19">
        <v>480</v>
      </c>
    </row>
    <row r="29" spans="1:5" ht="38.25">
      <c r="A29" s="38" t="s">
        <v>6</v>
      </c>
      <c r="B29" s="38" t="s">
        <v>17</v>
      </c>
      <c r="C29" s="38" t="s">
        <v>283</v>
      </c>
      <c r="D29" s="38" t="s">
        <v>261</v>
      </c>
      <c r="E29" s="19">
        <v>4799</v>
      </c>
    </row>
    <row r="30" spans="1:5" ht="51">
      <c r="A30" s="38" t="s">
        <v>6</v>
      </c>
      <c r="B30" s="38" t="s">
        <v>17</v>
      </c>
      <c r="C30" s="38" t="s">
        <v>284</v>
      </c>
      <c r="D30" s="38" t="s">
        <v>256</v>
      </c>
      <c r="E30" s="19">
        <v>1448</v>
      </c>
    </row>
    <row r="31" spans="1:5" ht="76.5">
      <c r="A31" s="38" t="s">
        <v>6</v>
      </c>
      <c r="B31" s="38" t="s">
        <v>18</v>
      </c>
      <c r="C31" s="38" t="s">
        <v>285</v>
      </c>
      <c r="D31" s="38" t="s">
        <v>261</v>
      </c>
      <c r="E31" s="19">
        <v>72876</v>
      </c>
    </row>
    <row r="32" spans="1:5" ht="38.25">
      <c r="A32" s="38" t="s">
        <v>6</v>
      </c>
      <c r="B32" s="38" t="s">
        <v>18</v>
      </c>
      <c r="C32" s="38" t="s">
        <v>286</v>
      </c>
      <c r="D32" s="38" t="s">
        <v>256</v>
      </c>
      <c r="E32" s="19">
        <v>5157</v>
      </c>
    </row>
    <row r="33" spans="1:5" ht="127.5">
      <c r="A33" s="38" t="s">
        <v>6</v>
      </c>
      <c r="B33" s="38" t="s">
        <v>18</v>
      </c>
      <c r="C33" s="38" t="s">
        <v>287</v>
      </c>
      <c r="D33" s="38" t="s">
        <v>256</v>
      </c>
      <c r="E33" s="19">
        <v>24509</v>
      </c>
    </row>
    <row r="34" spans="1:5" ht="25.5">
      <c r="A34" s="38" t="s">
        <v>20</v>
      </c>
      <c r="B34" s="38" t="s">
        <v>12</v>
      </c>
      <c r="C34" s="38" t="s">
        <v>288</v>
      </c>
      <c r="D34" s="38" t="s">
        <v>256</v>
      </c>
      <c r="E34" s="19">
        <v>417</v>
      </c>
    </row>
    <row r="35" spans="1:5" ht="25.5">
      <c r="A35" s="38" t="s">
        <v>20</v>
      </c>
      <c r="B35" s="38" t="s">
        <v>12</v>
      </c>
      <c r="C35" s="38" t="s">
        <v>289</v>
      </c>
      <c r="D35" s="38" t="s">
        <v>261</v>
      </c>
      <c r="E35" s="19">
        <v>5393</v>
      </c>
    </row>
    <row r="36" spans="1:5" ht="25.5">
      <c r="A36" s="38" t="s">
        <v>20</v>
      </c>
      <c r="B36" s="38" t="s">
        <v>12</v>
      </c>
      <c r="C36" s="38" t="s">
        <v>290</v>
      </c>
      <c r="D36" s="38" t="s">
        <v>261</v>
      </c>
      <c r="E36" s="19">
        <v>304</v>
      </c>
    </row>
    <row r="37" spans="1:5" ht="25.5">
      <c r="A37" s="38" t="s">
        <v>20</v>
      </c>
      <c r="B37" s="38" t="s">
        <v>12</v>
      </c>
      <c r="C37" s="38" t="s">
        <v>291</v>
      </c>
      <c r="D37" s="38" t="s">
        <v>256</v>
      </c>
      <c r="E37" s="19">
        <v>1000</v>
      </c>
    </row>
    <row r="38" spans="1:5" ht="25.5">
      <c r="A38" s="38" t="s">
        <v>20</v>
      </c>
      <c r="B38" s="38" t="s">
        <v>12</v>
      </c>
      <c r="C38" s="38" t="s">
        <v>292</v>
      </c>
      <c r="D38" s="38" t="s">
        <v>261</v>
      </c>
      <c r="E38" s="19">
        <v>4613</v>
      </c>
    </row>
    <row r="39" spans="1:5" ht="38.25">
      <c r="A39" s="38" t="s">
        <v>20</v>
      </c>
      <c r="B39" s="38" t="s">
        <v>12</v>
      </c>
      <c r="C39" s="38" t="s">
        <v>293</v>
      </c>
      <c r="D39" s="38" t="s">
        <v>261</v>
      </c>
      <c r="E39" s="19">
        <v>2328</v>
      </c>
    </row>
    <row r="40" spans="1:5" ht="38.25">
      <c r="A40" s="38" t="s">
        <v>20</v>
      </c>
      <c r="B40" s="38" t="s">
        <v>12</v>
      </c>
      <c r="C40" s="38" t="s">
        <v>294</v>
      </c>
      <c r="D40" s="38" t="s">
        <v>261</v>
      </c>
      <c r="E40" s="19">
        <v>1728</v>
      </c>
    </row>
    <row r="41" spans="1:5" ht="38.25">
      <c r="A41" s="38" t="s">
        <v>20</v>
      </c>
      <c r="B41" s="38" t="s">
        <v>12</v>
      </c>
      <c r="C41" s="38" t="s">
        <v>295</v>
      </c>
      <c r="D41" s="38" t="s">
        <v>261</v>
      </c>
      <c r="E41" s="19">
        <v>1738</v>
      </c>
    </row>
    <row r="42" spans="1:5" ht="25.5">
      <c r="A42" s="38" t="s">
        <v>20</v>
      </c>
      <c r="B42" s="38" t="s">
        <v>12</v>
      </c>
      <c r="C42" s="38" t="s">
        <v>296</v>
      </c>
      <c r="D42" s="38" t="s">
        <v>256</v>
      </c>
      <c r="E42" s="19">
        <v>330</v>
      </c>
    </row>
    <row r="43" spans="1:5" ht="102">
      <c r="A43" s="38" t="s">
        <v>20</v>
      </c>
      <c r="B43" s="38" t="s">
        <v>12</v>
      </c>
      <c r="C43" s="38" t="s">
        <v>297</v>
      </c>
      <c r="D43" s="38" t="s">
        <v>256</v>
      </c>
      <c r="E43" s="19">
        <v>4354</v>
      </c>
    </row>
    <row r="44" spans="1:5" ht="25.5">
      <c r="A44" s="38" t="s">
        <v>20</v>
      </c>
      <c r="B44" s="38" t="s">
        <v>12</v>
      </c>
      <c r="C44" s="38" t="s">
        <v>298</v>
      </c>
      <c r="D44" s="38" t="s">
        <v>256</v>
      </c>
      <c r="E44" s="19">
        <v>2367</v>
      </c>
    </row>
    <row r="45" spans="1:5" ht="25.5">
      <c r="A45" s="38" t="s">
        <v>20</v>
      </c>
      <c r="B45" s="38" t="s">
        <v>12</v>
      </c>
      <c r="C45" s="38" t="s">
        <v>299</v>
      </c>
      <c r="D45" s="38" t="s">
        <v>256</v>
      </c>
      <c r="E45" s="19">
        <v>3400</v>
      </c>
    </row>
    <row r="46" spans="1:5" ht="25.5">
      <c r="A46" s="38" t="s">
        <v>20</v>
      </c>
      <c r="B46" s="38" t="s">
        <v>12</v>
      </c>
      <c r="C46" s="38" t="s">
        <v>300</v>
      </c>
      <c r="D46" s="38" t="s">
        <v>261</v>
      </c>
      <c r="E46" s="19">
        <v>1000</v>
      </c>
    </row>
    <row r="47" spans="1:5" ht="25.5">
      <c r="A47" s="38" t="s">
        <v>20</v>
      </c>
      <c r="B47" s="38" t="s">
        <v>12</v>
      </c>
      <c r="C47" s="38" t="s">
        <v>301</v>
      </c>
      <c r="D47" s="38" t="s">
        <v>256</v>
      </c>
      <c r="E47" s="19">
        <v>2009</v>
      </c>
    </row>
    <row r="48" spans="1:5" ht="25.5">
      <c r="A48" s="38" t="s">
        <v>20</v>
      </c>
      <c r="B48" s="38" t="s">
        <v>12</v>
      </c>
      <c r="C48" s="38" t="s">
        <v>302</v>
      </c>
      <c r="D48" s="38" t="s">
        <v>256</v>
      </c>
      <c r="E48" s="19">
        <v>1832</v>
      </c>
    </row>
    <row r="49" spans="1:5" ht="25.5">
      <c r="A49" s="38" t="s">
        <v>20</v>
      </c>
      <c r="B49" s="38" t="s">
        <v>12</v>
      </c>
      <c r="C49" s="38" t="s">
        <v>303</v>
      </c>
      <c r="D49" s="38" t="s">
        <v>256</v>
      </c>
      <c r="E49" s="19">
        <v>2118</v>
      </c>
    </row>
    <row r="50" spans="1:5" ht="25.5">
      <c r="A50" s="38" t="s">
        <v>20</v>
      </c>
      <c r="B50" s="38" t="s">
        <v>12</v>
      </c>
      <c r="C50" s="38" t="s">
        <v>304</v>
      </c>
      <c r="D50" s="38" t="s">
        <v>256</v>
      </c>
      <c r="E50" s="19">
        <v>2148</v>
      </c>
    </row>
    <row r="51" spans="1:5" ht="25.5">
      <c r="A51" s="38" t="s">
        <v>20</v>
      </c>
      <c r="B51" s="38" t="s">
        <v>12</v>
      </c>
      <c r="C51" s="38" t="s">
        <v>305</v>
      </c>
      <c r="D51" s="38" t="s">
        <v>256</v>
      </c>
      <c r="E51" s="19">
        <v>2369</v>
      </c>
    </row>
    <row r="52" spans="1:5" ht="25.5">
      <c r="A52" s="38" t="s">
        <v>20</v>
      </c>
      <c r="B52" s="38" t="s">
        <v>12</v>
      </c>
      <c r="C52" s="38" t="s">
        <v>306</v>
      </c>
      <c r="D52" s="38" t="s">
        <v>256</v>
      </c>
      <c r="E52" s="19">
        <v>2500</v>
      </c>
    </row>
    <row r="53" spans="1:5" ht="25.5">
      <c r="A53" s="38" t="s">
        <v>20</v>
      </c>
      <c r="B53" s="38" t="s">
        <v>12</v>
      </c>
      <c r="C53" s="38" t="s">
        <v>307</v>
      </c>
      <c r="D53" s="38" t="s">
        <v>256</v>
      </c>
      <c r="E53" s="19">
        <v>1311</v>
      </c>
    </row>
    <row r="54" spans="1:5" ht="25.5">
      <c r="A54" s="38" t="s">
        <v>20</v>
      </c>
      <c r="B54" s="38" t="s">
        <v>12</v>
      </c>
      <c r="C54" s="38" t="s">
        <v>308</v>
      </c>
      <c r="D54" s="38" t="s">
        <v>261</v>
      </c>
      <c r="E54" s="19">
        <v>813</v>
      </c>
    </row>
    <row r="55" spans="1:5" ht="25.5">
      <c r="A55" s="38" t="s">
        <v>20</v>
      </c>
      <c r="B55" s="38" t="s">
        <v>15</v>
      </c>
      <c r="C55" s="38" t="s">
        <v>309</v>
      </c>
      <c r="D55" s="38" t="s">
        <v>256</v>
      </c>
      <c r="E55" s="19">
        <v>100</v>
      </c>
    </row>
    <row r="56" spans="1:5" ht="25.5">
      <c r="A56" s="38" t="s">
        <v>20</v>
      </c>
      <c r="B56" s="38" t="s">
        <v>15</v>
      </c>
      <c r="C56" s="38" t="s">
        <v>310</v>
      </c>
      <c r="D56" s="38" t="s">
        <v>256</v>
      </c>
      <c r="E56" s="19">
        <v>100</v>
      </c>
    </row>
    <row r="57" spans="1:5" ht="38.25">
      <c r="A57" s="38" t="s">
        <v>20</v>
      </c>
      <c r="B57" s="38" t="s">
        <v>15</v>
      </c>
      <c r="C57" s="38" t="s">
        <v>311</v>
      </c>
      <c r="D57" s="38" t="s">
        <v>256</v>
      </c>
      <c r="E57" s="19">
        <v>140</v>
      </c>
    </row>
    <row r="58" spans="1:5" ht="38.25">
      <c r="A58" s="38" t="s">
        <v>20</v>
      </c>
      <c r="B58" s="38" t="s">
        <v>15</v>
      </c>
      <c r="C58" s="38" t="s">
        <v>312</v>
      </c>
      <c r="D58" s="38" t="s">
        <v>256</v>
      </c>
      <c r="E58" s="19">
        <v>240</v>
      </c>
    </row>
    <row r="59" spans="1:5" ht="25.5">
      <c r="A59" s="38" t="s">
        <v>20</v>
      </c>
      <c r="B59" s="38" t="s">
        <v>15</v>
      </c>
      <c r="C59" s="38" t="s">
        <v>313</v>
      </c>
      <c r="D59" s="38" t="s">
        <v>256</v>
      </c>
      <c r="E59" s="19">
        <v>120</v>
      </c>
    </row>
    <row r="60" spans="1:5" ht="25.5">
      <c r="A60" s="38" t="s">
        <v>20</v>
      </c>
      <c r="B60" s="38" t="s">
        <v>15</v>
      </c>
      <c r="C60" s="38" t="s">
        <v>314</v>
      </c>
      <c r="D60" s="38" t="s">
        <v>256</v>
      </c>
      <c r="E60" s="19">
        <v>120</v>
      </c>
    </row>
    <row r="61" spans="1:5" ht="25.5">
      <c r="A61" s="38" t="s">
        <v>20</v>
      </c>
      <c r="B61" s="38" t="s">
        <v>15</v>
      </c>
      <c r="C61" s="38" t="s">
        <v>315</v>
      </c>
      <c r="D61" s="38" t="s">
        <v>256</v>
      </c>
      <c r="E61" s="19">
        <v>140</v>
      </c>
    </row>
    <row r="62" spans="1:5" ht="25.5">
      <c r="A62" s="38" t="s">
        <v>20</v>
      </c>
      <c r="B62" s="38" t="s">
        <v>15</v>
      </c>
      <c r="C62" s="38" t="s">
        <v>316</v>
      </c>
      <c r="D62" s="38" t="s">
        <v>256</v>
      </c>
      <c r="E62" s="19">
        <v>120</v>
      </c>
    </row>
    <row r="63" spans="1:5" ht="25.5">
      <c r="A63" s="38" t="s">
        <v>20</v>
      </c>
      <c r="B63" s="38" t="s">
        <v>15</v>
      </c>
      <c r="C63" s="38" t="s">
        <v>317</v>
      </c>
      <c r="D63" s="38" t="s">
        <v>256</v>
      </c>
      <c r="E63" s="19">
        <v>140</v>
      </c>
    </row>
    <row r="64" spans="1:5" ht="25.5">
      <c r="A64" s="38" t="s">
        <v>20</v>
      </c>
      <c r="B64" s="38" t="s">
        <v>15</v>
      </c>
      <c r="C64" s="38" t="s">
        <v>318</v>
      </c>
      <c r="D64" s="38" t="s">
        <v>256</v>
      </c>
      <c r="E64" s="19">
        <v>260</v>
      </c>
    </row>
    <row r="65" spans="1:5" ht="25.5">
      <c r="A65" s="38" t="s">
        <v>20</v>
      </c>
      <c r="B65" s="38" t="s">
        <v>15</v>
      </c>
      <c r="C65" s="38" t="s">
        <v>319</v>
      </c>
      <c r="D65" s="38" t="s">
        <v>256</v>
      </c>
      <c r="E65" s="19">
        <v>140</v>
      </c>
    </row>
    <row r="66" spans="1:5" ht="25.5">
      <c r="A66" s="38" t="s">
        <v>20</v>
      </c>
      <c r="B66" s="38" t="s">
        <v>15</v>
      </c>
      <c r="C66" s="38" t="s">
        <v>320</v>
      </c>
      <c r="D66" s="38" t="s">
        <v>256</v>
      </c>
      <c r="E66" s="19">
        <v>220</v>
      </c>
    </row>
    <row r="67" spans="1:5" ht="25.5">
      <c r="A67" s="38" t="s">
        <v>20</v>
      </c>
      <c r="B67" s="38" t="s">
        <v>15</v>
      </c>
      <c r="C67" s="38" t="s">
        <v>321</v>
      </c>
      <c r="D67" s="38" t="s">
        <v>256</v>
      </c>
      <c r="E67" s="19">
        <v>120</v>
      </c>
    </row>
    <row r="68" spans="1:5" ht="25.5">
      <c r="A68" s="38" t="s">
        <v>20</v>
      </c>
      <c r="B68" s="38" t="s">
        <v>15</v>
      </c>
      <c r="C68" s="38" t="s">
        <v>322</v>
      </c>
      <c r="D68" s="38" t="s">
        <v>256</v>
      </c>
      <c r="E68" s="19">
        <v>240</v>
      </c>
    </row>
    <row r="69" spans="1:5" ht="25.5">
      <c r="A69" s="38" t="s">
        <v>20</v>
      </c>
      <c r="B69" s="38" t="s">
        <v>15</v>
      </c>
      <c r="C69" s="38" t="s">
        <v>323</v>
      </c>
      <c r="D69" s="38" t="s">
        <v>256</v>
      </c>
      <c r="E69" s="19">
        <v>1575</v>
      </c>
    </row>
    <row r="70" spans="1:5" ht="25.5">
      <c r="A70" s="38" t="s">
        <v>20</v>
      </c>
      <c r="B70" s="38" t="s">
        <v>15</v>
      </c>
      <c r="C70" s="38" t="s">
        <v>324</v>
      </c>
      <c r="D70" s="38" t="s">
        <v>256</v>
      </c>
      <c r="E70" s="19">
        <v>1088</v>
      </c>
    </row>
    <row r="71" spans="1:5" ht="25.5">
      <c r="A71" s="38" t="s">
        <v>20</v>
      </c>
      <c r="B71" s="38" t="s">
        <v>15</v>
      </c>
      <c r="C71" s="38" t="s">
        <v>325</v>
      </c>
      <c r="D71" s="38" t="s">
        <v>261</v>
      </c>
      <c r="E71" s="19">
        <v>5362</v>
      </c>
    </row>
    <row r="72" spans="1:5" ht="25.5">
      <c r="A72" s="38" t="s">
        <v>20</v>
      </c>
      <c r="B72" s="38" t="s">
        <v>15</v>
      </c>
      <c r="C72" s="38" t="s">
        <v>326</v>
      </c>
      <c r="D72" s="38" t="s">
        <v>256</v>
      </c>
      <c r="E72" s="19">
        <v>108</v>
      </c>
    </row>
    <row r="73" spans="1:5" ht="25.5">
      <c r="A73" s="38" t="s">
        <v>20</v>
      </c>
      <c r="B73" s="38" t="s">
        <v>15</v>
      </c>
      <c r="C73" s="38" t="s">
        <v>327</v>
      </c>
      <c r="D73" s="38" t="s">
        <v>256</v>
      </c>
      <c r="E73" s="19">
        <v>58</v>
      </c>
    </row>
    <row r="74" spans="1:5" ht="25.5">
      <c r="A74" s="38" t="s">
        <v>20</v>
      </c>
      <c r="B74" s="38" t="s">
        <v>15</v>
      </c>
      <c r="C74" s="38" t="s">
        <v>328</v>
      </c>
      <c r="D74" s="38" t="s">
        <v>256</v>
      </c>
      <c r="E74" s="19">
        <v>400</v>
      </c>
    </row>
    <row r="75" spans="1:5" ht="25.5">
      <c r="A75" s="38" t="s">
        <v>20</v>
      </c>
      <c r="B75" s="38" t="s">
        <v>15</v>
      </c>
      <c r="C75" s="38" t="s">
        <v>329</v>
      </c>
      <c r="D75" s="38" t="s">
        <v>256</v>
      </c>
      <c r="E75" s="19">
        <v>360</v>
      </c>
    </row>
    <row r="76" spans="1:5" ht="25.5">
      <c r="A76" s="38" t="s">
        <v>20</v>
      </c>
      <c r="B76" s="38" t="s">
        <v>15</v>
      </c>
      <c r="C76" s="38" t="s">
        <v>330</v>
      </c>
      <c r="D76" s="38" t="s">
        <v>256</v>
      </c>
      <c r="E76" s="19">
        <v>90</v>
      </c>
    </row>
    <row r="77" spans="1:5" ht="38.25">
      <c r="A77" s="38" t="s">
        <v>20</v>
      </c>
      <c r="B77" s="38" t="s">
        <v>15</v>
      </c>
      <c r="C77" s="38" t="s">
        <v>331</v>
      </c>
      <c r="D77" s="38" t="s">
        <v>256</v>
      </c>
      <c r="E77" s="19">
        <v>500</v>
      </c>
    </row>
    <row r="78" spans="1:5" ht="25.5">
      <c r="A78" s="38" t="s">
        <v>20</v>
      </c>
      <c r="B78" s="38" t="s">
        <v>15</v>
      </c>
      <c r="C78" s="38" t="s">
        <v>332</v>
      </c>
      <c r="D78" s="38" t="s">
        <v>256</v>
      </c>
      <c r="E78" s="19">
        <v>240</v>
      </c>
    </row>
    <row r="79" spans="1:5" ht="25.5">
      <c r="A79" s="38" t="s">
        <v>20</v>
      </c>
      <c r="B79" s="38" t="s">
        <v>15</v>
      </c>
      <c r="C79" s="38" t="s">
        <v>333</v>
      </c>
      <c r="D79" s="38" t="s">
        <v>256</v>
      </c>
      <c r="E79" s="19">
        <v>90</v>
      </c>
    </row>
    <row r="80" spans="1:5" ht="25.5">
      <c r="A80" s="38" t="s">
        <v>20</v>
      </c>
      <c r="B80" s="38" t="s">
        <v>15</v>
      </c>
      <c r="C80" s="38" t="s">
        <v>334</v>
      </c>
      <c r="D80" s="38" t="s">
        <v>256</v>
      </c>
      <c r="E80" s="19">
        <v>60</v>
      </c>
    </row>
    <row r="81" spans="1:5" ht="25.5">
      <c r="A81" s="38" t="s">
        <v>20</v>
      </c>
      <c r="B81" s="38" t="s">
        <v>15</v>
      </c>
      <c r="C81" s="38" t="s">
        <v>335</v>
      </c>
      <c r="D81" s="38" t="s">
        <v>256</v>
      </c>
      <c r="E81" s="19">
        <v>100</v>
      </c>
    </row>
    <row r="82" spans="1:5" ht="25.5">
      <c r="A82" s="38" t="s">
        <v>20</v>
      </c>
      <c r="B82" s="38" t="s">
        <v>15</v>
      </c>
      <c r="C82" s="38" t="s">
        <v>336</v>
      </c>
      <c r="D82" s="38" t="s">
        <v>256</v>
      </c>
      <c r="E82" s="19">
        <v>164</v>
      </c>
    </row>
    <row r="83" spans="1:5" ht="51">
      <c r="A83" s="38" t="s">
        <v>20</v>
      </c>
      <c r="B83" s="38" t="s">
        <v>15</v>
      </c>
      <c r="C83" s="38" t="s">
        <v>337</v>
      </c>
      <c r="D83" s="38" t="s">
        <v>256</v>
      </c>
      <c r="E83" s="19">
        <v>75</v>
      </c>
    </row>
    <row r="84" spans="1:5" ht="51">
      <c r="A84" s="38" t="s">
        <v>20</v>
      </c>
      <c r="B84" s="38" t="s">
        <v>15</v>
      </c>
      <c r="C84" s="38" t="s">
        <v>338</v>
      </c>
      <c r="D84" s="38" t="s">
        <v>256</v>
      </c>
      <c r="E84" s="19">
        <v>75</v>
      </c>
    </row>
    <row r="85" spans="1:5" ht="51">
      <c r="A85" s="38" t="s">
        <v>20</v>
      </c>
      <c r="B85" s="38" t="s">
        <v>15</v>
      </c>
      <c r="C85" s="38" t="s">
        <v>339</v>
      </c>
      <c r="D85" s="38" t="s">
        <v>256</v>
      </c>
      <c r="E85" s="19">
        <v>75</v>
      </c>
    </row>
    <row r="86" spans="1:5" ht="76.5">
      <c r="A86" s="38" t="s">
        <v>20</v>
      </c>
      <c r="B86" s="38" t="s">
        <v>15</v>
      </c>
      <c r="C86" s="38" t="s">
        <v>340</v>
      </c>
      <c r="D86" s="38" t="s">
        <v>261</v>
      </c>
      <c r="E86" s="19">
        <v>4650</v>
      </c>
    </row>
    <row r="87" spans="1:5" ht="25.5">
      <c r="A87" s="38" t="s">
        <v>20</v>
      </c>
      <c r="B87" s="38" t="s">
        <v>15</v>
      </c>
      <c r="C87" s="38" t="s">
        <v>341</v>
      </c>
      <c r="D87" s="38" t="s">
        <v>256</v>
      </c>
      <c r="E87" s="19">
        <v>65198</v>
      </c>
    </row>
    <row r="88" spans="1:5" ht="38.25">
      <c r="A88" s="38" t="s">
        <v>20</v>
      </c>
      <c r="B88" s="38" t="s">
        <v>15</v>
      </c>
      <c r="C88" s="38" t="s">
        <v>342</v>
      </c>
      <c r="D88" s="38" t="s">
        <v>256</v>
      </c>
      <c r="E88" s="19">
        <v>187</v>
      </c>
    </row>
    <row r="89" spans="1:5" ht="51">
      <c r="A89" s="38" t="s">
        <v>20</v>
      </c>
      <c r="B89" s="38" t="s">
        <v>15</v>
      </c>
      <c r="C89" s="38" t="s">
        <v>343</v>
      </c>
      <c r="D89" s="38" t="s">
        <v>256</v>
      </c>
      <c r="E89" s="19">
        <v>197</v>
      </c>
    </row>
    <row r="90" spans="1:5" ht="38.25">
      <c r="A90" s="38" t="s">
        <v>20</v>
      </c>
      <c r="B90" s="38" t="s">
        <v>15</v>
      </c>
      <c r="C90" s="38" t="s">
        <v>344</v>
      </c>
      <c r="D90" s="38" t="s">
        <v>256</v>
      </c>
      <c r="E90" s="19">
        <v>1160</v>
      </c>
    </row>
    <row r="91" spans="1:5" ht="25.5">
      <c r="A91" s="38" t="s">
        <v>20</v>
      </c>
      <c r="B91" s="38" t="s">
        <v>15</v>
      </c>
      <c r="C91" s="38" t="s">
        <v>345</v>
      </c>
      <c r="D91" s="38" t="s">
        <v>261</v>
      </c>
      <c r="E91" s="19">
        <v>5498</v>
      </c>
    </row>
    <row r="92" spans="1:5" ht="25.5">
      <c r="A92" s="38" t="s">
        <v>20</v>
      </c>
      <c r="B92" s="38" t="s">
        <v>17</v>
      </c>
      <c r="C92" s="38" t="s">
        <v>346</v>
      </c>
      <c r="D92" s="38" t="s">
        <v>256</v>
      </c>
      <c r="E92" s="19">
        <v>541</v>
      </c>
    </row>
    <row r="93" spans="1:5" ht="63.75">
      <c r="A93" s="38" t="s">
        <v>20</v>
      </c>
      <c r="B93" s="38" t="s">
        <v>17</v>
      </c>
      <c r="C93" s="38" t="s">
        <v>347</v>
      </c>
      <c r="D93" s="38" t="s">
        <v>256</v>
      </c>
      <c r="E93" s="19">
        <v>45960</v>
      </c>
    </row>
    <row r="94" spans="1:5" ht="25.5">
      <c r="A94" s="38" t="s">
        <v>20</v>
      </c>
      <c r="B94" s="38" t="s">
        <v>17</v>
      </c>
      <c r="C94" s="38" t="s">
        <v>348</v>
      </c>
      <c r="D94" s="38" t="s">
        <v>261</v>
      </c>
      <c r="E94" s="19">
        <v>90800</v>
      </c>
    </row>
    <row r="95" spans="1:5" ht="38.25">
      <c r="A95" s="38" t="s">
        <v>20</v>
      </c>
      <c r="B95" s="38" t="s">
        <v>17</v>
      </c>
      <c r="C95" s="38" t="s">
        <v>349</v>
      </c>
      <c r="D95" s="38" t="s">
        <v>261</v>
      </c>
      <c r="E95" s="19">
        <v>6492</v>
      </c>
    </row>
    <row r="96" spans="1:5" ht="38.25">
      <c r="A96" s="38" t="s">
        <v>20</v>
      </c>
      <c r="B96" s="38" t="s">
        <v>17</v>
      </c>
      <c r="C96" s="38" t="s">
        <v>350</v>
      </c>
      <c r="D96" s="38" t="s">
        <v>261</v>
      </c>
      <c r="E96" s="19">
        <v>10838</v>
      </c>
    </row>
    <row r="97" spans="1:5" ht="38.25">
      <c r="A97" s="38" t="s">
        <v>20</v>
      </c>
      <c r="B97" s="38" t="s">
        <v>17</v>
      </c>
      <c r="C97" s="38" t="s">
        <v>351</v>
      </c>
      <c r="D97" s="38" t="s">
        <v>261</v>
      </c>
      <c r="E97" s="19">
        <v>7462</v>
      </c>
    </row>
    <row r="98" spans="1:5" ht="25.5">
      <c r="A98" s="38" t="s">
        <v>20</v>
      </c>
      <c r="B98" s="38" t="s">
        <v>17</v>
      </c>
      <c r="C98" s="38" t="s">
        <v>352</v>
      </c>
      <c r="D98" s="38" t="s">
        <v>261</v>
      </c>
      <c r="E98" s="19">
        <v>2111</v>
      </c>
    </row>
    <row r="99" spans="1:5" ht="25.5">
      <c r="A99" s="38" t="s">
        <v>20</v>
      </c>
      <c r="B99" s="38" t="s">
        <v>17</v>
      </c>
      <c r="C99" s="38" t="s">
        <v>353</v>
      </c>
      <c r="D99" s="38" t="s">
        <v>261</v>
      </c>
      <c r="E99" s="19">
        <v>7941</v>
      </c>
    </row>
    <row r="100" spans="1:5" ht="76.5">
      <c r="A100" s="38" t="s">
        <v>20</v>
      </c>
      <c r="B100" s="38" t="s">
        <v>17</v>
      </c>
      <c r="C100" s="38" t="s">
        <v>354</v>
      </c>
      <c r="D100" s="38" t="s">
        <v>261</v>
      </c>
      <c r="E100" s="19">
        <v>10945</v>
      </c>
    </row>
    <row r="101" spans="1:5" ht="38.25">
      <c r="A101" s="38" t="s">
        <v>20</v>
      </c>
      <c r="B101" s="38" t="s">
        <v>17</v>
      </c>
      <c r="C101" s="38" t="s">
        <v>355</v>
      </c>
      <c r="D101" s="38" t="s">
        <v>256</v>
      </c>
      <c r="E101" s="19">
        <v>860</v>
      </c>
    </row>
    <row r="102" spans="1:5" ht="25.5">
      <c r="A102" s="38" t="s">
        <v>20</v>
      </c>
      <c r="B102" s="38" t="s">
        <v>17</v>
      </c>
      <c r="C102" s="38" t="s">
        <v>356</v>
      </c>
      <c r="D102" s="38" t="s">
        <v>261</v>
      </c>
      <c r="E102" s="19">
        <v>3613</v>
      </c>
    </row>
    <row r="103" spans="1:5" ht="25.5">
      <c r="A103" s="38" t="s">
        <v>20</v>
      </c>
      <c r="B103" s="38" t="s">
        <v>17</v>
      </c>
      <c r="C103" s="38" t="s">
        <v>357</v>
      </c>
      <c r="D103" s="38" t="s">
        <v>261</v>
      </c>
      <c r="E103" s="19">
        <v>2705</v>
      </c>
    </row>
    <row r="104" spans="1:5" ht="25.5">
      <c r="A104" s="38" t="s">
        <v>20</v>
      </c>
      <c r="B104" s="38" t="s">
        <v>17</v>
      </c>
      <c r="C104" s="38" t="s">
        <v>358</v>
      </c>
      <c r="D104" s="38" t="s">
        <v>261</v>
      </c>
      <c r="E104" s="19">
        <v>2589</v>
      </c>
    </row>
    <row r="105" spans="1:5" ht="25.5">
      <c r="A105" s="38" t="s">
        <v>20</v>
      </c>
      <c r="B105" s="38" t="s">
        <v>17</v>
      </c>
      <c r="C105" s="38" t="s">
        <v>359</v>
      </c>
      <c r="D105" s="38" t="s">
        <v>261</v>
      </c>
      <c r="E105" s="19">
        <v>2504</v>
      </c>
    </row>
    <row r="106" spans="1:5" ht="25.5">
      <c r="A106" s="38" t="s">
        <v>20</v>
      </c>
      <c r="B106" s="38" t="s">
        <v>17</v>
      </c>
      <c r="C106" s="38" t="s">
        <v>360</v>
      </c>
      <c r="D106" s="38" t="s">
        <v>261</v>
      </c>
      <c r="E106" s="19">
        <v>2310</v>
      </c>
    </row>
    <row r="107" spans="1:5" ht="25.5">
      <c r="A107" s="38" t="s">
        <v>20</v>
      </c>
      <c r="B107" s="38" t="s">
        <v>17</v>
      </c>
      <c r="C107" s="38" t="s">
        <v>361</v>
      </c>
      <c r="D107" s="38" t="s">
        <v>256</v>
      </c>
      <c r="E107" s="19">
        <v>10892</v>
      </c>
    </row>
    <row r="108" spans="1:5" ht="25.5">
      <c r="A108" s="38" t="s">
        <v>20</v>
      </c>
      <c r="B108" s="38" t="s">
        <v>17</v>
      </c>
      <c r="C108" s="38" t="s">
        <v>362</v>
      </c>
      <c r="D108" s="38" t="s">
        <v>261</v>
      </c>
      <c r="E108" s="19">
        <v>14047</v>
      </c>
    </row>
    <row r="109" spans="1:5" ht="25.5">
      <c r="A109" s="38" t="s">
        <v>20</v>
      </c>
      <c r="B109" s="38" t="s">
        <v>17</v>
      </c>
      <c r="C109" s="38" t="s">
        <v>363</v>
      </c>
      <c r="D109" s="38" t="s">
        <v>261</v>
      </c>
      <c r="E109" s="19">
        <v>16145</v>
      </c>
    </row>
    <row r="110" spans="1:5" ht="25.5">
      <c r="A110" s="38" t="s">
        <v>20</v>
      </c>
      <c r="B110" s="38" t="s">
        <v>17</v>
      </c>
      <c r="C110" s="38" t="s">
        <v>364</v>
      </c>
      <c r="D110" s="38" t="s">
        <v>261</v>
      </c>
      <c r="E110" s="19">
        <v>9398</v>
      </c>
    </row>
    <row r="111" spans="1:5" ht="51">
      <c r="A111" s="38" t="s">
        <v>20</v>
      </c>
      <c r="B111" s="38" t="s">
        <v>18</v>
      </c>
      <c r="C111" s="38" t="s">
        <v>365</v>
      </c>
      <c r="D111" s="38" t="s">
        <v>256</v>
      </c>
      <c r="E111" s="19">
        <v>8639</v>
      </c>
    </row>
    <row r="112" spans="1:5" ht="25.5">
      <c r="A112" s="38" t="s">
        <v>20</v>
      </c>
      <c r="B112" s="38" t="s">
        <v>18</v>
      </c>
      <c r="C112" s="38" t="s">
        <v>366</v>
      </c>
      <c r="D112" s="38" t="s">
        <v>261</v>
      </c>
      <c r="E112" s="19">
        <v>6696</v>
      </c>
    </row>
    <row r="113" spans="1:5" ht="25.5">
      <c r="A113" s="38" t="s">
        <v>20</v>
      </c>
      <c r="B113" s="38" t="s">
        <v>18</v>
      </c>
      <c r="C113" s="38" t="s">
        <v>367</v>
      </c>
      <c r="D113" s="38" t="s">
        <v>256</v>
      </c>
      <c r="E113" s="19">
        <v>683</v>
      </c>
    </row>
    <row r="114" spans="1:5" ht="38.25">
      <c r="A114" s="38" t="s">
        <v>20</v>
      </c>
      <c r="B114" s="38" t="s">
        <v>18</v>
      </c>
      <c r="C114" s="38" t="s">
        <v>368</v>
      </c>
      <c r="D114" s="38" t="s">
        <v>256</v>
      </c>
      <c r="E114" s="19">
        <v>19038</v>
      </c>
    </row>
    <row r="115" spans="1:5" ht="25.5">
      <c r="A115" s="38" t="s">
        <v>20</v>
      </c>
      <c r="B115" s="38" t="s">
        <v>18</v>
      </c>
      <c r="C115" s="38" t="s">
        <v>369</v>
      </c>
      <c r="D115" s="38" t="s">
        <v>256</v>
      </c>
      <c r="E115" s="19">
        <v>3853</v>
      </c>
    </row>
    <row r="116" spans="1:5" ht="25.5">
      <c r="A116" s="38" t="s">
        <v>20</v>
      </c>
      <c r="B116" s="38" t="s">
        <v>18</v>
      </c>
      <c r="C116" s="38" t="s">
        <v>370</v>
      </c>
      <c r="D116" s="38" t="s">
        <v>256</v>
      </c>
      <c r="E116" s="19">
        <v>3840</v>
      </c>
    </row>
    <row r="117" spans="1:5" ht="25.5">
      <c r="A117" s="38" t="s">
        <v>20</v>
      </c>
      <c r="B117" s="38" t="s">
        <v>18</v>
      </c>
      <c r="C117" s="38" t="s">
        <v>371</v>
      </c>
      <c r="D117" s="38" t="s">
        <v>256</v>
      </c>
      <c r="E117" s="19">
        <v>4098</v>
      </c>
    </row>
    <row r="118" spans="1:5">
      <c r="A118" s="38" t="s">
        <v>35</v>
      </c>
      <c r="B118" s="38" t="s">
        <v>22</v>
      </c>
      <c r="C118" s="38" t="s">
        <v>372</v>
      </c>
      <c r="D118" s="38" t="s">
        <v>261</v>
      </c>
      <c r="E118" s="19">
        <v>10000</v>
      </c>
    </row>
    <row r="119" spans="1:5" ht="38.25">
      <c r="A119" s="38" t="s">
        <v>35</v>
      </c>
      <c r="B119" s="38" t="s">
        <v>22</v>
      </c>
      <c r="C119" s="38" t="s">
        <v>373</v>
      </c>
      <c r="D119" s="38" t="s">
        <v>261</v>
      </c>
      <c r="E119" s="19">
        <v>6525</v>
      </c>
    </row>
    <row r="120" spans="1:5">
      <c r="A120" s="38" t="s">
        <v>35</v>
      </c>
      <c r="B120" s="38" t="s">
        <v>23</v>
      </c>
      <c r="C120" s="38" t="s">
        <v>374</v>
      </c>
      <c r="D120" s="38" t="s">
        <v>261</v>
      </c>
      <c r="E120" s="19">
        <v>21300</v>
      </c>
    </row>
    <row r="121" spans="1:5" ht="25.5">
      <c r="A121" s="38" t="s">
        <v>35</v>
      </c>
      <c r="B121" s="38" t="s">
        <v>23</v>
      </c>
      <c r="C121" s="38" t="s">
        <v>375</v>
      </c>
      <c r="D121" s="38" t="s">
        <v>256</v>
      </c>
      <c r="E121" s="19">
        <v>9986</v>
      </c>
    </row>
    <row r="122" spans="1:5">
      <c r="A122" s="38" t="s">
        <v>35</v>
      </c>
      <c r="B122" s="38" t="s">
        <v>12</v>
      </c>
      <c r="C122" s="38" t="s">
        <v>376</v>
      </c>
      <c r="D122" s="38" t="s">
        <v>261</v>
      </c>
      <c r="E122" s="19">
        <v>15310</v>
      </c>
    </row>
    <row r="123" spans="1:5" ht="38.25">
      <c r="A123" s="38" t="s">
        <v>35</v>
      </c>
      <c r="B123" s="38" t="s">
        <v>17</v>
      </c>
      <c r="C123" s="38" t="s">
        <v>377</v>
      </c>
      <c r="D123" s="38" t="s">
        <v>261</v>
      </c>
      <c r="E123" s="19">
        <v>4678</v>
      </c>
    </row>
    <row r="124" spans="1:5" ht="25.5">
      <c r="A124" s="38" t="s">
        <v>35</v>
      </c>
      <c r="B124" s="38" t="s">
        <v>18</v>
      </c>
      <c r="C124" s="38" t="s">
        <v>378</v>
      </c>
      <c r="D124" s="38" t="s">
        <v>256</v>
      </c>
      <c r="E124" s="19">
        <v>38063</v>
      </c>
    </row>
    <row r="125" spans="1:5" ht="51">
      <c r="A125" s="38" t="s">
        <v>40</v>
      </c>
      <c r="B125" s="38" t="s">
        <v>12</v>
      </c>
      <c r="C125" s="38" t="s">
        <v>379</v>
      </c>
      <c r="D125" s="38" t="s">
        <v>256</v>
      </c>
      <c r="E125" s="19">
        <v>1021</v>
      </c>
    </row>
    <row r="126" spans="1:5" ht="38.25">
      <c r="A126" s="38" t="s">
        <v>40</v>
      </c>
      <c r="B126" s="38" t="s">
        <v>12</v>
      </c>
      <c r="C126" s="38" t="s">
        <v>380</v>
      </c>
      <c r="D126" s="38" t="s">
        <v>256</v>
      </c>
      <c r="E126" s="19">
        <v>4707</v>
      </c>
    </row>
    <row r="127" spans="1:5" ht="25.5">
      <c r="A127" s="38" t="s">
        <v>40</v>
      </c>
      <c r="B127" s="38" t="s">
        <v>12</v>
      </c>
      <c r="C127" s="38" t="s">
        <v>381</v>
      </c>
      <c r="D127" s="38" t="s">
        <v>261</v>
      </c>
      <c r="E127" s="19">
        <v>4745</v>
      </c>
    </row>
    <row r="128" spans="1:5" ht="25.5">
      <c r="A128" s="38" t="s">
        <v>40</v>
      </c>
      <c r="B128" s="38" t="s">
        <v>12</v>
      </c>
      <c r="C128" s="38" t="s">
        <v>382</v>
      </c>
      <c r="D128" s="38" t="s">
        <v>261</v>
      </c>
      <c r="E128" s="19">
        <v>2464</v>
      </c>
    </row>
    <row r="129" spans="1:5" ht="51">
      <c r="A129" s="38" t="s">
        <v>40</v>
      </c>
      <c r="B129" s="38" t="s">
        <v>12</v>
      </c>
      <c r="C129" s="38" t="s">
        <v>383</v>
      </c>
      <c r="D129" s="38" t="s">
        <v>256</v>
      </c>
      <c r="E129" s="19">
        <v>5894</v>
      </c>
    </row>
    <row r="130" spans="1:5" ht="25.5">
      <c r="A130" s="38" t="s">
        <v>40</v>
      </c>
      <c r="B130" s="38" t="s">
        <v>12</v>
      </c>
      <c r="C130" s="38" t="s">
        <v>384</v>
      </c>
      <c r="D130" s="38" t="s">
        <v>256</v>
      </c>
      <c r="E130" s="19">
        <v>1263</v>
      </c>
    </row>
    <row r="131" spans="1:5" ht="38.25">
      <c r="A131" s="38" t="s">
        <v>40</v>
      </c>
      <c r="B131" s="38" t="s">
        <v>12</v>
      </c>
      <c r="C131" s="38" t="s">
        <v>385</v>
      </c>
      <c r="D131" s="38" t="s">
        <v>256</v>
      </c>
      <c r="E131" s="19">
        <v>75</v>
      </c>
    </row>
    <row r="132" spans="1:5" ht="51">
      <c r="A132" s="38" t="s">
        <v>40</v>
      </c>
      <c r="B132" s="38" t="s">
        <v>12</v>
      </c>
      <c r="C132" s="38" t="s">
        <v>386</v>
      </c>
      <c r="D132" s="38" t="s">
        <v>256</v>
      </c>
      <c r="E132" s="19">
        <v>55</v>
      </c>
    </row>
    <row r="133" spans="1:5" ht="25.5">
      <c r="A133" s="38" t="s">
        <v>40</v>
      </c>
      <c r="B133" s="38" t="s">
        <v>12</v>
      </c>
      <c r="C133" s="38" t="s">
        <v>387</v>
      </c>
      <c r="D133" s="38" t="s">
        <v>256</v>
      </c>
      <c r="E133" s="19">
        <v>75</v>
      </c>
    </row>
    <row r="134" spans="1:5" ht="25.5">
      <c r="A134" s="38" t="s">
        <v>40</v>
      </c>
      <c r="B134" s="38" t="s">
        <v>12</v>
      </c>
      <c r="C134" s="38" t="s">
        <v>388</v>
      </c>
      <c r="D134" s="38" t="s">
        <v>261</v>
      </c>
      <c r="E134" s="19">
        <v>10700</v>
      </c>
    </row>
    <row r="135" spans="1:5" ht="25.5">
      <c r="A135" s="38" t="s">
        <v>40</v>
      </c>
      <c r="B135" s="38" t="s">
        <v>12</v>
      </c>
      <c r="C135" s="38" t="s">
        <v>389</v>
      </c>
      <c r="D135" s="38" t="s">
        <v>261</v>
      </c>
      <c r="E135" s="19">
        <v>10000</v>
      </c>
    </row>
    <row r="136" spans="1:5" ht="38.25">
      <c r="A136" s="38" t="s">
        <v>40</v>
      </c>
      <c r="B136" s="38" t="s">
        <v>12</v>
      </c>
      <c r="C136" s="38" t="s">
        <v>390</v>
      </c>
      <c r="D136" s="38" t="s">
        <v>256</v>
      </c>
      <c r="E136" s="19">
        <v>152</v>
      </c>
    </row>
    <row r="137" spans="1:5" ht="38.25">
      <c r="A137" s="38" t="s">
        <v>40</v>
      </c>
      <c r="B137" s="38" t="s">
        <v>12</v>
      </c>
      <c r="C137" s="38" t="s">
        <v>391</v>
      </c>
      <c r="D137" s="38" t="s">
        <v>256</v>
      </c>
      <c r="E137" s="19">
        <v>314</v>
      </c>
    </row>
    <row r="138" spans="1:5" ht="51">
      <c r="A138" s="38" t="s">
        <v>40</v>
      </c>
      <c r="B138" s="38" t="s">
        <v>12</v>
      </c>
      <c r="C138" s="38" t="s">
        <v>392</v>
      </c>
      <c r="D138" s="38" t="s">
        <v>256</v>
      </c>
      <c r="E138" s="19">
        <v>4898</v>
      </c>
    </row>
    <row r="139" spans="1:5" ht="51">
      <c r="A139" s="38" t="s">
        <v>40</v>
      </c>
      <c r="B139" s="38" t="s">
        <v>12</v>
      </c>
      <c r="C139" s="38" t="s">
        <v>393</v>
      </c>
      <c r="D139" s="38" t="s">
        <v>256</v>
      </c>
      <c r="E139" s="19">
        <v>1391</v>
      </c>
    </row>
    <row r="140" spans="1:5" ht="51">
      <c r="A140" s="38" t="s">
        <v>40</v>
      </c>
      <c r="B140" s="38" t="s">
        <v>12</v>
      </c>
      <c r="C140" s="38" t="s">
        <v>394</v>
      </c>
      <c r="D140" s="38" t="s">
        <v>261</v>
      </c>
      <c r="E140" s="19">
        <v>3115</v>
      </c>
    </row>
    <row r="141" spans="1:5" ht="63.75">
      <c r="A141" s="38" t="s">
        <v>40</v>
      </c>
      <c r="B141" s="38" t="s">
        <v>12</v>
      </c>
      <c r="C141" s="38" t="s">
        <v>395</v>
      </c>
      <c r="D141" s="38" t="s">
        <v>256</v>
      </c>
      <c r="E141" s="19">
        <v>577</v>
      </c>
    </row>
    <row r="142" spans="1:5" ht="25.5">
      <c r="A142" s="38" t="s">
        <v>40</v>
      </c>
      <c r="B142" s="38" t="s">
        <v>12</v>
      </c>
      <c r="C142" s="38" t="s">
        <v>396</v>
      </c>
      <c r="D142" s="38" t="s">
        <v>261</v>
      </c>
      <c r="E142" s="19">
        <v>2305</v>
      </c>
    </row>
    <row r="143" spans="1:5" ht="63.75">
      <c r="A143" s="38" t="s">
        <v>40</v>
      </c>
      <c r="B143" s="38" t="s">
        <v>12</v>
      </c>
      <c r="C143" s="38" t="s">
        <v>397</v>
      </c>
      <c r="D143" s="38" t="s">
        <v>256</v>
      </c>
      <c r="E143" s="19">
        <v>832</v>
      </c>
    </row>
    <row r="144" spans="1:5" ht="63.75">
      <c r="A144" s="38" t="s">
        <v>40</v>
      </c>
      <c r="B144" s="38" t="s">
        <v>12</v>
      </c>
      <c r="C144" s="38" t="s">
        <v>398</v>
      </c>
      <c r="D144" s="38" t="s">
        <v>256</v>
      </c>
      <c r="E144" s="19">
        <v>329</v>
      </c>
    </row>
    <row r="145" spans="1:5" ht="63.75">
      <c r="A145" s="38" t="s">
        <v>40</v>
      </c>
      <c r="B145" s="38" t="s">
        <v>12</v>
      </c>
      <c r="C145" s="38" t="s">
        <v>399</v>
      </c>
      <c r="D145" s="38" t="s">
        <v>256</v>
      </c>
      <c r="E145" s="19">
        <v>61</v>
      </c>
    </row>
    <row r="146" spans="1:5" ht="25.5">
      <c r="A146" s="38" t="s">
        <v>40</v>
      </c>
      <c r="B146" s="38" t="s">
        <v>12</v>
      </c>
      <c r="C146" s="38" t="s">
        <v>400</v>
      </c>
      <c r="D146" s="38" t="s">
        <v>261</v>
      </c>
      <c r="E146" s="19">
        <v>1281</v>
      </c>
    </row>
    <row r="147" spans="1:5">
      <c r="A147" s="38" t="s">
        <v>40</v>
      </c>
      <c r="B147" s="38" t="s">
        <v>12</v>
      </c>
      <c r="C147" s="38" t="s">
        <v>401</v>
      </c>
      <c r="D147" s="38" t="s">
        <v>261</v>
      </c>
      <c r="E147" s="19">
        <v>2765</v>
      </c>
    </row>
    <row r="148" spans="1:5">
      <c r="A148" s="38" t="s">
        <v>40</v>
      </c>
      <c r="B148" s="38" t="s">
        <v>12</v>
      </c>
      <c r="C148" s="38" t="s">
        <v>402</v>
      </c>
      <c r="D148" s="38" t="s">
        <v>256</v>
      </c>
      <c r="E148" s="19">
        <v>1364</v>
      </c>
    </row>
    <row r="149" spans="1:5">
      <c r="A149" s="38" t="s">
        <v>40</v>
      </c>
      <c r="B149" s="38" t="s">
        <v>12</v>
      </c>
      <c r="C149" s="38" t="s">
        <v>403</v>
      </c>
      <c r="D149" s="38" t="s">
        <v>261</v>
      </c>
      <c r="E149" s="19">
        <v>1675</v>
      </c>
    </row>
    <row r="150" spans="1:5">
      <c r="A150" s="38" t="s">
        <v>40</v>
      </c>
      <c r="B150" s="38" t="s">
        <v>12</v>
      </c>
      <c r="C150" s="38" t="s">
        <v>404</v>
      </c>
      <c r="D150" s="38" t="s">
        <v>256</v>
      </c>
      <c r="E150" s="19">
        <v>1329</v>
      </c>
    </row>
    <row r="151" spans="1:5" ht="25.5">
      <c r="A151" s="38" t="s">
        <v>40</v>
      </c>
      <c r="B151" s="38" t="s">
        <v>12</v>
      </c>
      <c r="C151" s="38" t="s">
        <v>405</v>
      </c>
      <c r="D151" s="38" t="s">
        <v>261</v>
      </c>
      <c r="E151" s="19">
        <v>1967</v>
      </c>
    </row>
    <row r="152" spans="1:5">
      <c r="A152" s="38" t="s">
        <v>40</v>
      </c>
      <c r="B152" s="38" t="s">
        <v>12</v>
      </c>
      <c r="C152" s="38" t="s">
        <v>406</v>
      </c>
      <c r="D152" s="38" t="s">
        <v>261</v>
      </c>
      <c r="E152" s="19">
        <v>2225</v>
      </c>
    </row>
    <row r="153" spans="1:5" ht="25.5">
      <c r="A153" s="38" t="s">
        <v>40</v>
      </c>
      <c r="B153" s="38" t="s">
        <v>12</v>
      </c>
      <c r="C153" s="38" t="s">
        <v>407</v>
      </c>
      <c r="D153" s="38" t="s">
        <v>256</v>
      </c>
      <c r="E153" s="19">
        <v>1354</v>
      </c>
    </row>
    <row r="154" spans="1:5">
      <c r="A154" s="38" t="s">
        <v>40</v>
      </c>
      <c r="B154" s="38" t="s">
        <v>12</v>
      </c>
      <c r="C154" s="38" t="s">
        <v>408</v>
      </c>
      <c r="D154" s="38" t="s">
        <v>256</v>
      </c>
      <c r="E154" s="19">
        <v>1735</v>
      </c>
    </row>
    <row r="155" spans="1:5">
      <c r="A155" s="38" t="s">
        <v>40</v>
      </c>
      <c r="B155" s="38" t="s">
        <v>12</v>
      </c>
      <c r="C155" s="38" t="s">
        <v>409</v>
      </c>
      <c r="D155" s="38" t="s">
        <v>261</v>
      </c>
      <c r="E155" s="19">
        <v>6037</v>
      </c>
    </row>
    <row r="156" spans="1:5">
      <c r="A156" s="38" t="s">
        <v>40</v>
      </c>
      <c r="B156" s="38" t="s">
        <v>12</v>
      </c>
      <c r="C156" s="38" t="s">
        <v>410</v>
      </c>
      <c r="D156" s="38" t="s">
        <v>261</v>
      </c>
      <c r="E156" s="19">
        <v>1748</v>
      </c>
    </row>
    <row r="157" spans="1:5">
      <c r="A157" s="38" t="s">
        <v>40</v>
      </c>
      <c r="B157" s="38" t="s">
        <v>12</v>
      </c>
      <c r="C157" s="38" t="s">
        <v>411</v>
      </c>
      <c r="D157" s="38" t="s">
        <v>256</v>
      </c>
      <c r="E157" s="19">
        <v>8795</v>
      </c>
    </row>
    <row r="158" spans="1:5" ht="25.5">
      <c r="A158" s="38" t="s">
        <v>40</v>
      </c>
      <c r="B158" s="38" t="s">
        <v>12</v>
      </c>
      <c r="C158" s="38" t="s">
        <v>412</v>
      </c>
      <c r="D158" s="38" t="s">
        <v>256</v>
      </c>
      <c r="E158" s="19">
        <v>1038</v>
      </c>
    </row>
    <row r="159" spans="1:5" ht="38.25">
      <c r="A159" s="38" t="s">
        <v>40</v>
      </c>
      <c r="B159" s="38" t="s">
        <v>12</v>
      </c>
      <c r="C159" s="38" t="s">
        <v>413</v>
      </c>
      <c r="D159" s="38" t="s">
        <v>256</v>
      </c>
      <c r="E159" s="19">
        <v>888</v>
      </c>
    </row>
    <row r="160" spans="1:5" ht="51">
      <c r="A160" s="38" t="s">
        <v>40</v>
      </c>
      <c r="B160" s="38" t="s">
        <v>12</v>
      </c>
      <c r="C160" s="38" t="s">
        <v>414</v>
      </c>
      <c r="D160" s="38" t="s">
        <v>256</v>
      </c>
      <c r="E160" s="19">
        <v>1027</v>
      </c>
    </row>
    <row r="161" spans="1:5" ht="63.75">
      <c r="A161" s="38" t="s">
        <v>40</v>
      </c>
      <c r="B161" s="38" t="s">
        <v>12</v>
      </c>
      <c r="C161" s="38" t="s">
        <v>415</v>
      </c>
      <c r="D161" s="38" t="s">
        <v>256</v>
      </c>
      <c r="E161" s="19">
        <v>652</v>
      </c>
    </row>
    <row r="162" spans="1:5" ht="63.75">
      <c r="A162" s="38" t="s">
        <v>40</v>
      </c>
      <c r="B162" s="38" t="s">
        <v>12</v>
      </c>
      <c r="C162" s="38" t="s">
        <v>416</v>
      </c>
      <c r="D162" s="38" t="s">
        <v>256</v>
      </c>
      <c r="E162" s="19">
        <v>692</v>
      </c>
    </row>
    <row r="163" spans="1:5" ht="38.25">
      <c r="A163" s="38" t="s">
        <v>40</v>
      </c>
      <c r="B163" s="38" t="s">
        <v>12</v>
      </c>
      <c r="C163" s="38" t="s">
        <v>417</v>
      </c>
      <c r="D163" s="38" t="s">
        <v>256</v>
      </c>
      <c r="E163" s="19">
        <v>318</v>
      </c>
    </row>
    <row r="164" spans="1:5">
      <c r="A164" s="38" t="s">
        <v>40</v>
      </c>
      <c r="B164" s="38" t="s">
        <v>12</v>
      </c>
      <c r="C164" s="38" t="s">
        <v>418</v>
      </c>
      <c r="D164" s="38" t="s">
        <v>256</v>
      </c>
      <c r="E164" s="19">
        <v>49085</v>
      </c>
    </row>
    <row r="165" spans="1:5">
      <c r="A165" s="38" t="s">
        <v>40</v>
      </c>
      <c r="B165" s="38" t="s">
        <v>12</v>
      </c>
      <c r="C165" s="38" t="s">
        <v>419</v>
      </c>
      <c r="D165" s="38" t="s">
        <v>256</v>
      </c>
      <c r="E165" s="19">
        <v>1266</v>
      </c>
    </row>
    <row r="166" spans="1:5" ht="38.25">
      <c r="A166" s="38" t="s">
        <v>40</v>
      </c>
      <c r="B166" s="38" t="s">
        <v>15</v>
      </c>
      <c r="C166" s="38" t="s">
        <v>420</v>
      </c>
      <c r="D166" s="38" t="s">
        <v>261</v>
      </c>
      <c r="E166" s="19">
        <v>20203</v>
      </c>
    </row>
    <row r="167" spans="1:5" ht="51">
      <c r="A167" s="38" t="s">
        <v>40</v>
      </c>
      <c r="B167" s="38" t="s">
        <v>15</v>
      </c>
      <c r="C167" s="38" t="s">
        <v>421</v>
      </c>
      <c r="D167" s="38" t="s">
        <v>256</v>
      </c>
      <c r="E167" s="19">
        <v>5154</v>
      </c>
    </row>
    <row r="168" spans="1:5" ht="51">
      <c r="A168" s="38" t="s">
        <v>40</v>
      </c>
      <c r="B168" s="38" t="s">
        <v>15</v>
      </c>
      <c r="C168" s="38" t="s">
        <v>422</v>
      </c>
      <c r="D168" s="38" t="s">
        <v>256</v>
      </c>
      <c r="E168" s="19">
        <v>700</v>
      </c>
    </row>
    <row r="169" spans="1:5" ht="25.5">
      <c r="A169" s="38" t="s">
        <v>40</v>
      </c>
      <c r="B169" s="38" t="s">
        <v>15</v>
      </c>
      <c r="C169" s="38" t="s">
        <v>423</v>
      </c>
      <c r="D169" s="38" t="s">
        <v>256</v>
      </c>
      <c r="E169" s="19">
        <v>1200</v>
      </c>
    </row>
    <row r="170" spans="1:5" ht="25.5">
      <c r="A170" s="38" t="s">
        <v>40</v>
      </c>
      <c r="B170" s="38" t="s">
        <v>15</v>
      </c>
      <c r="C170" s="38" t="s">
        <v>424</v>
      </c>
      <c r="D170" s="38" t="s">
        <v>256</v>
      </c>
      <c r="E170" s="19">
        <v>150</v>
      </c>
    </row>
    <row r="171" spans="1:5">
      <c r="A171" s="38" t="s">
        <v>40</v>
      </c>
      <c r="B171" s="38" t="s">
        <v>15</v>
      </c>
      <c r="C171" s="38" t="s">
        <v>425</v>
      </c>
      <c r="D171" s="38" t="s">
        <v>256</v>
      </c>
      <c r="E171" s="19">
        <v>2400</v>
      </c>
    </row>
    <row r="172" spans="1:5" ht="25.5">
      <c r="A172" s="38" t="s">
        <v>40</v>
      </c>
      <c r="B172" s="38" t="s">
        <v>15</v>
      </c>
      <c r="C172" s="38" t="s">
        <v>426</v>
      </c>
      <c r="D172" s="38" t="s">
        <v>256</v>
      </c>
      <c r="E172" s="19">
        <v>250</v>
      </c>
    </row>
    <row r="173" spans="1:5" ht="25.5">
      <c r="A173" s="38" t="s">
        <v>40</v>
      </c>
      <c r="B173" s="38" t="s">
        <v>15</v>
      </c>
      <c r="C173" s="38" t="s">
        <v>427</v>
      </c>
      <c r="D173" s="38" t="s">
        <v>256</v>
      </c>
      <c r="E173" s="19">
        <v>500</v>
      </c>
    </row>
    <row r="174" spans="1:5" ht="25.5">
      <c r="A174" s="38" t="s">
        <v>40</v>
      </c>
      <c r="B174" s="38" t="s">
        <v>15</v>
      </c>
      <c r="C174" s="38" t="s">
        <v>428</v>
      </c>
      <c r="D174" s="38" t="s">
        <v>256</v>
      </c>
      <c r="E174" s="19">
        <v>500</v>
      </c>
    </row>
    <row r="175" spans="1:5" ht="25.5">
      <c r="A175" s="38" t="s">
        <v>40</v>
      </c>
      <c r="B175" s="38" t="s">
        <v>17</v>
      </c>
      <c r="C175" s="38" t="s">
        <v>429</v>
      </c>
      <c r="D175" s="38" t="s">
        <v>256</v>
      </c>
      <c r="E175" s="19">
        <v>117</v>
      </c>
    </row>
    <row r="176" spans="1:5" ht="38.25">
      <c r="A176" s="38" t="s">
        <v>40</v>
      </c>
      <c r="B176" s="38" t="s">
        <v>17</v>
      </c>
      <c r="C176" s="38" t="s">
        <v>430</v>
      </c>
      <c r="D176" s="38" t="s">
        <v>261</v>
      </c>
      <c r="E176" s="19">
        <v>2818</v>
      </c>
    </row>
    <row r="177" spans="1:5" ht="38.25">
      <c r="A177" s="38" t="s">
        <v>40</v>
      </c>
      <c r="B177" s="38" t="s">
        <v>17</v>
      </c>
      <c r="C177" s="38" t="s">
        <v>431</v>
      </c>
      <c r="D177" s="38" t="s">
        <v>256</v>
      </c>
      <c r="E177" s="19">
        <v>635</v>
      </c>
    </row>
    <row r="178" spans="1:5" ht="38.25">
      <c r="A178" s="38" t="s">
        <v>40</v>
      </c>
      <c r="B178" s="38" t="s">
        <v>17</v>
      </c>
      <c r="C178" s="38" t="s">
        <v>432</v>
      </c>
      <c r="D178" s="38" t="s">
        <v>256</v>
      </c>
      <c r="E178" s="19">
        <v>187</v>
      </c>
    </row>
    <row r="179" spans="1:5" ht="51">
      <c r="A179" s="38" t="s">
        <v>40</v>
      </c>
      <c r="B179" s="38" t="s">
        <v>17</v>
      </c>
      <c r="C179" s="38" t="s">
        <v>433</v>
      </c>
      <c r="D179" s="38" t="s">
        <v>256</v>
      </c>
      <c r="E179" s="19">
        <v>3089</v>
      </c>
    </row>
    <row r="180" spans="1:5" ht="38.25">
      <c r="A180" s="38" t="s">
        <v>40</v>
      </c>
      <c r="B180" s="38" t="s">
        <v>17</v>
      </c>
      <c r="C180" s="38" t="s">
        <v>434</v>
      </c>
      <c r="D180" s="38" t="s">
        <v>256</v>
      </c>
      <c r="E180" s="19">
        <v>1873</v>
      </c>
    </row>
    <row r="181" spans="1:5" ht="38.25">
      <c r="A181" s="38" t="s">
        <v>40</v>
      </c>
      <c r="B181" s="38" t="s">
        <v>17</v>
      </c>
      <c r="C181" s="38" t="s">
        <v>435</v>
      </c>
      <c r="D181" s="38" t="s">
        <v>256</v>
      </c>
      <c r="E181" s="19">
        <v>80</v>
      </c>
    </row>
    <row r="182" spans="1:5" ht="25.5">
      <c r="A182" s="38" t="s">
        <v>40</v>
      </c>
      <c r="B182" s="38" t="s">
        <v>17</v>
      </c>
      <c r="C182" s="38" t="s">
        <v>436</v>
      </c>
      <c r="D182" s="38" t="s">
        <v>256</v>
      </c>
      <c r="E182" s="19">
        <v>55</v>
      </c>
    </row>
    <row r="183" spans="1:5" ht="38.25">
      <c r="A183" s="38" t="s">
        <v>40</v>
      </c>
      <c r="B183" s="38" t="s">
        <v>17</v>
      </c>
      <c r="C183" s="38" t="s">
        <v>437</v>
      </c>
      <c r="D183" s="38" t="s">
        <v>256</v>
      </c>
      <c r="E183" s="19">
        <v>134</v>
      </c>
    </row>
    <row r="184" spans="1:5" ht="38.25">
      <c r="A184" s="38" t="s">
        <v>40</v>
      </c>
      <c r="B184" s="38" t="s">
        <v>17</v>
      </c>
      <c r="C184" s="38" t="s">
        <v>438</v>
      </c>
      <c r="D184" s="38" t="s">
        <v>256</v>
      </c>
      <c r="E184" s="19">
        <v>127</v>
      </c>
    </row>
    <row r="185" spans="1:5" ht="38.25">
      <c r="A185" s="38" t="s">
        <v>40</v>
      </c>
      <c r="B185" s="38" t="s">
        <v>17</v>
      </c>
      <c r="C185" s="38" t="s">
        <v>439</v>
      </c>
      <c r="D185" s="38" t="s">
        <v>256</v>
      </c>
      <c r="E185" s="19">
        <v>192</v>
      </c>
    </row>
    <row r="186" spans="1:5" ht="63.75">
      <c r="A186" s="38" t="s">
        <v>40</v>
      </c>
      <c r="B186" s="38" t="s">
        <v>17</v>
      </c>
      <c r="C186" s="38" t="s">
        <v>440</v>
      </c>
      <c r="D186" s="38" t="s">
        <v>256</v>
      </c>
      <c r="E186" s="19">
        <v>382</v>
      </c>
    </row>
    <row r="187" spans="1:5" ht="38.25">
      <c r="A187" s="38" t="s">
        <v>40</v>
      </c>
      <c r="B187" s="38" t="s">
        <v>17</v>
      </c>
      <c r="C187" s="38" t="s">
        <v>441</v>
      </c>
      <c r="D187" s="38" t="s">
        <v>256</v>
      </c>
      <c r="E187" s="19">
        <v>300</v>
      </c>
    </row>
    <row r="188" spans="1:5" ht="51">
      <c r="A188" s="38" t="s">
        <v>40</v>
      </c>
      <c r="B188" s="38" t="s">
        <v>17</v>
      </c>
      <c r="C188" s="38" t="s">
        <v>442</v>
      </c>
      <c r="D188" s="38" t="s">
        <v>261</v>
      </c>
      <c r="E188" s="19">
        <v>181</v>
      </c>
    </row>
    <row r="189" spans="1:5" ht="51">
      <c r="A189" s="38" t="s">
        <v>40</v>
      </c>
      <c r="B189" s="38" t="s">
        <v>17</v>
      </c>
      <c r="C189" s="38" t="s">
        <v>443</v>
      </c>
      <c r="D189" s="38" t="s">
        <v>256</v>
      </c>
      <c r="E189" s="19">
        <v>200</v>
      </c>
    </row>
    <row r="190" spans="1:5" ht="38.25">
      <c r="A190" s="38" t="s">
        <v>40</v>
      </c>
      <c r="B190" s="38" t="s">
        <v>17</v>
      </c>
      <c r="C190" s="38" t="s">
        <v>444</v>
      </c>
      <c r="D190" s="38" t="s">
        <v>256</v>
      </c>
      <c r="E190" s="19">
        <v>148</v>
      </c>
    </row>
    <row r="191" spans="1:5" ht="63.75">
      <c r="A191" s="38" t="s">
        <v>40</v>
      </c>
      <c r="B191" s="38" t="s">
        <v>17</v>
      </c>
      <c r="C191" s="38" t="s">
        <v>445</v>
      </c>
      <c r="D191" s="38" t="s">
        <v>261</v>
      </c>
      <c r="E191" s="19">
        <v>5329</v>
      </c>
    </row>
    <row r="192" spans="1:5" ht="25.5">
      <c r="A192" s="38" t="s">
        <v>40</v>
      </c>
      <c r="B192" s="38" t="s">
        <v>17</v>
      </c>
      <c r="C192" s="38" t="s">
        <v>446</v>
      </c>
      <c r="D192" s="38" t="s">
        <v>256</v>
      </c>
      <c r="E192" s="19">
        <v>960</v>
      </c>
    </row>
    <row r="193" spans="1:5" ht="25.5">
      <c r="A193" s="38" t="s">
        <v>40</v>
      </c>
      <c r="B193" s="38" t="s">
        <v>17</v>
      </c>
      <c r="C193" s="38" t="s">
        <v>447</v>
      </c>
      <c r="D193" s="38" t="s">
        <v>261</v>
      </c>
      <c r="E193" s="19">
        <v>4089</v>
      </c>
    </row>
    <row r="194" spans="1:5" ht="25.5">
      <c r="A194" s="38" t="s">
        <v>40</v>
      </c>
      <c r="B194" s="38" t="s">
        <v>17</v>
      </c>
      <c r="C194" s="38" t="s">
        <v>448</v>
      </c>
      <c r="D194" s="38" t="s">
        <v>261</v>
      </c>
      <c r="E194" s="19">
        <v>15709</v>
      </c>
    </row>
    <row r="195" spans="1:5" ht="25.5">
      <c r="A195" s="38" t="s">
        <v>40</v>
      </c>
      <c r="B195" s="38" t="s">
        <v>17</v>
      </c>
      <c r="C195" s="38" t="s">
        <v>449</v>
      </c>
      <c r="D195" s="38" t="s">
        <v>256</v>
      </c>
      <c r="E195" s="19">
        <v>514</v>
      </c>
    </row>
    <row r="196" spans="1:5" ht="25.5">
      <c r="A196" s="38" t="s">
        <v>40</v>
      </c>
      <c r="B196" s="38" t="s">
        <v>17</v>
      </c>
      <c r="C196" s="38" t="s">
        <v>450</v>
      </c>
      <c r="D196" s="38" t="s">
        <v>256</v>
      </c>
      <c r="E196" s="19">
        <v>1841</v>
      </c>
    </row>
    <row r="197" spans="1:5" ht="25.5">
      <c r="A197" s="38" t="s">
        <v>40</v>
      </c>
      <c r="B197" s="38" t="s">
        <v>17</v>
      </c>
      <c r="C197" s="38" t="s">
        <v>451</v>
      </c>
      <c r="D197" s="38" t="s">
        <v>256</v>
      </c>
      <c r="E197" s="19">
        <v>981</v>
      </c>
    </row>
    <row r="198" spans="1:5" ht="38.25">
      <c r="A198" s="38" t="s">
        <v>40</v>
      </c>
      <c r="B198" s="38" t="s">
        <v>17</v>
      </c>
      <c r="C198" s="38" t="s">
        <v>452</v>
      </c>
      <c r="D198" s="38" t="s">
        <v>261</v>
      </c>
      <c r="E198" s="19">
        <v>1908</v>
      </c>
    </row>
    <row r="199" spans="1:5" ht="25.5">
      <c r="A199" s="38" t="s">
        <v>40</v>
      </c>
      <c r="B199" s="38" t="s">
        <v>17</v>
      </c>
      <c r="C199" s="38" t="s">
        <v>453</v>
      </c>
      <c r="D199" s="38" t="s">
        <v>256</v>
      </c>
      <c r="E199" s="19">
        <v>134</v>
      </c>
    </row>
    <row r="200" spans="1:5" ht="25.5">
      <c r="A200" s="38" t="s">
        <v>41</v>
      </c>
      <c r="B200" s="38" t="s">
        <v>22</v>
      </c>
      <c r="C200" s="38" t="s">
        <v>454</v>
      </c>
      <c r="D200" s="38" t="s">
        <v>256</v>
      </c>
      <c r="E200" s="19">
        <v>817</v>
      </c>
    </row>
    <row r="201" spans="1:5" ht="38.25">
      <c r="A201" s="38" t="s">
        <v>41</v>
      </c>
      <c r="B201" s="38" t="s">
        <v>22</v>
      </c>
      <c r="C201" s="38" t="s">
        <v>455</v>
      </c>
      <c r="D201" s="38" t="s">
        <v>256</v>
      </c>
      <c r="E201" s="19">
        <v>3573</v>
      </c>
    </row>
    <row r="202" spans="1:5" ht="51">
      <c r="A202" s="38" t="s">
        <v>41</v>
      </c>
      <c r="B202" s="38" t="s">
        <v>22</v>
      </c>
      <c r="C202" s="38" t="s">
        <v>456</v>
      </c>
      <c r="D202" s="38" t="s">
        <v>256</v>
      </c>
      <c r="E202" s="19">
        <v>387</v>
      </c>
    </row>
    <row r="203" spans="1:5" ht="25.5">
      <c r="A203" s="38" t="s">
        <v>41</v>
      </c>
      <c r="B203" s="38" t="s">
        <v>12</v>
      </c>
      <c r="C203" s="38" t="s">
        <v>457</v>
      </c>
      <c r="D203" s="38" t="s">
        <v>256</v>
      </c>
      <c r="E203" s="19">
        <v>1037</v>
      </c>
    </row>
    <row r="204" spans="1:5" ht="38.25">
      <c r="A204" s="38" t="s">
        <v>41</v>
      </c>
      <c r="B204" s="38" t="s">
        <v>12</v>
      </c>
      <c r="C204" s="38" t="s">
        <v>458</v>
      </c>
      <c r="D204" s="38" t="s">
        <v>256</v>
      </c>
      <c r="E204" s="19">
        <v>18111</v>
      </c>
    </row>
    <row r="205" spans="1:5" ht="38.25">
      <c r="A205" s="38" t="s">
        <v>41</v>
      </c>
      <c r="B205" s="38" t="s">
        <v>12</v>
      </c>
      <c r="C205" s="38" t="s">
        <v>459</v>
      </c>
      <c r="D205" s="38" t="s">
        <v>261</v>
      </c>
      <c r="E205" s="19">
        <v>9300</v>
      </c>
    </row>
    <row r="206" spans="1:5" ht="25.5">
      <c r="A206" s="38" t="s">
        <v>41</v>
      </c>
      <c r="B206" s="38" t="s">
        <v>12</v>
      </c>
      <c r="C206" s="38" t="s">
        <v>460</v>
      </c>
      <c r="D206" s="38" t="s">
        <v>261</v>
      </c>
      <c r="E206" s="19">
        <v>4423</v>
      </c>
    </row>
    <row r="207" spans="1:5" ht="38.25">
      <c r="A207" s="38" t="s">
        <v>41</v>
      </c>
      <c r="B207" s="38" t="s">
        <v>12</v>
      </c>
      <c r="C207" s="38" t="s">
        <v>461</v>
      </c>
      <c r="D207" s="38" t="s">
        <v>261</v>
      </c>
      <c r="E207" s="19">
        <v>6322</v>
      </c>
    </row>
    <row r="208" spans="1:5" ht="25.5">
      <c r="A208" s="38" t="s">
        <v>41</v>
      </c>
      <c r="B208" s="38" t="s">
        <v>12</v>
      </c>
      <c r="C208" s="38" t="s">
        <v>462</v>
      </c>
      <c r="D208" s="38" t="s">
        <v>261</v>
      </c>
      <c r="E208" s="19">
        <v>3634</v>
      </c>
    </row>
    <row r="209" spans="1:5" ht="51">
      <c r="A209" s="38" t="s">
        <v>41</v>
      </c>
      <c r="B209" s="38" t="s">
        <v>15</v>
      </c>
      <c r="C209" s="38" t="s">
        <v>463</v>
      </c>
      <c r="D209" s="38" t="s">
        <v>261</v>
      </c>
      <c r="E209" s="19">
        <v>37564</v>
      </c>
    </row>
    <row r="210" spans="1:5" ht="25.5">
      <c r="A210" s="38" t="s">
        <v>41</v>
      </c>
      <c r="B210" s="38" t="s">
        <v>15</v>
      </c>
      <c r="C210" s="38" t="s">
        <v>464</v>
      </c>
      <c r="D210" s="38" t="s">
        <v>256</v>
      </c>
      <c r="E210" s="19">
        <v>1527</v>
      </c>
    </row>
    <row r="211" spans="1:5" ht="51">
      <c r="A211" s="38" t="s">
        <v>41</v>
      </c>
      <c r="B211" s="38" t="s">
        <v>17</v>
      </c>
      <c r="C211" s="38" t="s">
        <v>465</v>
      </c>
      <c r="D211" s="38" t="s">
        <v>261</v>
      </c>
      <c r="E211" s="19">
        <v>1692</v>
      </c>
    </row>
    <row r="212" spans="1:5" ht="25.5">
      <c r="A212" s="38" t="s">
        <v>41</v>
      </c>
      <c r="B212" s="38" t="s">
        <v>17</v>
      </c>
      <c r="C212" s="38" t="s">
        <v>466</v>
      </c>
      <c r="D212" s="38" t="s">
        <v>256</v>
      </c>
      <c r="E212" s="19">
        <v>670</v>
      </c>
    </row>
    <row r="213" spans="1:5" ht="25.5">
      <c r="A213" s="38" t="s">
        <v>41</v>
      </c>
      <c r="B213" s="38" t="s">
        <v>17</v>
      </c>
      <c r="C213" s="38" t="s">
        <v>467</v>
      </c>
      <c r="D213" s="38" t="s">
        <v>256</v>
      </c>
      <c r="E213" s="19">
        <v>597</v>
      </c>
    </row>
    <row r="214" spans="1:5" ht="38.25">
      <c r="A214" s="38" t="s">
        <v>41</v>
      </c>
      <c r="B214" s="38" t="s">
        <v>17</v>
      </c>
      <c r="C214" s="38" t="s">
        <v>468</v>
      </c>
      <c r="D214" s="38" t="s">
        <v>261</v>
      </c>
      <c r="E214" s="19">
        <v>1680</v>
      </c>
    </row>
    <row r="215" spans="1:5" ht="25.5">
      <c r="A215" s="38" t="s">
        <v>41</v>
      </c>
      <c r="B215" s="38" t="s">
        <v>17</v>
      </c>
      <c r="C215" s="38" t="s">
        <v>469</v>
      </c>
      <c r="D215" s="38" t="s">
        <v>261</v>
      </c>
      <c r="E215" s="19">
        <v>1864</v>
      </c>
    </row>
    <row r="216" spans="1:5" ht="25.5">
      <c r="A216" s="38" t="s">
        <v>41</v>
      </c>
      <c r="B216" s="38" t="s">
        <v>17</v>
      </c>
      <c r="C216" s="38" t="s">
        <v>470</v>
      </c>
      <c r="D216" s="38" t="s">
        <v>256</v>
      </c>
      <c r="E216" s="19">
        <v>277</v>
      </c>
    </row>
    <row r="217" spans="1:5" ht="25.5">
      <c r="A217" s="38" t="s">
        <v>41</v>
      </c>
      <c r="B217" s="38" t="s">
        <v>17</v>
      </c>
      <c r="C217" s="38" t="s">
        <v>471</v>
      </c>
      <c r="D217" s="38" t="s">
        <v>261</v>
      </c>
      <c r="E217" s="19">
        <v>2240</v>
      </c>
    </row>
    <row r="218" spans="1:5" ht="38.25">
      <c r="A218" s="38" t="s">
        <v>41</v>
      </c>
      <c r="B218" s="38" t="s">
        <v>17</v>
      </c>
      <c r="C218" s="38" t="s">
        <v>472</v>
      </c>
      <c r="D218" s="38" t="s">
        <v>261</v>
      </c>
      <c r="E218" s="19">
        <v>3479</v>
      </c>
    </row>
    <row r="219" spans="1:5" ht="38.25">
      <c r="A219" s="38" t="s">
        <v>41</v>
      </c>
      <c r="B219" s="38" t="s">
        <v>17</v>
      </c>
      <c r="C219" s="38" t="s">
        <v>473</v>
      </c>
      <c r="D219" s="38" t="s">
        <v>261</v>
      </c>
      <c r="E219" s="19">
        <v>2870</v>
      </c>
    </row>
    <row r="220" spans="1:5" ht="38.25">
      <c r="A220" s="38" t="s">
        <v>41</v>
      </c>
      <c r="B220" s="38" t="s">
        <v>17</v>
      </c>
      <c r="C220" s="38" t="s">
        <v>474</v>
      </c>
      <c r="D220" s="38" t="s">
        <v>261</v>
      </c>
      <c r="E220" s="19">
        <v>5067</v>
      </c>
    </row>
    <row r="221" spans="1:5" ht="38.25">
      <c r="A221" s="38" t="s">
        <v>41</v>
      </c>
      <c r="B221" s="38" t="s">
        <v>17</v>
      </c>
      <c r="C221" s="38" t="s">
        <v>475</v>
      </c>
      <c r="D221" s="38" t="s">
        <v>261</v>
      </c>
      <c r="E221" s="19">
        <v>3787</v>
      </c>
    </row>
    <row r="222" spans="1:5" ht="38.25">
      <c r="A222" s="38" t="s">
        <v>41</v>
      </c>
      <c r="B222" s="38" t="s">
        <v>17</v>
      </c>
      <c r="C222" s="38" t="s">
        <v>476</v>
      </c>
      <c r="D222" s="38" t="s">
        <v>261</v>
      </c>
      <c r="E222" s="19">
        <v>8064</v>
      </c>
    </row>
    <row r="223" spans="1:5" ht="38.25">
      <c r="A223" s="38" t="s">
        <v>41</v>
      </c>
      <c r="B223" s="38" t="s">
        <v>17</v>
      </c>
      <c r="C223" s="38" t="s">
        <v>477</v>
      </c>
      <c r="D223" s="38" t="s">
        <v>261</v>
      </c>
      <c r="E223" s="19">
        <v>3314</v>
      </c>
    </row>
    <row r="224" spans="1:5" ht="38.25">
      <c r="A224" s="38" t="s">
        <v>41</v>
      </c>
      <c r="B224" s="38" t="s">
        <v>17</v>
      </c>
      <c r="C224" s="38" t="s">
        <v>478</v>
      </c>
      <c r="D224" s="38" t="s">
        <v>261</v>
      </c>
      <c r="E224" s="19">
        <v>5973</v>
      </c>
    </row>
    <row r="225" spans="1:5" ht="51">
      <c r="A225" s="38" t="s">
        <v>41</v>
      </c>
      <c r="B225" s="38" t="s">
        <v>17</v>
      </c>
      <c r="C225" s="38" t="s">
        <v>479</v>
      </c>
      <c r="D225" s="38" t="s">
        <v>256</v>
      </c>
      <c r="E225" s="19">
        <v>164</v>
      </c>
    </row>
    <row r="226" spans="1:5" ht="38.25">
      <c r="A226" s="38" t="s">
        <v>41</v>
      </c>
      <c r="B226" s="38" t="s">
        <v>17</v>
      </c>
      <c r="C226" s="38" t="s">
        <v>480</v>
      </c>
      <c r="D226" s="38" t="s">
        <v>256</v>
      </c>
      <c r="E226" s="19">
        <v>180</v>
      </c>
    </row>
    <row r="227" spans="1:5" ht="25.5">
      <c r="A227" s="38" t="s">
        <v>41</v>
      </c>
      <c r="B227" s="38" t="s">
        <v>17</v>
      </c>
      <c r="C227" s="38" t="s">
        <v>481</v>
      </c>
      <c r="D227" s="38" t="s">
        <v>256</v>
      </c>
      <c r="E227" s="19">
        <v>177</v>
      </c>
    </row>
    <row r="228" spans="1:5" ht="25.5">
      <c r="A228" s="38" t="s">
        <v>41</v>
      </c>
      <c r="B228" s="38" t="s">
        <v>17</v>
      </c>
      <c r="C228" s="38" t="s">
        <v>482</v>
      </c>
      <c r="D228" s="38" t="s">
        <v>256</v>
      </c>
      <c r="E228" s="19">
        <v>254</v>
      </c>
    </row>
    <row r="229" spans="1:5" ht="51">
      <c r="A229" s="38" t="s">
        <v>41</v>
      </c>
      <c r="B229" s="38" t="s">
        <v>17</v>
      </c>
      <c r="C229" s="38" t="s">
        <v>483</v>
      </c>
      <c r="D229" s="38" t="s">
        <v>261</v>
      </c>
      <c r="E229" s="19">
        <v>821</v>
      </c>
    </row>
    <row r="230" spans="1:5" ht="25.5">
      <c r="A230" s="38" t="s">
        <v>41</v>
      </c>
      <c r="B230" s="38" t="s">
        <v>17</v>
      </c>
      <c r="C230" s="38" t="s">
        <v>484</v>
      </c>
      <c r="D230" s="38" t="s">
        <v>261</v>
      </c>
      <c r="E230" s="19">
        <v>1142</v>
      </c>
    </row>
    <row r="231" spans="1:5" ht="51">
      <c r="A231" s="38" t="s">
        <v>41</v>
      </c>
      <c r="B231" s="38" t="s">
        <v>17</v>
      </c>
      <c r="C231" s="38" t="s">
        <v>485</v>
      </c>
      <c r="D231" s="38" t="s">
        <v>256</v>
      </c>
      <c r="E231" s="19">
        <v>440</v>
      </c>
    </row>
    <row r="232" spans="1:5" ht="38.25">
      <c r="A232" s="38" t="s">
        <v>41</v>
      </c>
      <c r="B232" s="38" t="s">
        <v>17</v>
      </c>
      <c r="C232" s="38" t="s">
        <v>486</v>
      </c>
      <c r="D232" s="38" t="s">
        <v>261</v>
      </c>
      <c r="E232" s="19">
        <v>610</v>
      </c>
    </row>
    <row r="233" spans="1:5" ht="25.5">
      <c r="A233" s="38" t="s">
        <v>41</v>
      </c>
      <c r="B233" s="38" t="s">
        <v>17</v>
      </c>
      <c r="C233" s="38" t="s">
        <v>487</v>
      </c>
      <c r="D233" s="38" t="s">
        <v>261</v>
      </c>
      <c r="E233" s="19">
        <v>3404</v>
      </c>
    </row>
    <row r="234" spans="1:5" ht="25.5">
      <c r="A234" s="38" t="s">
        <v>41</v>
      </c>
      <c r="B234" s="38" t="s">
        <v>17</v>
      </c>
      <c r="C234" s="38" t="s">
        <v>488</v>
      </c>
      <c r="D234" s="38" t="s">
        <v>256</v>
      </c>
      <c r="E234" s="19">
        <v>208</v>
      </c>
    </row>
    <row r="235" spans="1:5" ht="25.5">
      <c r="A235" s="38" t="s">
        <v>41</v>
      </c>
      <c r="B235" s="38" t="s">
        <v>17</v>
      </c>
      <c r="C235" s="38" t="s">
        <v>489</v>
      </c>
      <c r="D235" s="38" t="s">
        <v>256</v>
      </c>
      <c r="E235" s="19">
        <v>119</v>
      </c>
    </row>
    <row r="236" spans="1:5" ht="38.25">
      <c r="A236" s="38" t="s">
        <v>41</v>
      </c>
      <c r="B236" s="38" t="s">
        <v>17</v>
      </c>
      <c r="C236" s="38" t="s">
        <v>490</v>
      </c>
      <c r="D236" s="38" t="s">
        <v>256</v>
      </c>
      <c r="E236" s="19">
        <v>27629</v>
      </c>
    </row>
    <row r="237" spans="1:5" ht="25.5">
      <c r="A237" s="38" t="s">
        <v>41</v>
      </c>
      <c r="B237" s="38" t="s">
        <v>17</v>
      </c>
      <c r="C237" s="38" t="s">
        <v>491</v>
      </c>
      <c r="D237" s="38" t="s">
        <v>256</v>
      </c>
      <c r="E237" s="19">
        <v>1338</v>
      </c>
    </row>
    <row r="238" spans="1:5" ht="25.5">
      <c r="A238" s="38" t="s">
        <v>41</v>
      </c>
      <c r="B238" s="38" t="s">
        <v>17</v>
      </c>
      <c r="C238" s="38" t="s">
        <v>492</v>
      </c>
      <c r="D238" s="38" t="s">
        <v>261</v>
      </c>
      <c r="E238" s="19">
        <v>6241</v>
      </c>
    </row>
    <row r="239" spans="1:5" ht="25.5">
      <c r="A239" s="38" t="s">
        <v>41</v>
      </c>
      <c r="B239" s="38" t="s">
        <v>17</v>
      </c>
      <c r="C239" s="38" t="s">
        <v>493</v>
      </c>
      <c r="D239" s="38" t="s">
        <v>261</v>
      </c>
      <c r="E239" s="19">
        <v>1246</v>
      </c>
    </row>
    <row r="240" spans="1:5" ht="25.5">
      <c r="A240" s="38" t="s">
        <v>41</v>
      </c>
      <c r="B240" s="38" t="s">
        <v>17</v>
      </c>
      <c r="C240" s="38" t="s">
        <v>494</v>
      </c>
      <c r="D240" s="38" t="s">
        <v>261</v>
      </c>
      <c r="E240" s="19">
        <v>1886</v>
      </c>
    </row>
    <row r="241" spans="1:5" ht="25.5">
      <c r="A241" s="38" t="s">
        <v>41</v>
      </c>
      <c r="B241" s="38" t="s">
        <v>17</v>
      </c>
      <c r="C241" s="38" t="s">
        <v>495</v>
      </c>
      <c r="D241" s="38" t="s">
        <v>261</v>
      </c>
      <c r="E241" s="19">
        <v>17939</v>
      </c>
    </row>
    <row r="242" spans="1:5" ht="51">
      <c r="A242" s="38" t="s">
        <v>41</v>
      </c>
      <c r="B242" s="38" t="s">
        <v>17</v>
      </c>
      <c r="C242" s="38" t="s">
        <v>496</v>
      </c>
      <c r="D242" s="38" t="s">
        <v>261</v>
      </c>
      <c r="E242" s="19">
        <v>925</v>
      </c>
    </row>
    <row r="243" spans="1:5" ht="25.5">
      <c r="A243" s="38" t="s">
        <v>41</v>
      </c>
      <c r="B243" s="38" t="s">
        <v>17</v>
      </c>
      <c r="C243" s="38" t="s">
        <v>497</v>
      </c>
      <c r="D243" s="38" t="s">
        <v>256</v>
      </c>
      <c r="E243" s="19">
        <v>223</v>
      </c>
    </row>
    <row r="244" spans="1:5" ht="63.75">
      <c r="A244" s="38" t="s">
        <v>42</v>
      </c>
      <c r="B244" s="38" t="s">
        <v>12</v>
      </c>
      <c r="C244" s="38" t="s">
        <v>498</v>
      </c>
      <c r="D244" s="38" t="s">
        <v>261</v>
      </c>
      <c r="E244" s="19">
        <v>25150</v>
      </c>
    </row>
    <row r="245" spans="1:5">
      <c r="A245" s="38" t="s">
        <v>42</v>
      </c>
      <c r="B245" s="38" t="s">
        <v>12</v>
      </c>
      <c r="C245" s="38" t="s">
        <v>499</v>
      </c>
      <c r="D245" s="38" t="s">
        <v>256</v>
      </c>
      <c r="E245" s="19">
        <v>8682</v>
      </c>
    </row>
    <row r="246" spans="1:5" ht="38.25">
      <c r="A246" s="38" t="s">
        <v>42</v>
      </c>
      <c r="B246" s="38" t="s">
        <v>15</v>
      </c>
      <c r="C246" s="38" t="s">
        <v>500</v>
      </c>
      <c r="D246" s="38" t="s">
        <v>261</v>
      </c>
      <c r="E246" s="19">
        <v>15957</v>
      </c>
    </row>
    <row r="247" spans="1:5" ht="38.25">
      <c r="A247" s="38" t="s">
        <v>42</v>
      </c>
      <c r="B247" s="38" t="s">
        <v>15</v>
      </c>
      <c r="C247" s="38" t="s">
        <v>501</v>
      </c>
      <c r="D247" s="38" t="s">
        <v>256</v>
      </c>
      <c r="E247" s="19">
        <v>110316</v>
      </c>
    </row>
    <row r="248" spans="1:5" ht="25.5">
      <c r="A248" s="38" t="s">
        <v>42</v>
      </c>
      <c r="B248" s="38" t="s">
        <v>17</v>
      </c>
      <c r="C248" s="38" t="s">
        <v>502</v>
      </c>
      <c r="D248" s="38" t="s">
        <v>261</v>
      </c>
      <c r="E248" s="19">
        <v>38710</v>
      </c>
    </row>
    <row r="249" spans="1:5" ht="51">
      <c r="A249" s="38" t="s">
        <v>42</v>
      </c>
      <c r="B249" s="38" t="s">
        <v>17</v>
      </c>
      <c r="C249" s="38" t="s">
        <v>503</v>
      </c>
      <c r="D249" s="38" t="s">
        <v>261</v>
      </c>
      <c r="E249" s="19">
        <v>16600</v>
      </c>
    </row>
    <row r="250" spans="1:5" ht="38.25">
      <c r="A250" s="38" t="s">
        <v>42</v>
      </c>
      <c r="B250" s="38" t="s">
        <v>17</v>
      </c>
      <c r="C250" s="38" t="s">
        <v>504</v>
      </c>
      <c r="D250" s="38" t="s">
        <v>261</v>
      </c>
      <c r="E250" s="19">
        <v>144629</v>
      </c>
    </row>
    <row r="251" spans="1:5">
      <c r="A251" s="38" t="s">
        <v>43</v>
      </c>
      <c r="B251" s="38" t="s">
        <v>12</v>
      </c>
      <c r="C251" s="38" t="s">
        <v>505</v>
      </c>
      <c r="D251" s="38" t="s">
        <v>261</v>
      </c>
      <c r="E251" s="19">
        <v>600</v>
      </c>
    </row>
    <row r="252" spans="1:5" ht="25.5">
      <c r="A252" s="38" t="s">
        <v>43</v>
      </c>
      <c r="B252" s="38" t="s">
        <v>12</v>
      </c>
      <c r="C252" s="38" t="s">
        <v>506</v>
      </c>
      <c r="D252" s="38" t="s">
        <v>256</v>
      </c>
      <c r="E252" s="19">
        <v>426</v>
      </c>
    </row>
    <row r="253" spans="1:5" ht="25.5">
      <c r="A253" s="38" t="s">
        <v>43</v>
      </c>
      <c r="B253" s="38" t="s">
        <v>12</v>
      </c>
      <c r="C253" s="38" t="s">
        <v>507</v>
      </c>
      <c r="D253" s="38" t="s">
        <v>256</v>
      </c>
      <c r="E253" s="19">
        <v>2658</v>
      </c>
    </row>
    <row r="254" spans="1:5" ht="25.5">
      <c r="A254" s="38" t="s">
        <v>43</v>
      </c>
      <c r="B254" s="38" t="s">
        <v>12</v>
      </c>
      <c r="C254" s="38" t="s">
        <v>508</v>
      </c>
      <c r="D254" s="38" t="s">
        <v>256</v>
      </c>
      <c r="E254" s="19">
        <v>939</v>
      </c>
    </row>
    <row r="255" spans="1:5" ht="25.5">
      <c r="A255" s="38" t="s">
        <v>43</v>
      </c>
      <c r="B255" s="38" t="s">
        <v>12</v>
      </c>
      <c r="C255" s="38" t="s">
        <v>509</v>
      </c>
      <c r="D255" s="38" t="s">
        <v>256</v>
      </c>
      <c r="E255" s="19">
        <v>1436</v>
      </c>
    </row>
    <row r="256" spans="1:5" ht="25.5">
      <c r="A256" s="38" t="s">
        <v>43</v>
      </c>
      <c r="B256" s="38" t="s">
        <v>12</v>
      </c>
      <c r="C256" s="38" t="s">
        <v>510</v>
      </c>
      <c r="D256" s="38" t="s">
        <v>261</v>
      </c>
      <c r="E256" s="19">
        <v>14331</v>
      </c>
    </row>
    <row r="257" spans="1:5" ht="25.5">
      <c r="A257" s="38" t="s">
        <v>43</v>
      </c>
      <c r="B257" s="38" t="s">
        <v>12</v>
      </c>
      <c r="C257" s="38" t="s">
        <v>511</v>
      </c>
      <c r="D257" s="38" t="s">
        <v>256</v>
      </c>
      <c r="E257" s="19">
        <v>1007</v>
      </c>
    </row>
    <row r="258" spans="1:5" ht="25.5">
      <c r="A258" s="38" t="s">
        <v>43</v>
      </c>
      <c r="B258" s="38" t="s">
        <v>12</v>
      </c>
      <c r="C258" s="38" t="s">
        <v>512</v>
      </c>
      <c r="D258" s="38" t="s">
        <v>256</v>
      </c>
      <c r="E258" s="19">
        <v>261</v>
      </c>
    </row>
    <row r="259" spans="1:5" ht="25.5">
      <c r="A259" s="38" t="s">
        <v>43</v>
      </c>
      <c r="B259" s="38" t="s">
        <v>12</v>
      </c>
      <c r="C259" s="38" t="s">
        <v>513</v>
      </c>
      <c r="D259" s="38" t="s">
        <v>261</v>
      </c>
      <c r="E259" s="19">
        <v>2213</v>
      </c>
    </row>
    <row r="260" spans="1:5" ht="25.5">
      <c r="A260" s="38" t="s">
        <v>43</v>
      </c>
      <c r="B260" s="38" t="s">
        <v>12</v>
      </c>
      <c r="C260" s="38" t="s">
        <v>514</v>
      </c>
      <c r="D260" s="38" t="s">
        <v>256</v>
      </c>
      <c r="E260" s="19">
        <v>14</v>
      </c>
    </row>
    <row r="261" spans="1:5" ht="25.5">
      <c r="A261" s="38" t="s">
        <v>43</v>
      </c>
      <c r="B261" s="38" t="s">
        <v>12</v>
      </c>
      <c r="C261" s="38" t="s">
        <v>515</v>
      </c>
      <c r="D261" s="38" t="s">
        <v>256</v>
      </c>
      <c r="E261" s="19">
        <v>825</v>
      </c>
    </row>
    <row r="262" spans="1:5">
      <c r="A262" s="38" t="s">
        <v>43</v>
      </c>
      <c r="B262" s="38" t="s">
        <v>12</v>
      </c>
      <c r="C262" s="38" t="s">
        <v>516</v>
      </c>
      <c r="D262" s="38" t="s">
        <v>256</v>
      </c>
      <c r="E262" s="19">
        <v>1418</v>
      </c>
    </row>
    <row r="263" spans="1:5">
      <c r="A263" s="38" t="s">
        <v>43</v>
      </c>
      <c r="B263" s="38" t="s">
        <v>12</v>
      </c>
      <c r="C263" s="38" t="s">
        <v>517</v>
      </c>
      <c r="D263" s="38" t="s">
        <v>256</v>
      </c>
      <c r="E263" s="19">
        <v>497</v>
      </c>
    </row>
    <row r="264" spans="1:5">
      <c r="A264" s="38" t="s">
        <v>43</v>
      </c>
      <c r="B264" s="38" t="s">
        <v>12</v>
      </c>
      <c r="C264" s="38" t="s">
        <v>518</v>
      </c>
      <c r="D264" s="38" t="s">
        <v>256</v>
      </c>
      <c r="E264" s="19">
        <v>109</v>
      </c>
    </row>
    <row r="265" spans="1:5">
      <c r="A265" s="38" t="s">
        <v>43</v>
      </c>
      <c r="B265" s="38" t="s">
        <v>12</v>
      </c>
      <c r="C265" s="38" t="s">
        <v>519</v>
      </c>
      <c r="D265" s="38" t="s">
        <v>256</v>
      </c>
      <c r="E265" s="19">
        <v>56</v>
      </c>
    </row>
    <row r="266" spans="1:5">
      <c r="A266" s="38" t="s">
        <v>43</v>
      </c>
      <c r="B266" s="38" t="s">
        <v>12</v>
      </c>
      <c r="C266" s="38" t="s">
        <v>520</v>
      </c>
      <c r="D266" s="38" t="s">
        <v>256</v>
      </c>
      <c r="E266" s="19">
        <v>500</v>
      </c>
    </row>
    <row r="267" spans="1:5">
      <c r="A267" s="38" t="s">
        <v>43</v>
      </c>
      <c r="B267" s="38" t="s">
        <v>12</v>
      </c>
      <c r="C267" s="38" t="s">
        <v>521</v>
      </c>
      <c r="D267" s="38" t="s">
        <v>256</v>
      </c>
      <c r="E267" s="19">
        <v>9</v>
      </c>
    </row>
    <row r="268" spans="1:5">
      <c r="A268" s="38" t="s">
        <v>43</v>
      </c>
      <c r="B268" s="38" t="s">
        <v>12</v>
      </c>
      <c r="C268" s="38" t="s">
        <v>522</v>
      </c>
      <c r="D268" s="38" t="s">
        <v>256</v>
      </c>
      <c r="E268" s="19">
        <v>3271</v>
      </c>
    </row>
    <row r="269" spans="1:5" ht="25.5">
      <c r="A269" s="38" t="s">
        <v>43</v>
      </c>
      <c r="B269" s="38" t="s">
        <v>15</v>
      </c>
      <c r="C269" s="38" t="s">
        <v>523</v>
      </c>
      <c r="D269" s="38" t="s">
        <v>261</v>
      </c>
      <c r="E269" s="19">
        <v>252</v>
      </c>
    </row>
    <row r="270" spans="1:5" ht="25.5">
      <c r="A270" s="38" t="s">
        <v>43</v>
      </c>
      <c r="B270" s="38" t="s">
        <v>15</v>
      </c>
      <c r="C270" s="38" t="s">
        <v>524</v>
      </c>
      <c r="D270" s="38" t="s">
        <v>256</v>
      </c>
      <c r="E270" s="19">
        <v>268</v>
      </c>
    </row>
    <row r="271" spans="1:5" ht="38.25">
      <c r="A271" s="38" t="s">
        <v>43</v>
      </c>
      <c r="B271" s="38" t="s">
        <v>15</v>
      </c>
      <c r="C271" s="38" t="s">
        <v>525</v>
      </c>
      <c r="D271" s="38" t="s">
        <v>256</v>
      </c>
      <c r="E271" s="19">
        <v>839</v>
      </c>
    </row>
    <row r="272" spans="1:5" ht="38.25">
      <c r="A272" s="38" t="s">
        <v>43</v>
      </c>
      <c r="B272" s="38" t="s">
        <v>15</v>
      </c>
      <c r="C272" s="38" t="s">
        <v>526</v>
      </c>
      <c r="D272" s="38" t="s">
        <v>256</v>
      </c>
      <c r="E272" s="19">
        <v>289</v>
      </c>
    </row>
    <row r="273" spans="1:5" ht="38.25">
      <c r="A273" s="38" t="s">
        <v>43</v>
      </c>
      <c r="B273" s="38" t="s">
        <v>15</v>
      </c>
      <c r="C273" s="38" t="s">
        <v>527</v>
      </c>
      <c r="D273" s="38" t="s">
        <v>256</v>
      </c>
      <c r="E273" s="19">
        <v>256</v>
      </c>
    </row>
    <row r="274" spans="1:5" ht="38.25">
      <c r="A274" s="38" t="s">
        <v>43</v>
      </c>
      <c r="B274" s="38" t="s">
        <v>15</v>
      </c>
      <c r="C274" s="38" t="s">
        <v>528</v>
      </c>
      <c r="D274" s="38" t="s">
        <v>256</v>
      </c>
      <c r="E274" s="19">
        <v>352</v>
      </c>
    </row>
    <row r="275" spans="1:5" ht="25.5">
      <c r="A275" s="38" t="s">
        <v>43</v>
      </c>
      <c r="B275" s="38" t="s">
        <v>15</v>
      </c>
      <c r="C275" s="38" t="s">
        <v>529</v>
      </c>
      <c r="D275" s="38" t="s">
        <v>261</v>
      </c>
      <c r="E275" s="19">
        <v>1155</v>
      </c>
    </row>
    <row r="276" spans="1:5" ht="25.5">
      <c r="A276" s="38" t="s">
        <v>43</v>
      </c>
      <c r="B276" s="38" t="s">
        <v>15</v>
      </c>
      <c r="C276" s="38" t="s">
        <v>530</v>
      </c>
      <c r="D276" s="38" t="s">
        <v>261</v>
      </c>
      <c r="E276" s="19">
        <v>290</v>
      </c>
    </row>
    <row r="277" spans="1:5" ht="25.5">
      <c r="A277" s="38" t="s">
        <v>43</v>
      </c>
      <c r="B277" s="38" t="s">
        <v>15</v>
      </c>
      <c r="C277" s="38" t="s">
        <v>531</v>
      </c>
      <c r="D277" s="38" t="s">
        <v>261</v>
      </c>
      <c r="E277" s="19">
        <v>467</v>
      </c>
    </row>
    <row r="278" spans="1:5" ht="25.5">
      <c r="A278" s="38" t="s">
        <v>43</v>
      </c>
      <c r="B278" s="38" t="s">
        <v>15</v>
      </c>
      <c r="C278" s="38" t="s">
        <v>532</v>
      </c>
      <c r="D278" s="38" t="s">
        <v>256</v>
      </c>
      <c r="E278" s="19">
        <v>180</v>
      </c>
    </row>
    <row r="279" spans="1:5" ht="25.5">
      <c r="A279" s="38" t="s">
        <v>43</v>
      </c>
      <c r="B279" s="38" t="s">
        <v>15</v>
      </c>
      <c r="C279" s="38" t="s">
        <v>533</v>
      </c>
      <c r="D279" s="38" t="s">
        <v>256</v>
      </c>
      <c r="E279" s="19">
        <v>333</v>
      </c>
    </row>
    <row r="280" spans="1:5" ht="25.5">
      <c r="A280" s="38" t="s">
        <v>43</v>
      </c>
      <c r="B280" s="38" t="s">
        <v>15</v>
      </c>
      <c r="C280" s="38" t="s">
        <v>534</v>
      </c>
      <c r="D280" s="38" t="s">
        <v>256</v>
      </c>
      <c r="E280" s="19">
        <v>255</v>
      </c>
    </row>
    <row r="281" spans="1:5" ht="25.5">
      <c r="A281" s="38" t="s">
        <v>43</v>
      </c>
      <c r="B281" s="38" t="s">
        <v>15</v>
      </c>
      <c r="C281" s="38" t="s">
        <v>535</v>
      </c>
      <c r="D281" s="38" t="s">
        <v>256</v>
      </c>
      <c r="E281" s="19">
        <v>710</v>
      </c>
    </row>
    <row r="282" spans="1:5" ht="38.25">
      <c r="A282" s="38" t="s">
        <v>43</v>
      </c>
      <c r="B282" s="38" t="s">
        <v>15</v>
      </c>
      <c r="C282" s="38" t="s">
        <v>536</v>
      </c>
      <c r="D282" s="38" t="s">
        <v>256</v>
      </c>
      <c r="E282" s="19">
        <v>3143</v>
      </c>
    </row>
    <row r="283" spans="1:5">
      <c r="A283" s="38" t="s">
        <v>43</v>
      </c>
      <c r="B283" s="38" t="s">
        <v>15</v>
      </c>
      <c r="C283" s="38" t="s">
        <v>537</v>
      </c>
      <c r="D283" s="38" t="s">
        <v>256</v>
      </c>
      <c r="E283" s="19">
        <v>2445</v>
      </c>
    </row>
    <row r="284" spans="1:5" ht="51">
      <c r="A284" s="38" t="s">
        <v>43</v>
      </c>
      <c r="B284" s="38" t="s">
        <v>15</v>
      </c>
      <c r="C284" s="38" t="s">
        <v>538</v>
      </c>
      <c r="D284" s="38" t="s">
        <v>261</v>
      </c>
      <c r="E284" s="19">
        <v>1042</v>
      </c>
    </row>
    <row r="285" spans="1:5" ht="25.5">
      <c r="A285" s="38" t="s">
        <v>43</v>
      </c>
      <c r="B285" s="38" t="s">
        <v>15</v>
      </c>
      <c r="C285" s="38" t="s">
        <v>539</v>
      </c>
      <c r="D285" s="38" t="s">
        <v>256</v>
      </c>
      <c r="E285" s="19">
        <v>2692</v>
      </c>
    </row>
    <row r="286" spans="1:5" ht="25.5">
      <c r="A286" s="38" t="s">
        <v>43</v>
      </c>
      <c r="B286" s="38" t="s">
        <v>17</v>
      </c>
      <c r="C286" s="38" t="s">
        <v>540</v>
      </c>
      <c r="D286" s="38" t="s">
        <v>256</v>
      </c>
      <c r="E286" s="19">
        <v>200</v>
      </c>
    </row>
    <row r="287" spans="1:5" ht="51">
      <c r="A287" s="38" t="s">
        <v>43</v>
      </c>
      <c r="B287" s="38" t="s">
        <v>17</v>
      </c>
      <c r="C287" s="38" t="s">
        <v>541</v>
      </c>
      <c r="D287" s="38" t="s">
        <v>261</v>
      </c>
      <c r="E287" s="19">
        <v>396</v>
      </c>
    </row>
    <row r="288" spans="1:5" ht="25.5">
      <c r="A288" s="38" t="s">
        <v>43</v>
      </c>
      <c r="B288" s="38" t="s">
        <v>17</v>
      </c>
      <c r="C288" s="38" t="s">
        <v>542</v>
      </c>
      <c r="D288" s="38" t="s">
        <v>256</v>
      </c>
      <c r="E288" s="19">
        <v>305</v>
      </c>
    </row>
    <row r="289" spans="1:5" ht="51">
      <c r="A289" s="38" t="s">
        <v>43</v>
      </c>
      <c r="B289" s="38" t="s">
        <v>17</v>
      </c>
      <c r="C289" s="38" t="s">
        <v>543</v>
      </c>
      <c r="D289" s="38" t="s">
        <v>261</v>
      </c>
      <c r="E289" s="19">
        <v>1465</v>
      </c>
    </row>
    <row r="290" spans="1:5" ht="38.25">
      <c r="A290" s="38" t="s">
        <v>43</v>
      </c>
      <c r="B290" s="38" t="s">
        <v>17</v>
      </c>
      <c r="C290" s="38" t="s">
        <v>544</v>
      </c>
      <c r="D290" s="38" t="s">
        <v>261</v>
      </c>
      <c r="E290" s="19">
        <v>2131</v>
      </c>
    </row>
    <row r="291" spans="1:5" ht="25.5">
      <c r="A291" s="38" t="s">
        <v>43</v>
      </c>
      <c r="B291" s="38" t="s">
        <v>17</v>
      </c>
      <c r="C291" s="38" t="s">
        <v>545</v>
      </c>
      <c r="D291" s="38" t="s">
        <v>256</v>
      </c>
      <c r="E291" s="19">
        <v>2478</v>
      </c>
    </row>
    <row r="292" spans="1:5" ht="25.5">
      <c r="A292" s="38" t="s">
        <v>43</v>
      </c>
      <c r="B292" s="38" t="s">
        <v>17</v>
      </c>
      <c r="C292" s="38" t="s">
        <v>546</v>
      </c>
      <c r="D292" s="38" t="s">
        <v>261</v>
      </c>
      <c r="E292" s="19">
        <v>1578</v>
      </c>
    </row>
    <row r="293" spans="1:5" ht="25.5">
      <c r="A293" s="38" t="s">
        <v>43</v>
      </c>
      <c r="B293" s="38" t="s">
        <v>17</v>
      </c>
      <c r="C293" s="38" t="s">
        <v>547</v>
      </c>
      <c r="D293" s="38" t="s">
        <v>261</v>
      </c>
      <c r="E293" s="19">
        <v>2423</v>
      </c>
    </row>
    <row r="294" spans="1:5" ht="25.5">
      <c r="A294" s="38" t="s">
        <v>43</v>
      </c>
      <c r="B294" s="38" t="s">
        <v>17</v>
      </c>
      <c r="C294" s="38" t="s">
        <v>548</v>
      </c>
      <c r="D294" s="38" t="s">
        <v>261</v>
      </c>
      <c r="E294" s="19">
        <v>2661</v>
      </c>
    </row>
    <row r="295" spans="1:5" ht="25.5">
      <c r="A295" s="38" t="s">
        <v>43</v>
      </c>
      <c r="B295" s="38" t="s">
        <v>17</v>
      </c>
      <c r="C295" s="38" t="s">
        <v>549</v>
      </c>
      <c r="D295" s="38" t="s">
        <v>261</v>
      </c>
      <c r="E295" s="19">
        <v>2202</v>
      </c>
    </row>
    <row r="296" spans="1:5" ht="25.5">
      <c r="A296" s="38" t="s">
        <v>43</v>
      </c>
      <c r="B296" s="38" t="s">
        <v>17</v>
      </c>
      <c r="C296" s="38" t="s">
        <v>550</v>
      </c>
      <c r="D296" s="38" t="s">
        <v>261</v>
      </c>
      <c r="E296" s="19">
        <v>927</v>
      </c>
    </row>
    <row r="297" spans="1:5" ht="25.5">
      <c r="A297" s="38" t="s">
        <v>43</v>
      </c>
      <c r="B297" s="38" t="s">
        <v>17</v>
      </c>
      <c r="C297" s="38" t="s">
        <v>551</v>
      </c>
      <c r="D297" s="38" t="s">
        <v>261</v>
      </c>
      <c r="E297" s="19">
        <v>6800</v>
      </c>
    </row>
    <row r="298" spans="1:5" ht="25.5">
      <c r="A298" s="38" t="s">
        <v>43</v>
      </c>
      <c r="B298" s="38" t="s">
        <v>18</v>
      </c>
      <c r="C298" s="38" t="s">
        <v>552</v>
      </c>
      <c r="D298" s="38" t="s">
        <v>261</v>
      </c>
      <c r="E298" s="19">
        <v>1368</v>
      </c>
    </row>
    <row r="299" spans="1:5" ht="25.5">
      <c r="A299" s="38" t="s">
        <v>43</v>
      </c>
      <c r="B299" s="38" t="s">
        <v>18</v>
      </c>
      <c r="C299" s="38" t="s">
        <v>553</v>
      </c>
      <c r="D299" s="38" t="s">
        <v>256</v>
      </c>
      <c r="E299" s="19">
        <v>778</v>
      </c>
    </row>
    <row r="300" spans="1:5" ht="25.5">
      <c r="A300" s="38" t="s">
        <v>43</v>
      </c>
      <c r="B300" s="38" t="s">
        <v>18</v>
      </c>
      <c r="C300" s="38" t="s">
        <v>554</v>
      </c>
      <c r="D300" s="38" t="s">
        <v>256</v>
      </c>
      <c r="E300" s="19">
        <v>4098</v>
      </c>
    </row>
    <row r="301" spans="1:5" ht="25.5">
      <c r="A301" s="38" t="s">
        <v>43</v>
      </c>
      <c r="B301" s="38" t="s">
        <v>18</v>
      </c>
      <c r="C301" s="38" t="s">
        <v>555</v>
      </c>
      <c r="D301" s="38" t="s">
        <v>256</v>
      </c>
      <c r="E301" s="19">
        <v>465</v>
      </c>
    </row>
  </sheetData>
  <sheetProtection algorithmName="SHA-512" hashValue="C8rUXAHNzq6t88UjqnXRhlWVfUQzRARQfLd9pcpeQ2urZiYnhXbWna8C7VbPC9iFpnm3W17R+uSUxpfkSqrNiw==" saltValue="uVV4PDLwzrt2SHzBdRAyDQ==" spinCount="100000" sheet="1"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9"/>
  <sheetViews>
    <sheetView topLeftCell="A2" workbookViewId="0">
      <pane ySplit="2" topLeftCell="A4" activePane="bottomLeft" state="frozen"/>
      <selection activeCell="A2" sqref="A2"/>
      <selection pane="bottomLeft" activeCell="E19" sqref="E19"/>
    </sheetView>
  </sheetViews>
  <sheetFormatPr baseColWidth="10" defaultRowHeight="12.75"/>
  <cols>
    <col min="1" max="1" width="22.5703125" style="20" customWidth="1"/>
    <col min="2" max="2" width="29.42578125" style="20" customWidth="1"/>
    <col min="3" max="5" width="11.42578125" style="20"/>
    <col min="6" max="6" width="12" style="20" bestFit="1" customWidth="1"/>
    <col min="7" max="7" width="11.42578125" style="20"/>
    <col min="8" max="8" width="17.28515625" style="20" customWidth="1"/>
    <col min="9" max="16384" width="11.42578125" style="20"/>
  </cols>
  <sheetData>
    <row r="2" spans="1:10">
      <c r="C2" s="45" t="s">
        <v>558</v>
      </c>
      <c r="D2" s="46"/>
      <c r="E2" s="47"/>
    </row>
    <row r="3" spans="1:10" ht="38.25">
      <c r="A3" s="21" t="s">
        <v>253</v>
      </c>
      <c r="B3" s="21" t="s">
        <v>3</v>
      </c>
      <c r="C3" s="21" t="s">
        <v>4</v>
      </c>
      <c r="D3" s="21" t="s">
        <v>5</v>
      </c>
      <c r="E3" s="21" t="s">
        <v>67</v>
      </c>
      <c r="F3" s="21" t="s">
        <v>72</v>
      </c>
      <c r="G3" s="21" t="s">
        <v>75</v>
      </c>
      <c r="H3" s="21" t="s">
        <v>73</v>
      </c>
      <c r="I3" s="21" t="s">
        <v>83</v>
      </c>
      <c r="J3" s="21" t="s">
        <v>84</v>
      </c>
    </row>
    <row r="4" spans="1:10">
      <c r="A4" s="17" t="s">
        <v>21</v>
      </c>
      <c r="B4" s="17" t="s">
        <v>63</v>
      </c>
      <c r="C4" s="18">
        <v>95799</v>
      </c>
      <c r="D4" s="18">
        <v>38633</v>
      </c>
      <c r="E4" s="18">
        <v>57166</v>
      </c>
      <c r="F4" s="19">
        <v>14383.06991</v>
      </c>
      <c r="G4" s="27">
        <f>+F4/C4</f>
        <v>0.15013799632564015</v>
      </c>
      <c r="H4" s="22" t="s">
        <v>85</v>
      </c>
      <c r="I4" s="22" t="s">
        <v>85</v>
      </c>
      <c r="J4" s="22" t="s">
        <v>85</v>
      </c>
    </row>
    <row r="5" spans="1:10">
      <c r="A5" s="17" t="s">
        <v>21</v>
      </c>
      <c r="B5" s="17" t="s">
        <v>8</v>
      </c>
      <c r="C5" s="18">
        <v>43477</v>
      </c>
      <c r="D5" s="18">
        <v>22524</v>
      </c>
      <c r="E5" s="18">
        <v>20953</v>
      </c>
      <c r="F5" s="19">
        <v>57395.553030000003</v>
      </c>
      <c r="G5" s="27">
        <f t="shared" ref="G5:G68" si="0">+F5/C5</f>
        <v>1.3201360036341054</v>
      </c>
      <c r="H5" s="22" t="s">
        <v>85</v>
      </c>
      <c r="I5" s="22" t="s">
        <v>85</v>
      </c>
      <c r="J5" s="22" t="s">
        <v>85</v>
      </c>
    </row>
    <row r="6" spans="1:10">
      <c r="A6" s="17" t="s">
        <v>21</v>
      </c>
      <c r="B6" s="17" t="s">
        <v>9</v>
      </c>
      <c r="C6" s="18">
        <v>36082</v>
      </c>
      <c r="D6" s="18">
        <v>0</v>
      </c>
      <c r="E6" s="18">
        <v>36082</v>
      </c>
      <c r="F6" s="19">
        <v>0</v>
      </c>
      <c r="G6" s="27">
        <f t="shared" si="0"/>
        <v>0</v>
      </c>
      <c r="H6" s="22" t="s">
        <v>85</v>
      </c>
      <c r="I6" s="22" t="s">
        <v>85</v>
      </c>
      <c r="J6" s="22" t="s">
        <v>85</v>
      </c>
    </row>
    <row r="7" spans="1:10">
      <c r="A7" s="17" t="s">
        <v>21</v>
      </c>
      <c r="B7" s="17" t="s">
        <v>10</v>
      </c>
      <c r="C7" s="18">
        <v>6018</v>
      </c>
      <c r="D7" s="18">
        <v>0</v>
      </c>
      <c r="E7" s="18">
        <v>6018</v>
      </c>
      <c r="F7" s="19">
        <v>0</v>
      </c>
      <c r="G7" s="27">
        <f t="shared" si="0"/>
        <v>0</v>
      </c>
      <c r="H7" s="22" t="s">
        <v>85</v>
      </c>
      <c r="I7" s="22" t="s">
        <v>85</v>
      </c>
      <c r="J7" s="22" t="s">
        <v>85</v>
      </c>
    </row>
    <row r="8" spans="1:10">
      <c r="A8" s="17" t="s">
        <v>21</v>
      </c>
      <c r="B8" s="17" t="s">
        <v>22</v>
      </c>
      <c r="C8" s="18">
        <v>37989</v>
      </c>
      <c r="D8" s="18">
        <v>35737</v>
      </c>
      <c r="E8" s="18">
        <v>2252</v>
      </c>
      <c r="F8" s="19">
        <v>2733.3741100000002</v>
      </c>
      <c r="G8" s="27">
        <f t="shared" si="0"/>
        <v>7.1951725762720797E-2</v>
      </c>
      <c r="H8" s="22">
        <v>1</v>
      </c>
      <c r="I8" s="22">
        <v>0</v>
      </c>
      <c r="J8" s="27">
        <f>+I8/H8</f>
        <v>0</v>
      </c>
    </row>
    <row r="9" spans="1:10">
      <c r="A9" s="17" t="s">
        <v>21</v>
      </c>
      <c r="B9" s="17" t="s">
        <v>23</v>
      </c>
      <c r="C9" s="18">
        <v>66178</v>
      </c>
      <c r="D9" s="18">
        <v>56778</v>
      </c>
      <c r="E9" s="18">
        <v>9400</v>
      </c>
      <c r="F9" s="19">
        <v>0</v>
      </c>
      <c r="G9" s="27">
        <f t="shared" si="0"/>
        <v>0</v>
      </c>
      <c r="H9" s="22">
        <v>0</v>
      </c>
      <c r="I9" s="22">
        <v>0</v>
      </c>
      <c r="J9" s="27">
        <v>0</v>
      </c>
    </row>
    <row r="10" spans="1:10">
      <c r="A10" s="17" t="s">
        <v>21</v>
      </c>
      <c r="B10" s="17" t="s">
        <v>12</v>
      </c>
      <c r="C10" s="18">
        <v>249725</v>
      </c>
      <c r="D10" s="18">
        <v>166284</v>
      </c>
      <c r="E10" s="18">
        <v>83441</v>
      </c>
      <c r="F10" s="19">
        <f>2746+40999.082748</f>
        <v>43745.082748000001</v>
      </c>
      <c r="G10" s="27">
        <f t="shared" si="0"/>
        <v>0.17517302131544699</v>
      </c>
      <c r="H10" s="22">
        <v>16</v>
      </c>
      <c r="I10" s="22">
        <v>1</v>
      </c>
      <c r="J10" s="27">
        <f>+I10/H10</f>
        <v>6.25E-2</v>
      </c>
    </row>
    <row r="11" spans="1:10">
      <c r="A11" s="17" t="s">
        <v>21</v>
      </c>
      <c r="B11" s="17" t="s">
        <v>56</v>
      </c>
      <c r="C11" s="18">
        <v>57397</v>
      </c>
      <c r="D11" s="18">
        <v>0</v>
      </c>
      <c r="E11" s="18">
        <v>57397</v>
      </c>
      <c r="F11" s="19">
        <v>0</v>
      </c>
      <c r="G11" s="27">
        <f t="shared" si="0"/>
        <v>0</v>
      </c>
      <c r="H11" s="22" t="s">
        <v>85</v>
      </c>
      <c r="I11" s="22" t="s">
        <v>85</v>
      </c>
      <c r="J11" s="22" t="s">
        <v>85</v>
      </c>
    </row>
    <row r="12" spans="1:10">
      <c r="A12" s="17" t="s">
        <v>21</v>
      </c>
      <c r="B12" s="17" t="s">
        <v>69</v>
      </c>
      <c r="C12" s="18">
        <v>47987</v>
      </c>
      <c r="D12" s="18">
        <v>0</v>
      </c>
      <c r="E12" s="18">
        <v>47987</v>
      </c>
      <c r="F12" s="19">
        <v>0</v>
      </c>
      <c r="G12" s="27">
        <f t="shared" si="0"/>
        <v>0</v>
      </c>
      <c r="H12" s="22" t="s">
        <v>85</v>
      </c>
      <c r="I12" s="22" t="s">
        <v>85</v>
      </c>
      <c r="J12" s="22" t="s">
        <v>85</v>
      </c>
    </row>
    <row r="13" spans="1:10">
      <c r="A13" s="17" t="s">
        <v>21</v>
      </c>
      <c r="B13" s="17" t="s">
        <v>70</v>
      </c>
      <c r="C13" s="18">
        <v>30450</v>
      </c>
      <c r="D13" s="18">
        <v>0</v>
      </c>
      <c r="E13" s="18">
        <v>30450</v>
      </c>
      <c r="F13" s="19">
        <v>0</v>
      </c>
      <c r="G13" s="27">
        <f t="shared" si="0"/>
        <v>0</v>
      </c>
      <c r="H13" s="22" t="s">
        <v>85</v>
      </c>
      <c r="I13" s="22" t="s">
        <v>85</v>
      </c>
      <c r="J13" s="22" t="s">
        <v>85</v>
      </c>
    </row>
    <row r="14" spans="1:10">
      <c r="A14" s="17" t="s">
        <v>21</v>
      </c>
      <c r="B14" s="17" t="s">
        <v>71</v>
      </c>
      <c r="C14" s="18">
        <v>212517</v>
      </c>
      <c r="D14" s="18">
        <v>0</v>
      </c>
      <c r="E14" s="18">
        <v>212517</v>
      </c>
      <c r="F14" s="19">
        <v>0</v>
      </c>
      <c r="G14" s="27">
        <f t="shared" si="0"/>
        <v>0</v>
      </c>
      <c r="H14" s="22" t="s">
        <v>85</v>
      </c>
      <c r="I14" s="22" t="s">
        <v>85</v>
      </c>
      <c r="J14" s="22" t="s">
        <v>85</v>
      </c>
    </row>
    <row r="15" spans="1:10">
      <c r="A15" s="17" t="s">
        <v>21</v>
      </c>
      <c r="B15" s="17" t="s">
        <v>54</v>
      </c>
      <c r="C15" s="18">
        <v>202792</v>
      </c>
      <c r="D15" s="18">
        <v>0</v>
      </c>
      <c r="E15" s="18">
        <v>202792</v>
      </c>
      <c r="F15" s="19">
        <v>0</v>
      </c>
      <c r="G15" s="27">
        <f t="shared" si="0"/>
        <v>0</v>
      </c>
      <c r="H15" s="22" t="s">
        <v>85</v>
      </c>
      <c r="I15" s="22" t="s">
        <v>85</v>
      </c>
      <c r="J15" s="22" t="s">
        <v>85</v>
      </c>
    </row>
    <row r="16" spans="1:10">
      <c r="A16" s="17" t="s">
        <v>21</v>
      </c>
      <c r="B16" s="17" t="s">
        <v>29</v>
      </c>
      <c r="C16" s="18">
        <v>457</v>
      </c>
      <c r="D16" s="18">
        <v>457</v>
      </c>
      <c r="E16" s="18">
        <v>0</v>
      </c>
      <c r="F16" s="19">
        <v>0</v>
      </c>
      <c r="G16" s="27">
        <f t="shared" si="0"/>
        <v>0</v>
      </c>
      <c r="H16" s="22" t="s">
        <v>85</v>
      </c>
      <c r="I16" s="22" t="s">
        <v>85</v>
      </c>
      <c r="J16" s="22" t="s">
        <v>85</v>
      </c>
    </row>
    <row r="17" spans="1:10">
      <c r="A17" s="17" t="s">
        <v>21</v>
      </c>
      <c r="B17" s="17" t="s">
        <v>13</v>
      </c>
      <c r="C17" s="18">
        <v>749468</v>
      </c>
      <c r="D17" s="18">
        <v>47828</v>
      </c>
      <c r="E17" s="18">
        <v>701640</v>
      </c>
      <c r="F17" s="19">
        <f>3591+9234.685383</f>
        <v>12825.685383</v>
      </c>
      <c r="G17" s="27">
        <f t="shared" si="0"/>
        <v>1.7113052702717128E-2</v>
      </c>
      <c r="H17" s="22" t="s">
        <v>85</v>
      </c>
      <c r="I17" s="22" t="s">
        <v>85</v>
      </c>
      <c r="J17" s="22" t="s">
        <v>85</v>
      </c>
    </row>
    <row r="18" spans="1:10">
      <c r="A18" s="17" t="s">
        <v>21</v>
      </c>
      <c r="B18" s="17" t="s">
        <v>30</v>
      </c>
      <c r="C18" s="18">
        <v>25683</v>
      </c>
      <c r="D18" s="18">
        <v>19492</v>
      </c>
      <c r="E18" s="18">
        <v>6191</v>
      </c>
      <c r="F18" s="19">
        <v>0</v>
      </c>
      <c r="G18" s="27">
        <f t="shared" si="0"/>
        <v>0</v>
      </c>
      <c r="H18" s="22" t="s">
        <v>85</v>
      </c>
      <c r="I18" s="22" t="s">
        <v>85</v>
      </c>
      <c r="J18" s="22" t="s">
        <v>85</v>
      </c>
    </row>
    <row r="19" spans="1:10">
      <c r="A19" s="17" t="s">
        <v>21</v>
      </c>
      <c r="B19" s="17" t="s">
        <v>53</v>
      </c>
      <c r="C19" s="18">
        <v>920</v>
      </c>
      <c r="D19" s="18">
        <v>565</v>
      </c>
      <c r="E19" s="18">
        <v>355</v>
      </c>
      <c r="F19" s="19">
        <v>0</v>
      </c>
      <c r="G19" s="27">
        <f t="shared" si="0"/>
        <v>0</v>
      </c>
      <c r="H19" s="22" t="s">
        <v>85</v>
      </c>
      <c r="I19" s="22" t="s">
        <v>85</v>
      </c>
      <c r="J19" s="22" t="s">
        <v>85</v>
      </c>
    </row>
    <row r="20" spans="1:10">
      <c r="A20" s="17" t="s">
        <v>21</v>
      </c>
      <c r="B20" s="17" t="s">
        <v>14</v>
      </c>
      <c r="C20" s="18">
        <v>113462</v>
      </c>
      <c r="D20" s="18">
        <v>64050</v>
      </c>
      <c r="E20" s="18">
        <v>49412</v>
      </c>
      <c r="F20" s="19">
        <v>0</v>
      </c>
      <c r="G20" s="27">
        <f t="shared" si="0"/>
        <v>0</v>
      </c>
      <c r="H20" s="22" t="s">
        <v>85</v>
      </c>
      <c r="I20" s="22" t="s">
        <v>85</v>
      </c>
      <c r="J20" s="22" t="s">
        <v>85</v>
      </c>
    </row>
    <row r="21" spans="1:10">
      <c r="A21" s="17" t="s">
        <v>21</v>
      </c>
      <c r="B21" s="17" t="s">
        <v>62</v>
      </c>
      <c r="C21" s="18">
        <v>353236</v>
      </c>
      <c r="D21" s="18">
        <v>113569</v>
      </c>
      <c r="E21" s="18">
        <v>239667</v>
      </c>
      <c r="F21" s="19">
        <f>7359.117854+1980.047854</f>
        <v>9339.1657080000004</v>
      </c>
      <c r="G21" s="27">
        <f t="shared" si="0"/>
        <v>2.6438884224710961E-2</v>
      </c>
      <c r="H21" s="22" t="s">
        <v>85</v>
      </c>
      <c r="I21" s="22" t="s">
        <v>85</v>
      </c>
      <c r="J21" s="22" t="s">
        <v>85</v>
      </c>
    </row>
    <row r="22" spans="1:10">
      <c r="A22" s="17" t="s">
        <v>21</v>
      </c>
      <c r="B22" s="17" t="s">
        <v>33</v>
      </c>
      <c r="C22" s="18">
        <v>6629</v>
      </c>
      <c r="D22" s="18">
        <v>0</v>
      </c>
      <c r="E22" s="18">
        <v>6629</v>
      </c>
      <c r="F22" s="19">
        <v>0</v>
      </c>
      <c r="G22" s="27">
        <f t="shared" si="0"/>
        <v>0</v>
      </c>
      <c r="H22" s="22" t="s">
        <v>85</v>
      </c>
      <c r="I22" s="22" t="s">
        <v>85</v>
      </c>
      <c r="J22" s="22" t="s">
        <v>85</v>
      </c>
    </row>
    <row r="23" spans="1:10">
      <c r="A23" s="17" t="s">
        <v>21</v>
      </c>
      <c r="B23" s="17" t="s">
        <v>15</v>
      </c>
      <c r="C23" s="18">
        <v>111196</v>
      </c>
      <c r="D23" s="18">
        <v>65236</v>
      </c>
      <c r="E23" s="18">
        <v>45960</v>
      </c>
      <c r="F23" s="19">
        <f>4665.965521+30449.729324</f>
        <v>35115.694844999998</v>
      </c>
      <c r="G23" s="27">
        <f t="shared" si="0"/>
        <v>0.31579998241843232</v>
      </c>
      <c r="H23" s="22">
        <v>4</v>
      </c>
      <c r="I23" s="22">
        <v>0</v>
      </c>
      <c r="J23" s="27">
        <f>+I23/H23</f>
        <v>0</v>
      </c>
    </row>
    <row r="24" spans="1:10">
      <c r="A24" s="17" t="s">
        <v>21</v>
      </c>
      <c r="B24" s="17" t="s">
        <v>34</v>
      </c>
      <c r="C24" s="18">
        <v>168948</v>
      </c>
      <c r="D24" s="18">
        <v>550</v>
      </c>
      <c r="E24" s="18">
        <v>168398</v>
      </c>
      <c r="F24" s="19">
        <v>0</v>
      </c>
      <c r="G24" s="27">
        <f t="shared" si="0"/>
        <v>0</v>
      </c>
      <c r="H24" s="22" t="s">
        <v>85</v>
      </c>
      <c r="I24" s="22" t="s">
        <v>85</v>
      </c>
      <c r="J24" s="22" t="s">
        <v>85</v>
      </c>
    </row>
    <row r="25" spans="1:10">
      <c r="A25" s="17" t="s">
        <v>21</v>
      </c>
      <c r="B25" s="17" t="s">
        <v>16</v>
      </c>
      <c r="C25" s="18">
        <v>937353</v>
      </c>
      <c r="D25" s="18">
        <v>860853</v>
      </c>
      <c r="E25" s="18">
        <v>76500</v>
      </c>
      <c r="F25" s="19">
        <f>28652.742144+284516.954101</f>
        <v>313169.696245</v>
      </c>
      <c r="G25" s="27">
        <f t="shared" si="0"/>
        <v>0.33410006288452698</v>
      </c>
      <c r="H25" s="22" t="s">
        <v>85</v>
      </c>
      <c r="I25" s="22" t="s">
        <v>85</v>
      </c>
      <c r="J25" s="22" t="s">
        <v>85</v>
      </c>
    </row>
    <row r="26" spans="1:10">
      <c r="A26" s="17" t="s">
        <v>21</v>
      </c>
      <c r="B26" s="17" t="s">
        <v>18</v>
      </c>
      <c r="C26" s="18">
        <v>367354</v>
      </c>
      <c r="D26" s="18">
        <v>255910</v>
      </c>
      <c r="E26" s="18">
        <v>111444</v>
      </c>
      <c r="F26" s="19">
        <f>50833.578387+140216.189942</f>
        <v>191049.76832899998</v>
      </c>
      <c r="G26" s="27">
        <f t="shared" si="0"/>
        <v>0.52006992799588403</v>
      </c>
      <c r="H26" s="22">
        <v>45</v>
      </c>
      <c r="I26" s="22">
        <v>7</v>
      </c>
      <c r="J26" s="27">
        <f>+I26/H26</f>
        <v>0.15555555555555556</v>
      </c>
    </row>
    <row r="27" spans="1:10">
      <c r="A27" s="17" t="s">
        <v>21</v>
      </c>
      <c r="B27" s="17" t="s">
        <v>17</v>
      </c>
      <c r="C27" s="18">
        <v>18675</v>
      </c>
      <c r="D27" s="18">
        <v>0</v>
      </c>
      <c r="E27" s="18">
        <v>18675</v>
      </c>
      <c r="F27" s="19">
        <f>+C27</f>
        <v>18675</v>
      </c>
      <c r="G27" s="27">
        <f t="shared" si="0"/>
        <v>1</v>
      </c>
      <c r="H27" s="22">
        <v>2</v>
      </c>
      <c r="I27" s="22">
        <v>0</v>
      </c>
      <c r="J27" s="27">
        <f>+I27/H27</f>
        <v>0</v>
      </c>
    </row>
    <row r="28" spans="1:10">
      <c r="A28" s="23"/>
      <c r="B28" s="23" t="s">
        <v>19</v>
      </c>
      <c r="C28" s="24">
        <f>SUM(C4:C27)</f>
        <v>3939792</v>
      </c>
      <c r="D28" s="24">
        <f>SUM(D4:D27)</f>
        <v>1748466</v>
      </c>
      <c r="E28" s="24">
        <f>SUM(E4:E27)</f>
        <v>2191326</v>
      </c>
      <c r="F28" s="24">
        <f>+SUM(F4:F27)</f>
        <v>698432.09030799998</v>
      </c>
      <c r="G28" s="28">
        <f t="shared" si="0"/>
        <v>0.1772763867503665</v>
      </c>
      <c r="H28" s="34"/>
      <c r="I28" s="34"/>
      <c r="J28" s="34"/>
    </row>
    <row r="29" spans="1:10">
      <c r="A29" s="17" t="s">
        <v>36</v>
      </c>
      <c r="B29" s="17" t="s">
        <v>63</v>
      </c>
      <c r="C29" s="18">
        <v>294053</v>
      </c>
      <c r="D29" s="18">
        <v>219155</v>
      </c>
      <c r="E29" s="18">
        <v>74898</v>
      </c>
      <c r="F29" s="19">
        <v>0</v>
      </c>
      <c r="G29" s="27">
        <f t="shared" si="0"/>
        <v>0</v>
      </c>
      <c r="H29" s="22" t="s">
        <v>85</v>
      </c>
      <c r="I29" s="22" t="s">
        <v>85</v>
      </c>
      <c r="J29" s="22" t="s">
        <v>85</v>
      </c>
    </row>
    <row r="30" spans="1:10">
      <c r="A30" s="17" t="s">
        <v>36</v>
      </c>
      <c r="B30" s="17" t="s">
        <v>8</v>
      </c>
      <c r="C30" s="18">
        <v>16090</v>
      </c>
      <c r="D30" s="18">
        <v>12881</v>
      </c>
      <c r="E30" s="18">
        <v>3209</v>
      </c>
      <c r="F30" s="19">
        <v>1188.521223301</v>
      </c>
      <c r="G30" s="27">
        <f t="shared" si="0"/>
        <v>7.3867074164139221E-2</v>
      </c>
      <c r="H30" s="22" t="s">
        <v>85</v>
      </c>
      <c r="I30" s="22" t="s">
        <v>85</v>
      </c>
      <c r="J30" s="22" t="s">
        <v>85</v>
      </c>
    </row>
    <row r="31" spans="1:10">
      <c r="A31" s="17" t="s">
        <v>36</v>
      </c>
      <c r="B31" s="17" t="s">
        <v>10</v>
      </c>
      <c r="C31" s="18">
        <v>4540</v>
      </c>
      <c r="D31" s="18">
        <v>0</v>
      </c>
      <c r="E31" s="18">
        <v>4540</v>
      </c>
      <c r="F31" s="19">
        <v>0</v>
      </c>
      <c r="G31" s="27">
        <f t="shared" si="0"/>
        <v>0</v>
      </c>
      <c r="H31" s="22" t="s">
        <v>85</v>
      </c>
      <c r="I31" s="22" t="s">
        <v>85</v>
      </c>
      <c r="J31" s="22" t="s">
        <v>85</v>
      </c>
    </row>
    <row r="32" spans="1:10">
      <c r="A32" s="17" t="s">
        <v>36</v>
      </c>
      <c r="B32" s="17" t="s">
        <v>37</v>
      </c>
      <c r="C32" s="18">
        <v>11017</v>
      </c>
      <c r="D32" s="18">
        <v>0</v>
      </c>
      <c r="E32" s="18">
        <v>11017</v>
      </c>
      <c r="F32" s="19">
        <v>0</v>
      </c>
      <c r="G32" s="27">
        <f t="shared" si="0"/>
        <v>0</v>
      </c>
      <c r="H32" s="22" t="s">
        <v>85</v>
      </c>
      <c r="I32" s="22" t="s">
        <v>85</v>
      </c>
      <c r="J32" s="22" t="s">
        <v>85</v>
      </c>
    </row>
    <row r="33" spans="1:10">
      <c r="A33" s="17" t="s">
        <v>36</v>
      </c>
      <c r="B33" s="17" t="s">
        <v>22</v>
      </c>
      <c r="C33" s="18">
        <v>9815</v>
      </c>
      <c r="D33" s="18">
        <v>4391</v>
      </c>
      <c r="E33" s="18">
        <v>5424</v>
      </c>
      <c r="F33" s="19">
        <v>1025</v>
      </c>
      <c r="G33" s="27">
        <f t="shared" si="0"/>
        <v>0.1044319918492104</v>
      </c>
      <c r="H33" s="22">
        <v>2</v>
      </c>
      <c r="I33" s="22">
        <v>2</v>
      </c>
      <c r="J33" s="27">
        <f>+I33/H33</f>
        <v>1</v>
      </c>
    </row>
    <row r="34" spans="1:10">
      <c r="A34" s="17" t="s">
        <v>36</v>
      </c>
      <c r="B34" s="17" t="s">
        <v>23</v>
      </c>
      <c r="C34" s="18">
        <v>11800</v>
      </c>
      <c r="D34" s="18">
        <v>11800</v>
      </c>
      <c r="E34" s="18">
        <v>0</v>
      </c>
      <c r="F34" s="19">
        <v>0</v>
      </c>
      <c r="G34" s="27">
        <f t="shared" si="0"/>
        <v>0</v>
      </c>
      <c r="H34" s="22">
        <v>1</v>
      </c>
      <c r="I34" s="22">
        <v>0</v>
      </c>
      <c r="J34" s="27">
        <f>+I34/H34</f>
        <v>0</v>
      </c>
    </row>
    <row r="35" spans="1:10">
      <c r="A35" s="17" t="s">
        <v>36</v>
      </c>
      <c r="B35" s="17" t="s">
        <v>12</v>
      </c>
      <c r="C35" s="18">
        <v>95678</v>
      </c>
      <c r="D35" s="18">
        <v>51330</v>
      </c>
      <c r="E35" s="18">
        <v>44348</v>
      </c>
      <c r="F35" s="19">
        <v>0</v>
      </c>
      <c r="G35" s="27">
        <f t="shared" si="0"/>
        <v>0</v>
      </c>
      <c r="H35" s="22">
        <v>0</v>
      </c>
      <c r="I35" s="22">
        <v>0</v>
      </c>
      <c r="J35" s="27">
        <v>0</v>
      </c>
    </row>
    <row r="36" spans="1:10">
      <c r="A36" s="17" t="s">
        <v>36</v>
      </c>
      <c r="B36" s="17" t="s">
        <v>56</v>
      </c>
      <c r="C36" s="18">
        <v>1401</v>
      </c>
      <c r="D36" s="18">
        <v>0</v>
      </c>
      <c r="E36" s="18">
        <v>1401</v>
      </c>
      <c r="F36" s="19">
        <v>0</v>
      </c>
      <c r="G36" s="27">
        <f t="shared" si="0"/>
        <v>0</v>
      </c>
      <c r="H36" s="22" t="s">
        <v>85</v>
      </c>
      <c r="I36" s="22" t="s">
        <v>85</v>
      </c>
      <c r="J36" s="22" t="s">
        <v>85</v>
      </c>
    </row>
    <row r="37" spans="1:10">
      <c r="A37" s="17" t="s">
        <v>36</v>
      </c>
      <c r="B37" s="17" t="s">
        <v>54</v>
      </c>
      <c r="C37" s="18">
        <v>994</v>
      </c>
      <c r="D37" s="18">
        <v>0</v>
      </c>
      <c r="E37" s="18">
        <v>994</v>
      </c>
      <c r="F37" s="19">
        <v>0</v>
      </c>
      <c r="G37" s="27">
        <f t="shared" si="0"/>
        <v>0</v>
      </c>
      <c r="H37" s="22" t="s">
        <v>85</v>
      </c>
      <c r="I37" s="22" t="s">
        <v>85</v>
      </c>
      <c r="J37" s="22" t="s">
        <v>85</v>
      </c>
    </row>
    <row r="38" spans="1:10">
      <c r="A38" s="17" t="s">
        <v>36</v>
      </c>
      <c r="B38" s="17" t="s">
        <v>29</v>
      </c>
      <c r="C38" s="18">
        <v>135</v>
      </c>
      <c r="D38" s="18">
        <v>0</v>
      </c>
      <c r="E38" s="18">
        <v>135</v>
      </c>
      <c r="F38" s="19">
        <v>0</v>
      </c>
      <c r="G38" s="27">
        <f t="shared" si="0"/>
        <v>0</v>
      </c>
      <c r="H38" s="22" t="s">
        <v>85</v>
      </c>
      <c r="I38" s="22" t="s">
        <v>85</v>
      </c>
      <c r="J38" s="22" t="s">
        <v>85</v>
      </c>
    </row>
    <row r="39" spans="1:10">
      <c r="A39" s="17" t="s">
        <v>36</v>
      </c>
      <c r="B39" s="17" t="s">
        <v>13</v>
      </c>
      <c r="C39" s="18">
        <v>243356</v>
      </c>
      <c r="D39" s="18">
        <v>17805</v>
      </c>
      <c r="E39" s="18">
        <v>225551</v>
      </c>
      <c r="F39" s="19">
        <v>12303.878277</v>
      </c>
      <c r="G39" s="27">
        <f t="shared" si="0"/>
        <v>5.0559173708476471E-2</v>
      </c>
      <c r="H39" s="22" t="s">
        <v>85</v>
      </c>
      <c r="I39" s="22" t="s">
        <v>85</v>
      </c>
      <c r="J39" s="22" t="s">
        <v>85</v>
      </c>
    </row>
    <row r="40" spans="1:10">
      <c r="A40" s="17" t="s">
        <v>36</v>
      </c>
      <c r="B40" s="17" t="s">
        <v>53</v>
      </c>
      <c r="C40" s="18">
        <v>3585</v>
      </c>
      <c r="D40" s="18">
        <v>0</v>
      </c>
      <c r="E40" s="18">
        <v>3585</v>
      </c>
      <c r="F40" s="19">
        <v>0</v>
      </c>
      <c r="G40" s="27">
        <f t="shared" si="0"/>
        <v>0</v>
      </c>
      <c r="H40" s="22" t="s">
        <v>85</v>
      </c>
      <c r="I40" s="22" t="s">
        <v>85</v>
      </c>
      <c r="J40" s="22" t="s">
        <v>85</v>
      </c>
    </row>
    <row r="41" spans="1:10">
      <c r="A41" s="17" t="s">
        <v>36</v>
      </c>
      <c r="B41" s="17" t="s">
        <v>14</v>
      </c>
      <c r="C41" s="18">
        <v>97718</v>
      </c>
      <c r="D41" s="18">
        <v>18375</v>
      </c>
      <c r="E41" s="18">
        <v>79343</v>
      </c>
      <c r="F41" s="19">
        <v>0</v>
      </c>
      <c r="G41" s="27">
        <f t="shared" si="0"/>
        <v>0</v>
      </c>
      <c r="H41" s="22" t="s">
        <v>85</v>
      </c>
      <c r="I41" s="22" t="s">
        <v>85</v>
      </c>
      <c r="J41" s="22" t="s">
        <v>85</v>
      </c>
    </row>
    <row r="42" spans="1:10">
      <c r="A42" s="17" t="s">
        <v>36</v>
      </c>
      <c r="B42" s="17" t="s">
        <v>62</v>
      </c>
      <c r="C42" s="18">
        <v>91389</v>
      </c>
      <c r="D42" s="18">
        <v>17842</v>
      </c>
      <c r="E42" s="18">
        <v>73547</v>
      </c>
      <c r="F42" s="19">
        <v>1138.122832</v>
      </c>
      <c r="G42" s="27">
        <f t="shared" si="0"/>
        <v>1.2453608552451608E-2</v>
      </c>
      <c r="H42" s="22" t="s">
        <v>85</v>
      </c>
      <c r="I42" s="22" t="s">
        <v>85</v>
      </c>
      <c r="J42" s="22" t="s">
        <v>85</v>
      </c>
    </row>
    <row r="43" spans="1:10">
      <c r="A43" s="17" t="s">
        <v>36</v>
      </c>
      <c r="B43" s="17" t="s">
        <v>33</v>
      </c>
      <c r="C43" s="18">
        <v>30109</v>
      </c>
      <c r="D43" s="18">
        <v>0</v>
      </c>
      <c r="E43" s="18">
        <v>30109</v>
      </c>
      <c r="F43" s="19">
        <v>0</v>
      </c>
      <c r="G43" s="27">
        <f t="shared" si="0"/>
        <v>0</v>
      </c>
      <c r="H43" s="22" t="s">
        <v>85</v>
      </c>
      <c r="I43" s="22" t="s">
        <v>85</v>
      </c>
      <c r="J43" s="22" t="s">
        <v>85</v>
      </c>
    </row>
    <row r="44" spans="1:10">
      <c r="A44" s="17" t="s">
        <v>36</v>
      </c>
      <c r="B44" s="17" t="s">
        <v>15</v>
      </c>
      <c r="C44" s="18">
        <v>28569</v>
      </c>
      <c r="D44" s="18">
        <v>25905</v>
      </c>
      <c r="E44" s="18">
        <v>2664</v>
      </c>
      <c r="F44" s="19">
        <v>0</v>
      </c>
      <c r="G44" s="27">
        <f t="shared" si="0"/>
        <v>0</v>
      </c>
      <c r="H44" s="22">
        <v>0</v>
      </c>
      <c r="I44" s="22">
        <v>0</v>
      </c>
      <c r="J44" s="27">
        <v>0</v>
      </c>
    </row>
    <row r="45" spans="1:10">
      <c r="A45" s="17" t="s">
        <v>36</v>
      </c>
      <c r="B45" s="17" t="s">
        <v>34</v>
      </c>
      <c r="C45" s="18">
        <v>58046</v>
      </c>
      <c r="D45" s="18">
        <v>7797</v>
      </c>
      <c r="E45" s="18">
        <v>50249</v>
      </c>
      <c r="F45" s="19">
        <v>0</v>
      </c>
      <c r="G45" s="27">
        <f t="shared" si="0"/>
        <v>0</v>
      </c>
      <c r="H45" s="22" t="s">
        <v>85</v>
      </c>
      <c r="I45" s="22" t="s">
        <v>85</v>
      </c>
      <c r="J45" s="22" t="s">
        <v>85</v>
      </c>
    </row>
    <row r="46" spans="1:10">
      <c r="A46" s="17" t="s">
        <v>36</v>
      </c>
      <c r="B46" s="17" t="s">
        <v>16</v>
      </c>
      <c r="C46" s="18">
        <v>157860</v>
      </c>
      <c r="D46" s="18">
        <v>85417</v>
      </c>
      <c r="E46" s="18">
        <v>72443</v>
      </c>
      <c r="F46" s="19">
        <v>55004.287955100001</v>
      </c>
      <c r="G46" s="27">
        <f t="shared" si="0"/>
        <v>0.348437146554542</v>
      </c>
      <c r="H46" s="22" t="s">
        <v>85</v>
      </c>
      <c r="I46" s="22" t="s">
        <v>85</v>
      </c>
      <c r="J46" s="22" t="s">
        <v>85</v>
      </c>
    </row>
    <row r="47" spans="1:10">
      <c r="A47" s="17" t="s">
        <v>36</v>
      </c>
      <c r="B47" s="17" t="s">
        <v>68</v>
      </c>
      <c r="C47" s="18">
        <v>261565</v>
      </c>
      <c r="D47" s="18">
        <v>197019</v>
      </c>
      <c r="E47" s="18">
        <v>64546</v>
      </c>
      <c r="F47" s="19">
        <v>15914.222197999999</v>
      </c>
      <c r="G47" s="27">
        <f t="shared" si="0"/>
        <v>6.0842322933114139E-2</v>
      </c>
      <c r="H47" s="22">
        <v>2</v>
      </c>
      <c r="I47" s="22">
        <v>1</v>
      </c>
      <c r="J47" s="27">
        <f>+I47/H47</f>
        <v>0.5</v>
      </c>
    </row>
    <row r="48" spans="1:10">
      <c r="A48" s="23"/>
      <c r="B48" s="23" t="s">
        <v>19</v>
      </c>
      <c r="C48" s="24">
        <f>SUM(C29:C47)</f>
        <v>1417720</v>
      </c>
      <c r="D48" s="24">
        <f>SUM(D29:D47)</f>
        <v>669717</v>
      </c>
      <c r="E48" s="24">
        <f>SUM(E29:E47)</f>
        <v>748003</v>
      </c>
      <c r="F48" s="24">
        <f>+SUM(F29:F47)</f>
        <v>86574.032485400996</v>
      </c>
      <c r="G48" s="28">
        <f t="shared" si="0"/>
        <v>6.1065677627035658E-2</v>
      </c>
      <c r="H48" s="34"/>
      <c r="I48" s="34"/>
      <c r="J48" s="34"/>
    </row>
    <row r="49" spans="1:10">
      <c r="A49" s="17" t="s">
        <v>38</v>
      </c>
      <c r="B49" s="17" t="s">
        <v>63</v>
      </c>
      <c r="C49" s="18">
        <v>73030.399999999994</v>
      </c>
      <c r="D49" s="18">
        <v>36981.4</v>
      </c>
      <c r="E49" s="18">
        <v>36049</v>
      </c>
      <c r="F49" s="19">
        <v>0</v>
      </c>
      <c r="G49" s="27">
        <f t="shared" si="0"/>
        <v>0</v>
      </c>
      <c r="H49" s="22" t="s">
        <v>85</v>
      </c>
      <c r="I49" s="22" t="s">
        <v>85</v>
      </c>
      <c r="J49" s="22" t="s">
        <v>85</v>
      </c>
    </row>
    <row r="50" spans="1:10">
      <c r="A50" s="17" t="s">
        <v>38</v>
      </c>
      <c r="B50" s="17" t="s">
        <v>8</v>
      </c>
      <c r="C50" s="18">
        <v>10391.6</v>
      </c>
      <c r="D50" s="18">
        <v>2918.6</v>
      </c>
      <c r="E50" s="18">
        <v>7473</v>
      </c>
      <c r="F50" s="19">
        <v>0</v>
      </c>
      <c r="G50" s="27">
        <f t="shared" si="0"/>
        <v>0</v>
      </c>
      <c r="H50" s="22" t="s">
        <v>85</v>
      </c>
      <c r="I50" s="22" t="s">
        <v>85</v>
      </c>
      <c r="J50" s="22" t="s">
        <v>85</v>
      </c>
    </row>
    <row r="51" spans="1:10">
      <c r="A51" s="17" t="s">
        <v>38</v>
      </c>
      <c r="B51" s="17" t="s">
        <v>9</v>
      </c>
      <c r="C51" s="18">
        <v>12466</v>
      </c>
      <c r="D51" s="18">
        <v>0</v>
      </c>
      <c r="E51" s="18">
        <v>12466</v>
      </c>
      <c r="F51" s="19">
        <v>0</v>
      </c>
      <c r="G51" s="27">
        <f t="shared" si="0"/>
        <v>0</v>
      </c>
      <c r="H51" s="22" t="s">
        <v>85</v>
      </c>
      <c r="I51" s="22" t="s">
        <v>85</v>
      </c>
      <c r="J51" s="22" t="s">
        <v>85</v>
      </c>
    </row>
    <row r="52" spans="1:10">
      <c r="A52" s="17" t="s">
        <v>38</v>
      </c>
      <c r="B52" s="17" t="s">
        <v>10</v>
      </c>
      <c r="C52" s="18">
        <v>1131.9000000000001</v>
      </c>
      <c r="D52" s="18">
        <v>177.9</v>
      </c>
      <c r="E52" s="18">
        <v>954</v>
      </c>
      <c r="F52" s="19">
        <v>0</v>
      </c>
      <c r="G52" s="27">
        <f t="shared" si="0"/>
        <v>0</v>
      </c>
      <c r="H52" s="22" t="s">
        <v>85</v>
      </c>
      <c r="I52" s="22" t="s">
        <v>85</v>
      </c>
      <c r="J52" s="22" t="s">
        <v>85</v>
      </c>
    </row>
    <row r="53" spans="1:10">
      <c r="A53" s="17" t="s">
        <v>38</v>
      </c>
      <c r="B53" s="17" t="s">
        <v>22</v>
      </c>
      <c r="C53" s="18">
        <v>9636.6</v>
      </c>
      <c r="D53" s="18">
        <v>6413.6</v>
      </c>
      <c r="E53" s="18">
        <v>3223</v>
      </c>
      <c r="F53" s="19">
        <v>798</v>
      </c>
      <c r="G53" s="27">
        <f t="shared" si="0"/>
        <v>8.280928958346305E-2</v>
      </c>
      <c r="H53" s="22">
        <v>2</v>
      </c>
      <c r="I53" s="22">
        <v>1</v>
      </c>
      <c r="J53" s="27">
        <f>+I53/H53</f>
        <v>0.5</v>
      </c>
    </row>
    <row r="54" spans="1:10">
      <c r="A54" s="17" t="s">
        <v>38</v>
      </c>
      <c r="B54" s="17" t="s">
        <v>23</v>
      </c>
      <c r="C54" s="18">
        <v>2985.7</v>
      </c>
      <c r="D54" s="18">
        <v>2760.7</v>
      </c>
      <c r="E54" s="18">
        <v>225</v>
      </c>
      <c r="F54" s="19">
        <v>0</v>
      </c>
      <c r="G54" s="27">
        <f t="shared" si="0"/>
        <v>0</v>
      </c>
      <c r="H54" s="22">
        <v>0</v>
      </c>
      <c r="I54" s="22">
        <v>0</v>
      </c>
      <c r="J54" s="27">
        <v>0</v>
      </c>
    </row>
    <row r="55" spans="1:10">
      <c r="A55" s="17" t="s">
        <v>38</v>
      </c>
      <c r="B55" s="17" t="s">
        <v>12</v>
      </c>
      <c r="C55" s="18">
        <v>111889</v>
      </c>
      <c r="D55" s="18">
        <v>33032</v>
      </c>
      <c r="E55" s="18">
        <v>78857</v>
      </c>
      <c r="F55" s="19">
        <v>0</v>
      </c>
      <c r="G55" s="27">
        <f t="shared" si="0"/>
        <v>0</v>
      </c>
      <c r="H55" s="22">
        <v>0</v>
      </c>
      <c r="I55" s="22">
        <v>0</v>
      </c>
      <c r="J55" s="27">
        <v>0</v>
      </c>
    </row>
    <row r="56" spans="1:10">
      <c r="A56" s="17" t="s">
        <v>38</v>
      </c>
      <c r="B56" s="17" t="s">
        <v>29</v>
      </c>
      <c r="C56" s="18">
        <v>28</v>
      </c>
      <c r="D56" s="18">
        <v>0</v>
      </c>
      <c r="E56" s="18">
        <v>28</v>
      </c>
      <c r="F56" s="19">
        <v>0</v>
      </c>
      <c r="G56" s="27">
        <f t="shared" si="0"/>
        <v>0</v>
      </c>
      <c r="H56" s="22" t="s">
        <v>85</v>
      </c>
      <c r="I56" s="22" t="s">
        <v>85</v>
      </c>
      <c r="J56" s="22" t="s">
        <v>85</v>
      </c>
    </row>
    <row r="57" spans="1:10">
      <c r="A57" s="17" t="s">
        <v>38</v>
      </c>
      <c r="B57" s="17" t="s">
        <v>13</v>
      </c>
      <c r="C57" s="18">
        <v>69229.899999999994</v>
      </c>
      <c r="D57" s="18">
        <v>6858.9</v>
      </c>
      <c r="E57" s="18">
        <v>62371</v>
      </c>
      <c r="F57" s="19">
        <v>0</v>
      </c>
      <c r="G57" s="27">
        <f t="shared" si="0"/>
        <v>0</v>
      </c>
      <c r="H57" s="22" t="s">
        <v>85</v>
      </c>
      <c r="I57" s="22" t="s">
        <v>85</v>
      </c>
      <c r="J57" s="22" t="s">
        <v>85</v>
      </c>
    </row>
    <row r="58" spans="1:10">
      <c r="A58" s="17" t="s">
        <v>38</v>
      </c>
      <c r="B58" s="17" t="s">
        <v>30</v>
      </c>
      <c r="C58" s="18">
        <v>361</v>
      </c>
      <c r="D58" s="18">
        <v>0</v>
      </c>
      <c r="E58" s="18">
        <v>361</v>
      </c>
      <c r="F58" s="19">
        <v>0</v>
      </c>
      <c r="G58" s="27">
        <f t="shared" si="0"/>
        <v>0</v>
      </c>
      <c r="H58" s="22" t="s">
        <v>85</v>
      </c>
      <c r="I58" s="22" t="s">
        <v>85</v>
      </c>
      <c r="J58" s="22" t="s">
        <v>85</v>
      </c>
    </row>
    <row r="59" spans="1:10">
      <c r="A59" s="17" t="s">
        <v>38</v>
      </c>
      <c r="B59" s="17" t="s">
        <v>53</v>
      </c>
      <c r="C59" s="18">
        <v>2559.5</v>
      </c>
      <c r="D59" s="18">
        <v>2559.5</v>
      </c>
      <c r="E59" s="18">
        <v>0</v>
      </c>
      <c r="F59" s="19">
        <v>0</v>
      </c>
      <c r="G59" s="27">
        <f t="shared" si="0"/>
        <v>0</v>
      </c>
      <c r="H59" s="22" t="s">
        <v>85</v>
      </c>
      <c r="I59" s="22" t="s">
        <v>85</v>
      </c>
      <c r="J59" s="22" t="s">
        <v>85</v>
      </c>
    </row>
    <row r="60" spans="1:10">
      <c r="A60" s="17" t="s">
        <v>38</v>
      </c>
      <c r="B60" s="17" t="s">
        <v>14</v>
      </c>
      <c r="C60" s="18">
        <v>21149.3</v>
      </c>
      <c r="D60" s="18">
        <v>6248.3</v>
      </c>
      <c r="E60" s="18">
        <v>14901</v>
      </c>
      <c r="F60" s="19">
        <v>0</v>
      </c>
      <c r="G60" s="27">
        <f t="shared" si="0"/>
        <v>0</v>
      </c>
      <c r="H60" s="22" t="s">
        <v>85</v>
      </c>
      <c r="I60" s="22" t="s">
        <v>85</v>
      </c>
      <c r="J60" s="22" t="s">
        <v>85</v>
      </c>
    </row>
    <row r="61" spans="1:10">
      <c r="A61" s="17" t="s">
        <v>38</v>
      </c>
      <c r="B61" s="17" t="s">
        <v>62</v>
      </c>
      <c r="C61" s="18">
        <v>60083.5</v>
      </c>
      <c r="D61" s="18">
        <v>3609.5</v>
      </c>
      <c r="E61" s="18">
        <v>56474</v>
      </c>
      <c r="F61" s="19">
        <v>0</v>
      </c>
      <c r="G61" s="27">
        <f t="shared" si="0"/>
        <v>0</v>
      </c>
      <c r="H61" s="22" t="s">
        <v>85</v>
      </c>
      <c r="I61" s="22" t="s">
        <v>85</v>
      </c>
      <c r="J61" s="22" t="s">
        <v>85</v>
      </c>
    </row>
    <row r="62" spans="1:10">
      <c r="A62" s="17" t="s">
        <v>38</v>
      </c>
      <c r="B62" s="17" t="s">
        <v>33</v>
      </c>
      <c r="C62" s="18">
        <v>12982</v>
      </c>
      <c r="D62" s="18">
        <v>0</v>
      </c>
      <c r="E62" s="18">
        <v>12982</v>
      </c>
      <c r="F62" s="19">
        <v>0</v>
      </c>
      <c r="G62" s="27">
        <f t="shared" si="0"/>
        <v>0</v>
      </c>
      <c r="H62" s="22" t="s">
        <v>85</v>
      </c>
      <c r="I62" s="22" t="s">
        <v>85</v>
      </c>
      <c r="J62" s="22" t="s">
        <v>85</v>
      </c>
    </row>
    <row r="63" spans="1:10">
      <c r="A63" s="17" t="s">
        <v>38</v>
      </c>
      <c r="B63" s="17" t="s">
        <v>15</v>
      </c>
      <c r="C63" s="18">
        <v>16788.8</v>
      </c>
      <c r="D63" s="18">
        <v>14929.8</v>
      </c>
      <c r="E63" s="18">
        <v>1859</v>
      </c>
      <c r="F63" s="19">
        <v>0</v>
      </c>
      <c r="G63" s="27">
        <f t="shared" si="0"/>
        <v>0</v>
      </c>
      <c r="H63" s="22">
        <v>0</v>
      </c>
      <c r="I63" s="22">
        <v>0</v>
      </c>
      <c r="J63" s="27">
        <v>0</v>
      </c>
    </row>
    <row r="64" spans="1:10">
      <c r="A64" s="17" t="s">
        <v>38</v>
      </c>
      <c r="B64" s="17" t="s">
        <v>34</v>
      </c>
      <c r="C64" s="18">
        <v>17580.8</v>
      </c>
      <c r="D64" s="18">
        <v>11.8</v>
      </c>
      <c r="E64" s="18">
        <v>17569</v>
      </c>
      <c r="F64" s="19">
        <v>16785</v>
      </c>
      <c r="G64" s="27">
        <f t="shared" si="0"/>
        <v>0.95473471059337467</v>
      </c>
      <c r="H64" s="22" t="s">
        <v>85</v>
      </c>
      <c r="I64" s="22" t="s">
        <v>85</v>
      </c>
      <c r="J64" s="22" t="s">
        <v>85</v>
      </c>
    </row>
    <row r="65" spans="1:10">
      <c r="A65" s="17" t="s">
        <v>38</v>
      </c>
      <c r="B65" s="17" t="s">
        <v>16</v>
      </c>
      <c r="C65" s="18">
        <v>46026</v>
      </c>
      <c r="D65" s="18">
        <v>27249</v>
      </c>
      <c r="E65" s="18">
        <v>18777</v>
      </c>
      <c r="F65" s="19">
        <v>6167.8435010000003</v>
      </c>
      <c r="G65" s="27">
        <f t="shared" si="0"/>
        <v>0.1340078108243167</v>
      </c>
      <c r="H65" s="22" t="s">
        <v>85</v>
      </c>
      <c r="I65" s="22" t="s">
        <v>85</v>
      </c>
      <c r="J65" s="22" t="s">
        <v>85</v>
      </c>
    </row>
    <row r="66" spans="1:10">
      <c r="A66" s="17" t="s">
        <v>38</v>
      </c>
      <c r="B66" s="17" t="s">
        <v>68</v>
      </c>
      <c r="C66" s="18">
        <v>16089.5</v>
      </c>
      <c r="D66" s="18">
        <v>16089.5</v>
      </c>
      <c r="E66" s="18">
        <v>0</v>
      </c>
      <c r="F66" s="19">
        <v>5922.0967849999997</v>
      </c>
      <c r="G66" s="27">
        <f t="shared" si="0"/>
        <v>0.36807214549861711</v>
      </c>
      <c r="H66" s="22">
        <v>4</v>
      </c>
      <c r="I66" s="22">
        <v>0</v>
      </c>
      <c r="J66" s="27">
        <f>+I66/H66</f>
        <v>0</v>
      </c>
    </row>
    <row r="67" spans="1:10">
      <c r="A67" s="23"/>
      <c r="B67" s="23" t="s">
        <v>19</v>
      </c>
      <c r="C67" s="24">
        <f>SUM(C49:C66)</f>
        <v>484409.49999999994</v>
      </c>
      <c r="D67" s="24">
        <f>SUM(D49:D66)</f>
        <v>159840.5</v>
      </c>
      <c r="E67" s="24">
        <f>SUM(E49:E66)</f>
        <v>324569</v>
      </c>
      <c r="F67" s="24">
        <f>+SUM(F49:F66)</f>
        <v>29672.940285999997</v>
      </c>
      <c r="G67" s="28">
        <f t="shared" si="0"/>
        <v>6.1255900815322575E-2</v>
      </c>
      <c r="H67" s="34"/>
      <c r="I67" s="34"/>
      <c r="J67" s="34"/>
    </row>
    <row r="68" spans="1:10">
      <c r="A68" s="17" t="s">
        <v>39</v>
      </c>
      <c r="B68" s="17" t="s">
        <v>63</v>
      </c>
      <c r="C68" s="18">
        <v>73726</v>
      </c>
      <c r="D68" s="18">
        <v>32293</v>
      </c>
      <c r="E68" s="18">
        <v>41433</v>
      </c>
      <c r="F68" s="19">
        <v>0</v>
      </c>
      <c r="G68" s="27">
        <f t="shared" si="0"/>
        <v>0</v>
      </c>
      <c r="H68" s="22" t="s">
        <v>85</v>
      </c>
      <c r="I68" s="22" t="s">
        <v>85</v>
      </c>
      <c r="J68" s="22" t="s">
        <v>85</v>
      </c>
    </row>
    <row r="69" spans="1:10">
      <c r="A69" s="17" t="s">
        <v>39</v>
      </c>
      <c r="B69" s="17" t="s">
        <v>8</v>
      </c>
      <c r="C69" s="18">
        <v>22897</v>
      </c>
      <c r="D69" s="18">
        <v>18064</v>
      </c>
      <c r="E69" s="18">
        <v>4833</v>
      </c>
      <c r="F69" s="19">
        <v>0</v>
      </c>
      <c r="G69" s="27">
        <f t="shared" ref="G69:G125" si="1">+F69/C69</f>
        <v>0</v>
      </c>
      <c r="H69" s="22" t="s">
        <v>85</v>
      </c>
      <c r="I69" s="22" t="s">
        <v>85</v>
      </c>
      <c r="J69" s="22" t="s">
        <v>85</v>
      </c>
    </row>
    <row r="70" spans="1:10">
      <c r="A70" s="17" t="s">
        <v>39</v>
      </c>
      <c r="B70" s="17" t="s">
        <v>9</v>
      </c>
      <c r="C70" s="18">
        <v>17369</v>
      </c>
      <c r="D70" s="18">
        <v>0</v>
      </c>
      <c r="E70" s="18">
        <v>17369</v>
      </c>
      <c r="F70" s="19">
        <v>0</v>
      </c>
      <c r="G70" s="27">
        <f t="shared" si="1"/>
        <v>0</v>
      </c>
      <c r="H70" s="22" t="s">
        <v>85</v>
      </c>
      <c r="I70" s="22" t="s">
        <v>85</v>
      </c>
      <c r="J70" s="22" t="s">
        <v>85</v>
      </c>
    </row>
    <row r="71" spans="1:10">
      <c r="A71" s="17" t="s">
        <v>39</v>
      </c>
      <c r="B71" s="17" t="s">
        <v>10</v>
      </c>
      <c r="C71" s="18">
        <v>8122</v>
      </c>
      <c r="D71" s="18">
        <v>2910</v>
      </c>
      <c r="E71" s="18">
        <v>5212</v>
      </c>
      <c r="F71" s="19">
        <v>0</v>
      </c>
      <c r="G71" s="27">
        <f t="shared" si="1"/>
        <v>0</v>
      </c>
      <c r="H71" s="22" t="s">
        <v>85</v>
      </c>
      <c r="I71" s="22" t="s">
        <v>85</v>
      </c>
      <c r="J71" s="22" t="s">
        <v>85</v>
      </c>
    </row>
    <row r="72" spans="1:10">
      <c r="A72" s="17" t="s">
        <v>39</v>
      </c>
      <c r="B72" s="17" t="s">
        <v>22</v>
      </c>
      <c r="C72" s="18">
        <v>2628</v>
      </c>
      <c r="D72" s="18">
        <v>2628</v>
      </c>
      <c r="E72" s="18">
        <v>0</v>
      </c>
      <c r="F72" s="19">
        <v>0</v>
      </c>
      <c r="G72" s="27">
        <f t="shared" si="1"/>
        <v>0</v>
      </c>
      <c r="H72" s="22">
        <v>0</v>
      </c>
      <c r="I72" s="22">
        <v>0</v>
      </c>
      <c r="J72" s="27">
        <v>0</v>
      </c>
    </row>
    <row r="73" spans="1:10">
      <c r="A73" s="17" t="s">
        <v>39</v>
      </c>
      <c r="B73" s="17" t="s">
        <v>23</v>
      </c>
      <c r="C73" s="18">
        <v>33638</v>
      </c>
      <c r="D73" s="18">
        <v>33638</v>
      </c>
      <c r="E73" s="18">
        <v>0</v>
      </c>
      <c r="F73" s="19">
        <v>0</v>
      </c>
      <c r="G73" s="27">
        <f t="shared" si="1"/>
        <v>0</v>
      </c>
      <c r="H73" s="22">
        <v>0</v>
      </c>
      <c r="I73" s="22">
        <v>0</v>
      </c>
      <c r="J73" s="27">
        <v>0</v>
      </c>
    </row>
    <row r="74" spans="1:10">
      <c r="A74" s="17" t="s">
        <v>39</v>
      </c>
      <c r="B74" s="17" t="s">
        <v>12</v>
      </c>
      <c r="C74" s="18">
        <v>160767</v>
      </c>
      <c r="D74" s="18">
        <v>113569</v>
      </c>
      <c r="E74" s="18">
        <v>47198</v>
      </c>
      <c r="F74" s="19">
        <v>0</v>
      </c>
      <c r="G74" s="27">
        <f t="shared" si="1"/>
        <v>0</v>
      </c>
      <c r="H74" s="22">
        <v>0</v>
      </c>
      <c r="I74" s="22">
        <v>0</v>
      </c>
      <c r="J74" s="27">
        <v>0</v>
      </c>
    </row>
    <row r="75" spans="1:10">
      <c r="A75" s="17" t="s">
        <v>39</v>
      </c>
      <c r="B75" s="17" t="s">
        <v>56</v>
      </c>
      <c r="C75" s="18">
        <v>9306</v>
      </c>
      <c r="D75" s="18">
        <v>0</v>
      </c>
      <c r="E75" s="18">
        <v>9306</v>
      </c>
      <c r="F75" s="19">
        <v>0</v>
      </c>
      <c r="G75" s="27">
        <f t="shared" si="1"/>
        <v>0</v>
      </c>
      <c r="H75" s="22" t="s">
        <v>85</v>
      </c>
      <c r="I75" s="22" t="s">
        <v>85</v>
      </c>
      <c r="J75" s="22" t="s">
        <v>85</v>
      </c>
    </row>
    <row r="76" spans="1:10">
      <c r="A76" s="17" t="s">
        <v>39</v>
      </c>
      <c r="B76" s="17" t="s">
        <v>13</v>
      </c>
      <c r="C76" s="18">
        <v>383790</v>
      </c>
      <c r="D76" s="18">
        <v>22068</v>
      </c>
      <c r="E76" s="18">
        <v>361722</v>
      </c>
      <c r="F76" s="19">
        <v>0</v>
      </c>
      <c r="G76" s="27">
        <f t="shared" si="1"/>
        <v>0</v>
      </c>
      <c r="H76" s="22" t="s">
        <v>85</v>
      </c>
      <c r="I76" s="22" t="s">
        <v>85</v>
      </c>
      <c r="J76" s="22" t="s">
        <v>85</v>
      </c>
    </row>
    <row r="77" spans="1:10">
      <c r="A77" s="17" t="s">
        <v>39</v>
      </c>
      <c r="B77" s="17" t="s">
        <v>30</v>
      </c>
      <c r="C77" s="18">
        <v>265</v>
      </c>
      <c r="D77" s="18">
        <v>0</v>
      </c>
      <c r="E77" s="18">
        <v>265</v>
      </c>
      <c r="F77" s="19">
        <v>0</v>
      </c>
      <c r="G77" s="27">
        <f t="shared" si="1"/>
        <v>0</v>
      </c>
      <c r="H77" s="22" t="s">
        <v>85</v>
      </c>
      <c r="I77" s="22" t="s">
        <v>85</v>
      </c>
      <c r="J77" s="22" t="s">
        <v>85</v>
      </c>
    </row>
    <row r="78" spans="1:10">
      <c r="A78" s="17" t="s">
        <v>39</v>
      </c>
      <c r="B78" s="17" t="s">
        <v>53</v>
      </c>
      <c r="C78" s="18">
        <v>3705</v>
      </c>
      <c r="D78" s="18">
        <v>3262</v>
      </c>
      <c r="E78" s="18">
        <v>443</v>
      </c>
      <c r="F78" s="19">
        <v>0</v>
      </c>
      <c r="G78" s="27">
        <f t="shared" si="1"/>
        <v>0</v>
      </c>
      <c r="H78" s="22" t="s">
        <v>85</v>
      </c>
      <c r="I78" s="22" t="s">
        <v>85</v>
      </c>
      <c r="J78" s="22" t="s">
        <v>85</v>
      </c>
    </row>
    <row r="79" spans="1:10">
      <c r="A79" s="17" t="s">
        <v>39</v>
      </c>
      <c r="B79" s="17" t="s">
        <v>14</v>
      </c>
      <c r="C79" s="18">
        <v>66939</v>
      </c>
      <c r="D79" s="18">
        <v>49936</v>
      </c>
      <c r="E79" s="18">
        <v>17003</v>
      </c>
      <c r="F79" s="19">
        <v>0</v>
      </c>
      <c r="G79" s="27">
        <f t="shared" si="1"/>
        <v>0</v>
      </c>
      <c r="H79" s="22" t="s">
        <v>85</v>
      </c>
      <c r="I79" s="22" t="s">
        <v>85</v>
      </c>
      <c r="J79" s="22" t="s">
        <v>85</v>
      </c>
    </row>
    <row r="80" spans="1:10">
      <c r="A80" s="17" t="s">
        <v>39</v>
      </c>
      <c r="B80" s="17" t="s">
        <v>62</v>
      </c>
      <c r="C80" s="18">
        <v>111778</v>
      </c>
      <c r="D80" s="18">
        <v>45459</v>
      </c>
      <c r="E80" s="18">
        <v>66319</v>
      </c>
      <c r="F80" s="19">
        <v>2017.4548500000001</v>
      </c>
      <c r="G80" s="27">
        <f t="shared" si="1"/>
        <v>1.8048764962693913E-2</v>
      </c>
      <c r="H80" s="22" t="s">
        <v>85</v>
      </c>
      <c r="I80" s="22" t="s">
        <v>85</v>
      </c>
      <c r="J80" s="22" t="s">
        <v>85</v>
      </c>
    </row>
    <row r="81" spans="1:10">
      <c r="A81" s="17" t="s">
        <v>39</v>
      </c>
      <c r="B81" s="17" t="s">
        <v>33</v>
      </c>
      <c r="C81" s="18">
        <v>10426</v>
      </c>
      <c r="D81" s="18">
        <v>0</v>
      </c>
      <c r="E81" s="18">
        <v>10426</v>
      </c>
      <c r="F81" s="19">
        <v>0</v>
      </c>
      <c r="G81" s="27">
        <f t="shared" si="1"/>
        <v>0</v>
      </c>
      <c r="H81" s="22" t="s">
        <v>85</v>
      </c>
      <c r="I81" s="22" t="s">
        <v>85</v>
      </c>
      <c r="J81" s="22" t="s">
        <v>85</v>
      </c>
    </row>
    <row r="82" spans="1:10">
      <c r="A82" s="17" t="s">
        <v>39</v>
      </c>
      <c r="B82" s="17" t="s">
        <v>15</v>
      </c>
      <c r="C82" s="18">
        <v>55928</v>
      </c>
      <c r="D82" s="18">
        <v>41767</v>
      </c>
      <c r="E82" s="18">
        <v>14161</v>
      </c>
      <c r="F82" s="19">
        <v>0</v>
      </c>
      <c r="G82" s="27">
        <f t="shared" si="1"/>
        <v>0</v>
      </c>
      <c r="H82" s="22">
        <v>0</v>
      </c>
      <c r="I82" s="22">
        <v>0</v>
      </c>
      <c r="J82" s="27">
        <v>0</v>
      </c>
    </row>
    <row r="83" spans="1:10">
      <c r="A83" s="17" t="s">
        <v>39</v>
      </c>
      <c r="B83" s="17" t="s">
        <v>34</v>
      </c>
      <c r="C83" s="18">
        <v>137507</v>
      </c>
      <c r="D83" s="18">
        <v>1331</v>
      </c>
      <c r="E83" s="18">
        <v>136176</v>
      </c>
      <c r="F83" s="19">
        <v>0</v>
      </c>
      <c r="G83" s="27">
        <f t="shared" si="1"/>
        <v>0</v>
      </c>
      <c r="H83" s="22" t="s">
        <v>85</v>
      </c>
      <c r="I83" s="22" t="s">
        <v>85</v>
      </c>
      <c r="J83" s="22" t="s">
        <v>85</v>
      </c>
    </row>
    <row r="84" spans="1:10">
      <c r="A84" s="17" t="s">
        <v>39</v>
      </c>
      <c r="B84" s="17" t="s">
        <v>16</v>
      </c>
      <c r="C84" s="18">
        <v>200170.6</v>
      </c>
      <c r="D84" s="18">
        <v>175434.6</v>
      </c>
      <c r="E84" s="18">
        <v>24736</v>
      </c>
      <c r="F84" s="19">
        <v>24247.402484999999</v>
      </c>
      <c r="G84" s="27">
        <f t="shared" si="1"/>
        <v>0.12113368539136116</v>
      </c>
      <c r="H84" s="22" t="s">
        <v>85</v>
      </c>
      <c r="I84" s="22" t="s">
        <v>85</v>
      </c>
      <c r="J84" s="22" t="s">
        <v>85</v>
      </c>
    </row>
    <row r="85" spans="1:10">
      <c r="A85" s="17" t="s">
        <v>39</v>
      </c>
      <c r="B85" s="17" t="s">
        <v>17</v>
      </c>
      <c r="C85" s="18">
        <v>272</v>
      </c>
      <c r="D85" s="18">
        <v>0</v>
      </c>
      <c r="E85" s="18">
        <v>272</v>
      </c>
      <c r="F85" s="19">
        <f>+C85</f>
        <v>272</v>
      </c>
      <c r="G85" s="27">
        <f>+F85/C85</f>
        <v>1</v>
      </c>
      <c r="H85" s="22">
        <v>9</v>
      </c>
      <c r="I85" s="22">
        <v>0</v>
      </c>
      <c r="J85" s="27">
        <f>+I85/H85</f>
        <v>0</v>
      </c>
    </row>
    <row r="86" spans="1:10">
      <c r="A86" s="17" t="s">
        <v>39</v>
      </c>
      <c r="B86" s="17" t="s">
        <v>18</v>
      </c>
      <c r="C86" s="18">
        <v>158482</v>
      </c>
      <c r="D86" s="18">
        <v>130950</v>
      </c>
      <c r="E86" s="18">
        <v>27532</v>
      </c>
      <c r="F86" s="19">
        <v>22706.031999999999</v>
      </c>
      <c r="G86" s="27">
        <f>+F86/C86</f>
        <v>0.1432719930339092</v>
      </c>
      <c r="H86" s="22">
        <v>3</v>
      </c>
      <c r="I86" s="22">
        <v>0</v>
      </c>
      <c r="J86" s="27">
        <f>+I86/H86</f>
        <v>0</v>
      </c>
    </row>
    <row r="87" spans="1:10">
      <c r="A87" s="23"/>
      <c r="B87" s="23" t="s">
        <v>19</v>
      </c>
      <c r="C87" s="24">
        <f>SUM(C68:C86)</f>
        <v>1457715.6</v>
      </c>
      <c r="D87" s="24">
        <f>SUM(D68:D86)</f>
        <v>673309.6</v>
      </c>
      <c r="E87" s="24">
        <f>SUM(E68:E86)</f>
        <v>784406</v>
      </c>
      <c r="F87" s="24">
        <f>+SUM(F68:F86)</f>
        <v>49242.889335</v>
      </c>
      <c r="G87" s="28">
        <f t="shared" si="1"/>
        <v>3.3780861873879922E-2</v>
      </c>
      <c r="H87" s="34"/>
      <c r="I87" s="34"/>
      <c r="J87" s="34"/>
    </row>
    <row r="88" spans="1:10">
      <c r="A88" s="17" t="s">
        <v>61</v>
      </c>
      <c r="B88" s="17" t="s">
        <v>63</v>
      </c>
      <c r="C88" s="18">
        <v>64610.82</v>
      </c>
      <c r="D88" s="18">
        <v>25314.68</v>
      </c>
      <c r="E88" s="18">
        <v>39296.14</v>
      </c>
      <c r="F88" s="19">
        <v>0</v>
      </c>
      <c r="G88" s="27">
        <f t="shared" si="1"/>
        <v>0</v>
      </c>
      <c r="H88" s="22" t="s">
        <v>85</v>
      </c>
      <c r="I88" s="22" t="s">
        <v>85</v>
      </c>
      <c r="J88" s="22" t="s">
        <v>85</v>
      </c>
    </row>
    <row r="89" spans="1:10">
      <c r="A89" s="17" t="s">
        <v>61</v>
      </c>
      <c r="B89" s="17" t="s">
        <v>48</v>
      </c>
      <c r="C89" s="18">
        <v>72965.27</v>
      </c>
      <c r="D89" s="18">
        <v>31435.89</v>
      </c>
      <c r="E89" s="18">
        <v>41529.379999999997</v>
      </c>
      <c r="F89" s="19">
        <v>0</v>
      </c>
      <c r="G89" s="27">
        <f t="shared" si="1"/>
        <v>0</v>
      </c>
      <c r="H89" s="22" t="s">
        <v>85</v>
      </c>
      <c r="I89" s="22" t="s">
        <v>85</v>
      </c>
      <c r="J89" s="22" t="s">
        <v>85</v>
      </c>
    </row>
    <row r="90" spans="1:10">
      <c r="A90" s="17" t="s">
        <v>61</v>
      </c>
      <c r="B90" s="17" t="s">
        <v>10</v>
      </c>
      <c r="C90" s="18">
        <v>13554.77</v>
      </c>
      <c r="D90" s="18">
        <v>3429.44</v>
      </c>
      <c r="E90" s="18">
        <v>10125.33</v>
      </c>
      <c r="F90" s="19">
        <v>0</v>
      </c>
      <c r="G90" s="27">
        <f t="shared" si="1"/>
        <v>0</v>
      </c>
      <c r="H90" s="22" t="s">
        <v>85</v>
      </c>
      <c r="I90" s="22" t="s">
        <v>85</v>
      </c>
      <c r="J90" s="22" t="s">
        <v>85</v>
      </c>
    </row>
    <row r="91" spans="1:10">
      <c r="A91" s="17" t="s">
        <v>61</v>
      </c>
      <c r="B91" s="17" t="s">
        <v>58</v>
      </c>
      <c r="C91" s="18">
        <v>44505.01</v>
      </c>
      <c r="D91" s="18">
        <v>41689.300000000003</v>
      </c>
      <c r="E91" s="18">
        <v>2815.71</v>
      </c>
      <c r="F91" s="19">
        <v>884.84736699999996</v>
      </c>
      <c r="G91" s="27">
        <f t="shared" si="1"/>
        <v>1.9881972097074013E-2</v>
      </c>
      <c r="H91" s="22">
        <v>3</v>
      </c>
      <c r="I91" s="22">
        <v>2</v>
      </c>
      <c r="J91" s="27">
        <f>+I91/H91</f>
        <v>0.66666666666666663</v>
      </c>
    </row>
    <row r="92" spans="1:10">
      <c r="A92" s="17" t="s">
        <v>61</v>
      </c>
      <c r="B92" s="17" t="s">
        <v>23</v>
      </c>
      <c r="C92" s="18">
        <v>95455.63</v>
      </c>
      <c r="D92" s="18">
        <v>66742.100000000006</v>
      </c>
      <c r="E92" s="18">
        <v>28713.53</v>
      </c>
      <c r="F92" s="19">
        <v>35135.159475</v>
      </c>
      <c r="G92" s="27">
        <f t="shared" si="1"/>
        <v>0.36807844099923703</v>
      </c>
      <c r="H92" s="22">
        <v>13</v>
      </c>
      <c r="I92" s="22">
        <v>11</v>
      </c>
      <c r="J92" s="27">
        <f>+I92/H92</f>
        <v>0.84615384615384615</v>
      </c>
    </row>
    <row r="93" spans="1:10">
      <c r="A93" s="17" t="s">
        <v>61</v>
      </c>
      <c r="B93" s="17" t="s">
        <v>12</v>
      </c>
      <c r="C93" s="18">
        <v>191721.63</v>
      </c>
      <c r="D93" s="18">
        <v>87140.15</v>
      </c>
      <c r="E93" s="18">
        <v>104581.48</v>
      </c>
      <c r="F93" s="19">
        <v>35543.496991450003</v>
      </c>
      <c r="G93" s="27">
        <f t="shared" si="1"/>
        <v>0.18539116839059841</v>
      </c>
      <c r="H93" s="22">
        <v>6</v>
      </c>
      <c r="I93" s="22"/>
      <c r="J93" s="27">
        <f>+I93/H93</f>
        <v>0</v>
      </c>
    </row>
    <row r="94" spans="1:10">
      <c r="A94" s="17" t="s">
        <v>61</v>
      </c>
      <c r="B94" s="17" t="s">
        <v>56</v>
      </c>
      <c r="C94" s="18">
        <v>3594.93</v>
      </c>
      <c r="D94" s="18">
        <v>0</v>
      </c>
      <c r="E94" s="18">
        <v>3594.93</v>
      </c>
      <c r="F94" s="19">
        <v>0</v>
      </c>
      <c r="G94" s="27">
        <f t="shared" si="1"/>
        <v>0</v>
      </c>
      <c r="H94" s="22" t="s">
        <v>85</v>
      </c>
      <c r="I94" s="22" t="s">
        <v>85</v>
      </c>
      <c r="J94" s="22" t="s">
        <v>85</v>
      </c>
    </row>
    <row r="95" spans="1:10">
      <c r="A95" s="17" t="s">
        <v>61</v>
      </c>
      <c r="B95" s="17" t="s">
        <v>55</v>
      </c>
      <c r="C95" s="18">
        <v>3745.12</v>
      </c>
      <c r="D95" s="18">
        <v>0</v>
      </c>
      <c r="E95" s="18">
        <v>3745.12</v>
      </c>
      <c r="F95" s="19">
        <v>0</v>
      </c>
      <c r="G95" s="27">
        <f t="shared" si="1"/>
        <v>0</v>
      </c>
      <c r="H95" s="22" t="s">
        <v>85</v>
      </c>
      <c r="I95" s="22" t="s">
        <v>85</v>
      </c>
      <c r="J95" s="22" t="s">
        <v>85</v>
      </c>
    </row>
    <row r="96" spans="1:10">
      <c r="A96" s="17" t="s">
        <v>61</v>
      </c>
      <c r="B96" s="17" t="s">
        <v>54</v>
      </c>
      <c r="C96" s="18">
        <v>10481.9</v>
      </c>
      <c r="D96" s="18">
        <v>0</v>
      </c>
      <c r="E96" s="18">
        <v>10481.9</v>
      </c>
      <c r="F96" s="19">
        <v>0</v>
      </c>
      <c r="G96" s="27">
        <f t="shared" si="1"/>
        <v>0</v>
      </c>
      <c r="H96" s="22" t="s">
        <v>85</v>
      </c>
      <c r="I96" s="22" t="s">
        <v>85</v>
      </c>
      <c r="J96" s="22" t="s">
        <v>85</v>
      </c>
    </row>
    <row r="97" spans="1:10">
      <c r="A97" s="17" t="s">
        <v>61</v>
      </c>
      <c r="B97" s="17" t="s">
        <v>29</v>
      </c>
      <c r="C97" s="18">
        <v>13287.17</v>
      </c>
      <c r="D97" s="18">
        <v>13287.17</v>
      </c>
      <c r="E97" s="18">
        <v>0</v>
      </c>
      <c r="F97" s="19">
        <v>0</v>
      </c>
      <c r="G97" s="27">
        <f t="shared" si="1"/>
        <v>0</v>
      </c>
      <c r="H97" s="22" t="s">
        <v>85</v>
      </c>
      <c r="I97" s="22" t="s">
        <v>85</v>
      </c>
      <c r="J97" s="22" t="s">
        <v>85</v>
      </c>
    </row>
    <row r="98" spans="1:10">
      <c r="A98" s="17" t="s">
        <v>61</v>
      </c>
      <c r="B98" s="17" t="s">
        <v>13</v>
      </c>
      <c r="C98" s="18">
        <v>152811.65</v>
      </c>
      <c r="D98" s="18">
        <v>28474.57</v>
      </c>
      <c r="E98" s="18">
        <v>124337.08</v>
      </c>
      <c r="F98" s="19">
        <v>0</v>
      </c>
      <c r="G98" s="27">
        <f t="shared" si="1"/>
        <v>0</v>
      </c>
      <c r="H98" s="22" t="s">
        <v>85</v>
      </c>
      <c r="I98" s="22" t="s">
        <v>85</v>
      </c>
      <c r="J98" s="22" t="s">
        <v>85</v>
      </c>
    </row>
    <row r="99" spans="1:10">
      <c r="A99" s="17" t="s">
        <v>61</v>
      </c>
      <c r="B99" s="17" t="s">
        <v>30</v>
      </c>
      <c r="C99" s="18">
        <v>98.05</v>
      </c>
      <c r="D99" s="18">
        <v>98.05</v>
      </c>
      <c r="E99" s="18">
        <v>0</v>
      </c>
      <c r="F99" s="19">
        <v>0</v>
      </c>
      <c r="G99" s="27">
        <f t="shared" si="1"/>
        <v>0</v>
      </c>
      <c r="H99" s="22" t="s">
        <v>85</v>
      </c>
      <c r="I99" s="22" t="s">
        <v>85</v>
      </c>
      <c r="J99" s="22" t="s">
        <v>85</v>
      </c>
    </row>
    <row r="100" spans="1:10">
      <c r="A100" s="17" t="s">
        <v>61</v>
      </c>
      <c r="B100" s="17" t="s">
        <v>53</v>
      </c>
      <c r="C100" s="18">
        <v>11251.01</v>
      </c>
      <c r="D100" s="18">
        <v>11186.64</v>
      </c>
      <c r="E100" s="18">
        <v>64.37</v>
      </c>
      <c r="F100" s="19">
        <v>0</v>
      </c>
      <c r="G100" s="27">
        <f t="shared" si="1"/>
        <v>0</v>
      </c>
      <c r="H100" s="22" t="s">
        <v>85</v>
      </c>
      <c r="I100" s="22" t="s">
        <v>85</v>
      </c>
      <c r="J100" s="22" t="s">
        <v>85</v>
      </c>
    </row>
    <row r="101" spans="1:10">
      <c r="A101" s="17" t="s">
        <v>61</v>
      </c>
      <c r="B101" s="17" t="s">
        <v>14</v>
      </c>
      <c r="C101" s="18">
        <v>25186.03</v>
      </c>
      <c r="D101" s="18">
        <v>20232.439999999999</v>
      </c>
      <c r="E101" s="18">
        <v>4953.59</v>
      </c>
      <c r="F101" s="19">
        <v>0</v>
      </c>
      <c r="G101" s="27">
        <f t="shared" si="1"/>
        <v>0</v>
      </c>
      <c r="H101" s="22" t="s">
        <v>85</v>
      </c>
      <c r="I101" s="22" t="s">
        <v>85</v>
      </c>
      <c r="J101" s="22" t="s">
        <v>85</v>
      </c>
    </row>
    <row r="102" spans="1:10">
      <c r="A102" s="17" t="s">
        <v>61</v>
      </c>
      <c r="B102" s="17" t="s">
        <v>62</v>
      </c>
      <c r="C102" s="18">
        <v>95781.31</v>
      </c>
      <c r="D102" s="18">
        <v>43229.38</v>
      </c>
      <c r="E102" s="18">
        <v>52551.93</v>
      </c>
      <c r="F102" s="19">
        <v>2619.5531999999998</v>
      </c>
      <c r="G102" s="27">
        <f t="shared" si="1"/>
        <v>2.7349314808912093E-2</v>
      </c>
      <c r="H102" s="22" t="s">
        <v>85</v>
      </c>
      <c r="I102" s="22" t="s">
        <v>85</v>
      </c>
      <c r="J102" s="22" t="s">
        <v>85</v>
      </c>
    </row>
    <row r="103" spans="1:10">
      <c r="A103" s="17" t="s">
        <v>61</v>
      </c>
      <c r="B103" s="17" t="s">
        <v>15</v>
      </c>
      <c r="C103" s="18">
        <v>56751.23</v>
      </c>
      <c r="D103" s="18">
        <v>56751.23</v>
      </c>
      <c r="E103" s="18">
        <v>0</v>
      </c>
      <c r="F103" s="19">
        <v>0</v>
      </c>
      <c r="G103" s="27">
        <f t="shared" si="1"/>
        <v>0</v>
      </c>
      <c r="H103" s="22">
        <v>0</v>
      </c>
      <c r="I103" s="22">
        <v>0</v>
      </c>
      <c r="J103" s="27">
        <v>0</v>
      </c>
    </row>
    <row r="104" spans="1:10">
      <c r="A104" s="17" t="s">
        <v>61</v>
      </c>
      <c r="B104" s="17" t="s">
        <v>66</v>
      </c>
      <c r="C104" s="18">
        <v>11459.7</v>
      </c>
      <c r="D104" s="18">
        <v>0</v>
      </c>
      <c r="E104" s="18">
        <v>11459.7</v>
      </c>
      <c r="F104" s="19">
        <v>0</v>
      </c>
      <c r="G104" s="27">
        <f t="shared" si="1"/>
        <v>0</v>
      </c>
      <c r="H104" s="22" t="s">
        <v>85</v>
      </c>
      <c r="I104" s="22" t="s">
        <v>85</v>
      </c>
      <c r="J104" s="22" t="s">
        <v>85</v>
      </c>
    </row>
    <row r="105" spans="1:10">
      <c r="A105" s="17" t="s">
        <v>61</v>
      </c>
      <c r="B105" s="17" t="s">
        <v>34</v>
      </c>
      <c r="C105" s="18">
        <v>27441.54</v>
      </c>
      <c r="D105" s="18">
        <v>4201.25</v>
      </c>
      <c r="E105" s="18">
        <v>23240.29</v>
      </c>
      <c r="F105" s="19">
        <v>0</v>
      </c>
      <c r="G105" s="27">
        <f t="shared" si="1"/>
        <v>0</v>
      </c>
      <c r="H105" s="22" t="s">
        <v>85</v>
      </c>
      <c r="I105" s="22" t="s">
        <v>85</v>
      </c>
      <c r="J105" s="22" t="s">
        <v>85</v>
      </c>
    </row>
    <row r="106" spans="1:10">
      <c r="A106" s="17" t="s">
        <v>61</v>
      </c>
      <c r="B106" s="17" t="s">
        <v>16</v>
      </c>
      <c r="C106" s="18">
        <v>266282.62</v>
      </c>
      <c r="D106" s="18">
        <v>148157.81</v>
      </c>
      <c r="E106" s="18">
        <v>118124.81</v>
      </c>
      <c r="F106" s="19">
        <v>112080.17606100001</v>
      </c>
      <c r="G106" s="27">
        <f t="shared" si="1"/>
        <v>0.42090683973666776</v>
      </c>
      <c r="H106" s="22" t="s">
        <v>85</v>
      </c>
      <c r="I106" s="22" t="s">
        <v>85</v>
      </c>
      <c r="J106" s="22" t="s">
        <v>85</v>
      </c>
    </row>
    <row r="107" spans="1:10">
      <c r="A107" s="17" t="s">
        <v>61</v>
      </c>
      <c r="B107" s="17" t="s">
        <v>68</v>
      </c>
      <c r="C107" s="18">
        <v>545601.41</v>
      </c>
      <c r="D107" s="18">
        <v>62034.76</v>
      </c>
      <c r="E107" s="18">
        <v>483566.65</v>
      </c>
      <c r="F107" s="19">
        <v>113411.83839068</v>
      </c>
      <c r="G107" s="27">
        <f t="shared" si="1"/>
        <v>0.20786573552051488</v>
      </c>
      <c r="H107" s="22">
        <v>30</v>
      </c>
      <c r="I107" s="22">
        <v>3</v>
      </c>
      <c r="J107" s="27">
        <f>+I107/H107</f>
        <v>0.1</v>
      </c>
    </row>
    <row r="108" spans="1:10">
      <c r="A108" s="23"/>
      <c r="B108" s="23" t="s">
        <v>19</v>
      </c>
      <c r="C108" s="25">
        <f>SUM(C88:C107)</f>
        <v>1706586.8000000003</v>
      </c>
      <c r="D108" s="25">
        <f>SUM(D88:D107)</f>
        <v>643404.86</v>
      </c>
      <c r="E108" s="25">
        <f>SUM(E88:E107)</f>
        <v>1063181.94</v>
      </c>
      <c r="F108" s="25">
        <f>+SUM(F88:F107)</f>
        <v>299675.07148513</v>
      </c>
      <c r="G108" s="28">
        <f t="shared" si="1"/>
        <v>0.17559907968650054</v>
      </c>
      <c r="H108" s="34"/>
      <c r="I108" s="34"/>
      <c r="J108" s="34"/>
    </row>
    <row r="109" spans="1:10">
      <c r="A109" s="17" t="s">
        <v>65</v>
      </c>
      <c r="B109" s="17" t="s">
        <v>63</v>
      </c>
      <c r="C109" s="18">
        <v>16476.57</v>
      </c>
      <c r="D109" s="18">
        <v>9968</v>
      </c>
      <c r="E109" s="18">
        <v>6508.57</v>
      </c>
      <c r="F109" s="19">
        <v>1381.144671</v>
      </c>
      <c r="G109" s="27">
        <f t="shared" si="1"/>
        <v>8.3824768808071104E-2</v>
      </c>
      <c r="H109" s="22" t="s">
        <v>85</v>
      </c>
      <c r="I109" s="22" t="s">
        <v>85</v>
      </c>
      <c r="J109" s="22" t="s">
        <v>85</v>
      </c>
    </row>
    <row r="110" spans="1:10">
      <c r="A110" s="17" t="s">
        <v>65</v>
      </c>
      <c r="B110" s="17" t="s">
        <v>48</v>
      </c>
      <c r="C110" s="18">
        <v>4634.72</v>
      </c>
      <c r="D110" s="18">
        <v>651.91</v>
      </c>
      <c r="E110" s="18">
        <v>3982.81</v>
      </c>
      <c r="F110" s="19">
        <v>0</v>
      </c>
      <c r="G110" s="27">
        <f t="shared" si="1"/>
        <v>0</v>
      </c>
      <c r="H110" s="22" t="s">
        <v>85</v>
      </c>
      <c r="I110" s="22" t="s">
        <v>85</v>
      </c>
      <c r="J110" s="22" t="s">
        <v>85</v>
      </c>
    </row>
    <row r="111" spans="1:10">
      <c r="A111" s="17" t="s">
        <v>65</v>
      </c>
      <c r="B111" s="17" t="s">
        <v>10</v>
      </c>
      <c r="C111" s="18">
        <v>15681.69</v>
      </c>
      <c r="D111" s="18">
        <v>12981.69</v>
      </c>
      <c r="E111" s="18">
        <v>2700</v>
      </c>
      <c r="F111" s="19">
        <v>11055.499247</v>
      </c>
      <c r="G111" s="27">
        <f t="shared" si="1"/>
        <v>0.70499412034034592</v>
      </c>
      <c r="H111" s="22" t="s">
        <v>85</v>
      </c>
      <c r="I111" s="22" t="s">
        <v>85</v>
      </c>
      <c r="J111" s="22" t="s">
        <v>85</v>
      </c>
    </row>
    <row r="112" spans="1:10">
      <c r="A112" s="17" t="s">
        <v>65</v>
      </c>
      <c r="B112" s="17" t="s">
        <v>22</v>
      </c>
      <c r="C112" s="18">
        <v>3170.79</v>
      </c>
      <c r="D112" s="18">
        <v>2561.13</v>
      </c>
      <c r="E112" s="18">
        <v>609.66</v>
      </c>
      <c r="F112" s="19">
        <v>620</v>
      </c>
      <c r="G112" s="27">
        <f t="shared" si="1"/>
        <v>0.19553486670514289</v>
      </c>
      <c r="H112" s="22">
        <v>1</v>
      </c>
      <c r="I112" s="22">
        <v>0</v>
      </c>
      <c r="J112" s="27">
        <f>+I112/H112</f>
        <v>0</v>
      </c>
    </row>
    <row r="113" spans="1:10">
      <c r="A113" s="17" t="s">
        <v>65</v>
      </c>
      <c r="B113" s="17" t="s">
        <v>23</v>
      </c>
      <c r="C113" s="18">
        <v>24454.95</v>
      </c>
      <c r="D113" s="18">
        <v>9750.09</v>
      </c>
      <c r="E113" s="18">
        <v>14704.86</v>
      </c>
      <c r="F113" s="19">
        <v>10368.912028000001</v>
      </c>
      <c r="G113" s="27">
        <f t="shared" si="1"/>
        <v>0.42400054091298489</v>
      </c>
      <c r="H113" s="22">
        <v>3</v>
      </c>
      <c r="I113" s="22">
        <v>0</v>
      </c>
      <c r="J113" s="27">
        <f>+I113/H113</f>
        <v>0</v>
      </c>
    </row>
    <row r="114" spans="1:10">
      <c r="A114" s="17" t="s">
        <v>65</v>
      </c>
      <c r="B114" s="17" t="s">
        <v>12</v>
      </c>
      <c r="C114" s="18">
        <v>10452.959999999999</v>
      </c>
      <c r="D114" s="18">
        <v>2346.98</v>
      </c>
      <c r="E114" s="18">
        <v>8105.98</v>
      </c>
      <c r="F114" s="19">
        <v>0</v>
      </c>
      <c r="G114" s="27">
        <f t="shared" si="1"/>
        <v>0</v>
      </c>
      <c r="H114" s="22">
        <v>0</v>
      </c>
      <c r="I114" s="22">
        <v>0</v>
      </c>
      <c r="J114" s="27">
        <v>0</v>
      </c>
    </row>
    <row r="115" spans="1:10">
      <c r="A115" s="17" t="s">
        <v>65</v>
      </c>
      <c r="B115" s="17" t="s">
        <v>29</v>
      </c>
      <c r="C115" s="18">
        <v>721.98</v>
      </c>
      <c r="D115" s="18">
        <v>721.98</v>
      </c>
      <c r="E115" s="18">
        <v>0</v>
      </c>
      <c r="F115" s="19">
        <v>0</v>
      </c>
      <c r="G115" s="27">
        <f t="shared" si="1"/>
        <v>0</v>
      </c>
      <c r="H115" s="22" t="s">
        <v>85</v>
      </c>
      <c r="I115" s="22" t="s">
        <v>85</v>
      </c>
      <c r="J115" s="22" t="s">
        <v>85</v>
      </c>
    </row>
    <row r="116" spans="1:10">
      <c r="A116" s="17" t="s">
        <v>65</v>
      </c>
      <c r="B116" s="17" t="s">
        <v>13</v>
      </c>
      <c r="C116" s="18">
        <v>12203.57</v>
      </c>
      <c r="D116" s="18">
        <v>925.51</v>
      </c>
      <c r="E116" s="18">
        <v>11278.06</v>
      </c>
      <c r="F116" s="19">
        <v>0</v>
      </c>
      <c r="G116" s="27">
        <f t="shared" si="1"/>
        <v>0</v>
      </c>
      <c r="H116" s="22" t="s">
        <v>85</v>
      </c>
      <c r="I116" s="22" t="s">
        <v>85</v>
      </c>
      <c r="J116" s="22" t="s">
        <v>85</v>
      </c>
    </row>
    <row r="117" spans="1:10">
      <c r="A117" s="17" t="s">
        <v>65</v>
      </c>
      <c r="B117" s="17" t="s">
        <v>53</v>
      </c>
      <c r="C117" s="18">
        <v>20028.330000000002</v>
      </c>
      <c r="D117" s="18">
        <v>8028.33</v>
      </c>
      <c r="E117" s="18">
        <v>12000</v>
      </c>
      <c r="F117" s="19">
        <v>0</v>
      </c>
      <c r="G117" s="27">
        <f t="shared" si="1"/>
        <v>0</v>
      </c>
      <c r="H117" s="22" t="s">
        <v>85</v>
      </c>
      <c r="I117" s="22" t="s">
        <v>85</v>
      </c>
      <c r="J117" s="22" t="s">
        <v>85</v>
      </c>
    </row>
    <row r="118" spans="1:10">
      <c r="A118" s="17" t="s">
        <v>65</v>
      </c>
      <c r="B118" s="17" t="s">
        <v>14</v>
      </c>
      <c r="C118" s="18">
        <v>13356.13</v>
      </c>
      <c r="D118" s="18">
        <v>115.32</v>
      </c>
      <c r="E118" s="18">
        <v>13240.81</v>
      </c>
      <c r="F118" s="19">
        <v>0</v>
      </c>
      <c r="G118" s="27">
        <f t="shared" si="1"/>
        <v>0</v>
      </c>
      <c r="H118" s="22" t="s">
        <v>85</v>
      </c>
      <c r="I118" s="22" t="s">
        <v>85</v>
      </c>
      <c r="J118" s="22" t="s">
        <v>85</v>
      </c>
    </row>
    <row r="119" spans="1:10">
      <c r="A119" s="17" t="s">
        <v>65</v>
      </c>
      <c r="B119" s="17" t="s">
        <v>62</v>
      </c>
      <c r="C119" s="18">
        <v>40035.9</v>
      </c>
      <c r="D119" s="18">
        <v>603.37</v>
      </c>
      <c r="E119" s="18">
        <v>39432.53</v>
      </c>
      <c r="F119" s="19">
        <v>0</v>
      </c>
      <c r="G119" s="27">
        <f t="shared" si="1"/>
        <v>0</v>
      </c>
      <c r="H119" s="22" t="s">
        <v>85</v>
      </c>
      <c r="I119" s="22" t="s">
        <v>85</v>
      </c>
      <c r="J119" s="22" t="s">
        <v>85</v>
      </c>
    </row>
    <row r="120" spans="1:10">
      <c r="A120" s="17" t="s">
        <v>65</v>
      </c>
      <c r="B120" s="17" t="s">
        <v>15</v>
      </c>
      <c r="C120" s="18">
        <v>4219.95</v>
      </c>
      <c r="D120" s="18">
        <v>3735.45</v>
      </c>
      <c r="E120" s="18">
        <v>484.5</v>
      </c>
      <c r="F120" s="19">
        <v>0</v>
      </c>
      <c r="G120" s="27">
        <f t="shared" si="1"/>
        <v>0</v>
      </c>
      <c r="H120" s="22">
        <v>0</v>
      </c>
      <c r="I120" s="22">
        <v>0</v>
      </c>
      <c r="J120" s="27">
        <v>0</v>
      </c>
    </row>
    <row r="121" spans="1:10">
      <c r="A121" s="17" t="s">
        <v>65</v>
      </c>
      <c r="B121" s="17" t="s">
        <v>66</v>
      </c>
      <c r="C121" s="18">
        <v>1915.56</v>
      </c>
      <c r="D121" s="18">
        <v>0</v>
      </c>
      <c r="E121" s="18">
        <v>1915.56</v>
      </c>
      <c r="F121" s="19">
        <v>0</v>
      </c>
      <c r="G121" s="27">
        <f t="shared" si="1"/>
        <v>0</v>
      </c>
      <c r="H121" s="22" t="s">
        <v>85</v>
      </c>
      <c r="I121" s="22" t="s">
        <v>85</v>
      </c>
      <c r="J121" s="22" t="s">
        <v>85</v>
      </c>
    </row>
    <row r="122" spans="1:10">
      <c r="A122" s="17" t="s">
        <v>65</v>
      </c>
      <c r="B122" s="17" t="s">
        <v>34</v>
      </c>
      <c r="C122" s="18">
        <v>5662.5</v>
      </c>
      <c r="D122" s="18">
        <v>36.03</v>
      </c>
      <c r="E122" s="18">
        <v>5626.47</v>
      </c>
      <c r="F122" s="19">
        <v>0</v>
      </c>
      <c r="G122" s="27">
        <f t="shared" si="1"/>
        <v>0</v>
      </c>
      <c r="H122" s="22" t="s">
        <v>85</v>
      </c>
      <c r="I122" s="22" t="s">
        <v>85</v>
      </c>
      <c r="J122" s="22" t="s">
        <v>85</v>
      </c>
    </row>
    <row r="123" spans="1:10">
      <c r="A123" s="17" t="s">
        <v>65</v>
      </c>
      <c r="B123" s="17" t="s">
        <v>16</v>
      </c>
      <c r="C123" s="18">
        <v>102940.99</v>
      </c>
      <c r="D123" s="18">
        <v>51892</v>
      </c>
      <c r="E123" s="18">
        <v>51048.99</v>
      </c>
      <c r="F123" s="19">
        <v>33734.489451000001</v>
      </c>
      <c r="G123" s="27">
        <f t="shared" si="1"/>
        <v>0.32770706257050763</v>
      </c>
      <c r="H123" s="22" t="s">
        <v>85</v>
      </c>
      <c r="I123" s="22" t="s">
        <v>85</v>
      </c>
      <c r="J123" s="22" t="s">
        <v>85</v>
      </c>
    </row>
    <row r="124" spans="1:10">
      <c r="A124" s="17" t="s">
        <v>65</v>
      </c>
      <c r="B124" s="17" t="s">
        <v>68</v>
      </c>
      <c r="C124" s="18">
        <v>12844.86</v>
      </c>
      <c r="D124" s="18">
        <v>10040</v>
      </c>
      <c r="E124" s="18">
        <v>2804.8599999999997</v>
      </c>
      <c r="F124" s="19">
        <v>11821.709032000001</v>
      </c>
      <c r="G124" s="27">
        <f t="shared" si="1"/>
        <v>0.92034549477378502</v>
      </c>
      <c r="H124" s="22">
        <v>3</v>
      </c>
      <c r="I124" s="22">
        <v>0</v>
      </c>
      <c r="J124" s="27">
        <f>+I124/H124</f>
        <v>0</v>
      </c>
    </row>
    <row r="125" spans="1:10">
      <c r="A125" s="23"/>
      <c r="B125" s="26" t="s">
        <v>19</v>
      </c>
      <c r="C125" s="25">
        <f>SUM(C109:C124)</f>
        <v>288801.45</v>
      </c>
      <c r="D125" s="25">
        <v>114357.79000000001</v>
      </c>
      <c r="E125" s="25">
        <v>174443.65999999997</v>
      </c>
      <c r="F125" s="25">
        <f>+SUM(F109:F124)</f>
        <v>68981.754429000008</v>
      </c>
      <c r="G125" s="28">
        <f t="shared" si="1"/>
        <v>0.2388552911663013</v>
      </c>
      <c r="H125" s="34"/>
      <c r="I125" s="34"/>
      <c r="J125" s="34"/>
    </row>
    <row r="129" spans="3:3">
      <c r="C129" s="33">
        <f>+C125+C108+C87+C67+C48+C28</f>
        <v>9295025.3500000015</v>
      </c>
    </row>
  </sheetData>
  <sheetProtection algorithmName="SHA-512" hashValue="8oru4fFiLW3S8u39JtuYnKof46qK7dHc5f3z2u/x4xM0OAMSUAuDJY6/oI3lOJIc4xxV4KPqDe94Gtnwvr8d7Q==" saltValue="dJ59ERkw00M1oYncfEcyGA==" spinCount="100000" sheet="1" formatCells="0" formatColumns="0" formatRows="0" insertColumns="0" insertRows="0" insertHyperlinks="0" deleteColumns="0" deleteRows="0" sort="0" autoFilter="0" pivotTables="0"/>
  <autoFilter ref="A3:J125"/>
  <mergeCells count="1">
    <mergeCell ref="C2:E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
  <sheetViews>
    <sheetView workbookViewId="0">
      <selection activeCell="D16" sqref="D16"/>
    </sheetView>
  </sheetViews>
  <sheetFormatPr baseColWidth="10" defaultRowHeight="12.75"/>
  <cols>
    <col min="1" max="1" width="11.42578125" style="29"/>
    <col min="2" max="2" width="16.85546875" style="29" customWidth="1"/>
    <col min="3" max="3" width="46.5703125" style="29" customWidth="1"/>
    <col min="4" max="4" width="11.42578125" style="29"/>
    <col min="5" max="5" width="12" style="29" bestFit="1" customWidth="1"/>
    <col min="6" max="16384" width="11.42578125" style="29"/>
  </cols>
  <sheetData>
    <row r="1" spans="1:5">
      <c r="A1" s="21" t="s">
        <v>253</v>
      </c>
      <c r="B1" s="21" t="s">
        <v>3</v>
      </c>
      <c r="C1" s="21" t="s">
        <v>92</v>
      </c>
      <c r="D1" s="21" t="s">
        <v>93</v>
      </c>
      <c r="E1" s="21" t="s">
        <v>74</v>
      </c>
    </row>
    <row r="2" spans="1:5" ht="38.25">
      <c r="A2" s="30" t="s">
        <v>254</v>
      </c>
      <c r="B2" s="30" t="s">
        <v>22</v>
      </c>
      <c r="C2" s="30" t="s">
        <v>103</v>
      </c>
      <c r="D2" s="30" t="s">
        <v>250</v>
      </c>
      <c r="E2" s="31">
        <v>2733374110</v>
      </c>
    </row>
    <row r="3" spans="1:5">
      <c r="A3" s="30" t="s">
        <v>254</v>
      </c>
      <c r="B3" s="30" t="s">
        <v>99</v>
      </c>
      <c r="C3" s="30" t="s">
        <v>104</v>
      </c>
      <c r="D3" s="30" t="s">
        <v>250</v>
      </c>
      <c r="E3" s="31">
        <v>4094826103</v>
      </c>
    </row>
    <row r="4" spans="1:5">
      <c r="A4" s="30" t="s">
        <v>254</v>
      </c>
      <c r="B4" s="30" t="s">
        <v>99</v>
      </c>
      <c r="C4" s="30" t="s">
        <v>105</v>
      </c>
      <c r="D4" s="30" t="s">
        <v>250</v>
      </c>
      <c r="E4" s="31">
        <v>3323373248</v>
      </c>
    </row>
    <row r="5" spans="1:5">
      <c r="A5" s="30" t="s">
        <v>254</v>
      </c>
      <c r="B5" s="30" t="s">
        <v>99</v>
      </c>
      <c r="C5" s="30" t="s">
        <v>106</v>
      </c>
      <c r="D5" s="30" t="s">
        <v>250</v>
      </c>
      <c r="E5" s="31">
        <v>6921845646</v>
      </c>
    </row>
    <row r="6" spans="1:5">
      <c r="A6" s="30" t="s">
        <v>254</v>
      </c>
      <c r="B6" s="30" t="s">
        <v>99</v>
      </c>
      <c r="C6" s="30" t="s">
        <v>107</v>
      </c>
      <c r="D6" s="30" t="s">
        <v>250</v>
      </c>
      <c r="E6" s="31">
        <v>3850685044</v>
      </c>
    </row>
    <row r="7" spans="1:5">
      <c r="A7" s="30" t="s">
        <v>254</v>
      </c>
      <c r="B7" s="30" t="s">
        <v>99</v>
      </c>
      <c r="C7" s="30" t="s">
        <v>108</v>
      </c>
      <c r="D7" s="30" t="s">
        <v>250</v>
      </c>
      <c r="E7" s="31">
        <v>7575945422</v>
      </c>
    </row>
    <row r="8" spans="1:5">
      <c r="A8" s="30" t="s">
        <v>254</v>
      </c>
      <c r="B8" s="30" t="s">
        <v>99</v>
      </c>
      <c r="C8" s="30" t="s">
        <v>109</v>
      </c>
      <c r="D8" s="30" t="s">
        <v>250</v>
      </c>
      <c r="E8" s="31">
        <v>298407285</v>
      </c>
    </row>
    <row r="9" spans="1:5">
      <c r="A9" s="30" t="s">
        <v>254</v>
      </c>
      <c r="B9" s="30" t="s">
        <v>99</v>
      </c>
      <c r="C9" s="30" t="s">
        <v>110</v>
      </c>
      <c r="D9" s="30" t="s">
        <v>250</v>
      </c>
      <c r="E9" s="31">
        <v>876000000</v>
      </c>
    </row>
    <row r="10" spans="1:5" ht="25.5">
      <c r="A10" s="30" t="s">
        <v>254</v>
      </c>
      <c r="B10" s="30" t="s">
        <v>99</v>
      </c>
      <c r="C10" s="30" t="s">
        <v>111</v>
      </c>
      <c r="D10" s="30" t="s">
        <v>250</v>
      </c>
      <c r="E10" s="31">
        <v>460000000</v>
      </c>
    </row>
    <row r="11" spans="1:5">
      <c r="A11" s="30" t="s">
        <v>254</v>
      </c>
      <c r="B11" s="30" t="s">
        <v>99</v>
      </c>
      <c r="C11" s="30" t="s">
        <v>112</v>
      </c>
      <c r="D11" s="30" t="s">
        <v>250</v>
      </c>
      <c r="E11" s="31">
        <v>1828000000</v>
      </c>
    </row>
    <row r="12" spans="1:5">
      <c r="A12" s="30" t="s">
        <v>254</v>
      </c>
      <c r="B12" s="30" t="s">
        <v>99</v>
      </c>
      <c r="C12" s="30" t="s">
        <v>113</v>
      </c>
      <c r="D12" s="30" t="s">
        <v>250</v>
      </c>
      <c r="E12" s="31">
        <v>9429000000</v>
      </c>
    </row>
    <row r="13" spans="1:5">
      <c r="A13" s="30" t="s">
        <v>254</v>
      </c>
      <c r="B13" s="30" t="s">
        <v>99</v>
      </c>
      <c r="C13" s="30" t="s">
        <v>114</v>
      </c>
      <c r="D13" s="30" t="s">
        <v>250</v>
      </c>
      <c r="E13" s="31">
        <v>703000000</v>
      </c>
    </row>
    <row r="14" spans="1:5">
      <c r="A14" s="30" t="s">
        <v>254</v>
      </c>
      <c r="B14" s="30" t="s">
        <v>99</v>
      </c>
      <c r="C14" s="30" t="s">
        <v>115</v>
      </c>
      <c r="D14" s="30" t="s">
        <v>250</v>
      </c>
      <c r="E14" s="31">
        <v>492000000</v>
      </c>
    </row>
    <row r="15" spans="1:5">
      <c r="A15" s="30" t="s">
        <v>254</v>
      </c>
      <c r="B15" s="30" t="s">
        <v>99</v>
      </c>
      <c r="C15" s="30" t="s">
        <v>116</v>
      </c>
      <c r="D15" s="30" t="s">
        <v>250</v>
      </c>
      <c r="E15" s="31">
        <v>193000000</v>
      </c>
    </row>
    <row r="16" spans="1:5">
      <c r="A16" s="30" t="s">
        <v>254</v>
      </c>
      <c r="B16" s="30" t="s">
        <v>99</v>
      </c>
      <c r="C16" s="30" t="s">
        <v>117</v>
      </c>
      <c r="D16" s="30" t="s">
        <v>251</v>
      </c>
      <c r="E16" s="31">
        <v>953000000</v>
      </c>
    </row>
    <row r="17" spans="1:5" ht="25.5">
      <c r="A17" s="30" t="s">
        <v>254</v>
      </c>
      <c r="B17" s="30" t="s">
        <v>100</v>
      </c>
      <c r="C17" s="30" t="s">
        <v>118</v>
      </c>
      <c r="D17" s="30" t="s">
        <v>250</v>
      </c>
      <c r="E17" s="31">
        <v>11727574288</v>
      </c>
    </row>
    <row r="18" spans="1:5" ht="25.5">
      <c r="A18" s="30" t="s">
        <v>254</v>
      </c>
      <c r="B18" s="30" t="s">
        <v>100</v>
      </c>
      <c r="C18" s="30" t="s">
        <v>119</v>
      </c>
      <c r="D18" s="30" t="s">
        <v>250</v>
      </c>
      <c r="E18" s="31">
        <v>8894998656</v>
      </c>
    </row>
    <row r="19" spans="1:5" ht="25.5">
      <c r="A19" s="30" t="s">
        <v>254</v>
      </c>
      <c r="B19" s="30" t="s">
        <v>49</v>
      </c>
      <c r="C19" s="30" t="s">
        <v>120</v>
      </c>
      <c r="D19" s="30" t="s">
        <v>250</v>
      </c>
      <c r="E19" s="31">
        <v>9827156380</v>
      </c>
    </row>
    <row r="20" spans="1:5" ht="25.5">
      <c r="A20" s="30" t="s">
        <v>254</v>
      </c>
      <c r="B20" s="30" t="s">
        <v>101</v>
      </c>
      <c r="C20" s="30" t="s">
        <v>121</v>
      </c>
      <c r="D20" s="30" t="s">
        <v>250</v>
      </c>
      <c r="E20" s="31">
        <v>60519000000</v>
      </c>
    </row>
    <row r="21" spans="1:5" ht="38.25">
      <c r="A21" s="30" t="s">
        <v>254</v>
      </c>
      <c r="B21" s="30" t="s">
        <v>101</v>
      </c>
      <c r="C21" s="30" t="s">
        <v>122</v>
      </c>
      <c r="D21" s="30" t="s">
        <v>250</v>
      </c>
      <c r="E21" s="31">
        <v>17319000000</v>
      </c>
    </row>
    <row r="22" spans="1:5" ht="25.5">
      <c r="A22" s="30" t="s">
        <v>254</v>
      </c>
      <c r="B22" s="30" t="s">
        <v>102</v>
      </c>
      <c r="C22" s="30" t="s">
        <v>123</v>
      </c>
      <c r="D22" s="30" t="s">
        <v>250</v>
      </c>
      <c r="E22" s="31">
        <v>10328038000</v>
      </c>
    </row>
    <row r="23" spans="1:5" ht="25.5">
      <c r="A23" s="30" t="s">
        <v>254</v>
      </c>
      <c r="B23" s="30" t="s">
        <v>102</v>
      </c>
      <c r="C23" s="30" t="s">
        <v>124</v>
      </c>
      <c r="D23" s="30" t="s">
        <v>250</v>
      </c>
      <c r="E23" s="31">
        <v>38176840425</v>
      </c>
    </row>
    <row r="24" spans="1:5" ht="25.5">
      <c r="A24" s="30" t="s">
        <v>254</v>
      </c>
      <c r="B24" s="30" t="s">
        <v>102</v>
      </c>
      <c r="C24" s="30" t="s">
        <v>125</v>
      </c>
      <c r="D24" s="30" t="s">
        <v>250</v>
      </c>
      <c r="E24" s="31">
        <v>982000000</v>
      </c>
    </row>
    <row r="25" spans="1:5" ht="25.5">
      <c r="A25" s="30" t="s">
        <v>254</v>
      </c>
      <c r="B25" s="30" t="s">
        <v>102</v>
      </c>
      <c r="C25" s="30" t="s">
        <v>126</v>
      </c>
      <c r="D25" s="30" t="s">
        <v>250</v>
      </c>
      <c r="E25" s="31">
        <v>1847049945</v>
      </c>
    </row>
    <row r="26" spans="1:5" ht="25.5">
      <c r="A26" s="30" t="s">
        <v>254</v>
      </c>
      <c r="B26" s="30" t="s">
        <v>102</v>
      </c>
      <c r="C26" s="30" t="s">
        <v>127</v>
      </c>
      <c r="D26" s="30" t="s">
        <v>251</v>
      </c>
      <c r="E26" s="31">
        <v>550874545</v>
      </c>
    </row>
    <row r="27" spans="1:5" ht="25.5">
      <c r="A27" s="30" t="s">
        <v>254</v>
      </c>
      <c r="B27" s="30" t="s">
        <v>102</v>
      </c>
      <c r="C27" s="30" t="s">
        <v>128</v>
      </c>
      <c r="D27" s="30" t="s">
        <v>251</v>
      </c>
      <c r="E27" s="31">
        <v>347484816</v>
      </c>
    </row>
    <row r="28" spans="1:5" ht="25.5">
      <c r="A28" s="30" t="s">
        <v>254</v>
      </c>
      <c r="B28" s="30" t="s">
        <v>102</v>
      </c>
      <c r="C28" s="30" t="s">
        <v>129</v>
      </c>
      <c r="D28" s="30" t="s">
        <v>250</v>
      </c>
      <c r="E28" s="31">
        <v>454266750</v>
      </c>
    </row>
    <row r="29" spans="1:5" ht="25.5">
      <c r="A29" s="30" t="s">
        <v>254</v>
      </c>
      <c r="B29" s="30" t="s">
        <v>102</v>
      </c>
      <c r="C29" s="30" t="s">
        <v>130</v>
      </c>
      <c r="D29" s="30" t="s">
        <v>250</v>
      </c>
      <c r="E29" s="31">
        <v>7906098646</v>
      </c>
    </row>
    <row r="30" spans="1:5" ht="25.5">
      <c r="A30" s="30" t="s">
        <v>254</v>
      </c>
      <c r="B30" s="30" t="s">
        <v>102</v>
      </c>
      <c r="C30" s="30" t="s">
        <v>131</v>
      </c>
      <c r="D30" s="30" t="s">
        <v>250</v>
      </c>
      <c r="E30" s="31">
        <v>675665900</v>
      </c>
    </row>
    <row r="31" spans="1:5" ht="25.5">
      <c r="A31" s="30" t="s">
        <v>254</v>
      </c>
      <c r="B31" s="30" t="s">
        <v>102</v>
      </c>
      <c r="C31" s="30" t="s">
        <v>132</v>
      </c>
      <c r="D31" s="30" t="s">
        <v>250</v>
      </c>
      <c r="E31" s="31">
        <v>5619578442</v>
      </c>
    </row>
    <row r="32" spans="1:5" ht="25.5">
      <c r="A32" s="30" t="s">
        <v>254</v>
      </c>
      <c r="B32" s="30" t="s">
        <v>102</v>
      </c>
      <c r="C32" s="30" t="s">
        <v>133</v>
      </c>
      <c r="D32" s="30" t="s">
        <v>250</v>
      </c>
      <c r="E32" s="31">
        <v>2333553760</v>
      </c>
    </row>
    <row r="33" spans="1:5" ht="25.5">
      <c r="A33" s="30" t="s">
        <v>254</v>
      </c>
      <c r="B33" s="30" t="s">
        <v>102</v>
      </c>
      <c r="C33" s="30" t="s">
        <v>134</v>
      </c>
      <c r="D33" s="30" t="s">
        <v>252</v>
      </c>
      <c r="E33" s="31">
        <v>20552934892</v>
      </c>
    </row>
    <row r="34" spans="1:5" ht="25.5">
      <c r="A34" s="30" t="s">
        <v>254</v>
      </c>
      <c r="B34" s="30" t="s">
        <v>102</v>
      </c>
      <c r="C34" s="30" t="s">
        <v>135</v>
      </c>
      <c r="D34" s="30" t="s">
        <v>250</v>
      </c>
      <c r="E34" s="31">
        <v>4096174238</v>
      </c>
    </row>
    <row r="35" spans="1:5" ht="25.5">
      <c r="A35" s="30" t="s">
        <v>254</v>
      </c>
      <c r="B35" s="30" t="s">
        <v>102</v>
      </c>
      <c r="C35" s="30" t="s">
        <v>136</v>
      </c>
      <c r="D35" s="30" t="s">
        <v>250</v>
      </c>
      <c r="E35" s="31">
        <v>1885055309</v>
      </c>
    </row>
    <row r="36" spans="1:5" ht="25.5">
      <c r="A36" s="30" t="s">
        <v>254</v>
      </c>
      <c r="B36" s="30" t="s">
        <v>102</v>
      </c>
      <c r="C36" s="30" t="s">
        <v>137</v>
      </c>
      <c r="D36" s="30" t="s">
        <v>250</v>
      </c>
      <c r="E36" s="31">
        <v>3382273225</v>
      </c>
    </row>
    <row r="37" spans="1:5" ht="25.5">
      <c r="A37" s="30" t="s">
        <v>254</v>
      </c>
      <c r="B37" s="30" t="s">
        <v>102</v>
      </c>
      <c r="C37" s="30" t="s">
        <v>138</v>
      </c>
      <c r="D37" s="30" t="s">
        <v>251</v>
      </c>
      <c r="E37" s="31">
        <v>333748800</v>
      </c>
    </row>
    <row r="38" spans="1:5" ht="25.5">
      <c r="A38" s="30" t="s">
        <v>254</v>
      </c>
      <c r="B38" s="30" t="s">
        <v>102</v>
      </c>
      <c r="C38" s="30" t="s">
        <v>139</v>
      </c>
      <c r="D38" s="30" t="s">
        <v>251</v>
      </c>
      <c r="E38" s="31">
        <v>1744384320</v>
      </c>
    </row>
    <row r="39" spans="1:5" ht="25.5">
      <c r="A39" s="30" t="s">
        <v>254</v>
      </c>
      <c r="B39" s="30" t="s">
        <v>102</v>
      </c>
      <c r="C39" s="30" t="s">
        <v>140</v>
      </c>
      <c r="D39" s="30" t="s">
        <v>250</v>
      </c>
      <c r="E39" s="31">
        <v>567672350</v>
      </c>
    </row>
    <row r="40" spans="1:5" ht="25.5">
      <c r="A40" s="30" t="s">
        <v>254</v>
      </c>
      <c r="B40" s="30" t="s">
        <v>102</v>
      </c>
      <c r="C40" s="30" t="s">
        <v>141</v>
      </c>
      <c r="D40" s="30" t="s">
        <v>250</v>
      </c>
      <c r="E40" s="31">
        <v>149658107</v>
      </c>
    </row>
    <row r="41" spans="1:5" ht="25.5">
      <c r="A41" s="30" t="s">
        <v>254</v>
      </c>
      <c r="B41" s="30" t="s">
        <v>102</v>
      </c>
      <c r="C41" s="30" t="s">
        <v>142</v>
      </c>
      <c r="D41" s="30" t="s">
        <v>250</v>
      </c>
      <c r="E41" s="31">
        <v>1697217900</v>
      </c>
    </row>
    <row r="42" spans="1:5" ht="25.5">
      <c r="A42" s="30" t="s">
        <v>254</v>
      </c>
      <c r="B42" s="30" t="s">
        <v>102</v>
      </c>
      <c r="C42" s="30" t="s">
        <v>143</v>
      </c>
      <c r="D42" s="30" t="s">
        <v>250</v>
      </c>
      <c r="E42" s="31">
        <v>2546984661</v>
      </c>
    </row>
    <row r="43" spans="1:5" ht="25.5">
      <c r="A43" s="30" t="s">
        <v>254</v>
      </c>
      <c r="B43" s="30" t="s">
        <v>102</v>
      </c>
      <c r="C43" s="30" t="s">
        <v>144</v>
      </c>
      <c r="D43" s="30" t="s">
        <v>251</v>
      </c>
      <c r="E43" s="31">
        <v>119726486</v>
      </c>
    </row>
    <row r="44" spans="1:5" ht="25.5">
      <c r="A44" s="30" t="s">
        <v>254</v>
      </c>
      <c r="B44" s="30" t="s">
        <v>102</v>
      </c>
      <c r="C44" s="30" t="s">
        <v>145</v>
      </c>
      <c r="D44" s="30" t="s">
        <v>250</v>
      </c>
      <c r="E44" s="31">
        <v>2754309804</v>
      </c>
    </row>
    <row r="45" spans="1:5" ht="25.5">
      <c r="A45" s="30" t="s">
        <v>254</v>
      </c>
      <c r="B45" s="30" t="s">
        <v>102</v>
      </c>
      <c r="C45" s="30" t="s">
        <v>146</v>
      </c>
      <c r="D45" s="30" t="s">
        <v>250</v>
      </c>
      <c r="E45" s="31">
        <v>1889584633</v>
      </c>
    </row>
    <row r="46" spans="1:5" ht="25.5">
      <c r="A46" s="30" t="s">
        <v>254</v>
      </c>
      <c r="B46" s="30" t="s">
        <v>102</v>
      </c>
      <c r="C46" s="30" t="s">
        <v>147</v>
      </c>
      <c r="D46" s="30" t="s">
        <v>250</v>
      </c>
      <c r="E46" s="31">
        <v>3334291186</v>
      </c>
    </row>
    <row r="47" spans="1:5" ht="25.5">
      <c r="A47" s="30" t="s">
        <v>254</v>
      </c>
      <c r="B47" s="30" t="s">
        <v>102</v>
      </c>
      <c r="C47" s="30" t="s">
        <v>148</v>
      </c>
      <c r="D47" s="30" t="s">
        <v>250</v>
      </c>
      <c r="E47" s="31">
        <v>12725618250</v>
      </c>
    </row>
    <row r="48" spans="1:5" ht="25.5">
      <c r="A48" s="30" t="s">
        <v>254</v>
      </c>
      <c r="B48" s="30" t="s">
        <v>102</v>
      </c>
      <c r="C48" s="30" t="s">
        <v>149</v>
      </c>
      <c r="D48" s="30" t="s">
        <v>250</v>
      </c>
      <c r="E48" s="31">
        <v>401518214</v>
      </c>
    </row>
    <row r="49" spans="1:5" ht="25.5">
      <c r="A49" s="30" t="s">
        <v>254</v>
      </c>
      <c r="B49" s="30" t="s">
        <v>102</v>
      </c>
      <c r="C49" s="30" t="s">
        <v>150</v>
      </c>
      <c r="D49" s="30" t="s">
        <v>250</v>
      </c>
      <c r="E49" s="31">
        <v>2118897581</v>
      </c>
    </row>
    <row r="50" spans="1:5" ht="25.5">
      <c r="A50" s="30" t="s">
        <v>254</v>
      </c>
      <c r="B50" s="30" t="s">
        <v>102</v>
      </c>
      <c r="C50" s="30" t="s">
        <v>151</v>
      </c>
      <c r="D50" s="30" t="s">
        <v>250</v>
      </c>
      <c r="E50" s="31">
        <v>4423064707</v>
      </c>
    </row>
    <row r="51" spans="1:5" ht="25.5">
      <c r="A51" s="30" t="s">
        <v>254</v>
      </c>
      <c r="B51" s="30" t="s">
        <v>102</v>
      </c>
      <c r="C51" s="30" t="s">
        <v>152</v>
      </c>
      <c r="D51" s="30" t="s">
        <v>251</v>
      </c>
      <c r="E51" s="31">
        <v>6271624050</v>
      </c>
    </row>
    <row r="52" spans="1:5">
      <c r="A52" s="30" t="s">
        <v>94</v>
      </c>
      <c r="B52" s="30" t="s">
        <v>22</v>
      </c>
      <c r="C52" s="30" t="s">
        <v>153</v>
      </c>
      <c r="D52" s="30" t="s">
        <v>251</v>
      </c>
      <c r="E52" s="31">
        <v>522000000</v>
      </c>
    </row>
    <row r="53" spans="1:5">
      <c r="A53" s="30" t="s">
        <v>94</v>
      </c>
      <c r="B53" s="30" t="s">
        <v>22</v>
      </c>
      <c r="C53" s="30" t="s">
        <v>154</v>
      </c>
      <c r="D53" s="30" t="s">
        <v>251</v>
      </c>
      <c r="E53" s="31">
        <v>503000000</v>
      </c>
    </row>
    <row r="54" spans="1:5" ht="38.25">
      <c r="A54" s="30" t="s">
        <v>94</v>
      </c>
      <c r="B54" s="32" t="s">
        <v>47</v>
      </c>
      <c r="C54" s="32" t="s">
        <v>155</v>
      </c>
      <c r="D54" s="30" t="s">
        <v>250</v>
      </c>
      <c r="E54" s="31">
        <v>404011214</v>
      </c>
    </row>
    <row r="55" spans="1:5" ht="25.5">
      <c r="A55" s="30" t="s">
        <v>94</v>
      </c>
      <c r="B55" s="30" t="s">
        <v>101</v>
      </c>
      <c r="C55" s="30" t="s">
        <v>156</v>
      </c>
      <c r="D55" s="30" t="s">
        <v>250</v>
      </c>
      <c r="E55" s="31">
        <v>12870436635</v>
      </c>
    </row>
    <row r="56" spans="1:5" ht="25.5">
      <c r="A56" s="30" t="s">
        <v>94</v>
      </c>
      <c r="B56" s="30" t="s">
        <v>101</v>
      </c>
      <c r="C56" s="30" t="s">
        <v>157</v>
      </c>
      <c r="D56" s="30" t="s">
        <v>251</v>
      </c>
      <c r="E56" s="31">
        <v>3043785563</v>
      </c>
    </row>
    <row r="57" spans="1:5" ht="25.5">
      <c r="A57" s="30" t="s">
        <v>95</v>
      </c>
      <c r="B57" s="30" t="s">
        <v>101</v>
      </c>
      <c r="C57" s="30" t="s">
        <v>158</v>
      </c>
      <c r="D57" s="30" t="s">
        <v>250</v>
      </c>
      <c r="E57" s="31">
        <v>11306642447</v>
      </c>
    </row>
    <row r="58" spans="1:5" ht="25.5">
      <c r="A58" s="30" t="s">
        <v>95</v>
      </c>
      <c r="B58" s="30" t="s">
        <v>102</v>
      </c>
      <c r="C58" s="30" t="s">
        <v>159</v>
      </c>
      <c r="D58" s="30" t="s">
        <v>250</v>
      </c>
      <c r="E58" s="31">
        <v>426000000</v>
      </c>
    </row>
    <row r="59" spans="1:5" ht="38.25">
      <c r="A59" s="30" t="s">
        <v>95</v>
      </c>
      <c r="B59" s="30" t="s">
        <v>102</v>
      </c>
      <c r="C59" s="30" t="s">
        <v>160</v>
      </c>
      <c r="D59" s="30" t="s">
        <v>250</v>
      </c>
      <c r="E59" s="31">
        <v>89066585</v>
      </c>
    </row>
    <row r="60" spans="1:5" ht="25.5">
      <c r="A60" s="30" t="s">
        <v>95</v>
      </c>
      <c r="B60" s="30" t="s">
        <v>22</v>
      </c>
      <c r="C60" s="30" t="s">
        <v>161</v>
      </c>
      <c r="D60" s="30" t="s">
        <v>250</v>
      </c>
      <c r="E60" s="31">
        <v>620000000</v>
      </c>
    </row>
    <row r="61" spans="1:5" ht="25.5">
      <c r="A61" s="30" t="s">
        <v>95</v>
      </c>
      <c r="B61" s="30" t="s">
        <v>47</v>
      </c>
      <c r="C61" s="30" t="s">
        <v>162</v>
      </c>
      <c r="D61" s="30" t="s">
        <v>250</v>
      </c>
      <c r="E61" s="31">
        <v>4407277122</v>
      </c>
    </row>
    <row r="62" spans="1:5" ht="63.75">
      <c r="A62" s="30" t="s">
        <v>95</v>
      </c>
      <c r="B62" s="30" t="s">
        <v>47</v>
      </c>
      <c r="C62" s="30" t="s">
        <v>163</v>
      </c>
      <c r="D62" s="30" t="s">
        <v>250</v>
      </c>
      <c r="E62" s="31">
        <v>5581634906</v>
      </c>
    </row>
    <row r="63" spans="1:5" ht="38.25">
      <c r="A63" s="30" t="s">
        <v>95</v>
      </c>
      <c r="B63" s="30" t="s">
        <v>47</v>
      </c>
      <c r="C63" s="30" t="s">
        <v>164</v>
      </c>
      <c r="D63" s="30" t="s">
        <v>250</v>
      </c>
      <c r="E63" s="31">
        <v>380000000</v>
      </c>
    </row>
    <row r="64" spans="1:5" ht="25.5">
      <c r="A64" s="30" t="s">
        <v>96</v>
      </c>
      <c r="B64" s="30" t="s">
        <v>22</v>
      </c>
      <c r="C64" s="30" t="s">
        <v>165</v>
      </c>
      <c r="D64" s="30" t="s">
        <v>251</v>
      </c>
      <c r="E64" s="31">
        <v>399000000</v>
      </c>
    </row>
    <row r="65" spans="1:5" ht="25.5">
      <c r="A65" s="30" t="s">
        <v>96</v>
      </c>
      <c r="B65" s="30" t="s">
        <v>22</v>
      </c>
      <c r="C65" s="30" t="s">
        <v>166</v>
      </c>
      <c r="D65" s="30" t="s">
        <v>250</v>
      </c>
      <c r="E65" s="31">
        <v>399000000</v>
      </c>
    </row>
    <row r="66" spans="1:5" ht="25.5">
      <c r="A66" s="30" t="s">
        <v>96</v>
      </c>
      <c r="B66" s="30" t="s">
        <v>102</v>
      </c>
      <c r="C66" s="30" t="s">
        <v>167</v>
      </c>
      <c r="D66" s="30" t="s">
        <v>250</v>
      </c>
      <c r="E66" s="31">
        <v>233901195</v>
      </c>
    </row>
    <row r="67" spans="1:5" ht="25.5">
      <c r="A67" s="30" t="s">
        <v>96</v>
      </c>
      <c r="B67" s="30" t="s">
        <v>101</v>
      </c>
      <c r="C67" s="30" t="s">
        <v>168</v>
      </c>
      <c r="D67" s="30" t="s">
        <v>250</v>
      </c>
      <c r="E67" s="31">
        <v>4692000000</v>
      </c>
    </row>
    <row r="68" spans="1:5" ht="51">
      <c r="A68" s="30" t="s">
        <v>96</v>
      </c>
      <c r="B68" s="30" t="s">
        <v>101</v>
      </c>
      <c r="C68" s="30" t="s">
        <v>169</v>
      </c>
      <c r="D68" s="30" t="s">
        <v>250</v>
      </c>
      <c r="E68" s="31">
        <v>887287000</v>
      </c>
    </row>
    <row r="69" spans="1:5" ht="25.5">
      <c r="A69" s="30" t="s">
        <v>96</v>
      </c>
      <c r="B69" s="30" t="s">
        <v>101</v>
      </c>
      <c r="C69" s="30" t="s">
        <v>170</v>
      </c>
      <c r="D69" s="30" t="s">
        <v>250</v>
      </c>
      <c r="E69" s="31">
        <v>108908590</v>
      </c>
    </row>
    <row r="70" spans="1:5" ht="25.5">
      <c r="A70" s="30" t="s">
        <v>97</v>
      </c>
      <c r="B70" s="30" t="s">
        <v>101</v>
      </c>
      <c r="C70" s="30" t="s">
        <v>171</v>
      </c>
      <c r="D70" s="30" t="s">
        <v>250</v>
      </c>
      <c r="E70" s="31">
        <v>3234085467</v>
      </c>
    </row>
    <row r="71" spans="1:5" ht="38.25">
      <c r="A71" s="30" t="s">
        <v>97</v>
      </c>
      <c r="B71" s="30" t="s">
        <v>101</v>
      </c>
      <c r="C71" s="30" t="s">
        <v>172</v>
      </c>
      <c r="D71" s="30" t="s">
        <v>250</v>
      </c>
      <c r="E71" s="31">
        <v>3480000000</v>
      </c>
    </row>
    <row r="72" spans="1:5" ht="38.25">
      <c r="A72" s="30" t="s">
        <v>97</v>
      </c>
      <c r="B72" s="30" t="s">
        <v>101</v>
      </c>
      <c r="C72" s="30" t="s">
        <v>173</v>
      </c>
      <c r="D72" s="30" t="s">
        <v>250</v>
      </c>
      <c r="E72" s="31">
        <v>3105000000</v>
      </c>
    </row>
    <row r="73" spans="1:5" ht="38.25">
      <c r="A73" s="30" t="s">
        <v>97</v>
      </c>
      <c r="B73" s="30" t="s">
        <v>101</v>
      </c>
      <c r="C73" s="30" t="s">
        <v>174</v>
      </c>
      <c r="D73" s="30" t="s">
        <v>250</v>
      </c>
      <c r="E73" s="31">
        <v>6320000000</v>
      </c>
    </row>
    <row r="74" spans="1:5" ht="38.25">
      <c r="A74" s="30" t="s">
        <v>97</v>
      </c>
      <c r="B74" s="30" t="s">
        <v>101</v>
      </c>
      <c r="C74" s="30" t="s">
        <v>175</v>
      </c>
      <c r="D74" s="30" t="s">
        <v>250</v>
      </c>
      <c r="E74" s="31">
        <v>1421914000</v>
      </c>
    </row>
    <row r="75" spans="1:5" ht="51">
      <c r="A75" s="30" t="s">
        <v>97</v>
      </c>
      <c r="B75" s="30" t="s">
        <v>101</v>
      </c>
      <c r="C75" s="30" t="s">
        <v>176</v>
      </c>
      <c r="D75" s="30" t="s">
        <v>250</v>
      </c>
      <c r="E75" s="31">
        <v>2267000000</v>
      </c>
    </row>
    <row r="76" spans="1:5" ht="25.5">
      <c r="A76" s="30" t="s">
        <v>97</v>
      </c>
      <c r="B76" s="30" t="s">
        <v>101</v>
      </c>
      <c r="C76" s="30" t="s">
        <v>177</v>
      </c>
      <c r="D76" s="30" t="s">
        <v>250</v>
      </c>
      <c r="E76" s="31">
        <v>4390000000</v>
      </c>
    </row>
    <row r="77" spans="1:5" ht="51">
      <c r="A77" s="30" t="s">
        <v>97</v>
      </c>
      <c r="B77" s="30" t="s">
        <v>101</v>
      </c>
      <c r="C77" s="30" t="s">
        <v>178</v>
      </c>
      <c r="D77" s="30" t="s">
        <v>250</v>
      </c>
      <c r="E77" s="31">
        <v>2852331000</v>
      </c>
    </row>
    <row r="78" spans="1:5" ht="25.5">
      <c r="A78" s="30" t="s">
        <v>97</v>
      </c>
      <c r="B78" s="30" t="s">
        <v>101</v>
      </c>
      <c r="C78" s="30" t="s">
        <v>179</v>
      </c>
      <c r="D78" s="30" t="s">
        <v>250</v>
      </c>
      <c r="E78" s="31">
        <v>272219393.113738</v>
      </c>
    </row>
    <row r="79" spans="1:5" ht="25.5">
      <c r="A79" s="30" t="s">
        <v>97</v>
      </c>
      <c r="B79" s="30" t="s">
        <v>102</v>
      </c>
      <c r="C79" s="30" t="s">
        <v>180</v>
      </c>
      <c r="D79" s="30" t="s">
        <v>250</v>
      </c>
      <c r="E79" s="31">
        <v>4810600000</v>
      </c>
    </row>
    <row r="80" spans="1:5" ht="25.5">
      <c r="A80" s="30" t="s">
        <v>97</v>
      </c>
      <c r="B80" s="30" t="s">
        <v>102</v>
      </c>
      <c r="C80" s="30" t="s">
        <v>181</v>
      </c>
      <c r="D80" s="30" t="s">
        <v>250</v>
      </c>
      <c r="E80" s="31">
        <v>10583320000</v>
      </c>
    </row>
    <row r="81" spans="1:5" ht="25.5">
      <c r="A81" s="30" t="s">
        <v>97</v>
      </c>
      <c r="B81" s="30" t="s">
        <v>102</v>
      </c>
      <c r="C81" s="30" t="s">
        <v>182</v>
      </c>
      <c r="D81" s="30" t="s">
        <v>250</v>
      </c>
      <c r="E81" s="31">
        <v>7312112000</v>
      </c>
    </row>
    <row r="82" spans="1:5">
      <c r="A82" s="30" t="s">
        <v>254</v>
      </c>
      <c r="B82" s="30" t="s">
        <v>99</v>
      </c>
      <c r="C82" s="30" t="s">
        <v>183</v>
      </c>
      <c r="D82" s="30" t="s">
        <v>250</v>
      </c>
      <c r="E82" s="31">
        <v>587251589.08399701</v>
      </c>
    </row>
    <row r="83" spans="1:5">
      <c r="A83" s="30" t="s">
        <v>254</v>
      </c>
      <c r="B83" s="30" t="s">
        <v>99</v>
      </c>
      <c r="C83" s="30" t="s">
        <v>184</v>
      </c>
      <c r="D83" s="30" t="s">
        <v>250</v>
      </c>
      <c r="E83" s="31">
        <v>780026398.62921</v>
      </c>
    </row>
    <row r="84" spans="1:5" ht="38.25">
      <c r="A84" s="30" t="s">
        <v>254</v>
      </c>
      <c r="B84" s="30" t="s">
        <v>49</v>
      </c>
      <c r="C84" s="30" t="s">
        <v>185</v>
      </c>
      <c r="D84" s="30" t="s">
        <v>250</v>
      </c>
      <c r="E84" s="31">
        <v>4665965521</v>
      </c>
    </row>
    <row r="85" spans="1:5" ht="51">
      <c r="A85" s="30" t="s">
        <v>254</v>
      </c>
      <c r="B85" s="30" t="s">
        <v>102</v>
      </c>
      <c r="C85" s="30" t="s">
        <v>186</v>
      </c>
      <c r="D85" s="30" t="s">
        <v>250</v>
      </c>
      <c r="E85" s="31">
        <v>1137164000</v>
      </c>
    </row>
    <row r="86" spans="1:5" ht="25.5">
      <c r="A86" s="30" t="s">
        <v>254</v>
      </c>
      <c r="B86" s="30" t="s">
        <v>102</v>
      </c>
      <c r="C86" s="30" t="s">
        <v>187</v>
      </c>
      <c r="D86" s="30" t="s">
        <v>250</v>
      </c>
      <c r="E86" s="31">
        <v>92231466.662400007</v>
      </c>
    </row>
    <row r="87" spans="1:5" ht="25.5">
      <c r="A87" s="30" t="s">
        <v>254</v>
      </c>
      <c r="B87" s="30" t="s">
        <v>102</v>
      </c>
      <c r="C87" s="30" t="s">
        <v>188</v>
      </c>
      <c r="D87" s="30" t="s">
        <v>250</v>
      </c>
      <c r="E87" s="31">
        <v>14456612115.392401</v>
      </c>
    </row>
    <row r="88" spans="1:5" ht="25.5">
      <c r="A88" s="30" t="s">
        <v>254</v>
      </c>
      <c r="B88" s="30" t="s">
        <v>102</v>
      </c>
      <c r="C88" s="30" t="s">
        <v>189</v>
      </c>
      <c r="D88" s="30" t="s">
        <v>250</v>
      </c>
      <c r="E88" s="31">
        <v>14404232191.574499</v>
      </c>
    </row>
    <row r="89" spans="1:5" ht="25.5">
      <c r="A89" s="30" t="s">
        <v>254</v>
      </c>
      <c r="B89" s="30" t="s">
        <v>102</v>
      </c>
      <c r="C89" s="30" t="s">
        <v>190</v>
      </c>
      <c r="D89" s="30" t="s">
        <v>250</v>
      </c>
      <c r="E89" s="31">
        <v>604551080.04553401</v>
      </c>
    </row>
    <row r="90" spans="1:5" ht="25.5">
      <c r="A90" s="30" t="s">
        <v>254</v>
      </c>
      <c r="B90" s="30" t="s">
        <v>102</v>
      </c>
      <c r="C90" s="30" t="s">
        <v>191</v>
      </c>
      <c r="D90" s="30" t="s">
        <v>250</v>
      </c>
      <c r="E90" s="31">
        <v>3073134656.8981299</v>
      </c>
    </row>
    <row r="91" spans="1:5" ht="25.5">
      <c r="A91" s="30" t="s">
        <v>254</v>
      </c>
      <c r="B91" s="30" t="s">
        <v>102</v>
      </c>
      <c r="C91" s="30" t="s">
        <v>192</v>
      </c>
      <c r="D91" s="30" t="s">
        <v>250</v>
      </c>
      <c r="E91" s="31">
        <v>1763273983.46614</v>
      </c>
    </row>
    <row r="92" spans="1:5" ht="25.5">
      <c r="A92" s="30" t="s">
        <v>254</v>
      </c>
      <c r="B92" s="30" t="s">
        <v>102</v>
      </c>
      <c r="C92" s="30" t="s">
        <v>193</v>
      </c>
      <c r="D92" s="30" t="s">
        <v>250</v>
      </c>
      <c r="E92" s="31">
        <v>957084050.536268</v>
      </c>
    </row>
    <row r="93" spans="1:5" ht="25.5">
      <c r="A93" s="30" t="s">
        <v>254</v>
      </c>
      <c r="B93" s="30" t="s">
        <v>102</v>
      </c>
      <c r="C93" s="30" t="s">
        <v>194</v>
      </c>
      <c r="D93" s="30" t="s">
        <v>250</v>
      </c>
      <c r="E93" s="31">
        <v>428342598.76888001</v>
      </c>
    </row>
    <row r="94" spans="1:5" ht="25.5">
      <c r="A94" s="30" t="s">
        <v>254</v>
      </c>
      <c r="B94" s="30" t="s">
        <v>102</v>
      </c>
      <c r="C94" s="30" t="s">
        <v>195</v>
      </c>
      <c r="D94" s="30" t="s">
        <v>250</v>
      </c>
      <c r="E94" s="31">
        <v>368925866.6688</v>
      </c>
    </row>
    <row r="95" spans="1:5" ht="25.5">
      <c r="A95" s="30" t="s">
        <v>254</v>
      </c>
      <c r="B95" s="30" t="s">
        <v>102</v>
      </c>
      <c r="C95" s="30" t="s">
        <v>196</v>
      </c>
      <c r="D95" s="30" t="s">
        <v>250</v>
      </c>
      <c r="E95" s="31">
        <v>645620266.66559994</v>
      </c>
    </row>
    <row r="96" spans="1:5" ht="25.5">
      <c r="A96" s="30" t="s">
        <v>254</v>
      </c>
      <c r="B96" s="30" t="s">
        <v>102</v>
      </c>
      <c r="C96" s="30" t="s">
        <v>197</v>
      </c>
      <c r="D96" s="30" t="s">
        <v>250</v>
      </c>
      <c r="E96" s="31">
        <v>1426713666.32884</v>
      </c>
    </row>
    <row r="97" spans="1:5" ht="25.5">
      <c r="A97" s="30" t="s">
        <v>254</v>
      </c>
      <c r="B97" s="30" t="s">
        <v>102</v>
      </c>
      <c r="C97" s="30" t="s">
        <v>198</v>
      </c>
      <c r="D97" s="30" t="s">
        <v>250</v>
      </c>
      <c r="E97" s="31">
        <v>92231466.662400007</v>
      </c>
    </row>
    <row r="98" spans="1:5" ht="25.5">
      <c r="A98" s="30" t="s">
        <v>254</v>
      </c>
      <c r="B98" s="30" t="s">
        <v>102</v>
      </c>
      <c r="C98" s="30" t="s">
        <v>199</v>
      </c>
      <c r="D98" s="30" t="s">
        <v>250</v>
      </c>
      <c r="E98" s="31">
        <v>1199009066.6688001</v>
      </c>
    </row>
    <row r="99" spans="1:5" ht="25.5">
      <c r="A99" s="30" t="s">
        <v>98</v>
      </c>
      <c r="B99" s="30" t="s">
        <v>22</v>
      </c>
      <c r="C99" s="30" t="s">
        <v>200</v>
      </c>
      <c r="D99" s="30" t="s">
        <v>251</v>
      </c>
      <c r="E99" s="31">
        <v>884847367</v>
      </c>
    </row>
    <row r="100" spans="1:5" ht="25.5">
      <c r="A100" s="30" t="s">
        <v>98</v>
      </c>
      <c r="B100" s="30" t="s">
        <v>47</v>
      </c>
      <c r="C100" s="30" t="s">
        <v>201</v>
      </c>
      <c r="D100" s="30" t="s">
        <v>250</v>
      </c>
      <c r="E100" s="31">
        <v>700000000</v>
      </c>
    </row>
    <row r="101" spans="1:5" ht="25.5">
      <c r="A101" s="30" t="s">
        <v>98</v>
      </c>
      <c r="B101" s="30" t="s">
        <v>47</v>
      </c>
      <c r="C101" s="30" t="s">
        <v>202</v>
      </c>
      <c r="D101" s="30" t="s">
        <v>250</v>
      </c>
      <c r="E101" s="31">
        <v>4366309471</v>
      </c>
    </row>
    <row r="102" spans="1:5" ht="25.5">
      <c r="A102" s="30" t="s">
        <v>98</v>
      </c>
      <c r="B102" s="30" t="s">
        <v>47</v>
      </c>
      <c r="C102" s="30" t="s">
        <v>203</v>
      </c>
      <c r="D102" s="30" t="s">
        <v>251</v>
      </c>
      <c r="E102" s="31">
        <v>377871579</v>
      </c>
    </row>
    <row r="103" spans="1:5" ht="25.5">
      <c r="A103" s="30" t="s">
        <v>98</v>
      </c>
      <c r="B103" s="30" t="s">
        <v>47</v>
      </c>
      <c r="C103" s="30" t="s">
        <v>204</v>
      </c>
      <c r="D103" s="30" t="s">
        <v>251</v>
      </c>
      <c r="E103" s="31">
        <v>1948544000</v>
      </c>
    </row>
    <row r="104" spans="1:5" ht="25.5">
      <c r="A104" s="30" t="s">
        <v>98</v>
      </c>
      <c r="B104" s="30" t="s">
        <v>47</v>
      </c>
      <c r="C104" s="30" t="s">
        <v>205</v>
      </c>
      <c r="D104" s="30" t="s">
        <v>251</v>
      </c>
      <c r="E104" s="31">
        <v>6313114044</v>
      </c>
    </row>
    <row r="105" spans="1:5" ht="25.5">
      <c r="A105" s="30" t="s">
        <v>98</v>
      </c>
      <c r="B105" s="30" t="s">
        <v>47</v>
      </c>
      <c r="C105" s="30" t="s">
        <v>206</v>
      </c>
      <c r="D105" s="30" t="s">
        <v>251</v>
      </c>
      <c r="E105" s="31">
        <v>3201906519</v>
      </c>
    </row>
    <row r="106" spans="1:5" ht="25.5">
      <c r="A106" s="30" t="s">
        <v>98</v>
      </c>
      <c r="B106" s="30" t="s">
        <v>47</v>
      </c>
      <c r="C106" s="30" t="s">
        <v>207</v>
      </c>
      <c r="D106" s="30" t="s">
        <v>251</v>
      </c>
      <c r="E106" s="31">
        <v>556491444</v>
      </c>
    </row>
    <row r="107" spans="1:5" ht="25.5">
      <c r="A107" s="30" t="s">
        <v>98</v>
      </c>
      <c r="B107" s="30" t="s">
        <v>47</v>
      </c>
      <c r="C107" s="30" t="s">
        <v>208</v>
      </c>
      <c r="D107" s="30" t="s">
        <v>251</v>
      </c>
      <c r="E107" s="31">
        <v>310968669</v>
      </c>
    </row>
    <row r="108" spans="1:5" ht="25.5">
      <c r="A108" s="30" t="s">
        <v>98</v>
      </c>
      <c r="B108" s="30" t="s">
        <v>47</v>
      </c>
      <c r="C108" s="30" t="s">
        <v>209</v>
      </c>
      <c r="D108" s="30" t="s">
        <v>251</v>
      </c>
      <c r="E108" s="31">
        <v>745714009</v>
      </c>
    </row>
    <row r="109" spans="1:5" ht="25.5">
      <c r="A109" s="30" t="s">
        <v>98</v>
      </c>
      <c r="B109" s="30" t="s">
        <v>47</v>
      </c>
      <c r="C109" s="30" t="s">
        <v>210</v>
      </c>
      <c r="D109" s="30" t="s">
        <v>251</v>
      </c>
      <c r="E109" s="31">
        <v>4170058638</v>
      </c>
    </row>
    <row r="110" spans="1:5" ht="25.5">
      <c r="A110" s="30" t="s">
        <v>98</v>
      </c>
      <c r="B110" s="30" t="s">
        <v>47</v>
      </c>
      <c r="C110" s="30" t="s">
        <v>211</v>
      </c>
      <c r="D110" s="30" t="s">
        <v>251</v>
      </c>
      <c r="E110" s="31">
        <v>308893691</v>
      </c>
    </row>
    <row r="111" spans="1:5" ht="25.5">
      <c r="A111" s="30" t="s">
        <v>98</v>
      </c>
      <c r="B111" s="30" t="s">
        <v>47</v>
      </c>
      <c r="C111" s="30" t="s">
        <v>212</v>
      </c>
      <c r="D111" s="30" t="s">
        <v>251</v>
      </c>
      <c r="E111" s="31">
        <v>7616986280</v>
      </c>
    </row>
    <row r="112" spans="1:5" ht="25.5">
      <c r="A112" s="30" t="s">
        <v>98</v>
      </c>
      <c r="B112" s="30" t="s">
        <v>47</v>
      </c>
      <c r="C112" s="30" t="s">
        <v>213</v>
      </c>
      <c r="D112" s="30" t="s">
        <v>251</v>
      </c>
      <c r="E112" s="31">
        <v>484610602</v>
      </c>
    </row>
    <row r="113" spans="1:5" ht="25.5">
      <c r="A113" s="30" t="s">
        <v>98</v>
      </c>
      <c r="B113" s="30" t="s">
        <v>99</v>
      </c>
      <c r="C113" s="30" t="s">
        <v>214</v>
      </c>
      <c r="D113" s="30" t="s">
        <v>250</v>
      </c>
      <c r="E113" s="31">
        <v>670752012.34000003</v>
      </c>
    </row>
    <row r="114" spans="1:5" ht="25.5">
      <c r="A114" s="30" t="s">
        <v>98</v>
      </c>
      <c r="B114" s="30" t="s">
        <v>99</v>
      </c>
      <c r="C114" s="30" t="s">
        <v>215</v>
      </c>
      <c r="D114" s="30" t="s">
        <v>250</v>
      </c>
      <c r="E114" s="31">
        <v>376188154.74000001</v>
      </c>
    </row>
    <row r="115" spans="1:5" ht="25.5">
      <c r="A115" s="30" t="s">
        <v>98</v>
      </c>
      <c r="B115" s="30" t="s">
        <v>99</v>
      </c>
      <c r="C115" s="30" t="s">
        <v>216</v>
      </c>
      <c r="D115" s="30" t="s">
        <v>250</v>
      </c>
      <c r="E115" s="31">
        <v>1661046200.9100001</v>
      </c>
    </row>
    <row r="116" spans="1:5" ht="25.5">
      <c r="A116" s="30" t="s">
        <v>98</v>
      </c>
      <c r="B116" s="30" t="s">
        <v>99</v>
      </c>
      <c r="C116" s="30" t="s">
        <v>217</v>
      </c>
      <c r="D116" s="30" t="s">
        <v>250</v>
      </c>
      <c r="E116" s="31">
        <v>6828167540.46</v>
      </c>
    </row>
    <row r="117" spans="1:5" ht="25.5">
      <c r="A117" s="30" t="s">
        <v>98</v>
      </c>
      <c r="B117" s="30" t="s">
        <v>99</v>
      </c>
      <c r="C117" s="30" t="s">
        <v>218</v>
      </c>
      <c r="D117" s="30" t="s">
        <v>250</v>
      </c>
      <c r="E117" s="31">
        <v>272264740</v>
      </c>
    </row>
    <row r="118" spans="1:5" ht="25.5">
      <c r="A118" s="30" t="s">
        <v>98</v>
      </c>
      <c r="B118" s="30" t="s">
        <v>99</v>
      </c>
      <c r="C118" s="30" t="s">
        <v>219</v>
      </c>
      <c r="D118" s="30" t="s">
        <v>250</v>
      </c>
      <c r="E118" s="31">
        <v>21750354000</v>
      </c>
    </row>
    <row r="119" spans="1:5" ht="38.25">
      <c r="A119" s="30" t="s">
        <v>98</v>
      </c>
      <c r="B119" s="30" t="s">
        <v>101</v>
      </c>
      <c r="C119" s="30" t="s">
        <v>220</v>
      </c>
      <c r="D119" s="30" t="s">
        <v>250</v>
      </c>
      <c r="E119" s="31">
        <v>34614806635.68</v>
      </c>
    </row>
    <row r="120" spans="1:5" ht="25.5">
      <c r="A120" s="30" t="s">
        <v>98</v>
      </c>
      <c r="B120" s="30" t="s">
        <v>101</v>
      </c>
      <c r="C120" s="30" t="s">
        <v>221</v>
      </c>
      <c r="D120" s="30" t="s">
        <v>250</v>
      </c>
      <c r="E120" s="31">
        <v>91500000000</v>
      </c>
    </row>
    <row r="121" spans="1:5" ht="25.5">
      <c r="A121" s="30" t="s">
        <v>98</v>
      </c>
      <c r="B121" s="30" t="s">
        <v>101</v>
      </c>
      <c r="C121" s="30" t="s">
        <v>222</v>
      </c>
      <c r="D121" s="30" t="s">
        <v>250</v>
      </c>
      <c r="E121" s="31">
        <v>9491776984</v>
      </c>
    </row>
    <row r="122" spans="1:5" ht="25.5">
      <c r="A122" s="30" t="s">
        <v>98</v>
      </c>
      <c r="B122" s="30" t="s">
        <v>101</v>
      </c>
      <c r="C122" s="30" t="s">
        <v>223</v>
      </c>
      <c r="D122" s="30" t="s">
        <v>251</v>
      </c>
      <c r="E122" s="31">
        <v>2455000000</v>
      </c>
    </row>
    <row r="123" spans="1:5" ht="51">
      <c r="A123" s="30" t="s">
        <v>98</v>
      </c>
      <c r="B123" s="30" t="s">
        <v>101</v>
      </c>
      <c r="C123" s="30" t="s">
        <v>224</v>
      </c>
      <c r="D123" s="30" t="s">
        <v>251</v>
      </c>
      <c r="E123" s="31">
        <v>3462000000</v>
      </c>
    </row>
    <row r="124" spans="1:5" ht="25.5">
      <c r="A124" s="30" t="s">
        <v>98</v>
      </c>
      <c r="B124" s="30" t="s">
        <v>101</v>
      </c>
      <c r="C124" s="30" t="s">
        <v>225</v>
      </c>
      <c r="D124" s="30" t="s">
        <v>250</v>
      </c>
      <c r="E124" s="31">
        <v>5365440000</v>
      </c>
    </row>
    <row r="125" spans="1:5" ht="25.5">
      <c r="A125" s="30" t="s">
        <v>98</v>
      </c>
      <c r="B125" s="30" t="s">
        <v>101</v>
      </c>
      <c r="C125" s="30" t="s">
        <v>226</v>
      </c>
      <c r="D125" s="30" t="s">
        <v>250</v>
      </c>
      <c r="E125" s="31">
        <v>325713922</v>
      </c>
    </row>
    <row r="126" spans="1:5" ht="25.5">
      <c r="A126" s="30" t="s">
        <v>98</v>
      </c>
      <c r="B126" s="30" t="s">
        <v>101</v>
      </c>
      <c r="C126" s="30" t="s">
        <v>227</v>
      </c>
      <c r="D126" s="30" t="s">
        <v>251</v>
      </c>
      <c r="E126" s="31">
        <v>455454486</v>
      </c>
    </row>
    <row r="127" spans="1:5" ht="25.5">
      <c r="A127" s="30" t="s">
        <v>98</v>
      </c>
      <c r="B127" s="30" t="s">
        <v>102</v>
      </c>
      <c r="C127" s="30" t="s">
        <v>228</v>
      </c>
      <c r="D127" s="30" t="s">
        <v>250</v>
      </c>
      <c r="E127" s="31">
        <v>1221692311</v>
      </c>
    </row>
    <row r="128" spans="1:5" ht="25.5">
      <c r="A128" s="30" t="s">
        <v>98</v>
      </c>
      <c r="B128" s="30" t="s">
        <v>102</v>
      </c>
      <c r="C128" s="30" t="s">
        <v>229</v>
      </c>
      <c r="D128" s="30" t="s">
        <v>250</v>
      </c>
      <c r="E128" s="31">
        <v>1927306264</v>
      </c>
    </row>
    <row r="129" spans="1:5" ht="25.5">
      <c r="A129" s="30" t="s">
        <v>98</v>
      </c>
      <c r="B129" s="30" t="s">
        <v>102</v>
      </c>
      <c r="C129" s="30" t="s">
        <v>230</v>
      </c>
      <c r="D129" s="30" t="s">
        <v>250</v>
      </c>
      <c r="E129" s="31">
        <v>1394284846.5584416</v>
      </c>
    </row>
    <row r="130" spans="1:5" ht="25.5">
      <c r="A130" s="30" t="s">
        <v>98</v>
      </c>
      <c r="B130" s="30" t="s">
        <v>102</v>
      </c>
      <c r="C130" s="30" t="s">
        <v>231</v>
      </c>
      <c r="D130" s="30" t="s">
        <v>250</v>
      </c>
      <c r="E130" s="31">
        <v>1497565205.5627706</v>
      </c>
    </row>
    <row r="131" spans="1:5" ht="25.5">
      <c r="A131" s="30" t="s">
        <v>98</v>
      </c>
      <c r="B131" s="30" t="s">
        <v>102</v>
      </c>
      <c r="C131" s="30" t="s">
        <v>232</v>
      </c>
      <c r="D131" s="30" t="s">
        <v>250</v>
      </c>
      <c r="E131" s="31">
        <v>258200897.51082253</v>
      </c>
    </row>
    <row r="132" spans="1:5" ht="25.5">
      <c r="A132" s="30" t="s">
        <v>98</v>
      </c>
      <c r="B132" s="30" t="s">
        <v>102</v>
      </c>
      <c r="C132" s="30" t="s">
        <v>233</v>
      </c>
      <c r="D132" s="30" t="s">
        <v>250</v>
      </c>
      <c r="E132" s="31">
        <v>258200897.51082253</v>
      </c>
    </row>
    <row r="133" spans="1:5" ht="25.5">
      <c r="A133" s="30" t="s">
        <v>98</v>
      </c>
      <c r="B133" s="30" t="s">
        <v>102</v>
      </c>
      <c r="C133" s="30" t="s">
        <v>234</v>
      </c>
      <c r="D133" s="30" t="s">
        <v>250</v>
      </c>
      <c r="E133" s="31">
        <v>206560718.00865802</v>
      </c>
    </row>
    <row r="134" spans="1:5" ht="25.5">
      <c r="A134" s="30" t="s">
        <v>98</v>
      </c>
      <c r="B134" s="30" t="s">
        <v>102</v>
      </c>
      <c r="C134" s="30" t="s">
        <v>235</v>
      </c>
      <c r="D134" s="30" t="s">
        <v>250</v>
      </c>
      <c r="E134" s="31">
        <v>516401795.02164507</v>
      </c>
    </row>
    <row r="135" spans="1:5" ht="25.5">
      <c r="A135" s="30" t="s">
        <v>98</v>
      </c>
      <c r="B135" s="30" t="s">
        <v>102</v>
      </c>
      <c r="C135" s="30" t="s">
        <v>236</v>
      </c>
      <c r="D135" s="30" t="s">
        <v>250</v>
      </c>
      <c r="E135" s="31">
        <v>361481256.51515156</v>
      </c>
    </row>
    <row r="136" spans="1:5" ht="25.5">
      <c r="A136" s="30" t="s">
        <v>98</v>
      </c>
      <c r="B136" s="30" t="s">
        <v>102</v>
      </c>
      <c r="C136" s="30" t="s">
        <v>237</v>
      </c>
      <c r="D136" s="30" t="s">
        <v>250</v>
      </c>
      <c r="E136" s="31">
        <v>877883051.53679657</v>
      </c>
    </row>
    <row r="137" spans="1:5" ht="25.5">
      <c r="A137" s="30" t="s">
        <v>98</v>
      </c>
      <c r="B137" s="30" t="s">
        <v>102</v>
      </c>
      <c r="C137" s="30" t="s">
        <v>238</v>
      </c>
      <c r="D137" s="30" t="s">
        <v>250</v>
      </c>
      <c r="E137" s="31">
        <v>722962513.03030312</v>
      </c>
    </row>
    <row r="138" spans="1:5" ht="25.5">
      <c r="A138" s="30" t="s">
        <v>98</v>
      </c>
      <c r="B138" s="30" t="s">
        <v>102</v>
      </c>
      <c r="C138" s="30" t="s">
        <v>239</v>
      </c>
      <c r="D138" s="30" t="s">
        <v>250</v>
      </c>
      <c r="E138" s="31">
        <v>464761615.51948053</v>
      </c>
    </row>
    <row r="139" spans="1:5" ht="25.5">
      <c r="A139" s="30" t="s">
        <v>98</v>
      </c>
      <c r="B139" s="30" t="s">
        <v>102</v>
      </c>
      <c r="C139" s="30" t="s">
        <v>240</v>
      </c>
      <c r="D139" s="30" t="s">
        <v>250</v>
      </c>
      <c r="E139" s="31">
        <v>516401795.02164507</v>
      </c>
    </row>
    <row r="140" spans="1:5" ht="25.5">
      <c r="A140" s="30" t="s">
        <v>98</v>
      </c>
      <c r="B140" s="30" t="s">
        <v>102</v>
      </c>
      <c r="C140" s="30" t="s">
        <v>241</v>
      </c>
      <c r="D140" s="30" t="s">
        <v>250</v>
      </c>
      <c r="E140" s="31">
        <v>258200897.51082253</v>
      </c>
    </row>
    <row r="141" spans="1:5" ht="25.5">
      <c r="A141" s="30" t="s">
        <v>98</v>
      </c>
      <c r="B141" s="30" t="s">
        <v>102</v>
      </c>
      <c r="C141" s="30" t="s">
        <v>242</v>
      </c>
      <c r="D141" s="30" t="s">
        <v>250</v>
      </c>
      <c r="E141" s="31">
        <v>3308660745</v>
      </c>
    </row>
    <row r="142" spans="1:5" ht="25.5">
      <c r="A142" s="30" t="s">
        <v>98</v>
      </c>
      <c r="B142" s="30" t="s">
        <v>102</v>
      </c>
      <c r="C142" s="30" t="s">
        <v>243</v>
      </c>
      <c r="D142" s="30" t="s">
        <v>250</v>
      </c>
      <c r="E142" s="31">
        <v>9162445140</v>
      </c>
    </row>
    <row r="143" spans="1:5" ht="25.5">
      <c r="A143" s="30" t="s">
        <v>98</v>
      </c>
      <c r="B143" s="30" t="s">
        <v>102</v>
      </c>
      <c r="C143" s="30" t="s">
        <v>244</v>
      </c>
      <c r="D143" s="30" t="s">
        <v>250</v>
      </c>
      <c r="E143" s="31">
        <v>15270741900</v>
      </c>
    </row>
    <row r="144" spans="1:5" ht="25.5">
      <c r="A144" s="30" t="s">
        <v>98</v>
      </c>
      <c r="B144" s="30" t="s">
        <v>102</v>
      </c>
      <c r="C144" s="30" t="s">
        <v>245</v>
      </c>
      <c r="D144" s="30" t="s">
        <v>250</v>
      </c>
      <c r="E144" s="31">
        <v>10180494600</v>
      </c>
    </row>
    <row r="145" spans="1:5" ht="25.5">
      <c r="A145" s="30" t="s">
        <v>98</v>
      </c>
      <c r="B145" s="30" t="s">
        <v>102</v>
      </c>
      <c r="C145" s="30" t="s">
        <v>246</v>
      </c>
      <c r="D145" s="30" t="s">
        <v>250</v>
      </c>
      <c r="E145" s="31">
        <v>15270741900</v>
      </c>
    </row>
    <row r="146" spans="1:5" ht="25.5">
      <c r="A146" s="30" t="s">
        <v>98</v>
      </c>
      <c r="B146" s="30" t="s">
        <v>102</v>
      </c>
      <c r="C146" s="30" t="s">
        <v>247</v>
      </c>
      <c r="D146" s="30" t="s">
        <v>250</v>
      </c>
      <c r="E146" s="31">
        <v>7635370950</v>
      </c>
    </row>
    <row r="147" spans="1:5" ht="25.5">
      <c r="A147" s="30" t="s">
        <v>98</v>
      </c>
      <c r="B147" s="30" t="s">
        <v>102</v>
      </c>
      <c r="C147" s="30" t="s">
        <v>248</v>
      </c>
      <c r="D147" s="30" t="s">
        <v>250</v>
      </c>
      <c r="E147" s="31">
        <v>6515516544</v>
      </c>
    </row>
    <row r="148" spans="1:5" ht="25.5">
      <c r="A148" s="30" t="s">
        <v>98</v>
      </c>
      <c r="B148" s="30" t="s">
        <v>102</v>
      </c>
      <c r="C148" s="30" t="s">
        <v>249</v>
      </c>
      <c r="D148" s="30" t="s">
        <v>250</v>
      </c>
      <c r="E148" s="31">
        <v>7380858585</v>
      </c>
    </row>
  </sheetData>
  <sheetProtection algorithmName="SHA-512" hashValue="6HZMawY7h8GKHMNnr1XWLqaa2nnyhcJ9PwblrYkpNd012UWoxG9Y9ZEgwD6AOVryOSv9t0ZSjxA2ISulqkEaQA==" saltValue="yC/ymkBFadq6+BZAv470og==" spinCount="100000" sheet="1" formatCells="0" formatColumns="0" formatRows="0" insertColumns="0" insertRows="0" insertHyperlinks="0" deleteColumns="0" deleteRows="0" sort="0" autoFilter="0" pivotTables="0"/>
  <autoFilter ref="A1:E148"/>
  <conditionalFormatting sqref="C2:C148">
    <cfRule type="duplicateValues" dxfId="0" priority="3"/>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4"/>
  <sheetViews>
    <sheetView workbookViewId="0">
      <selection activeCell="C8" sqref="C8"/>
    </sheetView>
  </sheetViews>
  <sheetFormatPr baseColWidth="10" defaultRowHeight="15"/>
  <cols>
    <col min="1" max="1" width="20.85546875" style="1" customWidth="1"/>
  </cols>
  <sheetData>
    <row r="2" spans="1:1" ht="16.5">
      <c r="A2" s="14" t="s">
        <v>76</v>
      </c>
    </row>
    <row r="3" spans="1:1">
      <c r="A3" s="12" t="s">
        <v>77</v>
      </c>
    </row>
    <row r="4" spans="1:1">
      <c r="A4" s="12" t="s">
        <v>8</v>
      </c>
    </row>
    <row r="5" spans="1:1">
      <c r="A5" s="12" t="s">
        <v>9</v>
      </c>
    </row>
    <row r="6" spans="1:1">
      <c r="A6" s="12" t="s">
        <v>10</v>
      </c>
    </row>
    <row r="7" spans="1:1">
      <c r="A7" s="12" t="s">
        <v>11</v>
      </c>
    </row>
    <row r="8" spans="1:1">
      <c r="A8" s="12" t="s">
        <v>12</v>
      </c>
    </row>
    <row r="9" spans="1:1">
      <c r="A9" s="12" t="s">
        <v>13</v>
      </c>
    </row>
    <row r="10" spans="1:1">
      <c r="A10" s="12" t="s">
        <v>14</v>
      </c>
    </row>
    <row r="11" spans="1:1">
      <c r="A11" s="12" t="s">
        <v>15</v>
      </c>
    </row>
    <row r="12" spans="1:1">
      <c r="A12" s="12" t="s">
        <v>16</v>
      </c>
    </row>
    <row r="13" spans="1:1">
      <c r="A13" s="12" t="s">
        <v>17</v>
      </c>
    </row>
    <row r="14" spans="1:1">
      <c r="A14" s="12" t="s">
        <v>18</v>
      </c>
    </row>
    <row r="15" spans="1:1" ht="16.5">
      <c r="A15" s="13"/>
    </row>
    <row r="16" spans="1:1">
      <c r="A16" s="12" t="s">
        <v>77</v>
      </c>
    </row>
    <row r="17" spans="1:1">
      <c r="A17" s="12" t="s">
        <v>10</v>
      </c>
    </row>
    <row r="18" spans="1:1">
      <c r="A18" s="12" t="s">
        <v>12</v>
      </c>
    </row>
    <row r="19" spans="1:1">
      <c r="A19" s="12" t="s">
        <v>13</v>
      </c>
    </row>
    <row r="20" spans="1:1">
      <c r="A20" s="12" t="s">
        <v>14</v>
      </c>
    </row>
    <row r="21" spans="1:1">
      <c r="A21" s="12" t="s">
        <v>15</v>
      </c>
    </row>
    <row r="22" spans="1:1">
      <c r="A22" s="12" t="s">
        <v>16</v>
      </c>
    </row>
    <row r="23" spans="1:1">
      <c r="A23" s="12" t="s">
        <v>17</v>
      </c>
    </row>
    <row r="24" spans="1:1">
      <c r="A24" s="12" t="s">
        <v>18</v>
      </c>
    </row>
    <row r="25" spans="1:1" ht="16.5">
      <c r="A25" s="13" t="s">
        <v>78</v>
      </c>
    </row>
    <row r="26" spans="1:1">
      <c r="A26" s="12" t="s">
        <v>77</v>
      </c>
    </row>
    <row r="28" spans="1:1">
      <c r="A28" s="12" t="s">
        <v>9</v>
      </c>
    </row>
    <row r="29" spans="1:1">
      <c r="A29" s="12" t="s">
        <v>10</v>
      </c>
    </row>
    <row r="30" spans="1:1">
      <c r="A30" s="12" t="s">
        <v>22</v>
      </c>
    </row>
    <row r="32" spans="1:1">
      <c r="A32" s="12" t="s">
        <v>23</v>
      </c>
    </row>
    <row r="33" spans="1:1">
      <c r="A33" s="12" t="s">
        <v>12</v>
      </c>
    </row>
    <row r="34" spans="1:1">
      <c r="A34" s="12" t="s">
        <v>13</v>
      </c>
    </row>
    <row r="35" spans="1:1">
      <c r="A35" s="12" t="s">
        <v>79</v>
      </c>
    </row>
    <row r="37" spans="1:1">
      <c r="A37" s="12" t="s">
        <v>32</v>
      </c>
    </row>
    <row r="38" spans="1:1">
      <c r="A38" s="12" t="s">
        <v>15</v>
      </c>
    </row>
    <row r="40" spans="1:1">
      <c r="A40" s="12" t="s">
        <v>16</v>
      </c>
    </row>
    <row r="41" spans="1:1">
      <c r="A41" s="12" t="s">
        <v>17</v>
      </c>
    </row>
    <row r="42" spans="1:1">
      <c r="A42" s="12" t="s">
        <v>18</v>
      </c>
    </row>
    <row r="43" spans="1:1">
      <c r="A43" s="12" t="s">
        <v>80</v>
      </c>
    </row>
    <row r="44" spans="1:1">
      <c r="A44" s="12" t="s">
        <v>77</v>
      </c>
    </row>
    <row r="45" spans="1:1">
      <c r="A45" s="12" t="s">
        <v>9</v>
      </c>
    </row>
    <row r="46" spans="1:1">
      <c r="A46" s="12" t="s">
        <v>12</v>
      </c>
    </row>
    <row r="47" spans="1:1">
      <c r="A47" s="12" t="s">
        <v>14</v>
      </c>
    </row>
    <row r="48" spans="1:1">
      <c r="A48" s="12" t="s">
        <v>32</v>
      </c>
    </row>
    <row r="49" spans="1:1">
      <c r="A49" s="12" t="s">
        <v>15</v>
      </c>
    </row>
    <row r="50" spans="1:1">
      <c r="A50" s="12" t="s">
        <v>16</v>
      </c>
    </row>
    <row r="51" spans="1:1">
      <c r="A51" s="12" t="s">
        <v>17</v>
      </c>
    </row>
    <row r="52" spans="1:1" ht="16.5">
      <c r="A52" s="13" t="s">
        <v>81</v>
      </c>
    </row>
    <row r="53" spans="1:1">
      <c r="A53" s="15" t="s">
        <v>77</v>
      </c>
    </row>
    <row r="54" spans="1:1">
      <c r="A54" s="15"/>
    </row>
    <row r="55" spans="1:1">
      <c r="A55" s="15" t="s">
        <v>9</v>
      </c>
    </row>
    <row r="56" spans="1:1">
      <c r="A56" s="15" t="s">
        <v>10</v>
      </c>
    </row>
    <row r="57" spans="1:1">
      <c r="A57" s="15" t="s">
        <v>22</v>
      </c>
    </row>
    <row r="58" spans="1:1">
      <c r="A58" s="15" t="s">
        <v>12</v>
      </c>
    </row>
    <row r="59" spans="1:1">
      <c r="A59" s="15" t="s">
        <v>13</v>
      </c>
    </row>
    <row r="60" spans="1:1">
      <c r="A60" s="15" t="s">
        <v>14</v>
      </c>
    </row>
    <row r="61" spans="1:1">
      <c r="A61" s="15" t="s">
        <v>15</v>
      </c>
    </row>
    <row r="62" spans="1:1">
      <c r="A62" s="15" t="s">
        <v>16</v>
      </c>
    </row>
    <row r="63" spans="1:1">
      <c r="A63" s="15" t="s">
        <v>17</v>
      </c>
    </row>
    <row r="64" spans="1:1" ht="16.5">
      <c r="A64" s="13"/>
    </row>
    <row r="65" spans="1:1">
      <c r="A65" s="12" t="s">
        <v>77</v>
      </c>
    </row>
    <row r="66" spans="1:1">
      <c r="A66" s="12" t="s">
        <v>9</v>
      </c>
    </row>
    <row r="67" spans="1:1">
      <c r="A67" s="12" t="s">
        <v>10</v>
      </c>
    </row>
    <row r="68" spans="1:1">
      <c r="A68" s="12" t="s">
        <v>12</v>
      </c>
    </row>
    <row r="69" spans="1:1">
      <c r="A69" s="12" t="s">
        <v>13</v>
      </c>
    </row>
    <row r="70" spans="1:1">
      <c r="A70" s="12" t="s">
        <v>15</v>
      </c>
    </row>
    <row r="71" spans="1:1">
      <c r="A71" s="12" t="s">
        <v>16</v>
      </c>
    </row>
    <row r="72" spans="1:1">
      <c r="A72" s="12" t="s">
        <v>17</v>
      </c>
    </row>
    <row r="73" spans="1:1" ht="16.5">
      <c r="A73" s="13"/>
    </row>
    <row r="74" spans="1:1">
      <c r="A74" s="15" t="s">
        <v>77</v>
      </c>
    </row>
    <row r="75" spans="1:1">
      <c r="A75" s="15" t="s">
        <v>8</v>
      </c>
    </row>
    <row r="76" spans="1:1">
      <c r="A76" s="15" t="s">
        <v>9</v>
      </c>
    </row>
    <row r="77" spans="1:1">
      <c r="A77" s="15" t="s">
        <v>12</v>
      </c>
    </row>
    <row r="78" spans="1:1">
      <c r="A78" s="15" t="s">
        <v>14</v>
      </c>
    </row>
    <row r="79" spans="1:1">
      <c r="A79" s="15" t="s">
        <v>32</v>
      </c>
    </row>
    <row r="80" spans="1:1">
      <c r="A80" s="15" t="s">
        <v>15</v>
      </c>
    </row>
    <row r="81" spans="1:1">
      <c r="A81" s="15" t="s">
        <v>16</v>
      </c>
    </row>
    <row r="82" spans="1:1">
      <c r="A82" s="15" t="s">
        <v>17</v>
      </c>
    </row>
    <row r="83" spans="1:1">
      <c r="A83" s="15" t="s">
        <v>18</v>
      </c>
    </row>
    <row r="84" spans="1:1">
      <c r="A84" s="16"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6</vt:i4>
      </vt:variant>
    </vt:vector>
  </HeadingPairs>
  <TitlesOfParts>
    <vt:vector size="6" baseType="lpstr">
      <vt:lpstr>C.Paz</vt:lpstr>
      <vt:lpstr>CP Plan</vt:lpstr>
      <vt:lpstr>Cplan Proyectos InfoSocial</vt:lpstr>
      <vt:lpstr>CP Paz</vt:lpstr>
      <vt:lpstr>CPaz Proyectos InfSocial</vt:lpstr>
      <vt:lpstr>Hoja1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Dussan Salas</dc:creator>
  <cp:lastModifiedBy>Sherly Margarita Serje Rodriguez</cp:lastModifiedBy>
  <dcterms:created xsi:type="dcterms:W3CDTF">2018-05-17T16:27:54Z</dcterms:created>
  <dcterms:modified xsi:type="dcterms:W3CDTF">2018-05-23T20:31:21Z</dcterms:modified>
</cp:coreProperties>
</file>