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\"/>
    </mc:Choice>
  </mc:AlternateContent>
  <xr:revisionPtr revIDLastSave="0" documentId="8_{5F48007E-1039-4B33-A165-B5285BCB39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CIO DE CONTRATOS" sheetId="1" r:id="rId1"/>
    <sheet name="PRECIO DE BOLSA" sheetId="4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16" i="4" l="1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P10" i="4"/>
  <c r="AZ10" i="4"/>
  <c r="AN10" i="4"/>
  <c r="X10" i="4"/>
  <c r="D10" i="4"/>
  <c r="BU9" i="4"/>
  <c r="BU10" i="4" s="1"/>
  <c r="BT9" i="4"/>
  <c r="BT10" i="4" s="1"/>
  <c r="BS9" i="4"/>
  <c r="BS10" i="4" s="1"/>
  <c r="BR9" i="4"/>
  <c r="BR2" i="4" s="1"/>
  <c r="BQ9" i="4"/>
  <c r="BQ10" i="4" s="1"/>
  <c r="BP9" i="4"/>
  <c r="BP2" i="4" s="1"/>
  <c r="BO9" i="4"/>
  <c r="BO10" i="4" s="1"/>
  <c r="BN9" i="4"/>
  <c r="BN10" i="4" s="1"/>
  <c r="BM9" i="4"/>
  <c r="BM10" i="4" s="1"/>
  <c r="BL9" i="4"/>
  <c r="BL10" i="4" s="1"/>
  <c r="BK9" i="4"/>
  <c r="BK10" i="4" s="1"/>
  <c r="BJ9" i="4"/>
  <c r="BJ2" i="4" s="1"/>
  <c r="BI9" i="4"/>
  <c r="BI10" i="4" s="1"/>
  <c r="BH9" i="4"/>
  <c r="BH2" i="4" s="1"/>
  <c r="BG9" i="4"/>
  <c r="BG10" i="4" s="1"/>
  <c r="BF9" i="4"/>
  <c r="BF10" i="4" s="1"/>
  <c r="BE9" i="4"/>
  <c r="BE10" i="4" s="1"/>
  <c r="BD9" i="4"/>
  <c r="BD10" i="4" s="1"/>
  <c r="BC9" i="4"/>
  <c r="BC10" i="4" s="1"/>
  <c r="BB9" i="4"/>
  <c r="BB2" i="4" s="1"/>
  <c r="BA9" i="4"/>
  <c r="BA10" i="4" s="1"/>
  <c r="AZ9" i="4"/>
  <c r="AZ2" i="4" s="1"/>
  <c r="AY9" i="4"/>
  <c r="AY10" i="4" s="1"/>
  <c r="AX9" i="4"/>
  <c r="AX10" i="4" s="1"/>
  <c r="AW9" i="4"/>
  <c r="AW10" i="4" s="1"/>
  <c r="AV9" i="4"/>
  <c r="AV10" i="4" s="1"/>
  <c r="AU9" i="4"/>
  <c r="AU10" i="4" s="1"/>
  <c r="AT9" i="4"/>
  <c r="AT2" i="4" s="1"/>
  <c r="AS9" i="4"/>
  <c r="AS10" i="4" s="1"/>
  <c r="AR9" i="4"/>
  <c r="AR10" i="4" s="1"/>
  <c r="AQ9" i="4"/>
  <c r="AQ10" i="4" s="1"/>
  <c r="AP9" i="4"/>
  <c r="AP10" i="4" s="1"/>
  <c r="AO9" i="4"/>
  <c r="AO10" i="4" s="1"/>
  <c r="AN9" i="4"/>
  <c r="AM9" i="4"/>
  <c r="AM10" i="4" s="1"/>
  <c r="AL9" i="4"/>
  <c r="AL2" i="4" s="1"/>
  <c r="AK9" i="4"/>
  <c r="AK10" i="4" s="1"/>
  <c r="AJ9" i="4"/>
  <c r="AJ2" i="4" s="1"/>
  <c r="AI9" i="4"/>
  <c r="AI10" i="4" s="1"/>
  <c r="AH9" i="4"/>
  <c r="AH10" i="4" s="1"/>
  <c r="AG9" i="4"/>
  <c r="AG10" i="4" s="1"/>
  <c r="AF9" i="4"/>
  <c r="AF10" i="4" s="1"/>
  <c r="AE9" i="4"/>
  <c r="AE10" i="4" s="1"/>
  <c r="AD9" i="4"/>
  <c r="AD2" i="4" s="1"/>
  <c r="AC9" i="4"/>
  <c r="AC10" i="4" s="1"/>
  <c r="AB9" i="4"/>
  <c r="AB2" i="4" s="1"/>
  <c r="AA9" i="4"/>
  <c r="AA10" i="4" s="1"/>
  <c r="Z9" i="4"/>
  <c r="Z2" i="4" s="1"/>
  <c r="Y9" i="4"/>
  <c r="Y10" i="4" s="1"/>
  <c r="X9" i="4"/>
  <c r="W9" i="4"/>
  <c r="W10" i="4" s="1"/>
  <c r="V9" i="4"/>
  <c r="V2" i="4" s="1"/>
  <c r="U9" i="4"/>
  <c r="U10" i="4" s="1"/>
  <c r="T9" i="4"/>
  <c r="T2" i="4" s="1"/>
  <c r="S9" i="4"/>
  <c r="S10" i="4" s="1"/>
  <c r="R9" i="4"/>
  <c r="R10" i="4" s="1"/>
  <c r="Q9" i="4"/>
  <c r="Q10" i="4" s="1"/>
  <c r="P9" i="4"/>
  <c r="P10" i="4" s="1"/>
  <c r="O9" i="4"/>
  <c r="O10" i="4" s="1"/>
  <c r="N9" i="4"/>
  <c r="N10" i="4" s="1"/>
  <c r="M9" i="4"/>
  <c r="M10" i="4" s="1"/>
  <c r="L9" i="4"/>
  <c r="L10" i="4" s="1"/>
  <c r="K9" i="4"/>
  <c r="K10" i="4" s="1"/>
  <c r="J9" i="4"/>
  <c r="J10" i="4" s="1"/>
  <c r="I9" i="4"/>
  <c r="I10" i="4" s="1"/>
  <c r="H9" i="4"/>
  <c r="H10" i="4" s="1"/>
  <c r="G9" i="4"/>
  <c r="G10" i="4" s="1"/>
  <c r="F9" i="4"/>
  <c r="F10" i="4" s="1"/>
  <c r="E9" i="4"/>
  <c r="E10" i="4" s="1"/>
  <c r="D9" i="4"/>
  <c r="C9" i="4"/>
  <c r="C10" i="4" s="1"/>
  <c r="BT2" i="4"/>
  <c r="BM2" i="4"/>
  <c r="BL2" i="4"/>
  <c r="BK2" i="4"/>
  <c r="BE2" i="4"/>
  <c r="BD2" i="4"/>
  <c r="BC2" i="4"/>
  <c r="AW2" i="4"/>
  <c r="AV2" i="4"/>
  <c r="AO2" i="4"/>
  <c r="AN2" i="4"/>
  <c r="AG2" i="4"/>
  <c r="AF2" i="4"/>
  <c r="AE2" i="4"/>
  <c r="Y2" i="4"/>
  <c r="X2" i="4"/>
  <c r="W2" i="4"/>
  <c r="Q2" i="4"/>
  <c r="P2" i="4"/>
  <c r="O2" i="4" l="1"/>
  <c r="AU2" i="4"/>
  <c r="AJ10" i="4"/>
  <c r="BB10" i="4"/>
  <c r="V10" i="4"/>
  <c r="BR10" i="4"/>
  <c r="AM2" i="4"/>
  <c r="BS2" i="4"/>
  <c r="T10" i="4"/>
  <c r="AL10" i="4"/>
  <c r="AH2" i="4"/>
  <c r="BN2" i="4"/>
  <c r="R2" i="4"/>
  <c r="AP2" i="4"/>
  <c r="BF2" i="4"/>
  <c r="S2" i="4"/>
  <c r="AA2" i="4"/>
  <c r="AI2" i="4"/>
  <c r="AQ2" i="4"/>
  <c r="AY2" i="4"/>
  <c r="BG2" i="4"/>
  <c r="BO2" i="4"/>
  <c r="Z10" i="4"/>
  <c r="AB10" i="4"/>
  <c r="BH10" i="4"/>
  <c r="U2" i="4"/>
  <c r="AC2" i="4"/>
  <c r="AK2" i="4"/>
  <c r="BA2" i="4"/>
  <c r="AD10" i="4"/>
  <c r="AT10" i="4"/>
  <c r="BJ10" i="4"/>
  <c r="AX2" i="4"/>
  <c r="AR2" i="4"/>
  <c r="AS2" i="4"/>
  <c r="BI2" i="4"/>
  <c r="BQ2" i="4"/>
  <c r="C16" i="1"/>
  <c r="D16" i="1"/>
  <c r="E16" i="1"/>
  <c r="F16" i="1"/>
  <c r="G16" i="1"/>
  <c r="H16" i="1"/>
  <c r="I16" i="1"/>
  <c r="J16" i="1"/>
  <c r="K16" i="1"/>
  <c r="L16" i="1"/>
  <c r="M16" i="1"/>
  <c r="N16" i="1"/>
  <c r="C14" i="1"/>
  <c r="D14" i="1"/>
  <c r="E14" i="1"/>
  <c r="F14" i="1"/>
  <c r="G14" i="1"/>
  <c r="H14" i="1"/>
  <c r="I14" i="1"/>
  <c r="J14" i="1"/>
  <c r="K14" i="1"/>
  <c r="L14" i="1"/>
  <c r="M14" i="1"/>
  <c r="N14" i="1"/>
  <c r="BR16" i="1"/>
  <c r="BS16" i="1"/>
  <c r="BT16" i="1"/>
  <c r="BU16" i="1"/>
  <c r="BR14" i="1"/>
  <c r="BS14" i="1"/>
  <c r="BT14" i="1"/>
  <c r="BU14" i="1"/>
  <c r="C9" i="1"/>
  <c r="C10" i="1" s="1"/>
  <c r="D9" i="1"/>
  <c r="D10" i="1"/>
  <c r="C11" i="1"/>
  <c r="D11" i="1"/>
  <c r="E9" i="1"/>
  <c r="E10" i="1" s="1"/>
  <c r="F9" i="1"/>
  <c r="F10" i="1" s="1"/>
  <c r="G9" i="1"/>
  <c r="G10" i="1"/>
  <c r="E11" i="1"/>
  <c r="F11" i="1"/>
  <c r="G11" i="1"/>
  <c r="H9" i="1"/>
  <c r="H10" i="1" s="1"/>
  <c r="I9" i="1"/>
  <c r="I10" i="1" s="1"/>
  <c r="J9" i="1"/>
  <c r="J10" i="1" s="1"/>
  <c r="H11" i="1"/>
  <c r="I11" i="1"/>
  <c r="J11" i="1"/>
  <c r="K9" i="1"/>
  <c r="K10" i="1" s="1"/>
  <c r="L9" i="1"/>
  <c r="L10" i="1" s="1"/>
  <c r="M9" i="1"/>
  <c r="M10" i="1" s="1"/>
  <c r="N9" i="1"/>
  <c r="N10" i="1"/>
  <c r="K11" i="1"/>
  <c r="L11" i="1"/>
  <c r="M11" i="1"/>
  <c r="N11" i="1"/>
  <c r="BU11" i="1"/>
  <c r="BU9" i="1"/>
  <c r="BU10" i="1" s="1"/>
  <c r="BS10" i="1"/>
  <c r="BR11" i="1"/>
  <c r="BS11" i="1"/>
  <c r="BT11" i="1"/>
  <c r="BR9" i="1"/>
  <c r="BR2" i="1" s="1"/>
  <c r="BS9" i="1"/>
  <c r="BS2" i="1" s="1"/>
  <c r="BT9" i="1"/>
  <c r="BT2" i="1" s="1"/>
  <c r="BR10" i="1" l="1"/>
  <c r="BT10" i="1"/>
  <c r="BK16" i="1" l="1"/>
  <c r="AM16" i="1"/>
  <c r="O16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L16" i="1"/>
  <c r="BM16" i="1"/>
  <c r="BN16" i="1"/>
  <c r="BO16" i="1"/>
  <c r="BP16" i="1"/>
  <c r="BQ16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O11" i="1"/>
  <c r="AP2" i="1"/>
  <c r="AQ2" i="1"/>
  <c r="S10" i="1"/>
  <c r="T10" i="1"/>
  <c r="AY10" i="1"/>
  <c r="AZ10" i="1"/>
  <c r="P9" i="1"/>
  <c r="P2" i="1" s="1"/>
  <c r="Q9" i="1"/>
  <c r="Q10" i="1" s="1"/>
  <c r="R9" i="1"/>
  <c r="R10" i="1" s="1"/>
  <c r="S9" i="1"/>
  <c r="S2" i="1" s="1"/>
  <c r="T9" i="1"/>
  <c r="T2" i="1" s="1"/>
  <c r="U9" i="1"/>
  <c r="U10" i="1" s="1"/>
  <c r="V9" i="1"/>
  <c r="V10" i="1" s="1"/>
  <c r="W9" i="1"/>
  <c r="W10" i="1" s="1"/>
  <c r="X9" i="1"/>
  <c r="X2" i="1" s="1"/>
  <c r="Y9" i="1"/>
  <c r="Y10" i="1" s="1"/>
  <c r="Z9" i="1"/>
  <c r="Z10" i="1" s="1"/>
  <c r="AA9" i="1"/>
  <c r="AA10" i="1" s="1"/>
  <c r="AB9" i="1"/>
  <c r="AB2" i="1" s="1"/>
  <c r="AC9" i="1"/>
  <c r="AC10" i="1" s="1"/>
  <c r="AD9" i="1"/>
  <c r="AD10" i="1" s="1"/>
  <c r="AE9" i="1"/>
  <c r="AE10" i="1" s="1"/>
  <c r="AF9" i="1"/>
  <c r="AF2" i="1" s="1"/>
  <c r="AG9" i="1"/>
  <c r="AG10" i="1" s="1"/>
  <c r="AH9" i="1"/>
  <c r="AH10" i="1" s="1"/>
  <c r="AI9" i="1"/>
  <c r="AI2" i="1" s="1"/>
  <c r="AJ9" i="1"/>
  <c r="AJ2" i="1" s="1"/>
  <c r="AK9" i="1"/>
  <c r="AK10" i="1" s="1"/>
  <c r="AL9" i="1"/>
  <c r="AL10" i="1" s="1"/>
  <c r="AM9" i="1"/>
  <c r="AM10" i="1" s="1"/>
  <c r="AN9" i="1"/>
  <c r="AN2" i="1" s="1"/>
  <c r="AO9" i="1"/>
  <c r="AO10" i="1" s="1"/>
  <c r="AP9" i="1"/>
  <c r="AP10" i="1" s="1"/>
  <c r="AQ9" i="1"/>
  <c r="AQ10" i="1" s="1"/>
  <c r="AR9" i="1"/>
  <c r="AR2" i="1" s="1"/>
  <c r="AS9" i="1"/>
  <c r="AS10" i="1" s="1"/>
  <c r="AT9" i="1"/>
  <c r="AT10" i="1" s="1"/>
  <c r="AU9" i="1"/>
  <c r="AU2" i="1" s="1"/>
  <c r="AV9" i="1"/>
  <c r="AV2" i="1" s="1"/>
  <c r="AW9" i="1"/>
  <c r="AW10" i="1" s="1"/>
  <c r="AX9" i="1"/>
  <c r="AX10" i="1" s="1"/>
  <c r="AY9" i="1"/>
  <c r="AY2" i="1" s="1"/>
  <c r="AZ9" i="1"/>
  <c r="AZ2" i="1" s="1"/>
  <c r="BA9" i="1"/>
  <c r="BA10" i="1" s="1"/>
  <c r="BB9" i="1"/>
  <c r="BB10" i="1" s="1"/>
  <c r="BC9" i="1"/>
  <c r="BC10" i="1" s="1"/>
  <c r="BD9" i="1"/>
  <c r="BD2" i="1" s="1"/>
  <c r="BE9" i="1"/>
  <c r="BE10" i="1" s="1"/>
  <c r="BF9" i="1"/>
  <c r="BF10" i="1" s="1"/>
  <c r="BG9" i="1"/>
  <c r="BG10" i="1" s="1"/>
  <c r="BH9" i="1"/>
  <c r="BH2" i="1" s="1"/>
  <c r="BI9" i="1"/>
  <c r="BI10" i="1" s="1"/>
  <c r="BJ9" i="1"/>
  <c r="BJ10" i="1" s="1"/>
  <c r="BK9" i="1"/>
  <c r="BK2" i="1" s="1"/>
  <c r="BL9" i="1"/>
  <c r="BL2" i="1" s="1"/>
  <c r="BM9" i="1"/>
  <c r="BM10" i="1" s="1"/>
  <c r="BN9" i="1"/>
  <c r="BN10" i="1" s="1"/>
  <c r="BO9" i="1"/>
  <c r="BO2" i="1" s="1"/>
  <c r="BP9" i="1"/>
  <c r="BP2" i="1" s="1"/>
  <c r="BQ9" i="1"/>
  <c r="BQ10" i="1" s="1"/>
  <c r="O9" i="1"/>
  <c r="O10" i="1" s="1"/>
  <c r="O14" i="1"/>
  <c r="BP10" i="1" l="1"/>
  <c r="AJ10" i="1"/>
  <c r="BG2" i="1"/>
  <c r="AA2" i="1"/>
  <c r="BO10" i="1"/>
  <c r="AI10" i="1"/>
  <c r="BF2" i="1"/>
  <c r="Z2" i="1"/>
  <c r="BL10" i="1"/>
  <c r="AV10" i="1"/>
  <c r="AF10" i="1"/>
  <c r="P10" i="1"/>
  <c r="BC2" i="1"/>
  <c r="AM2" i="1"/>
  <c r="W2" i="1"/>
  <c r="BK10" i="1"/>
  <c r="O2" i="1"/>
  <c r="V2" i="1"/>
  <c r="BH10" i="1"/>
  <c r="AR10" i="1"/>
  <c r="AB10" i="1"/>
  <c r="AU10" i="1"/>
  <c r="AL2" i="1"/>
  <c r="BN2" i="1"/>
  <c r="AX2" i="1"/>
  <c r="AH2" i="1"/>
  <c r="R2" i="1"/>
  <c r="BD10" i="1"/>
  <c r="AN10" i="1"/>
  <c r="X10" i="1"/>
  <c r="AE2" i="1"/>
  <c r="BB2" i="1"/>
  <c r="BJ2" i="1"/>
  <c r="AT2" i="1"/>
  <c r="AD2" i="1"/>
  <c r="BQ2" i="1"/>
  <c r="BM2" i="1"/>
  <c r="BI2" i="1"/>
  <c r="BE2" i="1"/>
  <c r="BA2" i="1"/>
  <c r="AW2" i="1"/>
  <c r="AS2" i="1"/>
  <c r="AO2" i="1"/>
  <c r="AK2" i="1"/>
  <c r="AG2" i="1"/>
  <c r="AC2" i="1"/>
  <c r="Y2" i="1"/>
  <c r="U2" i="1"/>
  <c r="Q2" i="1"/>
</calcChain>
</file>

<file path=xl/sharedStrings.xml><?xml version="1.0" encoding="utf-8"?>
<sst xmlns="http://schemas.openxmlformats.org/spreadsheetml/2006/main" count="44" uniqueCount="16">
  <si>
    <t>COMPRAS DE ENERGÍA</t>
  </si>
  <si>
    <t>Cc - energía comprada en contratos</t>
  </si>
  <si>
    <t>kWh</t>
  </si>
  <si>
    <t>Costo Energía comprada  contratos</t>
  </si>
  <si>
    <t>$</t>
  </si>
  <si>
    <t>Energía comprada bolsa</t>
  </si>
  <si>
    <t>Costo energía bolsa</t>
  </si>
  <si>
    <t>COSTO ($/KWH)</t>
  </si>
  <si>
    <t>total compras</t>
  </si>
  <si>
    <t>kwh</t>
  </si>
  <si>
    <t>DEMANDA</t>
  </si>
  <si>
    <t>% Exposición en Bolsa 1</t>
  </si>
  <si>
    <t>% Exposición en Bolsa 2</t>
  </si>
  <si>
    <t>Mc</t>
  </si>
  <si>
    <t>Exposicón en  Bolsa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</si>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</sst>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_ ;[Red]\-#,##0\ 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DDF1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4" xfId="0" applyFill="1" applyBorder="1" applyAlignment="1">
      <alignment horizontal="center" vertical="center"/>
    </xf>
    <xf numFmtId="17" fontId="16" fillId="0" borderId="11" xfId="0" applyNumberFormat="1" applyFont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1" fontId="0" fillId="0" borderId="0" xfId="0" applyNumberFormat="1"/>
    <xf numFmtId="17" fontId="16" fillId="0" borderId="10" xfId="0" applyNumberFormat="1" applyFont="1" applyBorder="1" applyAlignment="1">
      <alignment horizontal="center" vertical="center"/>
    </xf>
    <xf numFmtId="17" fontId="21" fillId="0" borderId="10" xfId="0" applyNumberFormat="1" applyFont="1" applyBorder="1" applyAlignment="1">
      <alignment horizontal="center" vertical="center"/>
    </xf>
    <xf numFmtId="17" fontId="23" fillId="0" borderId="10" xfId="0" applyNumberFormat="1" applyFont="1" applyBorder="1" applyAlignment="1">
      <alignment horizontal="center" vertical="center"/>
    </xf>
    <xf numFmtId="9" fontId="0" fillId="0" borderId="0" xfId="1" applyFo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33" borderId="10" xfId="0" applyFill="1" applyBorder="1" applyAlignment="1">
      <alignment vertical="center"/>
    </xf>
    <xf numFmtId="3" fontId="0" fillId="0" borderId="0" xfId="0" applyNumberFormat="1"/>
    <xf numFmtId="0" fontId="0" fillId="33" borderId="0" xfId="0" applyFill="1"/>
    <xf numFmtId="17" fontId="16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33" borderId="10" xfId="0" applyFill="1" applyBorder="1" applyAlignment="1">
      <alignment vertical="center"/>
    </xf>
    <xf numFmtId="3" fontId="0" fillId="36" borderId="10" xfId="0" applyNumberFormat="1" applyFill="1" applyBorder="1" applyAlignment="1">
      <alignment vertical="center"/>
    </xf>
    <xf numFmtId="3" fontId="0" fillId="34" borderId="10" xfId="0" applyNumberFormat="1" applyFill="1" applyBorder="1" applyAlignment="1">
      <alignment vertical="center"/>
    </xf>
    <xf numFmtId="166" fontId="1" fillId="33" borderId="10" xfId="54" applyNumberFormat="1" applyFont="1" applyFill="1" applyBorder="1" applyAlignment="1">
      <alignment vertical="center"/>
    </xf>
    <xf numFmtId="166" fontId="1" fillId="36" borderId="10" xfId="54" applyNumberFormat="1" applyFont="1" applyFill="1" applyBorder="1" applyAlignment="1">
      <alignment vertical="center"/>
    </xf>
    <xf numFmtId="166" fontId="1" fillId="34" borderId="10" xfId="54" applyNumberFormat="1" applyFont="1" applyFill="1" applyBorder="1" applyAlignment="1">
      <alignment vertical="center"/>
    </xf>
    <xf numFmtId="3" fontId="20" fillId="38" borderId="10" xfId="0" applyNumberFormat="1" applyFont="1" applyFill="1" applyBorder="1" applyAlignment="1">
      <alignment vertical="center"/>
    </xf>
    <xf numFmtId="3" fontId="0" fillId="38" borderId="10" xfId="0" applyNumberFormat="1" applyFill="1" applyBorder="1" applyAlignment="1">
      <alignment vertical="center"/>
    </xf>
    <xf numFmtId="3" fontId="0" fillId="39" borderId="10" xfId="0" applyNumberFormat="1" applyFill="1" applyBorder="1" applyAlignment="1">
      <alignment vertical="center"/>
    </xf>
    <xf numFmtId="166" fontId="0" fillId="39" borderId="10" xfId="0" applyNumberFormat="1" applyFill="1" applyBorder="1" applyAlignment="1">
      <alignment vertical="center"/>
    </xf>
    <xf numFmtId="3" fontId="0" fillId="40" borderId="10" xfId="0" applyNumberFormat="1" applyFill="1" applyBorder="1" applyAlignment="1">
      <alignment vertical="center"/>
    </xf>
    <xf numFmtId="3" fontId="0" fillId="41" borderId="10" xfId="0" applyNumberFormat="1" applyFill="1" applyBorder="1" applyAlignment="1">
      <alignment vertical="center"/>
    </xf>
    <xf numFmtId="3" fontId="0" fillId="35" borderId="10" xfId="0" applyNumberFormat="1" applyFill="1" applyBorder="1" applyAlignment="1">
      <alignment vertical="center"/>
    </xf>
    <xf numFmtId="167" fontId="20" fillId="37" borderId="10" xfId="0" applyNumberFormat="1" applyFont="1" applyFill="1" applyBorder="1" applyAlignment="1">
      <alignment horizontal="center" vertical="center"/>
    </xf>
    <xf numFmtId="3" fontId="0" fillId="42" borderId="10" xfId="0" applyNumberFormat="1" applyFill="1" applyBorder="1" applyAlignment="1">
      <alignment vertical="center"/>
    </xf>
    <xf numFmtId="165" fontId="0" fillId="0" borderId="10" xfId="54" applyFont="1" applyBorder="1" applyAlignment="1">
      <alignment vertical="center"/>
    </xf>
    <xf numFmtId="165" fontId="0" fillId="42" borderId="10" xfId="54" applyFont="1" applyFill="1" applyBorder="1" applyAlignment="1">
      <alignment vertical="center"/>
    </xf>
    <xf numFmtId="0" fontId="0" fillId="42" borderId="10" xfId="0" applyFill="1" applyBorder="1" applyAlignment="1">
      <alignment vertical="center"/>
    </xf>
    <xf numFmtId="166" fontId="0" fillId="0" borderId="10" xfId="54" applyNumberFormat="1" applyFont="1" applyBorder="1" applyAlignment="1">
      <alignment vertical="center"/>
    </xf>
    <xf numFmtId="166" fontId="0" fillId="0" borderId="0" xfId="54" applyNumberFormat="1" applyFont="1"/>
    <xf numFmtId="166" fontId="0" fillId="0" borderId="10" xfId="54" applyNumberFormat="1" applyFont="1" applyBorder="1"/>
    <xf numFmtId="166" fontId="0" fillId="0" borderId="12" xfId="54" applyNumberFormat="1" applyFont="1" applyBorder="1" applyAlignment="1">
      <alignment vertical="center"/>
    </xf>
    <xf numFmtId="17" fontId="21" fillId="0" borderId="10" xfId="0" applyNumberFormat="1" applyFont="1" applyBorder="1" applyAlignment="1">
      <alignment horizontal="center" vertical="center"/>
    </xf>
    <xf numFmtId="166" fontId="0" fillId="0" borderId="13" xfId="54" applyNumberFormat="1" applyFont="1" applyBorder="1" applyAlignment="1">
      <alignment vertical="center"/>
    </xf>
    <xf numFmtId="17" fontId="23" fillId="0" borderId="10" xfId="0" applyNumberFormat="1" applyFont="1" applyBorder="1" applyAlignment="1">
      <alignment horizontal="center" vertical="center"/>
    </xf>
    <xf numFmtId="0" fontId="0" fillId="0" borderId="10" xfId="0" applyBorder="1"/>
    <xf numFmtId="166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7" fontId="23" fillId="0" borderId="0" xfId="0" applyNumberFormat="1" applyFont="1" applyBorder="1" applyAlignment="1">
      <alignment horizontal="center" vertical="center"/>
    </xf>
    <xf numFmtId="166" fontId="0" fillId="0" borderId="13" xfId="52" applyNumberFormat="1" applyFont="1" applyBorder="1" applyAlignment="1">
      <alignment vertical="center"/>
    </xf>
    <xf numFmtId="168" fontId="0" fillId="33" borderId="0" xfId="1" applyNumberFormat="1" applyFont="1" applyFill="1"/>
    <xf numFmtId="10" fontId="0" fillId="0" borderId="0" xfId="1" applyNumberFormat="1" applyFont="1"/>
    <xf numFmtId="0" fontId="0" fillId="0" borderId="11" xfId="0" applyBorder="1"/>
    <xf numFmtId="0" fontId="0" fillId="0" borderId="0" xfId="0" applyBorder="1"/>
    <xf numFmtId="166" fontId="0" fillId="0" borderId="0" xfId="55" applyNumberFormat="1" applyFont="1"/>
    <xf numFmtId="166" fontId="0" fillId="0" borderId="10" xfId="55" applyNumberFormat="1" applyFont="1" applyBorder="1" applyAlignment="1">
      <alignment horizontal="center" vertical="center"/>
    </xf>
  </cellXfs>
  <cellStyles count="5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55" builtinId="3"/>
    <cellStyle name="Millares [0] 2" xfId="44" xr:uid="{00000000-0005-0000-0000-000021000000}"/>
    <cellStyle name="Millares 2" xfId="50" xr:uid="{00000000-0005-0000-0000-000022000000}"/>
    <cellStyle name="Millares 2 2" xfId="52" xr:uid="{00000000-0005-0000-0000-000023000000}"/>
    <cellStyle name="Millares 3" xfId="43" xr:uid="{00000000-0005-0000-0000-000024000000}"/>
    <cellStyle name="Millares 4" xfId="47" xr:uid="{00000000-0005-0000-0000-000025000000}"/>
    <cellStyle name="Millares 5" xfId="54" xr:uid="{00000000-0005-0000-0000-000026000000}"/>
    <cellStyle name="Neutral" xfId="9" builtinId="28" customBuiltin="1"/>
    <cellStyle name="Normal" xfId="0" builtinId="0"/>
    <cellStyle name="Normal 2" xfId="46" xr:uid="{00000000-0005-0000-0000-000029000000}"/>
    <cellStyle name="Notas" xfId="16" builtinId="10" customBuiltin="1"/>
    <cellStyle name="Porcentaje" xfId="1" builtinId="5"/>
    <cellStyle name="Porcentaje 2" xfId="49" xr:uid="{00000000-0005-0000-0000-00002C000000}"/>
    <cellStyle name="Porcentaje 2 2" xfId="53" xr:uid="{00000000-0005-0000-0000-00002D000000}"/>
    <cellStyle name="Porcentaje 3" xfId="45" xr:uid="{00000000-0005-0000-0000-00002E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ítulo 4" xfId="51" xr:uid="{00000000-0005-0000-0000-000035000000}"/>
    <cellStyle name="Título 5" xfId="48" xr:uid="{00000000-0005-0000-0000-000036000000}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Costo</a:t>
            </a:r>
            <a:r>
              <a:rPr lang="es-CO" baseline="0"/>
              <a:t> de compras de enería en contratos y en la bolsa ($/ kwh)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DE CONTRATOS'!$B$14</c:f>
              <c:strCache>
                <c:ptCount val="1"/>
                <c:pt idx="0">
                  <c:v>Costo Energía comprada  contratos</c:v>
                </c:pt>
              </c:strCache>
            </c:strRef>
          </c:tx>
          <c:cat>
            <c:numRef>
              <c:f>'PRECIO DE CONTRATOS'!$C$13:$BU$13</c:f>
              <c:numCache>
                <c:formatCode>mmm\-yy</c:formatCode>
                <c:ptCount val="7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</c:numCache>
            </c:numRef>
          </c:cat>
          <c:val>
            <c:numRef>
              <c:f>'PRECIO DE CONTRATOS'!$C$14:$BU$14</c:f>
              <c:numCache>
                <c:formatCode>_(* #,##0_);_(* \(#,##0\);_(* "-"??_);_(@_)</c:formatCode>
                <c:ptCount val="71"/>
                <c:pt idx="0">
                  <c:v>176.25562057541458</c:v>
                </c:pt>
                <c:pt idx="1">
                  <c:v>176.09805319296058</c:v>
                </c:pt>
                <c:pt idx="2">
                  <c:v>179.31861060438757</c:v>
                </c:pt>
                <c:pt idx="3">
                  <c:v>178.70600496659148</c:v>
                </c:pt>
                <c:pt idx="4">
                  <c:v>154.3156013</c:v>
                </c:pt>
                <c:pt idx="5">
                  <c:v>165.48288575581395</c:v>
                </c:pt>
                <c:pt idx="6">
                  <c:v>169.43770986037302</c:v>
                </c:pt>
                <c:pt idx="7">
                  <c:v>169.75470441719025</c:v>
                </c:pt>
                <c:pt idx="8">
                  <c:v>173.81808292624578</c:v>
                </c:pt>
                <c:pt idx="9">
                  <c:v>167.07598389568514</c:v>
                </c:pt>
                <c:pt idx="10">
                  <c:v>176.9132678314345</c:v>
                </c:pt>
                <c:pt idx="11">
                  <c:v>179.2585519069635</c:v>
                </c:pt>
                <c:pt idx="12">
                  <c:v>206.7231626850687</c:v>
                </c:pt>
                <c:pt idx="13">
                  <c:v>207.90216747749326</c:v>
                </c:pt>
                <c:pt idx="14">
                  <c:v>207.43958367177598</c:v>
                </c:pt>
                <c:pt idx="15">
                  <c:v>206.7275107286882</c:v>
                </c:pt>
                <c:pt idx="16">
                  <c:v>208.88422878077867</c:v>
                </c:pt>
                <c:pt idx="17">
                  <c:v>210.0815810322502</c:v>
                </c:pt>
                <c:pt idx="18">
                  <c:v>210.36912121769416</c:v>
                </c:pt>
                <c:pt idx="19">
                  <c:v>208.18721862305705</c:v>
                </c:pt>
                <c:pt idx="20">
                  <c:v>207.29219626284927</c:v>
                </c:pt>
                <c:pt idx="21">
                  <c:v>207.48128945391866</c:v>
                </c:pt>
                <c:pt idx="22">
                  <c:v>209.36994512088214</c:v>
                </c:pt>
                <c:pt idx="23">
                  <c:v>214.65336293801957</c:v>
                </c:pt>
                <c:pt idx="24">
                  <c:v>208.1767431737432</c:v>
                </c:pt>
                <c:pt idx="25">
                  <c:v>207.33472449304955</c:v>
                </c:pt>
                <c:pt idx="26">
                  <c:v>208.24852377416192</c:v>
                </c:pt>
                <c:pt idx="27">
                  <c:v>207.21160009329733</c:v>
                </c:pt>
                <c:pt idx="28">
                  <c:v>208.04164714290599</c:v>
                </c:pt>
                <c:pt idx="29">
                  <c:v>207.84179860887591</c:v>
                </c:pt>
                <c:pt idx="30">
                  <c:v>209.19165091528635</c:v>
                </c:pt>
                <c:pt idx="31">
                  <c:v>209.62207163861441</c:v>
                </c:pt>
                <c:pt idx="32">
                  <c:v>208.5842861789265</c:v>
                </c:pt>
                <c:pt idx="33">
                  <c:v>209.18155638666653</c:v>
                </c:pt>
                <c:pt idx="34">
                  <c:v>210.97476562490968</c:v>
                </c:pt>
                <c:pt idx="35">
                  <c:v>209.69301661985929</c:v>
                </c:pt>
                <c:pt idx="36">
                  <c:v>196.58760872790356</c:v>
                </c:pt>
                <c:pt idx="37">
                  <c:v>197.04041930376869</c:v>
                </c:pt>
                <c:pt idx="38">
                  <c:v>197.22785733640487</c:v>
                </c:pt>
                <c:pt idx="39">
                  <c:v>196.7989830027729</c:v>
                </c:pt>
                <c:pt idx="40">
                  <c:v>198.58449840746189</c:v>
                </c:pt>
                <c:pt idx="41">
                  <c:v>198.94587385938854</c:v>
                </c:pt>
                <c:pt idx="42">
                  <c:v>198.74070554257452</c:v>
                </c:pt>
                <c:pt idx="43">
                  <c:v>199.07244015662039</c:v>
                </c:pt>
                <c:pt idx="44">
                  <c:v>201.4328238993881</c:v>
                </c:pt>
                <c:pt idx="45">
                  <c:v>202.87217584616053</c:v>
                </c:pt>
                <c:pt idx="46">
                  <c:v>203.02665805563203</c:v>
                </c:pt>
                <c:pt idx="47">
                  <c:v>202.82777393770795</c:v>
                </c:pt>
                <c:pt idx="48">
                  <c:v>204.50570412521105</c:v>
                </c:pt>
                <c:pt idx="49">
                  <c:v>204.85569232696153</c:v>
                </c:pt>
                <c:pt idx="50">
                  <c:v>205.57582408579708</c:v>
                </c:pt>
                <c:pt idx="51">
                  <c:v>207.38169356572962</c:v>
                </c:pt>
                <c:pt idx="52">
                  <c:v>209.76336148892926</c:v>
                </c:pt>
                <c:pt idx="53">
                  <c:v>209.00678263566624</c:v>
                </c:pt>
                <c:pt idx="54">
                  <c:v>210.70320950817631</c:v>
                </c:pt>
                <c:pt idx="55">
                  <c:v>212.22185653080672</c:v>
                </c:pt>
                <c:pt idx="56">
                  <c:v>213.31879705971309</c:v>
                </c:pt>
                <c:pt idx="57">
                  <c:v>213.89760513914601</c:v>
                </c:pt>
                <c:pt idx="58">
                  <c:v>213.4598546583087</c:v>
                </c:pt>
                <c:pt idx="59">
                  <c:v>213.54639833877408</c:v>
                </c:pt>
                <c:pt idx="60">
                  <c:v>215.03070143279842</c:v>
                </c:pt>
                <c:pt idx="61">
                  <c:v>215.0296352255493</c:v>
                </c:pt>
                <c:pt idx="62">
                  <c:v>216.6653081080751</c:v>
                </c:pt>
                <c:pt idx="63">
                  <c:v>215.46693102162033</c:v>
                </c:pt>
                <c:pt idx="64">
                  <c:v>215.31046163543817</c:v>
                </c:pt>
                <c:pt idx="65">
                  <c:v>215.46988778301474</c:v>
                </c:pt>
                <c:pt idx="66">
                  <c:v>215.76314941829645</c:v>
                </c:pt>
                <c:pt idx="67">
                  <c:v>215.76274450363761</c:v>
                </c:pt>
                <c:pt idx="68">
                  <c:v>217.41718135768798</c:v>
                </c:pt>
                <c:pt idx="69">
                  <c:v>218.68181004451372</c:v>
                </c:pt>
                <c:pt idx="70">
                  <c:v>218.49286959514004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E-4553-9FCE-6D068780DBE1}"/>
            </c:ext>
          </c:extLst>
        </c:ser>
        <c:ser>
          <c:idx val="1"/>
          <c:order val="1"/>
          <c:tx>
            <c:strRef>
              <c:f>'PRECIO DE CONTRATOS'!$B$15</c:f>
              <c:strCache>
                <c:ptCount val="1"/>
                <c:pt idx="0">
                  <c:v>Mc</c:v>
                </c:pt>
              </c:strCache>
            </c:strRef>
          </c:tx>
          <c:cat>
            <c:numRef>
              <c:f>'PRECIO DE CONTRATOS'!$C$13:$BU$13</c:f>
              <c:numCache>
                <c:formatCode>mmm\-yy</c:formatCode>
                <c:ptCount val="7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</c:numCache>
            </c:numRef>
          </c:cat>
          <c:val>
            <c:numRef>
              <c:f>'PRECIO DE CONTRATOS'!$C$15:$BU$15</c:f>
              <c:numCache>
                <c:formatCode>_(* #,##0_);_(* \(#,##0\);_(* "-"??_);_(@_)</c:formatCode>
                <c:ptCount val="71"/>
                <c:pt idx="0">
                  <c:v>146.8428528</c:v>
                </c:pt>
                <c:pt idx="1">
                  <c:v>147.02215229999999</c:v>
                </c:pt>
                <c:pt idx="2">
                  <c:v>150.5812066</c:v>
                </c:pt>
                <c:pt idx="3">
                  <c:v>149.29692439999999</c:v>
                </c:pt>
                <c:pt idx="4">
                  <c:v>148.9580225</c:v>
                </c:pt>
                <c:pt idx="5">
                  <c:v>149.311555</c:v>
                </c:pt>
                <c:pt idx="6">
                  <c:v>151.36184929999999</c:v>
                </c:pt>
                <c:pt idx="7">
                  <c:v>154.23392609999999</c:v>
                </c:pt>
                <c:pt idx="8">
                  <c:v>160.6495998</c:v>
                </c:pt>
                <c:pt idx="9">
                  <c:v>169.7421678</c:v>
                </c:pt>
                <c:pt idx="10">
                  <c:v>169.26149240000001</c:v>
                </c:pt>
                <c:pt idx="11">
                  <c:v>171.7681317</c:v>
                </c:pt>
                <c:pt idx="12" formatCode="0">
                  <c:v>171.41893548387097</c:v>
                </c:pt>
                <c:pt idx="13" formatCode="0">
                  <c:v>173.45444827586206</c:v>
                </c:pt>
                <c:pt idx="14" formatCode="0">
                  <c:v>172.36287096774197</c:v>
                </c:pt>
                <c:pt idx="15" formatCode="0">
                  <c:v>166.51370000000003</c:v>
                </c:pt>
                <c:pt idx="16" formatCode="0">
                  <c:v>164.29935483870966</c:v>
                </c:pt>
                <c:pt idx="17" formatCode="0">
                  <c:v>166.05789999999996</c:v>
                </c:pt>
                <c:pt idx="18" formatCode="0">
                  <c:v>166.16174193548392</c:v>
                </c:pt>
                <c:pt idx="19" formatCode="0">
                  <c:v>165.69812903225807</c:v>
                </c:pt>
                <c:pt idx="20" formatCode="0">
                  <c:v>164.46776666666668</c:v>
                </c:pt>
                <c:pt idx="21" formatCode="0">
                  <c:v>164.9588064516129</c:v>
                </c:pt>
                <c:pt idx="22" formatCode="0">
                  <c:v>167.1669666666667</c:v>
                </c:pt>
                <c:pt idx="23" formatCode="0">
                  <c:v>166.93303225806449</c:v>
                </c:pt>
                <c:pt idx="24" formatCode="0">
                  <c:v>176.58738709677419</c:v>
                </c:pt>
                <c:pt idx="25" formatCode="0">
                  <c:v>177.80960714285712</c:v>
                </c:pt>
                <c:pt idx="26" formatCode="0">
                  <c:v>178.53667741935482</c:v>
                </c:pt>
                <c:pt idx="27" formatCode="0">
                  <c:v>177.57483333333337</c:v>
                </c:pt>
                <c:pt idx="28" formatCode="0">
                  <c:v>177.46409677419351</c:v>
                </c:pt>
                <c:pt idx="29" formatCode="0">
                  <c:v>177.34153333333333</c:v>
                </c:pt>
                <c:pt idx="30" formatCode="0">
                  <c:v>178.08899999999997</c:v>
                </c:pt>
                <c:pt idx="31" formatCode="0">
                  <c:v>177.46454838709673</c:v>
                </c:pt>
                <c:pt idx="32" formatCode="0">
                  <c:v>177.2542333333333</c:v>
                </c:pt>
                <c:pt idx="33" formatCode="0">
                  <c:v>177.56258064516135</c:v>
                </c:pt>
                <c:pt idx="34" formatCode="0">
                  <c:v>179.16816666666671</c:v>
                </c:pt>
                <c:pt idx="35" formatCode="0">
                  <c:v>179.4588064516129</c:v>
                </c:pt>
                <c:pt idx="36" formatCode="0">
                  <c:v>187.36287096774194</c:v>
                </c:pt>
                <c:pt idx="37" formatCode="0">
                  <c:v>188.16803571428571</c:v>
                </c:pt>
                <c:pt idx="38" formatCode="0">
                  <c:v>188.79799999999994</c:v>
                </c:pt>
                <c:pt idx="39" formatCode="0">
                  <c:v>188.07856666666666</c:v>
                </c:pt>
                <c:pt idx="40" formatCode="0">
                  <c:v>189.37829032258065</c:v>
                </c:pt>
                <c:pt idx="41" formatCode="0">
                  <c:v>189.3767</c:v>
                </c:pt>
                <c:pt idx="42" formatCode="0">
                  <c:v>188.83577419354842</c:v>
                </c:pt>
                <c:pt idx="43" formatCode="0">
                  <c:v>188.87470967741939</c:v>
                </c:pt>
                <c:pt idx="44" formatCode="0">
                  <c:v>190.46723333333333</c:v>
                </c:pt>
                <c:pt idx="45" formatCode="0">
                  <c:v>192.41048387096779</c:v>
                </c:pt>
                <c:pt idx="46" formatCode="0">
                  <c:v>192.67586666666662</c:v>
                </c:pt>
                <c:pt idx="47" formatCode="0">
                  <c:v>192.33448387096777</c:v>
                </c:pt>
                <c:pt idx="48" formatCode="0">
                  <c:v>200.6353870967742</c:v>
                </c:pt>
                <c:pt idx="49" formatCode="0">
                  <c:v>201.73414285714284</c:v>
                </c:pt>
                <c:pt idx="50" formatCode="0">
                  <c:v>202.14077419354845</c:v>
                </c:pt>
                <c:pt idx="51" formatCode="0">
                  <c:v>202.58466666666664</c:v>
                </c:pt>
                <c:pt idx="52" formatCode="0">
                  <c:v>203.9716129032258</c:v>
                </c:pt>
                <c:pt idx="53" formatCode="0">
                  <c:v>203.1558666666667</c:v>
                </c:pt>
                <c:pt idx="54" formatCode="0">
                  <c:v>204.66674193548388</c:v>
                </c:pt>
                <c:pt idx="55" formatCode="0">
                  <c:v>206.58967741935481</c:v>
                </c:pt>
                <c:pt idx="56" formatCode="0">
                  <c:v>208.75643333333332</c:v>
                </c:pt>
                <c:pt idx="57" formatCode="0">
                  <c:v>209.56170967741934</c:v>
                </c:pt>
                <c:pt idx="58" formatCode="0">
                  <c:v>208.88133333333329</c:v>
                </c:pt>
                <c:pt idx="59" formatCode="0">
                  <c:v>209.77587096774189</c:v>
                </c:pt>
                <c:pt idx="60" formatCode="0">
                  <c:v>218.89554838709677</c:v>
                </c:pt>
                <c:pt idx="61" formatCode="0">
                  <c:v>219.93072413793104</c:v>
                </c:pt>
                <c:pt idx="62" formatCode="0">
                  <c:v>220.45832258064516</c:v>
                </c:pt>
                <c:pt idx="63" formatCode="0">
                  <c:v>218.70726666666661</c:v>
                </c:pt>
                <c:pt idx="64" formatCode="0">
                  <c:v>218.76922580645157</c:v>
                </c:pt>
                <c:pt idx="65" formatCode="0">
                  <c:v>218.74936666666665</c:v>
                </c:pt>
                <c:pt idx="66" formatCode="0">
                  <c:v>218.24045161290329</c:v>
                </c:pt>
                <c:pt idx="67">
                  <c:v>219.631177863</c:v>
                </c:pt>
                <c:pt idx="68">
                  <c:v>220.06509</c:v>
                </c:pt>
                <c:pt idx="69">
                  <c:v>221.48618799499999</c:v>
                </c:pt>
                <c:pt idx="70">
                  <c:v>221.08112879899997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E-4553-9FCE-6D068780DBE1}"/>
            </c:ext>
          </c:extLst>
        </c:ser>
        <c:ser>
          <c:idx val="2"/>
          <c:order val="2"/>
          <c:tx>
            <c:strRef>
              <c:f>'PRECIO DE CONTRATOS'!$B$16</c:f>
              <c:strCache>
                <c:ptCount val="1"/>
                <c:pt idx="0">
                  <c:v>Costo energía bolsa</c:v>
                </c:pt>
              </c:strCache>
            </c:strRef>
          </c:tx>
          <c:cat>
            <c:numRef>
              <c:f>'PRECIO DE CONTRATOS'!$C$13:$BU$13</c:f>
              <c:numCache>
                <c:formatCode>mmm\-yy</c:formatCode>
                <c:ptCount val="7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</c:numCache>
            </c:numRef>
          </c:cat>
          <c:val>
            <c:numRef>
              <c:f>'PRECIO DE CONTRATOS'!$C$16:$BU$16</c:f>
              <c:numCache>
                <c:formatCode>_(* #,##0_);_(* \(#,##0\);_(* "-"??_);_(@_)</c:formatCode>
                <c:ptCount val="71"/>
                <c:pt idx="0">
                  <c:v>195.4314161319009</c:v>
                </c:pt>
                <c:pt idx="1">
                  <c:v>167.60612271075675</c:v>
                </c:pt>
                <c:pt idx="2">
                  <c:v>204.6048190370029</c:v>
                </c:pt>
                <c:pt idx="3">
                  <c:v>163.58161238580161</c:v>
                </c:pt>
                <c:pt idx="4">
                  <c:v>248.12192878672585</c:v>
                </c:pt>
                <c:pt idx="5">
                  <c:v>93.809335293716458</c:v>
                </c:pt>
                <c:pt idx="6">
                  <c:v>247.74100130809896</c:v>
                </c:pt>
                <c:pt idx="7">
                  <c:v>173.95917462398597</c:v>
                </c:pt>
                <c:pt idx="8">
                  <c:v>25.575539064687764</c:v>
                </c:pt>
                <c:pt idx="9">
                  <c:v>301.76974935491006</c:v>
                </c:pt>
                <c:pt idx="10">
                  <c:v>303.46558673947732</c:v>
                </c:pt>
                <c:pt idx="11">
                  <c:v>306.91406195877391</c:v>
                </c:pt>
                <c:pt idx="12">
                  <c:v>302.25143334244598</c:v>
                </c:pt>
                <c:pt idx="13">
                  <c:v>302.43068134888046</c:v>
                </c:pt>
                <c:pt idx="14">
                  <c:v>228.7444065561692</c:v>
                </c:pt>
                <c:pt idx="15">
                  <c:v>322.95540266350503</c:v>
                </c:pt>
                <c:pt idx="16">
                  <c:v>147.22052830593304</c:v>
                </c:pt>
                <c:pt idx="17">
                  <c:v>165.31857255441301</c:v>
                </c:pt>
                <c:pt idx="18">
                  <c:v>132.02719191998349</c:v>
                </c:pt>
                <c:pt idx="19">
                  <c:v>200.99876226343912</c:v>
                </c:pt>
                <c:pt idx="20">
                  <c:v>176.67678321837258</c:v>
                </c:pt>
                <c:pt idx="21">
                  <c:v>195.66321964465985</c:v>
                </c:pt>
                <c:pt idx="22">
                  <c:v>163.82532869078713</c:v>
                </c:pt>
                <c:pt idx="23">
                  <c:v>109.45676211965313</c:v>
                </c:pt>
                <c:pt idx="24">
                  <c:v>117.86934186517263</c:v>
                </c:pt>
                <c:pt idx="25">
                  <c:v>160.5957529179837</c:v>
                </c:pt>
                <c:pt idx="26">
                  <c:v>122.45638472771597</c:v>
                </c:pt>
                <c:pt idx="27">
                  <c:v>89.894567849179012</c:v>
                </c:pt>
                <c:pt idx="28">
                  <c:v>72.206392601149645</c:v>
                </c:pt>
                <c:pt idx="29">
                  <c:v>67.638717730369748</c:v>
                </c:pt>
                <c:pt idx="30">
                  <c:v>66.337820062680507</c:v>
                </c:pt>
                <c:pt idx="31">
                  <c:v>86.711172951796584</c:v>
                </c:pt>
                <c:pt idx="32">
                  <c:v>130.87970260285832</c:v>
                </c:pt>
                <c:pt idx="33">
                  <c:v>140.61394525085555</c:v>
                </c:pt>
                <c:pt idx="34">
                  <c:v>117.68562897081385</c:v>
                </c:pt>
                <c:pt idx="35">
                  <c:v>96.627556318190742</c:v>
                </c:pt>
                <c:pt idx="36">
                  <c:v>126.3214249451334</c:v>
                </c:pt>
                <c:pt idx="37">
                  <c:v>139.30392024993117</c:v>
                </c:pt>
                <c:pt idx="38">
                  <c:v>175.87407212121323</c:v>
                </c:pt>
                <c:pt idx="39">
                  <c:v>117.16126481165847</c:v>
                </c:pt>
                <c:pt idx="40">
                  <c:v>75.042890396317404</c:v>
                </c:pt>
                <c:pt idx="41">
                  <c:v>73.602148244830303</c:v>
                </c:pt>
                <c:pt idx="42">
                  <c:v>81.140408292265434</c:v>
                </c:pt>
                <c:pt idx="43">
                  <c:v>93.705031657248412</c:v>
                </c:pt>
                <c:pt idx="44">
                  <c:v>87.800652674985798</c:v>
                </c:pt>
                <c:pt idx="45">
                  <c:v>116.07680871141953</c:v>
                </c:pt>
                <c:pt idx="46">
                  <c:v>101.33857728599871</c:v>
                </c:pt>
                <c:pt idx="47">
                  <c:v>199.76364092315546</c:v>
                </c:pt>
                <c:pt idx="48">
                  <c:v>288.31530184399395</c:v>
                </c:pt>
                <c:pt idx="49">
                  <c:v>293.75706359244469</c:v>
                </c:pt>
                <c:pt idx="50">
                  <c:v>262.08336486262311</c:v>
                </c:pt>
                <c:pt idx="51">
                  <c:v>209.70402828379608</c:v>
                </c:pt>
                <c:pt idx="52">
                  <c:v>158.67935493178064</c:v>
                </c:pt>
                <c:pt idx="53">
                  <c:v>121.33039655414819</c:v>
                </c:pt>
                <c:pt idx="54">
                  <c:v>127.38408381430165</c:v>
                </c:pt>
                <c:pt idx="55">
                  <c:v>142.9537267045398</c:v>
                </c:pt>
                <c:pt idx="56">
                  <c:v>299.02957210708428</c:v>
                </c:pt>
                <c:pt idx="57">
                  <c:v>343.53391311355585</c:v>
                </c:pt>
                <c:pt idx="58">
                  <c:v>234.06676642277625</c:v>
                </c:pt>
                <c:pt idx="59">
                  <c:v>305.15728514040524</c:v>
                </c:pt>
                <c:pt idx="60">
                  <c:v>330.85186155464129</c:v>
                </c:pt>
                <c:pt idx="61">
                  <c:v>416.66131998927341</c:v>
                </c:pt>
                <c:pt idx="62">
                  <c:v>345.38640967490312</c:v>
                </c:pt>
                <c:pt idx="63">
                  <c:v>251.91009417177602</c:v>
                </c:pt>
                <c:pt idx="64">
                  <c:v>354.74424760800719</c:v>
                </c:pt>
                <c:pt idx="65">
                  <c:v>293.93597959237854</c:v>
                </c:pt>
                <c:pt idx="66">
                  <c:v>154.26934791681731</c:v>
                </c:pt>
                <c:pt idx="67">
                  <c:v>159.19553077468251</c:v>
                </c:pt>
                <c:pt idx="68">
                  <c:v>142.5077978649193</c:v>
                </c:pt>
                <c:pt idx="69">
                  <c:v>200.09207332091319</c:v>
                </c:pt>
                <c:pt idx="70">
                  <c:v>178.52050230586471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E-4553-9FCE-6D068780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806688"/>
        <c:axId val="1191813216"/>
      </c:lineChart>
      <c:dateAx>
        <c:axId val="11918066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191813216"/>
        <c:crosses val="autoZero"/>
        <c:auto val="1"/>
        <c:lblOffset val="100"/>
        <c:baseTimeUnit val="months"/>
      </c:dateAx>
      <c:valAx>
        <c:axId val="1191813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aseline="0"/>
                </a:pPr>
                <a:r>
                  <a:rPr lang="en-US" sz="1600" baseline="0"/>
                  <a:t>$ / kwh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es-CO"/>
          </a:p>
        </c:txPr>
        <c:crossAx val="119180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aseline="0"/>
          </a:pPr>
          <a:endParaRPr lang="es-CO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Costo</a:t>
            </a:r>
            <a:r>
              <a:rPr lang="es-CO" baseline="0"/>
              <a:t> de compras de enería en  la bolsa ($/ kwh)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'PRECIO DE BOLSA'!$B$16</c:f>
              <c:strCache>
                <c:ptCount val="1"/>
                <c:pt idx="0">
                  <c:v>Costo energía bolsa</c:v>
                </c:pt>
              </c:strCache>
            </c:strRef>
          </c:tx>
          <c:cat>
            <c:numRef>
              <c:f>'PRECIO DE BOLSA'!$C$13:$BU$13</c:f>
              <c:numCache>
                <c:formatCode>mmm\-yy</c:formatCode>
                <c:ptCount val="7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</c:numCache>
            </c:numRef>
          </c:cat>
          <c:val>
            <c:numRef>
              <c:f>'PRECIO DE BOLSA'!$C$16:$BU$16</c:f>
              <c:numCache>
                <c:formatCode>_(* #,##0_);_(* \(#,##0\);_(* "-"??_);_(@_)</c:formatCode>
                <c:ptCount val="71"/>
                <c:pt idx="0">
                  <c:v>195.4314161319009</c:v>
                </c:pt>
                <c:pt idx="1">
                  <c:v>167.60612271075675</c:v>
                </c:pt>
                <c:pt idx="2">
                  <c:v>204.6048190370029</c:v>
                </c:pt>
                <c:pt idx="3">
                  <c:v>163.58161238580161</c:v>
                </c:pt>
                <c:pt idx="4">
                  <c:v>248.12192878672585</c:v>
                </c:pt>
                <c:pt idx="5">
                  <c:v>93.809335293716458</c:v>
                </c:pt>
                <c:pt idx="6">
                  <c:v>247.74100130809896</c:v>
                </c:pt>
                <c:pt idx="7">
                  <c:v>173.95917462398597</c:v>
                </c:pt>
                <c:pt idx="8">
                  <c:v>25.575539064687764</c:v>
                </c:pt>
                <c:pt idx="9">
                  <c:v>301.76974935491006</c:v>
                </c:pt>
                <c:pt idx="10">
                  <c:v>303.46558673947732</c:v>
                </c:pt>
                <c:pt idx="11">
                  <c:v>306.91406195877391</c:v>
                </c:pt>
                <c:pt idx="12">
                  <c:v>302.25143334244598</c:v>
                </c:pt>
                <c:pt idx="13">
                  <c:v>302.43068134888046</c:v>
                </c:pt>
                <c:pt idx="14">
                  <c:v>228.7444065561692</c:v>
                </c:pt>
                <c:pt idx="15">
                  <c:v>322.95540266350503</c:v>
                </c:pt>
                <c:pt idx="16">
                  <c:v>147.22052830593304</c:v>
                </c:pt>
                <c:pt idx="17">
                  <c:v>165.31857255441301</c:v>
                </c:pt>
                <c:pt idx="18">
                  <c:v>132.02719191998349</c:v>
                </c:pt>
                <c:pt idx="19">
                  <c:v>200.99876226343912</c:v>
                </c:pt>
                <c:pt idx="20">
                  <c:v>176.67678321837258</c:v>
                </c:pt>
                <c:pt idx="21">
                  <c:v>195.66321964465985</c:v>
                </c:pt>
                <c:pt idx="22">
                  <c:v>163.82532869078713</c:v>
                </c:pt>
                <c:pt idx="23">
                  <c:v>109.45676211965313</c:v>
                </c:pt>
                <c:pt idx="24">
                  <c:v>117.86934186517263</c:v>
                </c:pt>
                <c:pt idx="25">
                  <c:v>160.5957529179837</c:v>
                </c:pt>
                <c:pt idx="26">
                  <c:v>122.45638472771597</c:v>
                </c:pt>
                <c:pt idx="27">
                  <c:v>89.894567849179012</c:v>
                </c:pt>
                <c:pt idx="28">
                  <c:v>72.206392601149645</c:v>
                </c:pt>
                <c:pt idx="29">
                  <c:v>67.638717730369748</c:v>
                </c:pt>
                <c:pt idx="30">
                  <c:v>66.337820062680507</c:v>
                </c:pt>
                <c:pt idx="31">
                  <c:v>86.711172951796584</c:v>
                </c:pt>
                <c:pt idx="32">
                  <c:v>130.87970260285832</c:v>
                </c:pt>
                <c:pt idx="33">
                  <c:v>140.61394525085555</c:v>
                </c:pt>
                <c:pt idx="34">
                  <c:v>117.68562897081385</c:v>
                </c:pt>
                <c:pt idx="35">
                  <c:v>96.627556318190742</c:v>
                </c:pt>
                <c:pt idx="36">
                  <c:v>126.3214249451334</c:v>
                </c:pt>
                <c:pt idx="37">
                  <c:v>139.30392024993117</c:v>
                </c:pt>
                <c:pt idx="38">
                  <c:v>175.87407212121323</c:v>
                </c:pt>
                <c:pt idx="39">
                  <c:v>117.16126481165847</c:v>
                </c:pt>
                <c:pt idx="40">
                  <c:v>75.042890396317404</c:v>
                </c:pt>
                <c:pt idx="41">
                  <c:v>73.602148244830303</c:v>
                </c:pt>
                <c:pt idx="42">
                  <c:v>81.140408292265434</c:v>
                </c:pt>
                <c:pt idx="43">
                  <c:v>93.705031657248412</c:v>
                </c:pt>
                <c:pt idx="44">
                  <c:v>87.800652674985798</c:v>
                </c:pt>
                <c:pt idx="45">
                  <c:v>116.07680871141953</c:v>
                </c:pt>
                <c:pt idx="46">
                  <c:v>101.33857728599871</c:v>
                </c:pt>
                <c:pt idx="47">
                  <c:v>199.76364092315546</c:v>
                </c:pt>
                <c:pt idx="48">
                  <c:v>288.31530184399395</c:v>
                </c:pt>
                <c:pt idx="49">
                  <c:v>293.75706359244469</c:v>
                </c:pt>
                <c:pt idx="50">
                  <c:v>262.08336486262311</c:v>
                </c:pt>
                <c:pt idx="51">
                  <c:v>209.70402828379608</c:v>
                </c:pt>
                <c:pt idx="52">
                  <c:v>158.67935493178064</c:v>
                </c:pt>
                <c:pt idx="53">
                  <c:v>121.33039655414819</c:v>
                </c:pt>
                <c:pt idx="54">
                  <c:v>127.38408381430165</c:v>
                </c:pt>
                <c:pt idx="55">
                  <c:v>142.9537267045398</c:v>
                </c:pt>
                <c:pt idx="56">
                  <c:v>299.02957210708428</c:v>
                </c:pt>
                <c:pt idx="57">
                  <c:v>343.53391311355585</c:v>
                </c:pt>
                <c:pt idx="58">
                  <c:v>234.06676642277625</c:v>
                </c:pt>
                <c:pt idx="59">
                  <c:v>305.15728514040524</c:v>
                </c:pt>
                <c:pt idx="60">
                  <c:v>330.85186155464129</c:v>
                </c:pt>
                <c:pt idx="61">
                  <c:v>416.66131998927341</c:v>
                </c:pt>
                <c:pt idx="62">
                  <c:v>345.38640967490312</c:v>
                </c:pt>
                <c:pt idx="63">
                  <c:v>251.91009417177602</c:v>
                </c:pt>
                <c:pt idx="64">
                  <c:v>354.74424760800719</c:v>
                </c:pt>
                <c:pt idx="65">
                  <c:v>293.93597959237854</c:v>
                </c:pt>
                <c:pt idx="66">
                  <c:v>154.26934791681731</c:v>
                </c:pt>
                <c:pt idx="67">
                  <c:v>159.19553077468251</c:v>
                </c:pt>
                <c:pt idx="68">
                  <c:v>142.5077978649193</c:v>
                </c:pt>
                <c:pt idx="69">
                  <c:v>200.09207332091319</c:v>
                </c:pt>
                <c:pt idx="70">
                  <c:v>178.52050230586471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697-9ECB-E0006D64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812128"/>
        <c:axId val="1191807776"/>
      </c:lineChart>
      <c:dateAx>
        <c:axId val="1191812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191807776"/>
        <c:crosses val="autoZero"/>
        <c:auto val="1"/>
        <c:lblOffset val="100"/>
        <c:baseTimeUnit val="months"/>
      </c:dateAx>
      <c:valAx>
        <c:axId val="119180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aseline="0"/>
                </a:pPr>
                <a:r>
                  <a:rPr lang="en-US" sz="1600" baseline="0"/>
                  <a:t>$ / kwh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600" baseline="0"/>
            </a:pPr>
            <a:endParaRPr lang="es-CO"/>
          </a:p>
        </c:txPr>
        <c:crossAx val="1191812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 baseline="0"/>
          </a:pPr>
          <a:endParaRPr lang="es-CO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952500</xdr:colOff>
      <xdr:row>23</xdr:row>
      <xdr:rowOff>57150</xdr:rowOff>
    </xdr:from>
    <xdr:to>
      <xdr:col>69</xdr:col>
      <xdr:colOff>46672</xdr:colOff>
      <xdr:row>41</xdr:row>
      <xdr:rowOff>28150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0" y="4438650"/>
          <a:ext cx="7628572" cy="3400000"/>
        </a:xfrm>
        <a:prstGeom prst="rect">
          <a:avLst/>
        </a:prstGeom>
      </xdr:spPr>
    </xdr:pic>
    <xdr:clientData/>
  </xdr:twoCellAnchor>
  <xdr:twoCellAnchor>
    <xdr:from>
      <xdr:col>69</xdr:col>
      <xdr:colOff>520277</xdr:colOff>
      <xdr:row>22</xdr:row>
      <xdr:rowOff>58748</xdr:rowOff>
    </xdr:from>
    <xdr:to>
      <xdr:col>83</xdr:col>
      <xdr:colOff>639535</xdr:colOff>
      <xdr:row>51</xdr:row>
      <xdr:rowOff>136070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952500</xdr:colOff>
      <xdr:row>23</xdr:row>
      <xdr:rowOff>57150</xdr:rowOff>
    </xdr:from>
    <xdr:to>
      <xdr:col>69</xdr:col>
      <xdr:colOff>46672</xdr:colOff>
      <xdr:row>41</xdr:row>
      <xdr:rowOff>28150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23350" y="4438650"/>
          <a:ext cx="7628572" cy="3400000"/>
        </a:xfrm>
        <a:prstGeom prst="rect">
          <a:avLst/>
        </a:prstGeom>
      </xdr:spPr>
    </xdr:pic>
    <xdr:clientData/>
  </xdr:twoCellAnchor>
  <xdr:twoCellAnchor>
    <xdr:from>
      <xdr:col>69</xdr:col>
      <xdr:colOff>520277</xdr:colOff>
      <xdr:row>22</xdr:row>
      <xdr:rowOff>58748</xdr:rowOff>
    </xdr:from>
    <xdr:to>
      <xdr:col>83</xdr:col>
      <xdr:colOff>639535</xdr:colOff>
      <xdr:row>51</xdr:row>
      <xdr:rowOff>136070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36"/>
  <sheetViews>
    <sheetView tabSelected="1" zoomScale="70" zoomScaleNormal="70"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CP11" sqref="CP11"/>
    </sheetView>
  </sheetViews>
  <sheetFormatPr baseColWidth="10" defaultColWidth="16" defaultRowHeight="15" x14ac:dyDescent="0.25"/>
  <cols>
    <col min="1" max="1" width="30" customWidth="1"/>
    <col min="2" max="2" width="31.5703125" customWidth="1"/>
    <col min="3" max="3" width="18.28515625" customWidth="1"/>
    <col min="4" max="4" width="18.5703125" customWidth="1"/>
    <col min="5" max="5" width="20.7109375" customWidth="1"/>
    <col min="6" max="6" width="20.140625" customWidth="1"/>
    <col min="7" max="7" width="19.28515625" customWidth="1"/>
    <col min="8" max="8" width="20" customWidth="1"/>
    <col min="9" max="9" width="23" customWidth="1"/>
    <col min="10" max="10" width="24.5703125" customWidth="1"/>
    <col min="11" max="11" width="20.28515625" customWidth="1"/>
    <col min="12" max="12" width="23.85546875" customWidth="1"/>
    <col min="13" max="13" width="24.5703125" customWidth="1"/>
    <col min="14" max="14" width="21.85546875" customWidth="1"/>
    <col min="30" max="30" width="18.7109375" customWidth="1"/>
    <col min="31" max="31" width="18" customWidth="1"/>
  </cols>
  <sheetData>
    <row r="2" spans="1:73" x14ac:dyDescent="0.25">
      <c r="O2" s="42">
        <f>+O3-O9</f>
        <v>0</v>
      </c>
      <c r="P2" s="42">
        <f t="shared" ref="P2:BQ2" si="0">+P3-P9</f>
        <v>-3641</v>
      </c>
      <c r="Q2" s="42">
        <f t="shared" si="0"/>
        <v>0</v>
      </c>
      <c r="R2" s="42">
        <f t="shared" si="0"/>
        <v>-487063</v>
      </c>
      <c r="S2" s="42">
        <f t="shared" si="0"/>
        <v>-75845.030000001192</v>
      </c>
      <c r="T2" s="42">
        <f t="shared" si="0"/>
        <v>-73160.859999999404</v>
      </c>
      <c r="U2" s="42">
        <f t="shared" si="0"/>
        <v>-481568</v>
      </c>
      <c r="V2" s="42">
        <f t="shared" si="0"/>
        <v>-71616.989999998361</v>
      </c>
      <c r="W2" s="42">
        <f t="shared" si="0"/>
        <v>-183442.59999999776</v>
      </c>
      <c r="X2" s="42">
        <f t="shared" si="0"/>
        <v>-26414.719999998808</v>
      </c>
      <c r="Y2" s="42">
        <f t="shared" si="0"/>
        <v>-87666.419999998063</v>
      </c>
      <c r="Z2" s="42">
        <f t="shared" si="0"/>
        <v>-446.76999999955297</v>
      </c>
      <c r="AA2" s="42">
        <f t="shared" si="0"/>
        <v>-9313.7899999991059</v>
      </c>
      <c r="AB2" s="42">
        <f t="shared" si="0"/>
        <v>-19574.5</v>
      </c>
      <c r="AC2" s="42">
        <f t="shared" si="0"/>
        <v>-32781.379999998957</v>
      </c>
      <c r="AD2" s="42">
        <f t="shared" si="0"/>
        <v>-241384.42653108761</v>
      </c>
      <c r="AE2" s="42">
        <f t="shared" si="0"/>
        <v>-368760.95000000298</v>
      </c>
      <c r="AF2" s="42">
        <f t="shared" si="0"/>
        <v>-486011.58000000194</v>
      </c>
      <c r="AG2" s="42">
        <f t="shared" si="0"/>
        <v>-415440.75999999791</v>
      </c>
      <c r="AH2" s="42">
        <f t="shared" si="0"/>
        <v>-608347.8200000003</v>
      </c>
      <c r="AI2" s="42">
        <f t="shared" si="0"/>
        <v>-1025065.0100000016</v>
      </c>
      <c r="AJ2" s="42">
        <f t="shared" si="0"/>
        <v>-921584.6799999997</v>
      </c>
      <c r="AK2" s="42">
        <f t="shared" si="0"/>
        <v>-1241323.7199999988</v>
      </c>
      <c r="AL2" s="42">
        <f t="shared" si="0"/>
        <v>-608678.9299999997</v>
      </c>
      <c r="AM2" s="42">
        <f t="shared" si="0"/>
        <v>-566464.37000000104</v>
      </c>
      <c r="AN2" s="42">
        <f t="shared" si="0"/>
        <v>-466836.28000000119</v>
      </c>
      <c r="AO2" s="42">
        <f t="shared" si="0"/>
        <v>-125511.88000000268</v>
      </c>
      <c r="AP2" s="42">
        <f t="shared" si="0"/>
        <v>-245483.36999999732</v>
      </c>
      <c r="AQ2" s="42">
        <f t="shared" si="0"/>
        <v>-255610.75999999791</v>
      </c>
      <c r="AR2" s="42">
        <f t="shared" si="0"/>
        <v>-335642.01000000164</v>
      </c>
      <c r="AS2" s="42">
        <f t="shared" si="0"/>
        <v>-229403.37000000104</v>
      </c>
      <c r="AT2" s="42">
        <f t="shared" si="0"/>
        <v>-151272.66000000015</v>
      </c>
      <c r="AU2" s="42">
        <f t="shared" si="0"/>
        <v>-1127580.2399999984</v>
      </c>
      <c r="AV2" s="42">
        <f t="shared" si="0"/>
        <v>-286864.69999999925</v>
      </c>
      <c r="AW2" s="42">
        <f t="shared" si="0"/>
        <v>-294105.56000000238</v>
      </c>
      <c r="AX2" s="42">
        <f t="shared" si="0"/>
        <v>-283003.19999999925</v>
      </c>
      <c r="AY2" s="42">
        <f t="shared" si="0"/>
        <v>-129752.46000000089</v>
      </c>
      <c r="AZ2" s="42">
        <f t="shared" si="0"/>
        <v>-209452.59999999776</v>
      </c>
      <c r="BA2" s="42">
        <f t="shared" si="0"/>
        <v>-237036.96999999881</v>
      </c>
      <c r="BB2" s="42">
        <f t="shared" si="0"/>
        <v>-632836.09999999776</v>
      </c>
      <c r="BC2" s="42">
        <f t="shared" si="0"/>
        <v>-993680.26999999955</v>
      </c>
      <c r="BD2" s="42">
        <f t="shared" si="0"/>
        <v>-655556.9299999997</v>
      </c>
      <c r="BE2" s="42">
        <f t="shared" si="0"/>
        <v>-2601798.66</v>
      </c>
      <c r="BF2" s="42">
        <f t="shared" si="0"/>
        <v>-2016408.9499999993</v>
      </c>
      <c r="BG2" s="42">
        <f t="shared" si="0"/>
        <v>-4415234.5100000016</v>
      </c>
      <c r="BH2" s="42">
        <f t="shared" si="0"/>
        <v>-2277969.3099999987</v>
      </c>
      <c r="BI2" s="42">
        <f t="shared" si="0"/>
        <v>-1740911.9100000001</v>
      </c>
      <c r="BJ2" s="42">
        <f t="shared" si="0"/>
        <v>-490696.23999999836</v>
      </c>
      <c r="BK2" s="42">
        <f t="shared" si="0"/>
        <v>-16619.890000000596</v>
      </c>
      <c r="BL2" s="42">
        <f t="shared" si="0"/>
        <v>-78583.390000000596</v>
      </c>
      <c r="BM2" s="42">
        <f t="shared" si="0"/>
        <v>-29396.519999999553</v>
      </c>
      <c r="BN2" s="42">
        <f t="shared" si="0"/>
        <v>-69681</v>
      </c>
      <c r="BO2" s="42">
        <f t="shared" si="0"/>
        <v>-85261.269999999553</v>
      </c>
      <c r="BP2" s="42">
        <f t="shared" si="0"/>
        <v>-181584.04999997839</v>
      </c>
      <c r="BQ2" s="42">
        <f t="shared" si="0"/>
        <v>-164420.32000001147</v>
      </c>
      <c r="BR2" s="42">
        <f t="shared" ref="BR2:BS2" si="1">+BR3-BR9</f>
        <v>-210594.00000000745</v>
      </c>
      <c r="BS2" s="42">
        <f t="shared" si="1"/>
        <v>-560873</v>
      </c>
      <c r="BT2" s="42">
        <f>+BT3-BT9</f>
        <v>-50845.390000011772</v>
      </c>
    </row>
    <row r="3" spans="1:73" x14ac:dyDescent="0.25">
      <c r="A3" t="s">
        <v>10</v>
      </c>
      <c r="B3" t="s">
        <v>2</v>
      </c>
      <c r="C3" s="54">
        <v>18070612</v>
      </c>
      <c r="D3" s="54">
        <v>16097061</v>
      </c>
      <c r="E3" s="54">
        <v>17932529</v>
      </c>
      <c r="F3" s="54">
        <v>17324857</v>
      </c>
      <c r="G3" s="54">
        <v>17802169</v>
      </c>
      <c r="H3" s="54">
        <v>17830489</v>
      </c>
      <c r="I3" s="54">
        <v>18627293</v>
      </c>
      <c r="J3" s="54">
        <v>18607696</v>
      </c>
      <c r="K3" s="54">
        <v>18238387</v>
      </c>
      <c r="L3" s="54">
        <v>18779361</v>
      </c>
      <c r="M3" s="54">
        <v>18108384</v>
      </c>
      <c r="N3" s="54">
        <v>19698496</v>
      </c>
      <c r="O3" s="12">
        <v>19214923</v>
      </c>
      <c r="P3" s="12">
        <v>18155320</v>
      </c>
      <c r="Q3" s="12">
        <v>18536326</v>
      </c>
      <c r="R3" s="12">
        <v>17454996</v>
      </c>
      <c r="S3" s="12">
        <v>18555772</v>
      </c>
      <c r="T3" s="12">
        <v>17828629</v>
      </c>
      <c r="U3" s="12">
        <v>19255224</v>
      </c>
      <c r="V3" s="12">
        <v>22698473</v>
      </c>
      <c r="W3" s="12">
        <v>20106799</v>
      </c>
      <c r="X3" s="12">
        <v>18416444</v>
      </c>
      <c r="Y3" s="12">
        <v>17929959</v>
      </c>
      <c r="Z3" s="12">
        <v>18795194</v>
      </c>
      <c r="AA3" s="12">
        <v>18985454</v>
      </c>
      <c r="AB3" s="12">
        <v>18267589</v>
      </c>
      <c r="AC3" s="12">
        <v>19203600</v>
      </c>
      <c r="AD3" s="12">
        <v>18700339</v>
      </c>
      <c r="AE3" s="12">
        <v>18801865</v>
      </c>
      <c r="AF3" s="12">
        <v>18558077</v>
      </c>
      <c r="AG3" s="12">
        <v>19323051</v>
      </c>
      <c r="AH3" s="12">
        <v>19204587</v>
      </c>
      <c r="AI3" s="12">
        <v>18957166</v>
      </c>
      <c r="AJ3" s="12">
        <v>19330882</v>
      </c>
      <c r="AK3" s="12">
        <v>18496565</v>
      </c>
      <c r="AL3" s="12">
        <v>19609105</v>
      </c>
      <c r="AM3" s="12">
        <v>19350625</v>
      </c>
      <c r="AN3" s="12">
        <v>17844172</v>
      </c>
      <c r="AO3" s="12">
        <v>20021381</v>
      </c>
      <c r="AP3" s="12">
        <v>19160861</v>
      </c>
      <c r="AQ3" s="12">
        <v>19969570</v>
      </c>
      <c r="AR3" s="12">
        <v>19069963</v>
      </c>
      <c r="AS3" s="12">
        <v>19742771</v>
      </c>
      <c r="AT3" s="12">
        <v>20228339</v>
      </c>
      <c r="AU3" s="12">
        <v>19636455</v>
      </c>
      <c r="AV3" s="12">
        <v>20438818</v>
      </c>
      <c r="AW3" s="12">
        <v>19354843</v>
      </c>
      <c r="AX3" s="12">
        <v>20252246</v>
      </c>
      <c r="AY3" s="12">
        <v>20453434</v>
      </c>
      <c r="AZ3" s="12">
        <v>18098012</v>
      </c>
      <c r="BA3" s="12">
        <v>20091564</v>
      </c>
      <c r="BB3" s="12">
        <v>18586270</v>
      </c>
      <c r="BC3" s="12">
        <v>19382355</v>
      </c>
      <c r="BD3" s="12">
        <v>19293588</v>
      </c>
      <c r="BE3" s="12">
        <v>17538916</v>
      </c>
      <c r="BF3" s="12">
        <v>16821402</v>
      </c>
      <c r="BG3" s="12">
        <v>16025607</v>
      </c>
      <c r="BH3" s="12">
        <v>17146555</v>
      </c>
      <c r="BI3" s="12">
        <v>16628427</v>
      </c>
      <c r="BJ3" s="12">
        <v>19395243</v>
      </c>
      <c r="BK3" s="12">
        <v>20404268</v>
      </c>
      <c r="BL3" s="12">
        <v>19967112</v>
      </c>
      <c r="BM3" s="12">
        <v>20451733</v>
      </c>
      <c r="BN3" s="12">
        <v>18235662</v>
      </c>
      <c r="BO3" s="12">
        <v>19100342</v>
      </c>
      <c r="BP3" s="12">
        <v>18210677</v>
      </c>
      <c r="BQ3" s="12">
        <v>19007651</v>
      </c>
      <c r="BR3" s="12">
        <v>18815681</v>
      </c>
      <c r="BS3" s="12">
        <v>18761684</v>
      </c>
      <c r="BT3" s="12">
        <v>19914727</v>
      </c>
      <c r="BU3" s="12">
        <v>19751881</v>
      </c>
    </row>
    <row r="4" spans="1:73" x14ac:dyDescent="0.25">
      <c r="A4" t="s">
        <v>0</v>
      </c>
      <c r="C4" s="14">
        <v>42005</v>
      </c>
      <c r="D4" s="14">
        <v>42036</v>
      </c>
      <c r="E4" s="14">
        <v>42064</v>
      </c>
      <c r="F4" s="14">
        <v>42095</v>
      </c>
      <c r="G4" s="14">
        <v>42125</v>
      </c>
      <c r="H4" s="14">
        <v>42156</v>
      </c>
      <c r="I4" s="14">
        <v>42186</v>
      </c>
      <c r="J4" s="14">
        <v>42217</v>
      </c>
      <c r="K4" s="14">
        <v>42248</v>
      </c>
      <c r="L4" s="14">
        <v>42278</v>
      </c>
      <c r="M4" s="14">
        <v>42309</v>
      </c>
      <c r="N4" s="14">
        <v>42339</v>
      </c>
      <c r="O4" s="5">
        <v>42370</v>
      </c>
      <c r="P4" s="5">
        <v>42401</v>
      </c>
      <c r="Q4" s="5">
        <v>42430</v>
      </c>
      <c r="R4" s="5">
        <v>42461</v>
      </c>
      <c r="S4" s="5">
        <v>42491</v>
      </c>
      <c r="T4" s="5">
        <v>42522</v>
      </c>
      <c r="U4" s="5">
        <v>42552</v>
      </c>
      <c r="V4" s="5">
        <v>42583</v>
      </c>
      <c r="W4" s="5">
        <v>42614</v>
      </c>
      <c r="X4" s="5">
        <v>42644</v>
      </c>
      <c r="Y4" s="5">
        <v>42675</v>
      </c>
      <c r="Z4" s="5">
        <v>42705</v>
      </c>
      <c r="AA4" s="5">
        <v>42736</v>
      </c>
      <c r="AB4" s="5">
        <v>42767</v>
      </c>
      <c r="AC4" s="5">
        <v>42795</v>
      </c>
      <c r="AD4" s="5">
        <v>42826</v>
      </c>
      <c r="AE4" s="5">
        <v>42856</v>
      </c>
      <c r="AF4" s="5">
        <v>42887</v>
      </c>
      <c r="AG4" s="5">
        <v>42917</v>
      </c>
      <c r="AH4" s="5">
        <v>42948</v>
      </c>
      <c r="AI4" s="5">
        <v>42979</v>
      </c>
      <c r="AJ4" s="5">
        <v>43009</v>
      </c>
      <c r="AK4" s="5">
        <v>43040</v>
      </c>
      <c r="AL4" s="5">
        <v>43070</v>
      </c>
      <c r="AM4" s="5">
        <v>43101</v>
      </c>
      <c r="AN4" s="5">
        <v>43132</v>
      </c>
      <c r="AO4" s="5">
        <v>43160</v>
      </c>
      <c r="AP4" s="5">
        <v>43191</v>
      </c>
      <c r="AQ4" s="5">
        <v>43221</v>
      </c>
      <c r="AR4" s="5">
        <v>43252</v>
      </c>
      <c r="AS4" s="5">
        <v>43282</v>
      </c>
      <c r="AT4" s="5">
        <v>43313</v>
      </c>
      <c r="AU4" s="5">
        <v>43344</v>
      </c>
      <c r="AV4" s="5">
        <v>43374</v>
      </c>
      <c r="AW4" s="5">
        <v>43405</v>
      </c>
      <c r="AX4" s="5">
        <v>43435</v>
      </c>
      <c r="AY4" s="5">
        <v>43466</v>
      </c>
      <c r="AZ4" s="5">
        <v>43497</v>
      </c>
      <c r="BA4" s="5">
        <v>43525</v>
      </c>
      <c r="BB4" s="5">
        <v>43556</v>
      </c>
      <c r="BC4" s="5">
        <v>43586</v>
      </c>
      <c r="BD4" s="5">
        <v>43617</v>
      </c>
      <c r="BE4" s="5">
        <v>43647</v>
      </c>
      <c r="BF4" s="5">
        <v>43678</v>
      </c>
      <c r="BG4" s="5">
        <v>43709</v>
      </c>
      <c r="BH4" s="5">
        <v>43739</v>
      </c>
      <c r="BI4" s="5">
        <v>43770</v>
      </c>
      <c r="BJ4" s="5">
        <v>43800</v>
      </c>
      <c r="BK4" s="6">
        <v>43831</v>
      </c>
      <c r="BL4" s="7">
        <v>43862</v>
      </c>
      <c r="BM4" s="7">
        <v>43891</v>
      </c>
      <c r="BN4" s="7">
        <v>43922</v>
      </c>
      <c r="BO4" s="7">
        <v>43952</v>
      </c>
      <c r="BP4" s="7">
        <v>43983</v>
      </c>
      <c r="BQ4" s="7">
        <v>44013</v>
      </c>
      <c r="BR4" s="40">
        <v>44044</v>
      </c>
      <c r="BS4" s="40">
        <v>44075</v>
      </c>
      <c r="BT4" s="40">
        <v>44105</v>
      </c>
      <c r="BU4" s="40">
        <v>44136</v>
      </c>
    </row>
    <row r="5" spans="1:73" x14ac:dyDescent="0.25">
      <c r="A5" s="11" t="s">
        <v>1</v>
      </c>
      <c r="B5" s="9" t="s">
        <v>2</v>
      </c>
      <c r="C5" s="55">
        <v>2986438</v>
      </c>
      <c r="D5" s="55">
        <v>8799999</v>
      </c>
      <c r="E5" s="55">
        <v>8799999</v>
      </c>
      <c r="F5" s="55">
        <v>8799999</v>
      </c>
      <c r="G5" s="55">
        <v>10000000</v>
      </c>
      <c r="H5" s="55">
        <v>17200000</v>
      </c>
      <c r="I5" s="55">
        <v>20260197</v>
      </c>
      <c r="J5" s="55">
        <v>15736859</v>
      </c>
      <c r="K5" s="55">
        <v>18266955</v>
      </c>
      <c r="L5" s="55">
        <v>12500004</v>
      </c>
      <c r="M5" s="55">
        <v>21585532</v>
      </c>
      <c r="N5" s="55">
        <v>20016062</v>
      </c>
      <c r="O5" s="19">
        <v>14481581</v>
      </c>
      <c r="P5" s="19">
        <v>13466299</v>
      </c>
      <c r="Q5" s="19">
        <v>14225699</v>
      </c>
      <c r="R5" s="20">
        <v>14143155</v>
      </c>
      <c r="S5" s="21">
        <v>16284410</v>
      </c>
      <c r="T5" s="22">
        <v>16182162</v>
      </c>
      <c r="U5" s="24">
        <v>17133629</v>
      </c>
      <c r="V5" s="17">
        <v>17397767.469999999</v>
      </c>
      <c r="W5" s="26">
        <v>16750202.559999999</v>
      </c>
      <c r="X5" s="27">
        <v>16812686.739999998</v>
      </c>
      <c r="Y5" s="28">
        <v>16182162.439999999</v>
      </c>
      <c r="Z5" s="18">
        <v>11481583.15</v>
      </c>
      <c r="AA5" s="27">
        <v>16887851.32</v>
      </c>
      <c r="AB5" s="28">
        <v>16013498</v>
      </c>
      <c r="AC5" s="28">
        <v>16667485.33</v>
      </c>
      <c r="AD5" s="31">
        <v>16596401</v>
      </c>
      <c r="AE5" s="31">
        <v>18498528.020000003</v>
      </c>
      <c r="AF5" s="31">
        <v>18410027.240000002</v>
      </c>
      <c r="AG5" s="31">
        <v>19233584.219999999</v>
      </c>
      <c r="AH5" s="31">
        <v>19462212.82</v>
      </c>
      <c r="AI5" s="34">
        <v>19901703</v>
      </c>
      <c r="AJ5" s="34">
        <v>19955786.609999999</v>
      </c>
      <c r="AK5" s="34">
        <v>19410027.719999999</v>
      </c>
      <c r="AL5" s="34">
        <v>19887851.899999999</v>
      </c>
      <c r="AM5" s="37">
        <v>19425442.370000001</v>
      </c>
      <c r="AN5" s="34">
        <v>17737090.280000001</v>
      </c>
      <c r="AO5" s="34">
        <v>18578914.670000002</v>
      </c>
      <c r="AP5" s="34">
        <v>17538706.619999997</v>
      </c>
      <c r="AQ5" s="34">
        <v>18687288.759999998</v>
      </c>
      <c r="AR5" s="34">
        <v>17986016.350000001</v>
      </c>
      <c r="AS5" s="34">
        <v>18542022.370000001</v>
      </c>
      <c r="AT5" s="34">
        <v>18471007.690000001</v>
      </c>
      <c r="AU5" s="34">
        <v>20283921.849999998</v>
      </c>
      <c r="AV5" s="34">
        <v>18621571.890000001</v>
      </c>
      <c r="AW5" s="34">
        <v>18034410.560000002</v>
      </c>
      <c r="AX5" s="34">
        <v>18920084.199999999</v>
      </c>
      <c r="AY5" s="34">
        <v>19044450.460000001</v>
      </c>
      <c r="AZ5" s="34">
        <v>17387305.52</v>
      </c>
      <c r="BA5" s="34">
        <v>18623208.050000001</v>
      </c>
      <c r="BB5" s="39">
        <v>17532450.899999999</v>
      </c>
      <c r="BC5" s="39">
        <v>18347232.579999998</v>
      </c>
      <c r="BD5" s="39">
        <v>17596354.260000002</v>
      </c>
      <c r="BE5" s="39">
        <v>18222062.629999999</v>
      </c>
      <c r="BF5" s="39">
        <v>18097195.09</v>
      </c>
      <c r="BG5" s="39">
        <v>19882477.510000002</v>
      </c>
      <c r="BH5" s="39">
        <v>18252159.379999999</v>
      </c>
      <c r="BI5" s="39">
        <v>17666290.91</v>
      </c>
      <c r="BJ5" s="39">
        <v>18555896.239999998</v>
      </c>
      <c r="BK5" s="39">
        <v>17512216.890000001</v>
      </c>
      <c r="BL5" s="39">
        <v>16555303.390000001</v>
      </c>
      <c r="BM5" s="39">
        <v>16797950.52</v>
      </c>
      <c r="BN5" s="39">
        <v>15750225</v>
      </c>
      <c r="BO5" s="39">
        <v>16790947.27</v>
      </c>
      <c r="BP5" s="39">
        <v>16169954.049999978</v>
      </c>
      <c r="BQ5" s="39">
        <v>16807204.320000011</v>
      </c>
      <c r="BR5" s="39">
        <v>16603618.000000007</v>
      </c>
      <c r="BS5" s="39">
        <v>18301893</v>
      </c>
      <c r="BT5" s="39">
        <v>16798672.390000012</v>
      </c>
      <c r="BU5" s="49">
        <v>16229124.049999995</v>
      </c>
    </row>
    <row r="6" spans="1:73" x14ac:dyDescent="0.25">
      <c r="A6" s="10" t="s">
        <v>3</v>
      </c>
      <c r="B6" s="9" t="s">
        <v>4</v>
      </c>
      <c r="C6" s="55">
        <v>526376483</v>
      </c>
      <c r="D6" s="55">
        <v>1549662692</v>
      </c>
      <c r="E6" s="55">
        <v>1578003594</v>
      </c>
      <c r="F6" s="55">
        <v>1572612665</v>
      </c>
      <c r="G6" s="55">
        <v>1543156013</v>
      </c>
      <c r="H6" s="55">
        <v>2846305635</v>
      </c>
      <c r="I6" s="55">
        <v>3432841381</v>
      </c>
      <c r="J6" s="55">
        <v>2671405848</v>
      </c>
      <c r="K6" s="55">
        <v>3175127099</v>
      </c>
      <c r="L6" s="55">
        <v>2088450467</v>
      </c>
      <c r="M6" s="55">
        <v>3818767004</v>
      </c>
      <c r="N6" s="55">
        <v>3588050289</v>
      </c>
      <c r="O6" s="19">
        <v>2993678225</v>
      </c>
      <c r="P6" s="19">
        <v>2799672750</v>
      </c>
      <c r="Q6" s="19">
        <v>2950973078</v>
      </c>
      <c r="R6" s="20">
        <v>2923779227</v>
      </c>
      <c r="S6" s="21">
        <v>3401556424</v>
      </c>
      <c r="T6" s="22">
        <v>3399574177.48</v>
      </c>
      <c r="U6" s="25">
        <v>3604386476</v>
      </c>
      <c r="V6" s="17">
        <v>3621992819.8299999</v>
      </c>
      <c r="W6" s="26">
        <v>3472186276.5100002</v>
      </c>
      <c r="X6" s="27">
        <v>3488317924</v>
      </c>
      <c r="Y6" s="28">
        <v>3388058462</v>
      </c>
      <c r="Z6" s="18">
        <v>2464560435</v>
      </c>
      <c r="AA6" s="27">
        <v>3515657887</v>
      </c>
      <c r="AB6" s="28">
        <v>3320154196</v>
      </c>
      <c r="AC6" s="23">
        <v>3470979215</v>
      </c>
      <c r="AD6" s="31">
        <v>3438966807</v>
      </c>
      <c r="AE6" s="31">
        <v>3848464239</v>
      </c>
      <c r="AF6" s="34">
        <v>3826373174</v>
      </c>
      <c r="AG6" s="34">
        <v>4023505236</v>
      </c>
      <c r="AH6" s="34">
        <v>4079709370</v>
      </c>
      <c r="AI6" s="34">
        <v>4151182514</v>
      </c>
      <c r="AJ6" s="34">
        <v>4174382502</v>
      </c>
      <c r="AK6" s="34">
        <v>4095026049</v>
      </c>
      <c r="AL6" s="34">
        <v>4170343659</v>
      </c>
      <c r="AM6" s="37">
        <v>3818801264</v>
      </c>
      <c r="AN6" s="34">
        <v>3494923706</v>
      </c>
      <c r="AO6" s="34">
        <v>3664279532</v>
      </c>
      <c r="AP6" s="34">
        <v>3451599626</v>
      </c>
      <c r="AQ6" s="34">
        <v>3711005865</v>
      </c>
      <c r="AR6" s="34">
        <v>3578243740</v>
      </c>
      <c r="AS6" s="34">
        <v>3685054608</v>
      </c>
      <c r="AT6" s="34">
        <v>3677068573</v>
      </c>
      <c r="AU6" s="34">
        <v>4085847658</v>
      </c>
      <c r="AV6" s="34">
        <v>3777798807</v>
      </c>
      <c r="AW6" s="34">
        <v>3661466106</v>
      </c>
      <c r="AX6" s="34">
        <v>3837518561</v>
      </c>
      <c r="AY6" s="34">
        <v>3894698751</v>
      </c>
      <c r="AZ6" s="34">
        <v>3561888510</v>
      </c>
      <c r="BA6" s="34">
        <v>3828481342</v>
      </c>
      <c r="BB6" s="34">
        <v>3635909360</v>
      </c>
      <c r="BC6" s="34">
        <v>3848577180</v>
      </c>
      <c r="BD6" s="34">
        <v>3677757390</v>
      </c>
      <c r="BE6" s="34">
        <v>3839447080</v>
      </c>
      <c r="BF6" s="34">
        <v>3840620340</v>
      </c>
      <c r="BG6" s="34">
        <v>4241306185</v>
      </c>
      <c r="BH6" s="34">
        <v>3904093180</v>
      </c>
      <c r="BI6" s="39">
        <v>3771043890</v>
      </c>
      <c r="BJ6" s="39">
        <v>3962544810</v>
      </c>
      <c r="BK6" s="39">
        <v>3765664281.5</v>
      </c>
      <c r="BL6" s="39">
        <v>3559880849</v>
      </c>
      <c r="BM6" s="39">
        <v>3639533125</v>
      </c>
      <c r="BN6" s="39">
        <v>3393652643.6500001</v>
      </c>
      <c r="BO6" s="39">
        <v>3615266608</v>
      </c>
      <c r="BP6" s="39">
        <v>3484138184.6100001</v>
      </c>
      <c r="BQ6" s="39">
        <v>3626375337</v>
      </c>
      <c r="BR6" s="39">
        <v>3582442188.3699999</v>
      </c>
      <c r="BS6" s="39">
        <v>3979145989.5700002</v>
      </c>
      <c r="BT6" s="39">
        <v>3673564084.5900002</v>
      </c>
      <c r="BU6" s="49">
        <v>3545947884.6999998</v>
      </c>
    </row>
    <row r="7" spans="1:73" x14ac:dyDescent="0.25">
      <c r="A7" s="10" t="s">
        <v>5</v>
      </c>
      <c r="B7" s="9" t="s">
        <v>2</v>
      </c>
      <c r="C7" s="55">
        <v>15084174</v>
      </c>
      <c r="D7" s="55">
        <v>7297062</v>
      </c>
      <c r="E7" s="55">
        <v>9132530</v>
      </c>
      <c r="F7" s="55">
        <v>8524858</v>
      </c>
      <c r="G7" s="55">
        <v>7802169</v>
      </c>
      <c r="H7" s="55">
        <v>630489</v>
      </c>
      <c r="I7" s="55">
        <v>-1632904</v>
      </c>
      <c r="J7" s="55">
        <v>2870837</v>
      </c>
      <c r="K7" s="55">
        <v>-28568</v>
      </c>
      <c r="L7" s="55">
        <v>6279357</v>
      </c>
      <c r="M7" s="55">
        <v>-3477148</v>
      </c>
      <c r="N7" s="55">
        <v>-317566</v>
      </c>
      <c r="O7" s="19">
        <v>4733342</v>
      </c>
      <c r="P7" s="19">
        <v>4692662</v>
      </c>
      <c r="Q7" s="19">
        <v>4310627</v>
      </c>
      <c r="R7" s="20">
        <v>3798904</v>
      </c>
      <c r="S7" s="21">
        <v>2347207.0299999998</v>
      </c>
      <c r="T7" s="22">
        <v>1719627.86</v>
      </c>
      <c r="U7" s="25">
        <v>2603163</v>
      </c>
      <c r="V7" s="17">
        <v>5372322.5199999996</v>
      </c>
      <c r="W7" s="26">
        <v>3540039.04</v>
      </c>
      <c r="X7" s="27">
        <v>1630171.98</v>
      </c>
      <c r="Y7" s="28">
        <v>1835462.98</v>
      </c>
      <c r="Z7" s="18">
        <v>7314057.6200000001</v>
      </c>
      <c r="AA7" s="27">
        <v>2106916.4700000002</v>
      </c>
      <c r="AB7" s="28">
        <v>2273665.5</v>
      </c>
      <c r="AC7" s="28">
        <v>2568896.0499999998</v>
      </c>
      <c r="AD7" s="32">
        <v>2345322.4265310876</v>
      </c>
      <c r="AE7" s="32">
        <v>672097.93</v>
      </c>
      <c r="AF7" s="32">
        <v>634061.34</v>
      </c>
      <c r="AG7" s="31">
        <v>504907.54</v>
      </c>
      <c r="AH7" s="29">
        <v>350722</v>
      </c>
      <c r="AI7" s="36">
        <v>80528.009999999995</v>
      </c>
      <c r="AJ7" s="36">
        <v>296680.07</v>
      </c>
      <c r="AK7" s="36">
        <v>327861</v>
      </c>
      <c r="AL7" s="36">
        <v>329932.03000000003</v>
      </c>
      <c r="AM7" s="36">
        <v>491647</v>
      </c>
      <c r="AN7" s="36">
        <v>573918</v>
      </c>
      <c r="AO7" s="36">
        <v>1567978.21</v>
      </c>
      <c r="AP7" s="36">
        <v>1867637.75</v>
      </c>
      <c r="AQ7" s="34">
        <v>1537892</v>
      </c>
      <c r="AR7" s="34">
        <v>1419588.66</v>
      </c>
      <c r="AS7" s="34">
        <v>1430152</v>
      </c>
      <c r="AT7" s="34">
        <v>1908603.97</v>
      </c>
      <c r="AU7" s="34">
        <v>480113.39</v>
      </c>
      <c r="AV7" s="34">
        <v>2104110.81</v>
      </c>
      <c r="AW7" s="34">
        <v>1614538</v>
      </c>
      <c r="AX7" s="34">
        <v>1615165</v>
      </c>
      <c r="AY7" s="34">
        <v>1538736</v>
      </c>
      <c r="AZ7" s="34">
        <v>920159.08</v>
      </c>
      <c r="BA7" s="34">
        <v>1705392.92</v>
      </c>
      <c r="BB7" s="34">
        <v>1686655.2</v>
      </c>
      <c r="BC7" s="34">
        <v>2028802.69</v>
      </c>
      <c r="BD7" s="34">
        <v>2352790.67</v>
      </c>
      <c r="BE7" s="34">
        <v>1918652.03</v>
      </c>
      <c r="BF7" s="34">
        <v>740615.86</v>
      </c>
      <c r="BG7" s="34">
        <v>558364</v>
      </c>
      <c r="BH7" s="34">
        <v>1172364.93</v>
      </c>
      <c r="BI7" s="34">
        <v>703048</v>
      </c>
      <c r="BJ7" s="39">
        <v>1330043</v>
      </c>
      <c r="BK7" s="39">
        <v>2908671</v>
      </c>
      <c r="BL7" s="39">
        <v>3490392</v>
      </c>
      <c r="BM7" s="39">
        <v>3683179</v>
      </c>
      <c r="BN7" s="39">
        <v>2555118</v>
      </c>
      <c r="BO7" s="39">
        <v>2394656</v>
      </c>
      <c r="BP7" s="39">
        <v>2222307</v>
      </c>
      <c r="BQ7" s="39">
        <v>2364867</v>
      </c>
      <c r="BR7" s="39">
        <v>2422657</v>
      </c>
      <c r="BS7" s="39">
        <v>1020664</v>
      </c>
      <c r="BT7" s="39">
        <v>3166900</v>
      </c>
      <c r="BU7" s="49">
        <v>3577183</v>
      </c>
    </row>
    <row r="8" spans="1:73" x14ac:dyDescent="0.25">
      <c r="A8" s="11" t="s">
        <v>6</v>
      </c>
      <c r="B8" s="9" t="s">
        <v>4</v>
      </c>
      <c r="C8" s="55">
        <v>2947921486</v>
      </c>
      <c r="D8" s="55">
        <v>1223032269</v>
      </c>
      <c r="E8" s="55">
        <v>1868559648</v>
      </c>
      <c r="F8" s="55">
        <v>1394510017</v>
      </c>
      <c r="G8" s="55">
        <v>1935889221</v>
      </c>
      <c r="H8" s="55">
        <v>59145754</v>
      </c>
      <c r="I8" s="55">
        <v>-404537272</v>
      </c>
      <c r="J8" s="55">
        <v>499408435</v>
      </c>
      <c r="K8" s="55">
        <v>-730642</v>
      </c>
      <c r="L8" s="55">
        <v>1894919988</v>
      </c>
      <c r="M8" s="55">
        <v>-1055194758</v>
      </c>
      <c r="N8" s="55">
        <v>-97465471</v>
      </c>
      <c r="O8" s="19">
        <v>1430659404</v>
      </c>
      <c r="P8" s="19">
        <v>1419204966</v>
      </c>
      <c r="Q8" s="19">
        <v>986031815</v>
      </c>
      <c r="R8" s="20">
        <v>1226876571</v>
      </c>
      <c r="S8" s="18">
        <v>345557059</v>
      </c>
      <c r="T8" s="22">
        <v>284286423.13999999</v>
      </c>
      <c r="U8" s="25">
        <v>343688301</v>
      </c>
      <c r="V8" s="17">
        <v>1079830177</v>
      </c>
      <c r="W8" s="26">
        <v>625442710.05465579</v>
      </c>
      <c r="X8" s="27">
        <v>318964698.18131006</v>
      </c>
      <c r="Y8" s="28">
        <v>300695325.99827164</v>
      </c>
      <c r="Z8" s="18">
        <v>800573065.04177642</v>
      </c>
      <c r="AA8" s="27">
        <v>248340857.68379277</v>
      </c>
      <c r="AB8" s="28">
        <v>365141022.85614389</v>
      </c>
      <c r="AC8" s="30">
        <v>314577723.02430987</v>
      </c>
      <c r="AD8" s="31">
        <v>210831746</v>
      </c>
      <c r="AE8" s="32">
        <v>48529767</v>
      </c>
      <c r="AF8" s="31">
        <v>42887096</v>
      </c>
      <c r="AG8" s="33">
        <v>33494465.536810659</v>
      </c>
      <c r="AH8" s="29">
        <v>30411516</v>
      </c>
      <c r="AI8" s="35">
        <v>10539482</v>
      </c>
      <c r="AJ8" s="36">
        <v>41717355.119999997</v>
      </c>
      <c r="AK8" s="36">
        <v>38584528</v>
      </c>
      <c r="AL8" s="36">
        <v>31880525.809999999</v>
      </c>
      <c r="AM8" s="36">
        <v>62105549.609999999</v>
      </c>
      <c r="AN8" s="36">
        <v>79949027.302000001</v>
      </c>
      <c r="AO8" s="36">
        <v>275766712.79003084</v>
      </c>
      <c r="AP8" s="36">
        <v>218814801</v>
      </c>
      <c r="AQ8" s="34">
        <v>115407860.79737335</v>
      </c>
      <c r="AR8" s="34">
        <v>104484775</v>
      </c>
      <c r="AS8" s="34">
        <v>116043117.2</v>
      </c>
      <c r="AT8" s="34">
        <v>178845795.43000001</v>
      </c>
      <c r="AU8" s="34">
        <v>42154269</v>
      </c>
      <c r="AV8" s="34">
        <v>244238468</v>
      </c>
      <c r="AW8" s="34">
        <v>163614983.89418179</v>
      </c>
      <c r="AX8" s="34">
        <v>322651241.0916484</v>
      </c>
      <c r="AY8" s="34">
        <v>443641134.29821986</v>
      </c>
      <c r="AZ8" s="34">
        <v>270303229.37872541</v>
      </c>
      <c r="BA8" s="34">
        <v>446955114.88649422</v>
      </c>
      <c r="BB8" s="34">
        <v>353698389.76581174</v>
      </c>
      <c r="BC8" s="34">
        <v>321929102.13306129</v>
      </c>
      <c r="BD8" s="34">
        <v>285465025</v>
      </c>
      <c r="BE8" s="34">
        <v>244405731</v>
      </c>
      <c r="BF8" s="34">
        <v>105873797.24348772</v>
      </c>
      <c r="BG8" s="34">
        <v>166967348</v>
      </c>
      <c r="BH8" s="34">
        <v>402747112</v>
      </c>
      <c r="BI8" s="34">
        <v>164560172</v>
      </c>
      <c r="BJ8" s="39">
        <v>405872311</v>
      </c>
      <c r="BK8" s="39">
        <v>962339215</v>
      </c>
      <c r="BL8" s="39">
        <v>1454311338</v>
      </c>
      <c r="BM8" s="39">
        <v>1272119971</v>
      </c>
      <c r="BN8" s="39">
        <v>643660016</v>
      </c>
      <c r="BO8" s="39">
        <v>849490441</v>
      </c>
      <c r="BP8" s="39">
        <v>653215985</v>
      </c>
      <c r="BQ8" s="39">
        <v>364826490</v>
      </c>
      <c r="BR8" s="39">
        <v>385676167</v>
      </c>
      <c r="BS8" s="39">
        <v>145452579</v>
      </c>
      <c r="BT8" s="39">
        <v>633671587</v>
      </c>
      <c r="BU8" s="49">
        <v>638600506</v>
      </c>
    </row>
    <row r="9" spans="1:73" x14ac:dyDescent="0.25">
      <c r="A9" t="s">
        <v>8</v>
      </c>
      <c r="B9" s="1" t="s">
        <v>9</v>
      </c>
      <c r="C9" s="42">
        <f t="shared" ref="C9:D9" si="2">+C5+C7</f>
        <v>18070612</v>
      </c>
      <c r="D9" s="42">
        <f t="shared" si="2"/>
        <v>16097061</v>
      </c>
      <c r="E9" s="42">
        <f t="shared" ref="E9:G9" si="3">+E5+E7</f>
        <v>17932529</v>
      </c>
      <c r="F9" s="42">
        <f t="shared" si="3"/>
        <v>17324857</v>
      </c>
      <c r="G9" s="42">
        <f t="shared" si="3"/>
        <v>17802169</v>
      </c>
      <c r="H9" s="42">
        <f t="shared" ref="H9:J9" si="4">+H5+H7</f>
        <v>17830489</v>
      </c>
      <c r="I9" s="42">
        <f t="shared" si="4"/>
        <v>18627293</v>
      </c>
      <c r="J9" s="42">
        <f t="shared" si="4"/>
        <v>18607696</v>
      </c>
      <c r="K9" s="42">
        <f t="shared" ref="K9:N9" si="5">+K5+K7</f>
        <v>18238387</v>
      </c>
      <c r="L9" s="42">
        <f t="shared" si="5"/>
        <v>18779361</v>
      </c>
      <c r="M9" s="42">
        <f t="shared" si="5"/>
        <v>18108384</v>
      </c>
      <c r="N9" s="42">
        <f t="shared" si="5"/>
        <v>19698496</v>
      </c>
      <c r="O9" s="42">
        <f>+O5+O7</f>
        <v>19214923</v>
      </c>
      <c r="P9" s="42">
        <f t="shared" ref="P9:BU9" si="6">+P5+P7</f>
        <v>18158961</v>
      </c>
      <c r="Q9" s="42">
        <f t="shared" si="6"/>
        <v>18536326</v>
      </c>
      <c r="R9" s="42">
        <f t="shared" si="6"/>
        <v>17942059</v>
      </c>
      <c r="S9" s="42">
        <f t="shared" si="6"/>
        <v>18631617.030000001</v>
      </c>
      <c r="T9" s="42">
        <f t="shared" si="6"/>
        <v>17901789.859999999</v>
      </c>
      <c r="U9" s="42">
        <f t="shared" si="6"/>
        <v>19736792</v>
      </c>
      <c r="V9" s="42">
        <f t="shared" si="6"/>
        <v>22770089.989999998</v>
      </c>
      <c r="W9" s="42">
        <f t="shared" si="6"/>
        <v>20290241.599999998</v>
      </c>
      <c r="X9" s="42">
        <f t="shared" si="6"/>
        <v>18442858.719999999</v>
      </c>
      <c r="Y9" s="42">
        <f t="shared" si="6"/>
        <v>18017625.419999998</v>
      </c>
      <c r="Z9" s="42">
        <f t="shared" si="6"/>
        <v>18795640.77</v>
      </c>
      <c r="AA9" s="42">
        <f t="shared" si="6"/>
        <v>18994767.789999999</v>
      </c>
      <c r="AB9" s="42">
        <f t="shared" si="6"/>
        <v>18287163.5</v>
      </c>
      <c r="AC9" s="42">
        <f t="shared" si="6"/>
        <v>19236381.379999999</v>
      </c>
      <c r="AD9" s="42">
        <f t="shared" si="6"/>
        <v>18941723.426531088</v>
      </c>
      <c r="AE9" s="42">
        <f t="shared" si="6"/>
        <v>19170625.950000003</v>
      </c>
      <c r="AF9" s="42">
        <f t="shared" si="6"/>
        <v>19044088.580000002</v>
      </c>
      <c r="AG9" s="42">
        <f t="shared" si="6"/>
        <v>19738491.759999998</v>
      </c>
      <c r="AH9" s="42">
        <f t="shared" si="6"/>
        <v>19812934.82</v>
      </c>
      <c r="AI9" s="42">
        <f t="shared" si="6"/>
        <v>19982231.010000002</v>
      </c>
      <c r="AJ9" s="42">
        <f t="shared" si="6"/>
        <v>20252466.68</v>
      </c>
      <c r="AK9" s="42">
        <f t="shared" si="6"/>
        <v>19737888.719999999</v>
      </c>
      <c r="AL9" s="42">
        <f t="shared" si="6"/>
        <v>20217783.93</v>
      </c>
      <c r="AM9" s="42">
        <f t="shared" si="6"/>
        <v>19917089.370000001</v>
      </c>
      <c r="AN9" s="42">
        <f t="shared" si="6"/>
        <v>18311008.280000001</v>
      </c>
      <c r="AO9" s="42">
        <f t="shared" si="6"/>
        <v>20146892.880000003</v>
      </c>
      <c r="AP9" s="42">
        <f t="shared" si="6"/>
        <v>19406344.369999997</v>
      </c>
      <c r="AQ9" s="42">
        <f t="shared" si="6"/>
        <v>20225180.759999998</v>
      </c>
      <c r="AR9" s="42">
        <f t="shared" si="6"/>
        <v>19405605.010000002</v>
      </c>
      <c r="AS9" s="42">
        <f t="shared" si="6"/>
        <v>19972174.370000001</v>
      </c>
      <c r="AT9" s="42">
        <f t="shared" si="6"/>
        <v>20379611.66</v>
      </c>
      <c r="AU9" s="42">
        <f t="shared" si="6"/>
        <v>20764035.239999998</v>
      </c>
      <c r="AV9" s="42">
        <f t="shared" si="6"/>
        <v>20725682.699999999</v>
      </c>
      <c r="AW9" s="42">
        <f t="shared" si="6"/>
        <v>19648948.560000002</v>
      </c>
      <c r="AX9" s="42">
        <f t="shared" si="6"/>
        <v>20535249.199999999</v>
      </c>
      <c r="AY9" s="42">
        <f t="shared" si="6"/>
        <v>20583186.460000001</v>
      </c>
      <c r="AZ9" s="42">
        <f t="shared" si="6"/>
        <v>18307464.599999998</v>
      </c>
      <c r="BA9" s="42">
        <f t="shared" si="6"/>
        <v>20328600.969999999</v>
      </c>
      <c r="BB9" s="42">
        <f t="shared" si="6"/>
        <v>19219106.099999998</v>
      </c>
      <c r="BC9" s="42">
        <f t="shared" si="6"/>
        <v>20376035.27</v>
      </c>
      <c r="BD9" s="42">
        <f t="shared" si="6"/>
        <v>19949144.93</v>
      </c>
      <c r="BE9" s="42">
        <f t="shared" si="6"/>
        <v>20140714.66</v>
      </c>
      <c r="BF9" s="42">
        <f t="shared" si="6"/>
        <v>18837810.949999999</v>
      </c>
      <c r="BG9" s="42">
        <f t="shared" si="6"/>
        <v>20440841.510000002</v>
      </c>
      <c r="BH9" s="42">
        <f t="shared" si="6"/>
        <v>19424524.309999999</v>
      </c>
      <c r="BI9" s="42">
        <f t="shared" si="6"/>
        <v>18369338.91</v>
      </c>
      <c r="BJ9" s="42">
        <f t="shared" si="6"/>
        <v>19885939.239999998</v>
      </c>
      <c r="BK9" s="42">
        <f t="shared" si="6"/>
        <v>20420887.890000001</v>
      </c>
      <c r="BL9" s="42">
        <f t="shared" si="6"/>
        <v>20045695.390000001</v>
      </c>
      <c r="BM9" s="42">
        <f t="shared" si="6"/>
        <v>20481129.52</v>
      </c>
      <c r="BN9" s="42">
        <f t="shared" si="6"/>
        <v>18305343</v>
      </c>
      <c r="BO9" s="42">
        <f t="shared" si="6"/>
        <v>19185603.27</v>
      </c>
      <c r="BP9" s="42">
        <f t="shared" si="6"/>
        <v>18392261.049999978</v>
      </c>
      <c r="BQ9" s="42">
        <f t="shared" si="6"/>
        <v>19172071.320000011</v>
      </c>
      <c r="BR9" s="42">
        <f t="shared" si="6"/>
        <v>19026275.000000007</v>
      </c>
      <c r="BS9" s="42">
        <f t="shared" si="6"/>
        <v>19322557</v>
      </c>
      <c r="BT9" s="42">
        <f t="shared" si="6"/>
        <v>19965572.390000012</v>
      </c>
      <c r="BU9" s="42">
        <f t="shared" si="6"/>
        <v>19806307.049999997</v>
      </c>
    </row>
    <row r="10" spans="1:73" x14ac:dyDescent="0.25">
      <c r="B10" s="1" t="s">
        <v>11</v>
      </c>
      <c r="C10" s="8">
        <f t="shared" ref="C10" si="7">+C7/C9</f>
        <v>0.83473509364265031</v>
      </c>
      <c r="D10" s="8">
        <f t="shared" ref="D10" si="8">+D7/D9</f>
        <v>0.45331641595941025</v>
      </c>
      <c r="E10" s="8">
        <f t="shared" ref="E10" si="9">+E7/E9</f>
        <v>0.50927172625790817</v>
      </c>
      <c r="F10" s="8">
        <f t="shared" ref="F10" si="10">+F7/F9</f>
        <v>0.49205935725760969</v>
      </c>
      <c r="G10" s="8">
        <f t="shared" ref="G10" si="11">+G7/G9</f>
        <v>0.43827069611573738</v>
      </c>
      <c r="H10" s="8">
        <f t="shared" ref="H10" si="12">+H7/H9</f>
        <v>3.5360163145273245E-2</v>
      </c>
      <c r="I10" s="8">
        <f t="shared" ref="I10" si="13">+I7/I9</f>
        <v>-8.7661905570498092E-2</v>
      </c>
      <c r="J10" s="8">
        <f t="shared" ref="J10" si="14">+J7/J9</f>
        <v>0.15428223891877854</v>
      </c>
      <c r="K10" s="8">
        <f t="shared" ref="K10:N10" si="15">+K7/K9</f>
        <v>-1.5663665871329521E-3</v>
      </c>
      <c r="L10" s="8">
        <f t="shared" si="15"/>
        <v>0.33437543481910809</v>
      </c>
      <c r="M10" s="8">
        <f t="shared" si="15"/>
        <v>-0.19201868040792597</v>
      </c>
      <c r="N10" s="8">
        <f t="shared" si="15"/>
        <v>-1.6121332308821953E-2</v>
      </c>
      <c r="O10" s="8">
        <f>+O7/O9</f>
        <v>0.24633676648092734</v>
      </c>
      <c r="P10" s="8">
        <f t="shared" ref="P10:BQ10" si="16">+P7/P9</f>
        <v>0.25842128302384704</v>
      </c>
      <c r="Q10" s="8">
        <f t="shared" si="16"/>
        <v>0.2325502367621286</v>
      </c>
      <c r="R10" s="8">
        <f t="shared" si="16"/>
        <v>0.21173177504320992</v>
      </c>
      <c r="S10" s="8">
        <f t="shared" si="16"/>
        <v>0.12597978083279654</v>
      </c>
      <c r="T10" s="8">
        <f t="shared" si="16"/>
        <v>9.6058990382987333E-2</v>
      </c>
      <c r="U10" s="8">
        <f t="shared" si="16"/>
        <v>0.1318939268347156</v>
      </c>
      <c r="V10" s="8">
        <f t="shared" si="16"/>
        <v>0.23593769380618948</v>
      </c>
      <c r="W10" s="8">
        <f t="shared" si="16"/>
        <v>0.17447002898181363</v>
      </c>
      <c r="X10" s="8">
        <f t="shared" si="16"/>
        <v>8.8390417383189715E-2</v>
      </c>
      <c r="Y10" s="8">
        <f t="shared" si="16"/>
        <v>0.10187041506382921</v>
      </c>
      <c r="Z10" s="8">
        <f t="shared" si="16"/>
        <v>0.38913584854601369</v>
      </c>
      <c r="AA10" s="8">
        <f t="shared" si="16"/>
        <v>0.11092088586148492</v>
      </c>
      <c r="AB10" s="8">
        <f t="shared" si="16"/>
        <v>0.1243312282957387</v>
      </c>
      <c r="AC10" s="8">
        <f t="shared" si="16"/>
        <v>0.13354362232965875</v>
      </c>
      <c r="AD10" s="8">
        <f t="shared" si="16"/>
        <v>0.12381779491332172</v>
      </c>
      <c r="AE10" s="8">
        <f t="shared" si="16"/>
        <v>3.5058736827526485E-2</v>
      </c>
      <c r="AF10" s="8">
        <f t="shared" si="16"/>
        <v>3.3294391450472867E-2</v>
      </c>
      <c r="AG10" s="8">
        <f t="shared" si="16"/>
        <v>2.5579843999185073E-2</v>
      </c>
      <c r="AH10" s="8">
        <f t="shared" si="16"/>
        <v>1.7701668288231921E-2</v>
      </c>
      <c r="AI10" s="8">
        <f t="shared" si="16"/>
        <v>4.0299809345463065E-3</v>
      </c>
      <c r="AJ10" s="8">
        <f t="shared" si="16"/>
        <v>1.4649083229598974E-2</v>
      </c>
      <c r="AK10" s="8">
        <f t="shared" si="16"/>
        <v>1.6610743157538688E-2</v>
      </c>
      <c r="AL10" s="8">
        <f t="shared" si="16"/>
        <v>1.6318901771941136E-2</v>
      </c>
      <c r="AM10" s="8">
        <f t="shared" si="16"/>
        <v>2.4684681123163528E-2</v>
      </c>
      <c r="AN10" s="8">
        <f t="shared" si="16"/>
        <v>3.1342785237383985E-2</v>
      </c>
      <c r="AO10" s="8">
        <f t="shared" si="16"/>
        <v>7.7827296712166746E-2</v>
      </c>
      <c r="AP10" s="8">
        <f t="shared" si="16"/>
        <v>9.6238514291602267E-2</v>
      </c>
      <c r="AQ10" s="8">
        <f t="shared" si="16"/>
        <v>7.6038479865729522E-2</v>
      </c>
      <c r="AR10" s="8">
        <f t="shared" si="16"/>
        <v>7.3153537819020037E-2</v>
      </c>
      <c r="AS10" s="8">
        <f t="shared" si="16"/>
        <v>7.1607225808533737E-2</v>
      </c>
      <c r="AT10" s="8">
        <f t="shared" si="16"/>
        <v>9.3652617225582602E-2</v>
      </c>
      <c r="AU10" s="8">
        <f t="shared" si="16"/>
        <v>2.3122354804864995E-2</v>
      </c>
      <c r="AV10" s="8">
        <f t="shared" si="16"/>
        <v>0.10152190595873593</v>
      </c>
      <c r="AW10" s="8">
        <f t="shared" si="16"/>
        <v>8.2169180456137331E-2</v>
      </c>
      <c r="AX10" s="8">
        <f t="shared" si="16"/>
        <v>7.8653294355931172E-2</v>
      </c>
      <c r="AY10" s="8">
        <f t="shared" si="16"/>
        <v>7.4756938289913352E-2</v>
      </c>
      <c r="AZ10" s="8">
        <f t="shared" si="16"/>
        <v>5.0261415226224175E-2</v>
      </c>
      <c r="BA10" s="8">
        <f t="shared" si="16"/>
        <v>8.3891307745020877E-2</v>
      </c>
      <c r="BB10" s="8">
        <f t="shared" si="16"/>
        <v>8.7759294902898743E-2</v>
      </c>
      <c r="BC10" s="8">
        <f t="shared" si="16"/>
        <v>9.9568079026003772E-2</v>
      </c>
      <c r="BD10" s="8">
        <f t="shared" si="16"/>
        <v>0.11793942438414076</v>
      </c>
      <c r="BE10" s="8">
        <f t="shared" si="16"/>
        <v>9.5262360963312517E-2</v>
      </c>
      <c r="BF10" s="8">
        <f t="shared" si="16"/>
        <v>3.9315388712933233E-2</v>
      </c>
      <c r="BG10" s="8">
        <f t="shared" si="16"/>
        <v>2.7316096537749631E-2</v>
      </c>
      <c r="BH10" s="8">
        <f t="shared" si="16"/>
        <v>6.0354884953164656E-2</v>
      </c>
      <c r="BI10" s="8">
        <f t="shared" si="16"/>
        <v>3.8272907013396702E-2</v>
      </c>
      <c r="BJ10" s="8">
        <f t="shared" si="16"/>
        <v>6.6883589653369574E-2</v>
      </c>
      <c r="BK10" s="8">
        <f t="shared" si="16"/>
        <v>0.14243606916937049</v>
      </c>
      <c r="BL10" s="8">
        <f t="shared" si="16"/>
        <v>0.1741217718863082</v>
      </c>
      <c r="BM10" s="8">
        <f t="shared" si="16"/>
        <v>0.17983280640861843</v>
      </c>
      <c r="BN10" s="8">
        <f t="shared" si="16"/>
        <v>0.13958318071395875</v>
      </c>
      <c r="BO10" s="8">
        <f t="shared" si="16"/>
        <v>0.12481525685170702</v>
      </c>
      <c r="BP10" s="8">
        <f t="shared" si="16"/>
        <v>0.12082837417099419</v>
      </c>
      <c r="BQ10" s="8">
        <f t="shared" si="16"/>
        <v>0.12334958286604154</v>
      </c>
      <c r="BR10" s="8">
        <f t="shared" ref="BR10:BU10" si="17">+BR7/BR9</f>
        <v>0.1273321761616501</v>
      </c>
      <c r="BS10" s="8">
        <f t="shared" si="17"/>
        <v>5.2822408545618468E-2</v>
      </c>
      <c r="BT10" s="8">
        <f t="shared" si="17"/>
        <v>0.15861804200445456</v>
      </c>
      <c r="BU10" s="51">
        <f t="shared" si="17"/>
        <v>0.18060827750320071</v>
      </c>
    </row>
    <row r="11" spans="1:73" s="13" customFormat="1" x14ac:dyDescent="0.25">
      <c r="B11" s="3" t="s">
        <v>12</v>
      </c>
      <c r="C11" s="50">
        <f t="shared" ref="C11:D11" si="18">+C7/C3</f>
        <v>0.83473509364265031</v>
      </c>
      <c r="D11" s="50">
        <f t="shared" si="18"/>
        <v>0.45331641595941025</v>
      </c>
      <c r="E11" s="50">
        <f t="shared" ref="E11:G11" si="19">+E7/E3</f>
        <v>0.50927172625790817</v>
      </c>
      <c r="F11" s="50">
        <f t="shared" si="19"/>
        <v>0.49205935725760969</v>
      </c>
      <c r="G11" s="50">
        <f t="shared" si="19"/>
        <v>0.43827069611573738</v>
      </c>
      <c r="H11" s="50">
        <f t="shared" ref="H11:J11" si="20">+H7/H3</f>
        <v>3.5360163145273245E-2</v>
      </c>
      <c r="I11" s="50">
        <f t="shared" si="20"/>
        <v>-8.7661905570498092E-2</v>
      </c>
      <c r="J11" s="50">
        <f t="shared" si="20"/>
        <v>0.15428223891877854</v>
      </c>
      <c r="K11" s="50">
        <f t="shared" ref="K11:N11" si="21">+K7/K3</f>
        <v>-1.5663665871329521E-3</v>
      </c>
      <c r="L11" s="50">
        <f t="shared" si="21"/>
        <v>0.33437543481910809</v>
      </c>
      <c r="M11" s="50">
        <f t="shared" si="21"/>
        <v>-0.19201868040792597</v>
      </c>
      <c r="N11" s="50">
        <f t="shared" si="21"/>
        <v>-1.6121332308821953E-2</v>
      </c>
      <c r="O11" s="50">
        <f>+O7/O3</f>
        <v>0.24633676648092734</v>
      </c>
      <c r="P11" s="50">
        <f t="shared" ref="P11:BQ11" si="22">+P7/P3</f>
        <v>0.25847310870863194</v>
      </c>
      <c r="Q11" s="50">
        <f t="shared" si="22"/>
        <v>0.2325502367621286</v>
      </c>
      <c r="R11" s="50">
        <f t="shared" si="22"/>
        <v>0.21763992383613265</v>
      </c>
      <c r="S11" s="50">
        <f t="shared" si="22"/>
        <v>0.12649471172635662</v>
      </c>
      <c r="T11" s="50">
        <f t="shared" si="22"/>
        <v>9.6453174273804232E-2</v>
      </c>
      <c r="U11" s="50">
        <f t="shared" si="22"/>
        <v>0.13519255865317381</v>
      </c>
      <c r="V11" s="50">
        <f t="shared" si="22"/>
        <v>0.23668211161164893</v>
      </c>
      <c r="W11" s="50">
        <f t="shared" si="22"/>
        <v>0.17606179084000392</v>
      </c>
      <c r="X11" s="50">
        <f t="shared" si="22"/>
        <v>8.8517195827815615E-2</v>
      </c>
      <c r="Y11" s="50">
        <f t="shared" si="22"/>
        <v>0.1023684984444192</v>
      </c>
      <c r="Z11" s="50">
        <f t="shared" si="22"/>
        <v>0.38914509847570611</v>
      </c>
      <c r="AA11" s="50">
        <f t="shared" si="22"/>
        <v>0.11097530088034767</v>
      </c>
      <c r="AB11" s="50">
        <f t="shared" si="22"/>
        <v>0.12446445450464208</v>
      </c>
      <c r="AC11" s="50">
        <f t="shared" si="22"/>
        <v>0.1337715870982524</v>
      </c>
      <c r="AD11" s="50">
        <f t="shared" si="22"/>
        <v>0.12541603799434264</v>
      </c>
      <c r="AE11" s="50">
        <f t="shared" si="22"/>
        <v>3.5746343780257969E-2</v>
      </c>
      <c r="AF11" s="50">
        <f t="shared" si="22"/>
        <v>3.4166327685783392E-2</v>
      </c>
      <c r="AG11" s="50">
        <f t="shared" si="22"/>
        <v>2.6129804242611583E-2</v>
      </c>
      <c r="AH11" s="50">
        <f t="shared" si="22"/>
        <v>1.8262407829962708E-2</v>
      </c>
      <c r="AI11" s="50">
        <f t="shared" si="22"/>
        <v>4.2478928548708179E-3</v>
      </c>
      <c r="AJ11" s="50">
        <f t="shared" si="22"/>
        <v>1.5347466815016511E-2</v>
      </c>
      <c r="AK11" s="50">
        <f t="shared" si="22"/>
        <v>1.7725507411781593E-2</v>
      </c>
      <c r="AL11" s="50">
        <f t="shared" si="22"/>
        <v>1.6825450728118394E-2</v>
      </c>
      <c r="AM11" s="50">
        <f t="shared" si="22"/>
        <v>2.5407293046090244E-2</v>
      </c>
      <c r="AN11" s="50">
        <f t="shared" si="22"/>
        <v>3.2162770006924392E-2</v>
      </c>
      <c r="AO11" s="50">
        <f t="shared" si="22"/>
        <v>7.8315187648644216E-2</v>
      </c>
      <c r="AP11" s="50">
        <f t="shared" si="22"/>
        <v>9.7471494104570774E-2</v>
      </c>
      <c r="AQ11" s="50">
        <f t="shared" si="22"/>
        <v>7.7011773413248261E-2</v>
      </c>
      <c r="AR11" s="50">
        <f t="shared" si="22"/>
        <v>7.4441080981646368E-2</v>
      </c>
      <c r="AS11" s="50">
        <f t="shared" si="22"/>
        <v>7.2439274101897849E-2</v>
      </c>
      <c r="AT11" s="50">
        <f t="shared" si="22"/>
        <v>9.4352975298663919E-2</v>
      </c>
      <c r="AU11" s="50">
        <f t="shared" si="22"/>
        <v>2.4450105174279167E-2</v>
      </c>
      <c r="AV11" s="50">
        <f t="shared" si="22"/>
        <v>0.10294679516202943</v>
      </c>
      <c r="AW11" s="50">
        <f t="shared" si="22"/>
        <v>8.3417778175725835E-2</v>
      </c>
      <c r="AX11" s="50">
        <f t="shared" si="22"/>
        <v>7.9752388944910116E-2</v>
      </c>
      <c r="AY11" s="50">
        <f t="shared" si="22"/>
        <v>7.5231181228540889E-2</v>
      </c>
      <c r="AZ11" s="50">
        <f t="shared" si="22"/>
        <v>5.0843102546290715E-2</v>
      </c>
      <c r="BA11" s="50">
        <f t="shared" si="22"/>
        <v>8.4881043606162263E-2</v>
      </c>
      <c r="BB11" s="50">
        <f t="shared" si="22"/>
        <v>9.0747374271438003E-2</v>
      </c>
      <c r="BC11" s="50">
        <f t="shared" si="22"/>
        <v>0.10467266181018767</v>
      </c>
      <c r="BD11" s="50">
        <f t="shared" si="22"/>
        <v>0.12194676645940609</v>
      </c>
      <c r="BE11" s="50">
        <f t="shared" si="22"/>
        <v>0.10939399162411177</v>
      </c>
      <c r="BF11" s="50">
        <f t="shared" si="22"/>
        <v>4.4028188613529362E-2</v>
      </c>
      <c r="BG11" s="50">
        <f t="shared" si="22"/>
        <v>3.484198757650802E-2</v>
      </c>
      <c r="BH11" s="50">
        <f t="shared" si="22"/>
        <v>6.8373205579779731E-2</v>
      </c>
      <c r="BI11" s="50">
        <f t="shared" si="22"/>
        <v>4.2279886125127772E-2</v>
      </c>
      <c r="BJ11" s="50">
        <f t="shared" si="22"/>
        <v>6.8575732719615839E-2</v>
      </c>
      <c r="BK11" s="50">
        <f t="shared" si="22"/>
        <v>0.14255208763186211</v>
      </c>
      <c r="BL11" s="50">
        <f t="shared" si="22"/>
        <v>0.17480705271748864</v>
      </c>
      <c r="BM11" s="50">
        <f t="shared" si="22"/>
        <v>0.18009129104120419</v>
      </c>
      <c r="BN11" s="50">
        <f t="shared" si="22"/>
        <v>0.14011654745520069</v>
      </c>
      <c r="BO11" s="50">
        <f t="shared" si="22"/>
        <v>0.12537241479759892</v>
      </c>
      <c r="BP11" s="50">
        <f t="shared" si="22"/>
        <v>0.12203318965022553</v>
      </c>
      <c r="BQ11" s="50">
        <f t="shared" si="22"/>
        <v>0.12441658361677621</v>
      </c>
      <c r="BR11" s="50">
        <f t="shared" ref="BR11:BS11" si="23">+BR7/BR3</f>
        <v>0.12875733809475193</v>
      </c>
      <c r="BS11" s="50">
        <f t="shared" si="23"/>
        <v>5.4401513211713833E-2</v>
      </c>
      <c r="BT11" s="50">
        <f>+BT7/BT3</f>
        <v>0.15902301849279682</v>
      </c>
      <c r="BU11" s="50">
        <f>+BU7/BU3</f>
        <v>0.18110594125187368</v>
      </c>
    </row>
    <row r="13" spans="1:73" x14ac:dyDescent="0.25">
      <c r="B13" t="s">
        <v>7</v>
      </c>
      <c r="C13" s="14">
        <v>42005</v>
      </c>
      <c r="D13" s="14">
        <v>42036</v>
      </c>
      <c r="E13" s="14">
        <v>42064</v>
      </c>
      <c r="F13" s="14">
        <v>42095</v>
      </c>
      <c r="G13" s="14">
        <v>42125</v>
      </c>
      <c r="H13" s="14">
        <v>42156</v>
      </c>
      <c r="I13" s="14">
        <v>42186</v>
      </c>
      <c r="J13" s="14">
        <v>42217</v>
      </c>
      <c r="K13" s="14">
        <v>42248</v>
      </c>
      <c r="L13" s="14">
        <v>42278</v>
      </c>
      <c r="M13" s="14">
        <v>42309</v>
      </c>
      <c r="N13" s="14">
        <v>42339</v>
      </c>
      <c r="O13" s="14">
        <v>42370</v>
      </c>
      <c r="P13" s="14">
        <v>42401</v>
      </c>
      <c r="Q13" s="14">
        <v>42430</v>
      </c>
      <c r="R13" s="14">
        <v>42461</v>
      </c>
      <c r="S13" s="14">
        <v>42491</v>
      </c>
      <c r="T13" s="14">
        <v>42522</v>
      </c>
      <c r="U13" s="14">
        <v>42552</v>
      </c>
      <c r="V13" s="14">
        <v>42583</v>
      </c>
      <c r="W13" s="14">
        <v>42614</v>
      </c>
      <c r="X13" s="14">
        <v>42644</v>
      </c>
      <c r="Y13" s="14">
        <v>42675</v>
      </c>
      <c r="Z13" s="14">
        <v>42705</v>
      </c>
      <c r="AA13" s="14">
        <v>42736</v>
      </c>
      <c r="AB13" s="14">
        <v>42767</v>
      </c>
      <c r="AC13" s="14">
        <v>42795</v>
      </c>
      <c r="AD13" s="14">
        <v>42826</v>
      </c>
      <c r="AE13" s="14">
        <v>42856</v>
      </c>
      <c r="AF13" s="14">
        <v>42887</v>
      </c>
      <c r="AG13" s="14">
        <v>42917</v>
      </c>
      <c r="AH13" s="14">
        <v>42948</v>
      </c>
      <c r="AI13" s="14">
        <v>42979</v>
      </c>
      <c r="AJ13" s="14">
        <v>43009</v>
      </c>
      <c r="AK13" s="14">
        <v>43040</v>
      </c>
      <c r="AL13" s="14">
        <v>43070</v>
      </c>
      <c r="AM13" s="14">
        <v>43101</v>
      </c>
      <c r="AN13" s="14">
        <v>43132</v>
      </c>
      <c r="AO13" s="14">
        <v>43160</v>
      </c>
      <c r="AP13" s="14">
        <v>43191</v>
      </c>
      <c r="AQ13" s="14">
        <v>43221</v>
      </c>
      <c r="AR13" s="14">
        <v>43252</v>
      </c>
      <c r="AS13" s="14">
        <v>43282</v>
      </c>
      <c r="AT13" s="14">
        <v>43313</v>
      </c>
      <c r="AU13" s="14">
        <v>43344</v>
      </c>
      <c r="AV13" s="14">
        <v>43374</v>
      </c>
      <c r="AW13" s="14">
        <v>43405</v>
      </c>
      <c r="AX13" s="14">
        <v>43435</v>
      </c>
      <c r="AY13" s="14">
        <v>43466</v>
      </c>
      <c r="AZ13" s="14">
        <v>43497</v>
      </c>
      <c r="BA13" s="14">
        <v>43525</v>
      </c>
      <c r="BB13" s="14">
        <v>43556</v>
      </c>
      <c r="BC13" s="14">
        <v>43586</v>
      </c>
      <c r="BD13" s="14">
        <v>43617</v>
      </c>
      <c r="BE13" s="14">
        <v>43647</v>
      </c>
      <c r="BF13" s="14">
        <v>43678</v>
      </c>
      <c r="BG13" s="14">
        <v>43709</v>
      </c>
      <c r="BH13" s="14">
        <v>43739</v>
      </c>
      <c r="BI13" s="14">
        <v>43770</v>
      </c>
      <c r="BJ13" s="14">
        <v>43800</v>
      </c>
      <c r="BK13" s="38">
        <v>43831</v>
      </c>
      <c r="BL13" s="40">
        <v>43862</v>
      </c>
      <c r="BM13" s="40">
        <v>43891</v>
      </c>
      <c r="BN13" s="40">
        <v>43922</v>
      </c>
      <c r="BO13" s="40">
        <v>43952</v>
      </c>
      <c r="BP13" s="40">
        <v>43983</v>
      </c>
      <c r="BQ13" s="40">
        <v>44013</v>
      </c>
      <c r="BR13" s="40">
        <v>44044</v>
      </c>
      <c r="BS13" s="40">
        <v>44075</v>
      </c>
      <c r="BT13" s="40">
        <v>44105</v>
      </c>
      <c r="BU13" s="40">
        <v>44136</v>
      </c>
    </row>
    <row r="14" spans="1:73" x14ac:dyDescent="0.25">
      <c r="B14" s="15" t="s">
        <v>3</v>
      </c>
      <c r="C14" s="42">
        <f t="shared" ref="C14:G14" si="24">+C6/C5</f>
        <v>176.25562057541458</v>
      </c>
      <c r="D14" s="42">
        <f t="shared" si="24"/>
        <v>176.09805319296058</v>
      </c>
      <c r="E14" s="42">
        <f t="shared" si="24"/>
        <v>179.31861060438757</v>
      </c>
      <c r="F14" s="42">
        <f t="shared" si="24"/>
        <v>178.70600496659148</v>
      </c>
      <c r="G14" s="42">
        <f t="shared" si="24"/>
        <v>154.3156013</v>
      </c>
      <c r="H14" s="42">
        <f t="shared" ref="H14:N14" si="25">+H6/H5</f>
        <v>165.48288575581395</v>
      </c>
      <c r="I14" s="42">
        <f t="shared" si="25"/>
        <v>169.43770986037302</v>
      </c>
      <c r="J14" s="42">
        <f t="shared" si="25"/>
        <v>169.75470441719025</v>
      </c>
      <c r="K14" s="42">
        <f t="shared" si="25"/>
        <v>173.81808292624578</v>
      </c>
      <c r="L14" s="42">
        <f t="shared" si="25"/>
        <v>167.07598389568514</v>
      </c>
      <c r="M14" s="42">
        <f t="shared" si="25"/>
        <v>176.9132678314345</v>
      </c>
      <c r="N14" s="42">
        <f t="shared" si="25"/>
        <v>179.2585519069635</v>
      </c>
      <c r="O14" s="42">
        <f>+O6/O5</f>
        <v>206.7231626850687</v>
      </c>
      <c r="P14" s="42">
        <f t="shared" ref="P14:BU14" si="26">+P6/P5</f>
        <v>207.90216747749326</v>
      </c>
      <c r="Q14" s="42">
        <f t="shared" si="26"/>
        <v>207.43958367177598</v>
      </c>
      <c r="R14" s="42">
        <f t="shared" si="26"/>
        <v>206.7275107286882</v>
      </c>
      <c r="S14" s="42">
        <f t="shared" si="26"/>
        <v>208.88422878077867</v>
      </c>
      <c r="T14" s="42">
        <f t="shared" si="26"/>
        <v>210.0815810322502</v>
      </c>
      <c r="U14" s="42">
        <f t="shared" si="26"/>
        <v>210.36912121769416</v>
      </c>
      <c r="V14" s="42">
        <f t="shared" si="26"/>
        <v>208.18721862305705</v>
      </c>
      <c r="W14" s="42">
        <f t="shared" si="26"/>
        <v>207.29219626284927</v>
      </c>
      <c r="X14" s="42">
        <f t="shared" si="26"/>
        <v>207.48128945391866</v>
      </c>
      <c r="Y14" s="42">
        <f t="shared" si="26"/>
        <v>209.36994512088214</v>
      </c>
      <c r="Z14" s="42">
        <f t="shared" si="26"/>
        <v>214.65336293801957</v>
      </c>
      <c r="AA14" s="42">
        <f t="shared" si="26"/>
        <v>208.1767431737432</v>
      </c>
      <c r="AB14" s="42">
        <f t="shared" si="26"/>
        <v>207.33472449304955</v>
      </c>
      <c r="AC14" s="42">
        <f t="shared" si="26"/>
        <v>208.24852377416192</v>
      </c>
      <c r="AD14" s="42">
        <f t="shared" si="26"/>
        <v>207.21160009329733</v>
      </c>
      <c r="AE14" s="42">
        <f t="shared" si="26"/>
        <v>208.04164714290599</v>
      </c>
      <c r="AF14" s="42">
        <f t="shared" si="26"/>
        <v>207.84179860887591</v>
      </c>
      <c r="AG14" s="42">
        <f t="shared" si="26"/>
        <v>209.19165091528635</v>
      </c>
      <c r="AH14" s="42">
        <f t="shared" si="26"/>
        <v>209.62207163861441</v>
      </c>
      <c r="AI14" s="42">
        <f t="shared" si="26"/>
        <v>208.5842861789265</v>
      </c>
      <c r="AJ14" s="42">
        <f t="shared" si="26"/>
        <v>209.18155638666653</v>
      </c>
      <c r="AK14" s="42">
        <f t="shared" si="26"/>
        <v>210.97476562490968</v>
      </c>
      <c r="AL14" s="42">
        <f t="shared" si="26"/>
        <v>209.69301661985929</v>
      </c>
      <c r="AM14" s="42">
        <f t="shared" si="26"/>
        <v>196.58760872790356</v>
      </c>
      <c r="AN14" s="42">
        <f t="shared" si="26"/>
        <v>197.04041930376869</v>
      </c>
      <c r="AO14" s="42">
        <f t="shared" si="26"/>
        <v>197.22785733640487</v>
      </c>
      <c r="AP14" s="42">
        <f t="shared" si="26"/>
        <v>196.7989830027729</v>
      </c>
      <c r="AQ14" s="42">
        <f t="shared" si="26"/>
        <v>198.58449840746189</v>
      </c>
      <c r="AR14" s="42">
        <f t="shared" si="26"/>
        <v>198.94587385938854</v>
      </c>
      <c r="AS14" s="42">
        <f t="shared" si="26"/>
        <v>198.74070554257452</v>
      </c>
      <c r="AT14" s="42">
        <f t="shared" si="26"/>
        <v>199.07244015662039</v>
      </c>
      <c r="AU14" s="42">
        <f t="shared" si="26"/>
        <v>201.4328238993881</v>
      </c>
      <c r="AV14" s="42">
        <f t="shared" si="26"/>
        <v>202.87217584616053</v>
      </c>
      <c r="AW14" s="42">
        <f t="shared" si="26"/>
        <v>203.02665805563203</v>
      </c>
      <c r="AX14" s="42">
        <f t="shared" si="26"/>
        <v>202.82777393770795</v>
      </c>
      <c r="AY14" s="42">
        <f t="shared" si="26"/>
        <v>204.50570412521105</v>
      </c>
      <c r="AZ14" s="42">
        <f t="shared" si="26"/>
        <v>204.85569232696153</v>
      </c>
      <c r="BA14" s="42">
        <f t="shared" si="26"/>
        <v>205.57582408579708</v>
      </c>
      <c r="BB14" s="42">
        <f t="shared" si="26"/>
        <v>207.38169356572962</v>
      </c>
      <c r="BC14" s="42">
        <f t="shared" si="26"/>
        <v>209.76336148892926</v>
      </c>
      <c r="BD14" s="42">
        <f t="shared" si="26"/>
        <v>209.00678263566624</v>
      </c>
      <c r="BE14" s="42">
        <f t="shared" si="26"/>
        <v>210.70320950817631</v>
      </c>
      <c r="BF14" s="42">
        <f t="shared" si="26"/>
        <v>212.22185653080672</v>
      </c>
      <c r="BG14" s="42">
        <f t="shared" si="26"/>
        <v>213.31879705971309</v>
      </c>
      <c r="BH14" s="42">
        <f t="shared" si="26"/>
        <v>213.89760513914601</v>
      </c>
      <c r="BI14" s="42">
        <f t="shared" si="26"/>
        <v>213.4598546583087</v>
      </c>
      <c r="BJ14" s="42">
        <f t="shared" si="26"/>
        <v>213.54639833877408</v>
      </c>
      <c r="BK14" s="42">
        <f t="shared" si="26"/>
        <v>215.03070143279842</v>
      </c>
      <c r="BL14" s="42">
        <f t="shared" si="26"/>
        <v>215.0296352255493</v>
      </c>
      <c r="BM14" s="42">
        <f t="shared" si="26"/>
        <v>216.6653081080751</v>
      </c>
      <c r="BN14" s="42">
        <f t="shared" si="26"/>
        <v>215.46693102162033</v>
      </c>
      <c r="BO14" s="42">
        <f t="shared" si="26"/>
        <v>215.31046163543817</v>
      </c>
      <c r="BP14" s="42">
        <f t="shared" si="26"/>
        <v>215.46988778301474</v>
      </c>
      <c r="BQ14" s="42">
        <f t="shared" si="26"/>
        <v>215.76314941829645</v>
      </c>
      <c r="BR14" s="42">
        <f t="shared" si="26"/>
        <v>215.76274450363761</v>
      </c>
      <c r="BS14" s="42">
        <f t="shared" si="26"/>
        <v>217.41718135768798</v>
      </c>
      <c r="BT14" s="42">
        <f t="shared" si="26"/>
        <v>218.68181004451372</v>
      </c>
      <c r="BU14" s="42">
        <f t="shared" si="26"/>
        <v>218.49286959514004</v>
      </c>
    </row>
    <row r="15" spans="1:73" x14ac:dyDescent="0.25">
      <c r="B15" t="s">
        <v>13</v>
      </c>
      <c r="C15" s="54">
        <v>146.8428528</v>
      </c>
      <c r="D15" s="54">
        <v>147.02215229999999</v>
      </c>
      <c r="E15" s="54">
        <v>150.5812066</v>
      </c>
      <c r="F15" s="54">
        <v>149.29692439999999</v>
      </c>
      <c r="G15" s="54">
        <v>148.9580225</v>
      </c>
      <c r="H15" s="54">
        <v>149.311555</v>
      </c>
      <c r="I15" s="54">
        <v>151.36184929999999</v>
      </c>
      <c r="J15" s="54">
        <v>154.23392609999999</v>
      </c>
      <c r="K15" s="54">
        <v>160.6495998</v>
      </c>
      <c r="L15" s="54">
        <v>169.7421678</v>
      </c>
      <c r="M15" s="54">
        <v>169.26149240000001</v>
      </c>
      <c r="N15" s="54">
        <v>171.7681317</v>
      </c>
      <c r="O15" s="4">
        <v>171.41893548387097</v>
      </c>
      <c r="P15" s="4">
        <v>173.45444827586206</v>
      </c>
      <c r="Q15" s="4">
        <v>172.36287096774197</v>
      </c>
      <c r="R15" s="4">
        <v>166.51370000000003</v>
      </c>
      <c r="S15" s="4">
        <v>164.29935483870966</v>
      </c>
      <c r="T15" s="4">
        <v>166.05789999999996</v>
      </c>
      <c r="U15" s="4">
        <v>166.16174193548392</v>
      </c>
      <c r="V15" s="4">
        <v>165.69812903225807</v>
      </c>
      <c r="W15" s="4">
        <v>164.46776666666668</v>
      </c>
      <c r="X15" s="4">
        <v>164.9588064516129</v>
      </c>
      <c r="Y15" s="4">
        <v>167.1669666666667</v>
      </c>
      <c r="Z15" s="4">
        <v>166.93303225806449</v>
      </c>
      <c r="AA15" s="4">
        <v>176.58738709677419</v>
      </c>
      <c r="AB15" s="4">
        <v>177.80960714285712</v>
      </c>
      <c r="AC15" s="4">
        <v>178.53667741935482</v>
      </c>
      <c r="AD15" s="4">
        <v>177.57483333333337</v>
      </c>
      <c r="AE15" s="4">
        <v>177.46409677419351</v>
      </c>
      <c r="AF15" s="4">
        <v>177.34153333333333</v>
      </c>
      <c r="AG15" s="4">
        <v>178.08899999999997</v>
      </c>
      <c r="AH15" s="4">
        <v>177.46454838709673</v>
      </c>
      <c r="AI15" s="4">
        <v>177.2542333333333</v>
      </c>
      <c r="AJ15" s="4">
        <v>177.56258064516135</v>
      </c>
      <c r="AK15" s="4">
        <v>179.16816666666671</v>
      </c>
      <c r="AL15" s="4">
        <v>179.4588064516129</v>
      </c>
      <c r="AM15" s="4">
        <v>187.36287096774194</v>
      </c>
      <c r="AN15" s="4">
        <v>188.16803571428571</v>
      </c>
      <c r="AO15" s="4">
        <v>188.79799999999994</v>
      </c>
      <c r="AP15" s="4">
        <v>188.07856666666666</v>
      </c>
      <c r="AQ15" s="4">
        <v>189.37829032258065</v>
      </c>
      <c r="AR15" s="4">
        <v>189.3767</v>
      </c>
      <c r="AS15" s="4">
        <v>188.83577419354842</v>
      </c>
      <c r="AT15" s="4">
        <v>188.87470967741939</v>
      </c>
      <c r="AU15" s="4">
        <v>190.46723333333333</v>
      </c>
      <c r="AV15" s="4">
        <v>192.41048387096779</v>
      </c>
      <c r="AW15" s="4">
        <v>192.67586666666662</v>
      </c>
      <c r="AX15" s="4">
        <v>192.33448387096777</v>
      </c>
      <c r="AY15" s="4">
        <v>200.6353870967742</v>
      </c>
      <c r="AZ15" s="4">
        <v>201.73414285714284</v>
      </c>
      <c r="BA15" s="4">
        <v>202.14077419354845</v>
      </c>
      <c r="BB15" s="4">
        <v>202.58466666666664</v>
      </c>
      <c r="BC15" s="4">
        <v>203.9716129032258</v>
      </c>
      <c r="BD15" s="4">
        <v>203.1558666666667</v>
      </c>
      <c r="BE15" s="4">
        <v>204.66674193548388</v>
      </c>
      <c r="BF15" s="4">
        <v>206.58967741935481</v>
      </c>
      <c r="BG15" s="4">
        <v>208.75643333333332</v>
      </c>
      <c r="BH15" s="4">
        <v>209.56170967741934</v>
      </c>
      <c r="BI15" s="4">
        <v>208.88133333333329</v>
      </c>
      <c r="BJ15" s="4">
        <v>209.77587096774189</v>
      </c>
      <c r="BK15" s="4">
        <v>218.89554838709677</v>
      </c>
      <c r="BL15" s="4">
        <v>219.93072413793104</v>
      </c>
      <c r="BM15" s="4">
        <v>220.45832258064516</v>
      </c>
      <c r="BN15" s="4">
        <v>218.70726666666661</v>
      </c>
      <c r="BO15" s="4">
        <v>218.76922580645157</v>
      </c>
      <c r="BP15" s="4">
        <v>218.74936666666665</v>
      </c>
      <c r="BQ15" s="4">
        <v>218.24045161290329</v>
      </c>
      <c r="BR15" s="54">
        <v>219.631177863</v>
      </c>
      <c r="BS15" s="54">
        <v>220.06509</v>
      </c>
      <c r="BT15" s="54">
        <v>221.48618799499999</v>
      </c>
      <c r="BU15" s="54">
        <v>221.08112879899997</v>
      </c>
    </row>
    <row r="16" spans="1:73" x14ac:dyDescent="0.25">
      <c r="B16" s="16" t="s">
        <v>6</v>
      </c>
      <c r="C16" s="42">
        <f t="shared" ref="C16:H16" si="27">+C8/C7</f>
        <v>195.4314161319009</v>
      </c>
      <c r="D16" s="42">
        <f t="shared" si="27"/>
        <v>167.60612271075675</v>
      </c>
      <c r="E16" s="42">
        <f t="shared" si="27"/>
        <v>204.6048190370029</v>
      </c>
      <c r="F16" s="42">
        <f t="shared" si="27"/>
        <v>163.58161238580161</v>
      </c>
      <c r="G16" s="42">
        <f t="shared" si="27"/>
        <v>248.12192878672585</v>
      </c>
      <c r="H16" s="42">
        <f t="shared" si="27"/>
        <v>93.809335293716458</v>
      </c>
      <c r="I16" s="42">
        <f t="shared" ref="I16:N16" si="28">+I8/I7</f>
        <v>247.74100130809896</v>
      </c>
      <c r="J16" s="42">
        <f t="shared" si="28"/>
        <v>173.95917462398597</v>
      </c>
      <c r="K16" s="42">
        <f t="shared" si="28"/>
        <v>25.575539064687764</v>
      </c>
      <c r="L16" s="42">
        <f t="shared" si="28"/>
        <v>301.76974935491006</v>
      </c>
      <c r="M16" s="42">
        <f t="shared" si="28"/>
        <v>303.46558673947732</v>
      </c>
      <c r="N16" s="42">
        <f t="shared" si="28"/>
        <v>306.91406195877391</v>
      </c>
      <c r="O16" s="42">
        <f t="shared" ref="O16:AT16" si="29">+O8/O7</f>
        <v>302.25143334244598</v>
      </c>
      <c r="P16" s="42">
        <f t="shared" si="29"/>
        <v>302.43068134888046</v>
      </c>
      <c r="Q16" s="42">
        <f t="shared" si="29"/>
        <v>228.7444065561692</v>
      </c>
      <c r="R16" s="42">
        <f t="shared" si="29"/>
        <v>322.95540266350503</v>
      </c>
      <c r="S16" s="42">
        <f t="shared" si="29"/>
        <v>147.22052830593304</v>
      </c>
      <c r="T16" s="42">
        <f t="shared" si="29"/>
        <v>165.31857255441301</v>
      </c>
      <c r="U16" s="42">
        <f t="shared" si="29"/>
        <v>132.02719191998349</v>
      </c>
      <c r="V16" s="42">
        <f t="shared" si="29"/>
        <v>200.99876226343912</v>
      </c>
      <c r="W16" s="42">
        <f t="shared" si="29"/>
        <v>176.67678321837258</v>
      </c>
      <c r="X16" s="42">
        <f t="shared" si="29"/>
        <v>195.66321964465985</v>
      </c>
      <c r="Y16" s="42">
        <f t="shared" si="29"/>
        <v>163.82532869078713</v>
      </c>
      <c r="Z16" s="42">
        <f t="shared" si="29"/>
        <v>109.45676211965313</v>
      </c>
      <c r="AA16" s="42">
        <f t="shared" si="29"/>
        <v>117.86934186517263</v>
      </c>
      <c r="AB16" s="42">
        <f t="shared" si="29"/>
        <v>160.5957529179837</v>
      </c>
      <c r="AC16" s="42">
        <f t="shared" si="29"/>
        <v>122.45638472771597</v>
      </c>
      <c r="AD16" s="42">
        <f t="shared" si="29"/>
        <v>89.894567849179012</v>
      </c>
      <c r="AE16" s="42">
        <f t="shared" si="29"/>
        <v>72.206392601149645</v>
      </c>
      <c r="AF16" s="42">
        <f t="shared" si="29"/>
        <v>67.638717730369748</v>
      </c>
      <c r="AG16" s="42">
        <f t="shared" si="29"/>
        <v>66.337820062680507</v>
      </c>
      <c r="AH16" s="42">
        <f t="shared" si="29"/>
        <v>86.711172951796584</v>
      </c>
      <c r="AI16" s="42">
        <f t="shared" si="29"/>
        <v>130.87970260285832</v>
      </c>
      <c r="AJ16" s="42">
        <f t="shared" si="29"/>
        <v>140.61394525085555</v>
      </c>
      <c r="AK16" s="42">
        <f t="shared" si="29"/>
        <v>117.68562897081385</v>
      </c>
      <c r="AL16" s="42">
        <f t="shared" si="29"/>
        <v>96.627556318190742</v>
      </c>
      <c r="AM16" s="42">
        <f t="shared" si="29"/>
        <v>126.3214249451334</v>
      </c>
      <c r="AN16" s="42">
        <f t="shared" si="29"/>
        <v>139.30392024993117</v>
      </c>
      <c r="AO16" s="42">
        <f t="shared" si="29"/>
        <v>175.87407212121323</v>
      </c>
      <c r="AP16" s="42">
        <f t="shared" si="29"/>
        <v>117.16126481165847</v>
      </c>
      <c r="AQ16" s="42">
        <f t="shared" si="29"/>
        <v>75.042890396317404</v>
      </c>
      <c r="AR16" s="42">
        <f t="shared" si="29"/>
        <v>73.602148244830303</v>
      </c>
      <c r="AS16" s="42">
        <f t="shared" si="29"/>
        <v>81.140408292265434</v>
      </c>
      <c r="AT16" s="42">
        <f t="shared" si="29"/>
        <v>93.705031657248412</v>
      </c>
      <c r="AU16" s="42">
        <f t="shared" ref="AU16:BU16" si="30">+AU8/AU7</f>
        <v>87.800652674985798</v>
      </c>
      <c r="AV16" s="42">
        <f t="shared" si="30"/>
        <v>116.07680871141953</v>
      </c>
      <c r="AW16" s="42">
        <f t="shared" si="30"/>
        <v>101.33857728599871</v>
      </c>
      <c r="AX16" s="42">
        <f t="shared" si="30"/>
        <v>199.76364092315546</v>
      </c>
      <c r="AY16" s="42">
        <f t="shared" si="30"/>
        <v>288.31530184399395</v>
      </c>
      <c r="AZ16" s="42">
        <f t="shared" si="30"/>
        <v>293.75706359244469</v>
      </c>
      <c r="BA16" s="42">
        <f t="shared" si="30"/>
        <v>262.08336486262311</v>
      </c>
      <c r="BB16" s="42">
        <f t="shared" si="30"/>
        <v>209.70402828379608</v>
      </c>
      <c r="BC16" s="42">
        <f t="shared" si="30"/>
        <v>158.67935493178064</v>
      </c>
      <c r="BD16" s="42">
        <f t="shared" si="30"/>
        <v>121.33039655414819</v>
      </c>
      <c r="BE16" s="42">
        <f t="shared" si="30"/>
        <v>127.38408381430165</v>
      </c>
      <c r="BF16" s="42">
        <f t="shared" si="30"/>
        <v>142.9537267045398</v>
      </c>
      <c r="BG16" s="42">
        <f t="shared" si="30"/>
        <v>299.02957210708428</v>
      </c>
      <c r="BH16" s="42">
        <f t="shared" si="30"/>
        <v>343.53391311355585</v>
      </c>
      <c r="BI16" s="42">
        <f t="shared" si="30"/>
        <v>234.06676642277625</v>
      </c>
      <c r="BJ16" s="42">
        <f t="shared" si="30"/>
        <v>305.15728514040524</v>
      </c>
      <c r="BK16" s="42">
        <f t="shared" si="30"/>
        <v>330.85186155464129</v>
      </c>
      <c r="BL16" s="42">
        <f t="shared" si="30"/>
        <v>416.66131998927341</v>
      </c>
      <c r="BM16" s="42">
        <f t="shared" si="30"/>
        <v>345.38640967490312</v>
      </c>
      <c r="BN16" s="42">
        <f t="shared" si="30"/>
        <v>251.91009417177602</v>
      </c>
      <c r="BO16" s="42">
        <f t="shared" si="30"/>
        <v>354.74424760800719</v>
      </c>
      <c r="BP16" s="42">
        <f t="shared" si="30"/>
        <v>293.93597959237854</v>
      </c>
      <c r="BQ16" s="42">
        <f t="shared" si="30"/>
        <v>154.26934791681731</v>
      </c>
      <c r="BR16" s="42">
        <f t="shared" si="30"/>
        <v>159.19553077468251</v>
      </c>
      <c r="BS16" s="42">
        <f t="shared" si="30"/>
        <v>142.5077978649193</v>
      </c>
      <c r="BT16" s="42">
        <f t="shared" si="30"/>
        <v>200.09207332091319</v>
      </c>
      <c r="BU16" s="42">
        <f t="shared" si="30"/>
        <v>178.52050230586471</v>
      </c>
    </row>
    <row r="17" spans="2:72" x14ac:dyDescent="0.25">
      <c r="B17" t="s">
        <v>13</v>
      </c>
    </row>
    <row r="18" spans="2:72" x14ac:dyDescent="0.25">
      <c r="B18" s="41" t="s">
        <v>15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">
        <v>42370</v>
      </c>
      <c r="P18" s="14">
        <v>42401</v>
      </c>
      <c r="Q18" s="14">
        <v>42430</v>
      </c>
      <c r="R18" s="14">
        <v>42461</v>
      </c>
      <c r="S18" s="14">
        <v>42491</v>
      </c>
      <c r="T18" s="14">
        <v>42522</v>
      </c>
      <c r="U18" s="14">
        <v>42552</v>
      </c>
      <c r="V18" s="14">
        <v>42583</v>
      </c>
      <c r="W18" s="14">
        <v>42614</v>
      </c>
      <c r="X18" s="14">
        <v>42644</v>
      </c>
      <c r="Y18" s="14">
        <v>42675</v>
      </c>
      <c r="Z18" s="14">
        <v>42705</v>
      </c>
      <c r="AA18" s="14">
        <v>42736</v>
      </c>
      <c r="AB18" s="14">
        <v>42767</v>
      </c>
      <c r="AC18" s="14">
        <v>42795</v>
      </c>
      <c r="AD18" s="14">
        <v>42826</v>
      </c>
      <c r="AE18" s="14">
        <v>42856</v>
      </c>
      <c r="AF18" s="14">
        <v>42887</v>
      </c>
      <c r="AG18" s="14">
        <v>42917</v>
      </c>
      <c r="AH18" s="14">
        <v>42948</v>
      </c>
      <c r="AI18" s="14">
        <v>42979</v>
      </c>
      <c r="AJ18" s="14">
        <v>43009</v>
      </c>
      <c r="AK18" s="14">
        <v>43040</v>
      </c>
      <c r="AL18" s="14">
        <v>43070</v>
      </c>
      <c r="AM18" s="14">
        <v>43101</v>
      </c>
      <c r="AN18" s="14">
        <v>43132</v>
      </c>
      <c r="AO18" s="14">
        <v>43160</v>
      </c>
      <c r="AP18" s="14">
        <v>43191</v>
      </c>
      <c r="AQ18" s="14">
        <v>43221</v>
      </c>
      <c r="AR18" s="14">
        <v>43252</v>
      </c>
      <c r="AS18" s="14">
        <v>43282</v>
      </c>
      <c r="AT18" s="14">
        <v>43313</v>
      </c>
      <c r="AU18" s="14">
        <v>43344</v>
      </c>
      <c r="AV18" s="14">
        <v>43374</v>
      </c>
      <c r="AW18" s="14">
        <v>43405</v>
      </c>
      <c r="AX18" s="14">
        <v>43435</v>
      </c>
      <c r="AY18" s="14">
        <v>43466</v>
      </c>
      <c r="AZ18" s="14">
        <v>43497</v>
      </c>
      <c r="BA18" s="14">
        <v>43525</v>
      </c>
      <c r="BB18" s="14">
        <v>43556</v>
      </c>
      <c r="BC18" s="14">
        <v>43586</v>
      </c>
      <c r="BD18" s="14">
        <v>43617</v>
      </c>
      <c r="BE18" s="14">
        <v>43647</v>
      </c>
      <c r="BF18" s="14">
        <v>43678</v>
      </c>
      <c r="BG18" s="14">
        <v>43709</v>
      </c>
      <c r="BH18" s="14">
        <v>43739</v>
      </c>
      <c r="BI18" s="14">
        <v>43770</v>
      </c>
      <c r="BJ18" s="14">
        <v>43800</v>
      </c>
      <c r="BK18" s="38">
        <v>43831</v>
      </c>
      <c r="BL18" s="40">
        <v>43862</v>
      </c>
      <c r="BM18" s="40">
        <v>43891</v>
      </c>
      <c r="BN18" s="40">
        <v>43922</v>
      </c>
      <c r="BO18" s="40">
        <v>43952</v>
      </c>
      <c r="BP18" s="40">
        <v>43983</v>
      </c>
      <c r="BQ18" s="40">
        <v>44013</v>
      </c>
      <c r="BR18" s="48"/>
      <c r="BS18" s="48"/>
      <c r="BT18" s="48"/>
    </row>
    <row r="19" spans="2:72" x14ac:dyDescent="0.25">
      <c r="B19" s="41" t="s">
        <v>14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8">
        <v>0.24633676648092734</v>
      </c>
      <c r="P19" s="8">
        <v>0.25847310870863194</v>
      </c>
      <c r="Q19" s="8">
        <v>0.2325502367621286</v>
      </c>
      <c r="R19" s="8">
        <v>0.21763992383613265</v>
      </c>
      <c r="S19" s="8">
        <v>0.12649471172635662</v>
      </c>
      <c r="T19" s="8">
        <v>9.6453174273804232E-2</v>
      </c>
      <c r="U19" s="8">
        <v>0.13519255865317381</v>
      </c>
      <c r="V19" s="8">
        <v>0.23668211161164893</v>
      </c>
      <c r="W19" s="8">
        <v>0.17606179084000392</v>
      </c>
      <c r="X19" s="8">
        <v>8.8517195827815615E-2</v>
      </c>
      <c r="Y19" s="8">
        <v>0.1023684984444192</v>
      </c>
      <c r="Z19" s="8">
        <v>0.38914509847570611</v>
      </c>
      <c r="AA19" s="8">
        <v>0.11097530088034767</v>
      </c>
      <c r="AB19" s="8">
        <v>0.12446445450464208</v>
      </c>
      <c r="AC19" s="8">
        <v>0.1337715870982524</v>
      </c>
      <c r="AD19" s="8">
        <v>0.12541603799434264</v>
      </c>
      <c r="AE19" s="8">
        <v>3.5746343780257969E-2</v>
      </c>
      <c r="AF19" s="8">
        <v>3.4166327685783392E-2</v>
      </c>
      <c r="AG19" s="8">
        <v>2.6129804242611583E-2</v>
      </c>
      <c r="AH19" s="8">
        <v>1.8262407829962708E-2</v>
      </c>
      <c r="AI19" s="8">
        <v>4.2478928548708179E-3</v>
      </c>
      <c r="AJ19" s="8">
        <v>1.5347466815016511E-2</v>
      </c>
      <c r="AK19" s="8">
        <v>1.7725507411781593E-2</v>
      </c>
      <c r="AL19" s="8">
        <v>1.6825450728118394E-2</v>
      </c>
      <c r="AM19" s="8">
        <v>2.5407293046090244E-2</v>
      </c>
      <c r="AN19" s="8">
        <v>3.2162770006924392E-2</v>
      </c>
      <c r="AO19" s="8">
        <v>7.8315187648644216E-2</v>
      </c>
      <c r="AP19" s="8">
        <v>9.7471494104570774E-2</v>
      </c>
      <c r="AQ19" s="8">
        <v>7.7011773413248261E-2</v>
      </c>
      <c r="AR19" s="8">
        <v>7.4441080981646368E-2</v>
      </c>
      <c r="AS19" s="8">
        <v>7.2439274101897849E-2</v>
      </c>
      <c r="AT19" s="8">
        <v>9.4352975298663919E-2</v>
      </c>
      <c r="AU19" s="8">
        <v>2.4450105174279167E-2</v>
      </c>
      <c r="AV19" s="8">
        <v>0.10294679516202943</v>
      </c>
      <c r="AW19" s="8">
        <v>8.3417778175725835E-2</v>
      </c>
      <c r="AX19" s="8">
        <v>7.9752388944910116E-2</v>
      </c>
      <c r="AY19" s="8">
        <v>7.5231181228540889E-2</v>
      </c>
      <c r="AZ19" s="8">
        <v>5.0843102546290715E-2</v>
      </c>
      <c r="BA19" s="8">
        <v>8.4881043606162263E-2</v>
      </c>
      <c r="BB19" s="8">
        <v>9.0747374271438003E-2</v>
      </c>
      <c r="BC19" s="8">
        <v>0.10467266181018767</v>
      </c>
      <c r="BD19" s="8">
        <v>0.12194676645940609</v>
      </c>
      <c r="BE19" s="8">
        <v>0.10939399162411177</v>
      </c>
      <c r="BF19" s="8">
        <v>4.4028188613529362E-2</v>
      </c>
      <c r="BG19" s="8">
        <v>3.484198757650802E-2</v>
      </c>
      <c r="BH19" s="8">
        <v>6.8373205579779731E-2</v>
      </c>
      <c r="BI19" s="8">
        <v>4.2279886125127772E-2</v>
      </c>
      <c r="BJ19" s="8">
        <v>6.8575732719615839E-2</v>
      </c>
      <c r="BK19" s="8">
        <v>0.14255208763186211</v>
      </c>
      <c r="BL19" s="8">
        <v>0.17480705271748864</v>
      </c>
      <c r="BM19" s="8">
        <v>0.18009129104120419</v>
      </c>
      <c r="BN19" s="8">
        <v>0.14011654745520069</v>
      </c>
      <c r="BO19" s="8">
        <v>0.12537241479759892</v>
      </c>
      <c r="BP19" s="8">
        <v>0.12203318965022553</v>
      </c>
      <c r="BQ19" s="8">
        <v>0.12441658361677621</v>
      </c>
      <c r="BR19" s="8"/>
      <c r="BS19" s="8"/>
      <c r="BT19" s="8"/>
    </row>
    <row r="23" spans="2:72" x14ac:dyDescent="0.25">
      <c r="O23" s="43"/>
      <c r="AN23" s="45"/>
    </row>
    <row r="24" spans="2:72" x14ac:dyDescent="0.25">
      <c r="O24" s="43"/>
      <c r="AA24" s="44"/>
      <c r="AN24" s="45"/>
      <c r="BB24" s="47"/>
    </row>
    <row r="25" spans="2:72" x14ac:dyDescent="0.25">
      <c r="O25" s="43"/>
      <c r="AA25" s="44"/>
      <c r="AN25" s="45"/>
      <c r="BA25" s="46"/>
      <c r="BB25" s="47"/>
    </row>
    <row r="26" spans="2:72" x14ac:dyDescent="0.25">
      <c r="O26" s="43"/>
      <c r="AA26" s="44"/>
      <c r="AN26" s="45"/>
      <c r="BA26" s="46"/>
      <c r="BB26" s="47"/>
    </row>
    <row r="27" spans="2:72" x14ac:dyDescent="0.25">
      <c r="O27" s="43"/>
      <c r="AA27" s="44"/>
      <c r="AN27" s="45"/>
      <c r="BA27" s="46"/>
      <c r="BB27" s="47"/>
    </row>
    <row r="28" spans="2:72" x14ac:dyDescent="0.25">
      <c r="O28" s="43"/>
      <c r="AA28" s="44"/>
      <c r="AN28" s="45"/>
      <c r="BA28" s="46"/>
      <c r="BB28" s="47"/>
    </row>
    <row r="29" spans="2:72" x14ac:dyDescent="0.25">
      <c r="O29" s="43"/>
      <c r="AA29" s="44"/>
      <c r="AN29" s="45"/>
      <c r="BA29" s="46"/>
      <c r="BB29" s="47"/>
    </row>
    <row r="30" spans="2:72" x14ac:dyDescent="0.25">
      <c r="O30" s="43"/>
      <c r="AA30" s="44"/>
      <c r="AN30" s="45"/>
      <c r="BA30" s="46"/>
      <c r="BB30" s="47"/>
    </row>
    <row r="31" spans="2:72" x14ac:dyDescent="0.25">
      <c r="O31" s="43"/>
      <c r="AA31" s="44"/>
      <c r="AN31" s="45"/>
      <c r="BA31" s="46"/>
    </row>
    <row r="32" spans="2:72" x14ac:dyDescent="0.25">
      <c r="O32" s="43"/>
      <c r="AA32" s="44"/>
      <c r="AN32" s="45"/>
      <c r="BA32" s="46"/>
    </row>
    <row r="33" spans="15:53" x14ac:dyDescent="0.25">
      <c r="O33" s="43"/>
      <c r="AA33" s="44"/>
      <c r="AN33" s="45"/>
      <c r="BA33" s="46"/>
    </row>
    <row r="34" spans="15:53" x14ac:dyDescent="0.25">
      <c r="O34" s="43"/>
      <c r="AA34" s="44"/>
      <c r="AN34" s="45"/>
      <c r="BA34" s="46"/>
    </row>
    <row r="35" spans="15:53" x14ac:dyDescent="0.25">
      <c r="AA35" s="44"/>
      <c r="BA35" s="46"/>
    </row>
    <row r="36" spans="15:53" x14ac:dyDescent="0.25">
      <c r="BA36" s="4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36"/>
  <sheetViews>
    <sheetView zoomScale="70" zoomScaleNormal="70" workbookViewId="0">
      <pane xSplit="2" ySplit="4" topLeftCell="BR20" activePane="bottomRight" state="frozen"/>
      <selection pane="topRight" activeCell="C1" sqref="C1"/>
      <selection pane="bottomLeft" activeCell="A5" sqref="A5"/>
      <selection pane="bottomRight" activeCell="BZ19" sqref="BZ18:BZ19"/>
    </sheetView>
  </sheetViews>
  <sheetFormatPr baseColWidth="10" defaultColWidth="16" defaultRowHeight="15" x14ac:dyDescent="0.25"/>
  <cols>
    <col min="1" max="1" width="30" customWidth="1"/>
    <col min="2" max="2" width="31.5703125" customWidth="1"/>
    <col min="3" max="3" width="18.28515625" customWidth="1"/>
    <col min="4" max="4" width="18.5703125" customWidth="1"/>
    <col min="5" max="5" width="20.7109375" customWidth="1"/>
    <col min="6" max="6" width="20.140625" customWidth="1"/>
    <col min="7" max="7" width="19.28515625" customWidth="1"/>
    <col min="8" max="8" width="20" customWidth="1"/>
    <col min="9" max="9" width="23" customWidth="1"/>
    <col min="10" max="10" width="24.5703125" customWidth="1"/>
    <col min="11" max="11" width="20.28515625" customWidth="1"/>
    <col min="12" max="12" width="23.85546875" customWidth="1"/>
    <col min="13" max="13" width="24.5703125" customWidth="1"/>
    <col min="14" max="14" width="21.85546875" customWidth="1"/>
    <col min="30" max="30" width="18.7109375" customWidth="1"/>
    <col min="31" max="31" width="18" customWidth="1"/>
  </cols>
  <sheetData>
    <row r="2" spans="1:73" x14ac:dyDescent="0.25">
      <c r="O2" s="42">
        <f>+O3-O9</f>
        <v>0</v>
      </c>
      <c r="P2" s="42">
        <f t="shared" ref="P2:BS2" si="0">+P3-P9</f>
        <v>-3641</v>
      </c>
      <c r="Q2" s="42">
        <f t="shared" si="0"/>
        <v>0</v>
      </c>
      <c r="R2" s="42">
        <f t="shared" si="0"/>
        <v>-487063</v>
      </c>
      <c r="S2" s="42">
        <f t="shared" si="0"/>
        <v>-75845.030000001192</v>
      </c>
      <c r="T2" s="42">
        <f t="shared" si="0"/>
        <v>-73160.859999999404</v>
      </c>
      <c r="U2" s="42">
        <f t="shared" si="0"/>
        <v>-481568</v>
      </c>
      <c r="V2" s="42">
        <f t="shared" si="0"/>
        <v>-71616.989999998361</v>
      </c>
      <c r="W2" s="42">
        <f t="shared" si="0"/>
        <v>-183442.59999999776</v>
      </c>
      <c r="X2" s="42">
        <f t="shared" si="0"/>
        <v>-26414.719999998808</v>
      </c>
      <c r="Y2" s="42">
        <f t="shared" si="0"/>
        <v>-87666.419999998063</v>
      </c>
      <c r="Z2" s="42">
        <f t="shared" si="0"/>
        <v>-446.76999999955297</v>
      </c>
      <c r="AA2" s="42">
        <f t="shared" si="0"/>
        <v>-9313.7899999991059</v>
      </c>
      <c r="AB2" s="42">
        <f t="shared" si="0"/>
        <v>-19574.5</v>
      </c>
      <c r="AC2" s="42">
        <f t="shared" si="0"/>
        <v>-32781.379999998957</v>
      </c>
      <c r="AD2" s="42">
        <f t="shared" si="0"/>
        <v>-241384.42653108761</v>
      </c>
      <c r="AE2" s="42">
        <f t="shared" si="0"/>
        <v>-368760.95000000298</v>
      </c>
      <c r="AF2" s="42">
        <f t="shared" si="0"/>
        <v>-486011.58000000194</v>
      </c>
      <c r="AG2" s="42">
        <f t="shared" si="0"/>
        <v>-415440.75999999791</v>
      </c>
      <c r="AH2" s="42">
        <f t="shared" si="0"/>
        <v>-608347.8200000003</v>
      </c>
      <c r="AI2" s="42">
        <f t="shared" si="0"/>
        <v>-1025065.0100000016</v>
      </c>
      <c r="AJ2" s="42">
        <f t="shared" si="0"/>
        <v>-921584.6799999997</v>
      </c>
      <c r="AK2" s="42">
        <f t="shared" si="0"/>
        <v>-1241323.7199999988</v>
      </c>
      <c r="AL2" s="42">
        <f t="shared" si="0"/>
        <v>-608678.9299999997</v>
      </c>
      <c r="AM2" s="42">
        <f t="shared" si="0"/>
        <v>-566464.37000000104</v>
      </c>
      <c r="AN2" s="42">
        <f t="shared" si="0"/>
        <v>-466836.28000000119</v>
      </c>
      <c r="AO2" s="42">
        <f t="shared" si="0"/>
        <v>-125511.88000000268</v>
      </c>
      <c r="AP2" s="42">
        <f t="shared" si="0"/>
        <v>-245483.36999999732</v>
      </c>
      <c r="AQ2" s="42">
        <f t="shared" si="0"/>
        <v>-255610.75999999791</v>
      </c>
      <c r="AR2" s="42">
        <f t="shared" si="0"/>
        <v>-335642.01000000164</v>
      </c>
      <c r="AS2" s="42">
        <f t="shared" si="0"/>
        <v>-229403.37000000104</v>
      </c>
      <c r="AT2" s="42">
        <f t="shared" si="0"/>
        <v>-151272.66000000015</v>
      </c>
      <c r="AU2" s="42">
        <f t="shared" si="0"/>
        <v>-1127580.2399999984</v>
      </c>
      <c r="AV2" s="42">
        <f t="shared" si="0"/>
        <v>-286864.69999999925</v>
      </c>
      <c r="AW2" s="42">
        <f t="shared" si="0"/>
        <v>-294105.56000000238</v>
      </c>
      <c r="AX2" s="42">
        <f t="shared" si="0"/>
        <v>-283003.19999999925</v>
      </c>
      <c r="AY2" s="42">
        <f t="shared" si="0"/>
        <v>-129752.46000000089</v>
      </c>
      <c r="AZ2" s="42">
        <f t="shared" si="0"/>
        <v>-209452.59999999776</v>
      </c>
      <c r="BA2" s="42">
        <f t="shared" si="0"/>
        <v>-237036.96999999881</v>
      </c>
      <c r="BB2" s="42">
        <f t="shared" si="0"/>
        <v>-632836.09999999776</v>
      </c>
      <c r="BC2" s="42">
        <f t="shared" si="0"/>
        <v>-993680.26999999955</v>
      </c>
      <c r="BD2" s="42">
        <f t="shared" si="0"/>
        <v>-655556.9299999997</v>
      </c>
      <c r="BE2" s="42">
        <f t="shared" si="0"/>
        <v>-2601798.66</v>
      </c>
      <c r="BF2" s="42">
        <f t="shared" si="0"/>
        <v>-2016408.9499999993</v>
      </c>
      <c r="BG2" s="42">
        <f t="shared" si="0"/>
        <v>-4415234.5100000016</v>
      </c>
      <c r="BH2" s="42">
        <f t="shared" si="0"/>
        <v>-2277969.3099999987</v>
      </c>
      <c r="BI2" s="42">
        <f t="shared" si="0"/>
        <v>-1740911.9100000001</v>
      </c>
      <c r="BJ2" s="42">
        <f t="shared" si="0"/>
        <v>-490696.23999999836</v>
      </c>
      <c r="BK2" s="42">
        <f t="shared" si="0"/>
        <v>-16619.890000000596</v>
      </c>
      <c r="BL2" s="42">
        <f t="shared" si="0"/>
        <v>-78583.390000000596</v>
      </c>
      <c r="BM2" s="42">
        <f t="shared" si="0"/>
        <v>-29396.519999999553</v>
      </c>
      <c r="BN2" s="42">
        <f t="shared" si="0"/>
        <v>-69681</v>
      </c>
      <c r="BO2" s="42">
        <f t="shared" si="0"/>
        <v>-85261.269999999553</v>
      </c>
      <c r="BP2" s="42">
        <f t="shared" si="0"/>
        <v>-181584.04999997839</v>
      </c>
      <c r="BQ2" s="42">
        <f t="shared" si="0"/>
        <v>-164420.32000001147</v>
      </c>
      <c r="BR2" s="42">
        <f t="shared" si="0"/>
        <v>-210594.00000000745</v>
      </c>
      <c r="BS2" s="42">
        <f t="shared" si="0"/>
        <v>-560873</v>
      </c>
      <c r="BT2" s="42">
        <f>+BT3-BT9</f>
        <v>-50845.390000011772</v>
      </c>
    </row>
    <row r="3" spans="1:73" x14ac:dyDescent="0.25">
      <c r="A3" t="s">
        <v>10</v>
      </c>
      <c r="B3" t="s">
        <v>2</v>
      </c>
      <c r="C3" s="54">
        <v>18070612</v>
      </c>
      <c r="D3" s="54">
        <v>16097061</v>
      </c>
      <c r="E3" s="54">
        <v>17932529</v>
      </c>
      <c r="F3" s="54">
        <v>17324857</v>
      </c>
      <c r="G3" s="54">
        <v>17802169</v>
      </c>
      <c r="H3" s="54">
        <v>17830489</v>
      </c>
      <c r="I3" s="54">
        <v>18627293</v>
      </c>
      <c r="J3" s="54">
        <v>18607696</v>
      </c>
      <c r="K3" s="54">
        <v>18238387</v>
      </c>
      <c r="L3" s="54">
        <v>18779361</v>
      </c>
      <c r="M3" s="54">
        <v>18108384</v>
      </c>
      <c r="N3" s="54">
        <v>19698496</v>
      </c>
      <c r="O3" s="12">
        <v>19214923</v>
      </c>
      <c r="P3" s="12">
        <v>18155320</v>
      </c>
      <c r="Q3" s="12">
        <v>18536326</v>
      </c>
      <c r="R3" s="12">
        <v>17454996</v>
      </c>
      <c r="S3" s="12">
        <v>18555772</v>
      </c>
      <c r="T3" s="12">
        <v>17828629</v>
      </c>
      <c r="U3" s="12">
        <v>19255224</v>
      </c>
      <c r="V3" s="12">
        <v>22698473</v>
      </c>
      <c r="W3" s="12">
        <v>20106799</v>
      </c>
      <c r="X3" s="12">
        <v>18416444</v>
      </c>
      <c r="Y3" s="12">
        <v>17929959</v>
      </c>
      <c r="Z3" s="12">
        <v>18795194</v>
      </c>
      <c r="AA3" s="12">
        <v>18985454</v>
      </c>
      <c r="AB3" s="12">
        <v>18267589</v>
      </c>
      <c r="AC3" s="12">
        <v>19203600</v>
      </c>
      <c r="AD3" s="12">
        <v>18700339</v>
      </c>
      <c r="AE3" s="12">
        <v>18801865</v>
      </c>
      <c r="AF3" s="12">
        <v>18558077</v>
      </c>
      <c r="AG3" s="12">
        <v>19323051</v>
      </c>
      <c r="AH3" s="12">
        <v>19204587</v>
      </c>
      <c r="AI3" s="12">
        <v>18957166</v>
      </c>
      <c r="AJ3" s="12">
        <v>19330882</v>
      </c>
      <c r="AK3" s="12">
        <v>18496565</v>
      </c>
      <c r="AL3" s="12">
        <v>19609105</v>
      </c>
      <c r="AM3" s="12">
        <v>19350625</v>
      </c>
      <c r="AN3" s="12">
        <v>17844172</v>
      </c>
      <c r="AO3" s="12">
        <v>20021381</v>
      </c>
      <c r="AP3" s="12">
        <v>19160861</v>
      </c>
      <c r="AQ3" s="12">
        <v>19969570</v>
      </c>
      <c r="AR3" s="12">
        <v>19069963</v>
      </c>
      <c r="AS3" s="12">
        <v>19742771</v>
      </c>
      <c r="AT3" s="12">
        <v>20228339</v>
      </c>
      <c r="AU3" s="12">
        <v>19636455</v>
      </c>
      <c r="AV3" s="12">
        <v>20438818</v>
      </c>
      <c r="AW3" s="12">
        <v>19354843</v>
      </c>
      <c r="AX3" s="12">
        <v>20252246</v>
      </c>
      <c r="AY3" s="12">
        <v>20453434</v>
      </c>
      <c r="AZ3" s="12">
        <v>18098012</v>
      </c>
      <c r="BA3" s="12">
        <v>20091564</v>
      </c>
      <c r="BB3" s="12">
        <v>18586270</v>
      </c>
      <c r="BC3" s="12">
        <v>19382355</v>
      </c>
      <c r="BD3" s="12">
        <v>19293588</v>
      </c>
      <c r="BE3" s="12">
        <v>17538916</v>
      </c>
      <c r="BF3" s="12">
        <v>16821402</v>
      </c>
      <c r="BG3" s="12">
        <v>16025607</v>
      </c>
      <c r="BH3" s="12">
        <v>17146555</v>
      </c>
      <c r="BI3" s="12">
        <v>16628427</v>
      </c>
      <c r="BJ3" s="12">
        <v>19395243</v>
      </c>
      <c r="BK3" s="12">
        <v>20404268</v>
      </c>
      <c r="BL3" s="12">
        <v>19967112</v>
      </c>
      <c r="BM3" s="12">
        <v>20451733</v>
      </c>
      <c r="BN3" s="12">
        <v>18235662</v>
      </c>
      <c r="BO3" s="12">
        <v>19100342</v>
      </c>
      <c r="BP3" s="12">
        <v>18210677</v>
      </c>
      <c r="BQ3" s="12">
        <v>19007651</v>
      </c>
      <c r="BR3" s="12">
        <v>18815681</v>
      </c>
      <c r="BS3" s="12">
        <v>18761684</v>
      </c>
      <c r="BT3" s="12">
        <v>19914727</v>
      </c>
      <c r="BU3" s="12">
        <v>19751881</v>
      </c>
    </row>
    <row r="4" spans="1:73" x14ac:dyDescent="0.25">
      <c r="A4" t="s">
        <v>0</v>
      </c>
      <c r="C4" s="14">
        <v>42005</v>
      </c>
      <c r="D4" s="14">
        <v>42036</v>
      </c>
      <c r="E4" s="14">
        <v>42064</v>
      </c>
      <c r="F4" s="14">
        <v>42095</v>
      </c>
      <c r="G4" s="14">
        <v>42125</v>
      </c>
      <c r="H4" s="14">
        <v>42156</v>
      </c>
      <c r="I4" s="14">
        <v>42186</v>
      </c>
      <c r="J4" s="14">
        <v>42217</v>
      </c>
      <c r="K4" s="14">
        <v>42248</v>
      </c>
      <c r="L4" s="14">
        <v>42278</v>
      </c>
      <c r="M4" s="14">
        <v>42309</v>
      </c>
      <c r="N4" s="14">
        <v>42339</v>
      </c>
      <c r="O4" s="14">
        <v>42370</v>
      </c>
      <c r="P4" s="14">
        <v>42401</v>
      </c>
      <c r="Q4" s="14">
        <v>42430</v>
      </c>
      <c r="R4" s="14">
        <v>42461</v>
      </c>
      <c r="S4" s="14">
        <v>42491</v>
      </c>
      <c r="T4" s="14">
        <v>42522</v>
      </c>
      <c r="U4" s="14">
        <v>42552</v>
      </c>
      <c r="V4" s="14">
        <v>42583</v>
      </c>
      <c r="W4" s="14">
        <v>42614</v>
      </c>
      <c r="X4" s="14">
        <v>42644</v>
      </c>
      <c r="Y4" s="14">
        <v>42675</v>
      </c>
      <c r="Z4" s="14">
        <v>42705</v>
      </c>
      <c r="AA4" s="14">
        <v>42736</v>
      </c>
      <c r="AB4" s="14">
        <v>42767</v>
      </c>
      <c r="AC4" s="14">
        <v>42795</v>
      </c>
      <c r="AD4" s="14">
        <v>42826</v>
      </c>
      <c r="AE4" s="14">
        <v>42856</v>
      </c>
      <c r="AF4" s="14">
        <v>42887</v>
      </c>
      <c r="AG4" s="14">
        <v>42917</v>
      </c>
      <c r="AH4" s="14">
        <v>42948</v>
      </c>
      <c r="AI4" s="14">
        <v>42979</v>
      </c>
      <c r="AJ4" s="14">
        <v>43009</v>
      </c>
      <c r="AK4" s="14">
        <v>43040</v>
      </c>
      <c r="AL4" s="14">
        <v>43070</v>
      </c>
      <c r="AM4" s="14">
        <v>43101</v>
      </c>
      <c r="AN4" s="14">
        <v>43132</v>
      </c>
      <c r="AO4" s="14">
        <v>43160</v>
      </c>
      <c r="AP4" s="14">
        <v>43191</v>
      </c>
      <c r="AQ4" s="14">
        <v>43221</v>
      </c>
      <c r="AR4" s="14">
        <v>43252</v>
      </c>
      <c r="AS4" s="14">
        <v>43282</v>
      </c>
      <c r="AT4" s="14">
        <v>43313</v>
      </c>
      <c r="AU4" s="14">
        <v>43344</v>
      </c>
      <c r="AV4" s="14">
        <v>43374</v>
      </c>
      <c r="AW4" s="14">
        <v>43405</v>
      </c>
      <c r="AX4" s="14">
        <v>43435</v>
      </c>
      <c r="AY4" s="14">
        <v>43466</v>
      </c>
      <c r="AZ4" s="14">
        <v>43497</v>
      </c>
      <c r="BA4" s="14">
        <v>43525</v>
      </c>
      <c r="BB4" s="14">
        <v>43556</v>
      </c>
      <c r="BC4" s="14">
        <v>43586</v>
      </c>
      <c r="BD4" s="14">
        <v>43617</v>
      </c>
      <c r="BE4" s="14">
        <v>43647</v>
      </c>
      <c r="BF4" s="14">
        <v>43678</v>
      </c>
      <c r="BG4" s="14">
        <v>43709</v>
      </c>
      <c r="BH4" s="14">
        <v>43739</v>
      </c>
      <c r="BI4" s="14">
        <v>43770</v>
      </c>
      <c r="BJ4" s="14">
        <v>43800</v>
      </c>
      <c r="BK4" s="38">
        <v>43831</v>
      </c>
      <c r="BL4" s="40">
        <v>43862</v>
      </c>
      <c r="BM4" s="40">
        <v>43891</v>
      </c>
      <c r="BN4" s="40">
        <v>43922</v>
      </c>
      <c r="BO4" s="40">
        <v>43952</v>
      </c>
      <c r="BP4" s="40">
        <v>43983</v>
      </c>
      <c r="BQ4" s="40">
        <v>44013</v>
      </c>
      <c r="BR4" s="40">
        <v>44044</v>
      </c>
      <c r="BS4" s="40">
        <v>44075</v>
      </c>
      <c r="BT4" s="40">
        <v>44105</v>
      </c>
      <c r="BU4" s="40">
        <v>44136</v>
      </c>
    </row>
    <row r="5" spans="1:73" x14ac:dyDescent="0.25">
      <c r="A5" s="16" t="s">
        <v>1</v>
      </c>
      <c r="B5" s="9" t="s">
        <v>2</v>
      </c>
      <c r="C5" s="55">
        <v>2986438</v>
      </c>
      <c r="D5" s="55">
        <v>8799999</v>
      </c>
      <c r="E5" s="55">
        <v>8799999</v>
      </c>
      <c r="F5" s="55">
        <v>8799999</v>
      </c>
      <c r="G5" s="55">
        <v>10000000</v>
      </c>
      <c r="H5" s="55">
        <v>17200000</v>
      </c>
      <c r="I5" s="55">
        <v>20260197</v>
      </c>
      <c r="J5" s="55">
        <v>15736859</v>
      </c>
      <c r="K5" s="55">
        <v>18266955</v>
      </c>
      <c r="L5" s="55">
        <v>12500004</v>
      </c>
      <c r="M5" s="55">
        <v>21585532</v>
      </c>
      <c r="N5" s="55">
        <v>20016062</v>
      </c>
      <c r="O5" s="19">
        <v>14481581</v>
      </c>
      <c r="P5" s="19">
        <v>13466299</v>
      </c>
      <c r="Q5" s="19">
        <v>14225699</v>
      </c>
      <c r="R5" s="20">
        <v>14143155</v>
      </c>
      <c r="S5" s="21">
        <v>16284410</v>
      </c>
      <c r="T5" s="22">
        <v>16182162</v>
      </c>
      <c r="U5" s="24">
        <v>17133629</v>
      </c>
      <c r="V5" s="17">
        <v>17397767.469999999</v>
      </c>
      <c r="W5" s="26">
        <v>16750202.559999999</v>
      </c>
      <c r="X5" s="27">
        <v>16812686.739999998</v>
      </c>
      <c r="Y5" s="28">
        <v>16182162.439999999</v>
      </c>
      <c r="Z5" s="18">
        <v>11481583.15</v>
      </c>
      <c r="AA5" s="27">
        <v>16887851.32</v>
      </c>
      <c r="AB5" s="28">
        <v>16013498</v>
      </c>
      <c r="AC5" s="28">
        <v>16667485.33</v>
      </c>
      <c r="AD5" s="31">
        <v>16596401</v>
      </c>
      <c r="AE5" s="31">
        <v>18498528.020000003</v>
      </c>
      <c r="AF5" s="31">
        <v>18410027.240000002</v>
      </c>
      <c r="AG5" s="31">
        <v>19233584.219999999</v>
      </c>
      <c r="AH5" s="31">
        <v>19462212.82</v>
      </c>
      <c r="AI5" s="34">
        <v>19901703</v>
      </c>
      <c r="AJ5" s="34">
        <v>19955786.609999999</v>
      </c>
      <c r="AK5" s="34">
        <v>19410027.719999999</v>
      </c>
      <c r="AL5" s="34">
        <v>19887851.899999999</v>
      </c>
      <c r="AM5" s="37">
        <v>19425442.370000001</v>
      </c>
      <c r="AN5" s="34">
        <v>17737090.280000001</v>
      </c>
      <c r="AO5" s="34">
        <v>18578914.670000002</v>
      </c>
      <c r="AP5" s="34">
        <v>17538706.619999997</v>
      </c>
      <c r="AQ5" s="34">
        <v>18687288.759999998</v>
      </c>
      <c r="AR5" s="34">
        <v>17986016.350000001</v>
      </c>
      <c r="AS5" s="34">
        <v>18542022.370000001</v>
      </c>
      <c r="AT5" s="34">
        <v>18471007.690000001</v>
      </c>
      <c r="AU5" s="34">
        <v>20283921.849999998</v>
      </c>
      <c r="AV5" s="34">
        <v>18621571.890000001</v>
      </c>
      <c r="AW5" s="34">
        <v>18034410.560000002</v>
      </c>
      <c r="AX5" s="34">
        <v>18920084.199999999</v>
      </c>
      <c r="AY5" s="34">
        <v>19044450.460000001</v>
      </c>
      <c r="AZ5" s="34">
        <v>17387305.52</v>
      </c>
      <c r="BA5" s="34">
        <v>18623208.050000001</v>
      </c>
      <c r="BB5" s="39">
        <v>17532450.899999999</v>
      </c>
      <c r="BC5" s="39">
        <v>18347232.579999998</v>
      </c>
      <c r="BD5" s="39">
        <v>17596354.260000002</v>
      </c>
      <c r="BE5" s="39">
        <v>18222062.629999999</v>
      </c>
      <c r="BF5" s="39">
        <v>18097195.09</v>
      </c>
      <c r="BG5" s="39">
        <v>19882477.510000002</v>
      </c>
      <c r="BH5" s="39">
        <v>18252159.379999999</v>
      </c>
      <c r="BI5" s="39">
        <v>17666290.91</v>
      </c>
      <c r="BJ5" s="39">
        <v>18555896.239999998</v>
      </c>
      <c r="BK5" s="39">
        <v>17512216.890000001</v>
      </c>
      <c r="BL5" s="39">
        <v>16555303.390000001</v>
      </c>
      <c r="BM5" s="39">
        <v>16797950.52</v>
      </c>
      <c r="BN5" s="39">
        <v>15750225</v>
      </c>
      <c r="BO5" s="39">
        <v>16790947.27</v>
      </c>
      <c r="BP5" s="39">
        <v>16169954.049999978</v>
      </c>
      <c r="BQ5" s="39">
        <v>16807204.320000011</v>
      </c>
      <c r="BR5" s="39">
        <v>16603618.000000007</v>
      </c>
      <c r="BS5" s="39">
        <v>18301893</v>
      </c>
      <c r="BT5" s="39">
        <v>16798672.390000012</v>
      </c>
      <c r="BU5" s="49">
        <v>16229124.049999995</v>
      </c>
    </row>
    <row r="6" spans="1:73" x14ac:dyDescent="0.25">
      <c r="A6" s="15" t="s">
        <v>3</v>
      </c>
      <c r="B6" s="9" t="s">
        <v>4</v>
      </c>
      <c r="C6" s="55">
        <v>526376483</v>
      </c>
      <c r="D6" s="55">
        <v>1549662692</v>
      </c>
      <c r="E6" s="55">
        <v>1578003594</v>
      </c>
      <c r="F6" s="55">
        <v>1572612665</v>
      </c>
      <c r="G6" s="55">
        <v>1543156013</v>
      </c>
      <c r="H6" s="55">
        <v>2846305635</v>
      </c>
      <c r="I6" s="55">
        <v>3432841381</v>
      </c>
      <c r="J6" s="55">
        <v>2671405848</v>
      </c>
      <c r="K6" s="55">
        <v>3175127099</v>
      </c>
      <c r="L6" s="55">
        <v>2088450467</v>
      </c>
      <c r="M6" s="55">
        <v>3818767004</v>
      </c>
      <c r="N6" s="55">
        <v>3588050289</v>
      </c>
      <c r="O6" s="19">
        <v>2993678225</v>
      </c>
      <c r="P6" s="19">
        <v>2799672750</v>
      </c>
      <c r="Q6" s="19">
        <v>2950973078</v>
      </c>
      <c r="R6" s="20">
        <v>2923779227</v>
      </c>
      <c r="S6" s="21">
        <v>3401556424</v>
      </c>
      <c r="T6" s="22">
        <v>3399574177.48</v>
      </c>
      <c r="U6" s="25">
        <v>3604386476</v>
      </c>
      <c r="V6" s="17">
        <v>3621992819.8299999</v>
      </c>
      <c r="W6" s="26">
        <v>3472186276.5100002</v>
      </c>
      <c r="X6" s="27">
        <v>3488317924</v>
      </c>
      <c r="Y6" s="28">
        <v>3388058462</v>
      </c>
      <c r="Z6" s="18">
        <v>2464560435</v>
      </c>
      <c r="AA6" s="27">
        <v>3515657887</v>
      </c>
      <c r="AB6" s="28">
        <v>3320154196</v>
      </c>
      <c r="AC6" s="23">
        <v>3470979215</v>
      </c>
      <c r="AD6" s="31">
        <v>3438966807</v>
      </c>
      <c r="AE6" s="31">
        <v>3848464239</v>
      </c>
      <c r="AF6" s="34">
        <v>3826373174</v>
      </c>
      <c r="AG6" s="34">
        <v>4023505236</v>
      </c>
      <c r="AH6" s="34">
        <v>4079709370</v>
      </c>
      <c r="AI6" s="34">
        <v>4151182514</v>
      </c>
      <c r="AJ6" s="34">
        <v>4174382502</v>
      </c>
      <c r="AK6" s="34">
        <v>4095026049</v>
      </c>
      <c r="AL6" s="34">
        <v>4170343659</v>
      </c>
      <c r="AM6" s="37">
        <v>3818801264</v>
      </c>
      <c r="AN6" s="34">
        <v>3494923706</v>
      </c>
      <c r="AO6" s="34">
        <v>3664279532</v>
      </c>
      <c r="AP6" s="34">
        <v>3451599626</v>
      </c>
      <c r="AQ6" s="34">
        <v>3711005865</v>
      </c>
      <c r="AR6" s="34">
        <v>3578243740</v>
      </c>
      <c r="AS6" s="34">
        <v>3685054608</v>
      </c>
      <c r="AT6" s="34">
        <v>3677068573</v>
      </c>
      <c r="AU6" s="34">
        <v>4085847658</v>
      </c>
      <c r="AV6" s="34">
        <v>3777798807</v>
      </c>
      <c r="AW6" s="34">
        <v>3661466106</v>
      </c>
      <c r="AX6" s="34">
        <v>3837518561</v>
      </c>
      <c r="AY6" s="34">
        <v>3894698751</v>
      </c>
      <c r="AZ6" s="34">
        <v>3561888510</v>
      </c>
      <c r="BA6" s="34">
        <v>3828481342</v>
      </c>
      <c r="BB6" s="34">
        <v>3635909360</v>
      </c>
      <c r="BC6" s="34">
        <v>3848577180</v>
      </c>
      <c r="BD6" s="34">
        <v>3677757390</v>
      </c>
      <c r="BE6" s="34">
        <v>3839447080</v>
      </c>
      <c r="BF6" s="34">
        <v>3840620340</v>
      </c>
      <c r="BG6" s="34">
        <v>4241306185</v>
      </c>
      <c r="BH6" s="34">
        <v>3904093180</v>
      </c>
      <c r="BI6" s="39">
        <v>3771043890</v>
      </c>
      <c r="BJ6" s="39">
        <v>3962544810</v>
      </c>
      <c r="BK6" s="39">
        <v>3765664281.5</v>
      </c>
      <c r="BL6" s="39">
        <v>3559880849</v>
      </c>
      <c r="BM6" s="39">
        <v>3639533125</v>
      </c>
      <c r="BN6" s="39">
        <v>3393652643.6500001</v>
      </c>
      <c r="BO6" s="39">
        <v>3615266608</v>
      </c>
      <c r="BP6" s="39">
        <v>3484138184.6100001</v>
      </c>
      <c r="BQ6" s="39">
        <v>3626375337</v>
      </c>
      <c r="BR6" s="39">
        <v>3582442188.3699999</v>
      </c>
      <c r="BS6" s="39">
        <v>3979145989.5700002</v>
      </c>
      <c r="BT6" s="39">
        <v>3673564084.5900002</v>
      </c>
      <c r="BU6" s="49">
        <v>3545947884.6999998</v>
      </c>
    </row>
    <row r="7" spans="1:73" x14ac:dyDescent="0.25">
      <c r="A7" s="15" t="s">
        <v>5</v>
      </c>
      <c r="B7" s="9" t="s">
        <v>2</v>
      </c>
      <c r="C7" s="55">
        <v>15084174</v>
      </c>
      <c r="D7" s="55">
        <v>7297062</v>
      </c>
      <c r="E7" s="55">
        <v>9132530</v>
      </c>
      <c r="F7" s="55">
        <v>8524858</v>
      </c>
      <c r="G7" s="55">
        <v>7802169</v>
      </c>
      <c r="H7" s="55">
        <v>630489</v>
      </c>
      <c r="I7" s="55">
        <v>-1632904</v>
      </c>
      <c r="J7" s="55">
        <v>2870837</v>
      </c>
      <c r="K7" s="55">
        <v>-28568</v>
      </c>
      <c r="L7" s="55">
        <v>6279357</v>
      </c>
      <c r="M7" s="55">
        <v>-3477148</v>
      </c>
      <c r="N7" s="55">
        <v>-317566</v>
      </c>
      <c r="O7" s="19">
        <v>4733342</v>
      </c>
      <c r="P7" s="19">
        <v>4692662</v>
      </c>
      <c r="Q7" s="19">
        <v>4310627</v>
      </c>
      <c r="R7" s="20">
        <v>3798904</v>
      </c>
      <c r="S7" s="21">
        <v>2347207.0299999998</v>
      </c>
      <c r="T7" s="22">
        <v>1719627.86</v>
      </c>
      <c r="U7" s="25">
        <v>2603163</v>
      </c>
      <c r="V7" s="17">
        <v>5372322.5199999996</v>
      </c>
      <c r="W7" s="26">
        <v>3540039.04</v>
      </c>
      <c r="X7" s="27">
        <v>1630171.98</v>
      </c>
      <c r="Y7" s="28">
        <v>1835462.98</v>
      </c>
      <c r="Z7" s="18">
        <v>7314057.6200000001</v>
      </c>
      <c r="AA7" s="27">
        <v>2106916.4700000002</v>
      </c>
      <c r="AB7" s="28">
        <v>2273665.5</v>
      </c>
      <c r="AC7" s="28">
        <v>2568896.0499999998</v>
      </c>
      <c r="AD7" s="32">
        <v>2345322.4265310876</v>
      </c>
      <c r="AE7" s="32">
        <v>672097.93</v>
      </c>
      <c r="AF7" s="32">
        <v>634061.34</v>
      </c>
      <c r="AG7" s="31">
        <v>504907.54</v>
      </c>
      <c r="AH7" s="29">
        <v>350722</v>
      </c>
      <c r="AI7" s="36">
        <v>80528.009999999995</v>
      </c>
      <c r="AJ7" s="36">
        <v>296680.07</v>
      </c>
      <c r="AK7" s="36">
        <v>327861</v>
      </c>
      <c r="AL7" s="36">
        <v>329932.03000000003</v>
      </c>
      <c r="AM7" s="36">
        <v>491647</v>
      </c>
      <c r="AN7" s="36">
        <v>573918</v>
      </c>
      <c r="AO7" s="36">
        <v>1567978.21</v>
      </c>
      <c r="AP7" s="36">
        <v>1867637.75</v>
      </c>
      <c r="AQ7" s="34">
        <v>1537892</v>
      </c>
      <c r="AR7" s="34">
        <v>1419588.66</v>
      </c>
      <c r="AS7" s="34">
        <v>1430152</v>
      </c>
      <c r="AT7" s="34">
        <v>1908603.97</v>
      </c>
      <c r="AU7" s="34">
        <v>480113.39</v>
      </c>
      <c r="AV7" s="34">
        <v>2104110.81</v>
      </c>
      <c r="AW7" s="34">
        <v>1614538</v>
      </c>
      <c r="AX7" s="34">
        <v>1615165</v>
      </c>
      <c r="AY7" s="34">
        <v>1538736</v>
      </c>
      <c r="AZ7" s="34">
        <v>920159.08</v>
      </c>
      <c r="BA7" s="34">
        <v>1705392.92</v>
      </c>
      <c r="BB7" s="34">
        <v>1686655.2</v>
      </c>
      <c r="BC7" s="34">
        <v>2028802.69</v>
      </c>
      <c r="BD7" s="34">
        <v>2352790.67</v>
      </c>
      <c r="BE7" s="34">
        <v>1918652.03</v>
      </c>
      <c r="BF7" s="34">
        <v>740615.86</v>
      </c>
      <c r="BG7" s="34">
        <v>558364</v>
      </c>
      <c r="BH7" s="34">
        <v>1172364.93</v>
      </c>
      <c r="BI7" s="34">
        <v>703048</v>
      </c>
      <c r="BJ7" s="39">
        <v>1330043</v>
      </c>
      <c r="BK7" s="39">
        <v>2908671</v>
      </c>
      <c r="BL7" s="39">
        <v>3490392</v>
      </c>
      <c r="BM7" s="39">
        <v>3683179</v>
      </c>
      <c r="BN7" s="39">
        <v>2555118</v>
      </c>
      <c r="BO7" s="39">
        <v>2394656</v>
      </c>
      <c r="BP7" s="39">
        <v>2222307</v>
      </c>
      <c r="BQ7" s="39">
        <v>2364867</v>
      </c>
      <c r="BR7" s="39">
        <v>2422657</v>
      </c>
      <c r="BS7" s="39">
        <v>1020664</v>
      </c>
      <c r="BT7" s="39">
        <v>3166900</v>
      </c>
      <c r="BU7" s="49">
        <v>3577183</v>
      </c>
    </row>
    <row r="8" spans="1:73" x14ac:dyDescent="0.25">
      <c r="A8" s="16" t="s">
        <v>6</v>
      </c>
      <c r="B8" s="9" t="s">
        <v>4</v>
      </c>
      <c r="C8" s="55">
        <v>2947921486</v>
      </c>
      <c r="D8" s="55">
        <v>1223032269</v>
      </c>
      <c r="E8" s="55">
        <v>1868559648</v>
      </c>
      <c r="F8" s="55">
        <v>1394510017</v>
      </c>
      <c r="G8" s="55">
        <v>1935889221</v>
      </c>
      <c r="H8" s="55">
        <v>59145754</v>
      </c>
      <c r="I8" s="55">
        <v>-404537272</v>
      </c>
      <c r="J8" s="55">
        <v>499408435</v>
      </c>
      <c r="K8" s="55">
        <v>-730642</v>
      </c>
      <c r="L8" s="55">
        <v>1894919988</v>
      </c>
      <c r="M8" s="55">
        <v>-1055194758</v>
      </c>
      <c r="N8" s="55">
        <v>-97465471</v>
      </c>
      <c r="O8" s="19">
        <v>1430659404</v>
      </c>
      <c r="P8" s="19">
        <v>1419204966</v>
      </c>
      <c r="Q8" s="19">
        <v>986031815</v>
      </c>
      <c r="R8" s="20">
        <v>1226876571</v>
      </c>
      <c r="S8" s="18">
        <v>345557059</v>
      </c>
      <c r="T8" s="22">
        <v>284286423.13999999</v>
      </c>
      <c r="U8" s="25">
        <v>343688301</v>
      </c>
      <c r="V8" s="17">
        <v>1079830177</v>
      </c>
      <c r="W8" s="26">
        <v>625442710.05465579</v>
      </c>
      <c r="X8" s="27">
        <v>318964698.18131006</v>
      </c>
      <c r="Y8" s="28">
        <v>300695325.99827164</v>
      </c>
      <c r="Z8" s="18">
        <v>800573065.04177642</v>
      </c>
      <c r="AA8" s="27">
        <v>248340857.68379277</v>
      </c>
      <c r="AB8" s="28">
        <v>365141022.85614389</v>
      </c>
      <c r="AC8" s="30">
        <v>314577723.02430987</v>
      </c>
      <c r="AD8" s="31">
        <v>210831746</v>
      </c>
      <c r="AE8" s="32">
        <v>48529767</v>
      </c>
      <c r="AF8" s="31">
        <v>42887096</v>
      </c>
      <c r="AG8" s="33">
        <v>33494465.536810659</v>
      </c>
      <c r="AH8" s="29">
        <v>30411516</v>
      </c>
      <c r="AI8" s="35">
        <v>10539482</v>
      </c>
      <c r="AJ8" s="36">
        <v>41717355.119999997</v>
      </c>
      <c r="AK8" s="36">
        <v>38584528</v>
      </c>
      <c r="AL8" s="36">
        <v>31880525.809999999</v>
      </c>
      <c r="AM8" s="36">
        <v>62105549.609999999</v>
      </c>
      <c r="AN8" s="36">
        <v>79949027.302000001</v>
      </c>
      <c r="AO8" s="36">
        <v>275766712.79003084</v>
      </c>
      <c r="AP8" s="36">
        <v>218814801</v>
      </c>
      <c r="AQ8" s="34">
        <v>115407860.79737335</v>
      </c>
      <c r="AR8" s="34">
        <v>104484775</v>
      </c>
      <c r="AS8" s="34">
        <v>116043117.2</v>
      </c>
      <c r="AT8" s="34">
        <v>178845795.43000001</v>
      </c>
      <c r="AU8" s="34">
        <v>42154269</v>
      </c>
      <c r="AV8" s="34">
        <v>244238468</v>
      </c>
      <c r="AW8" s="34">
        <v>163614983.89418179</v>
      </c>
      <c r="AX8" s="34">
        <v>322651241.0916484</v>
      </c>
      <c r="AY8" s="34">
        <v>443641134.29821986</v>
      </c>
      <c r="AZ8" s="34">
        <v>270303229.37872541</v>
      </c>
      <c r="BA8" s="34">
        <v>446955114.88649422</v>
      </c>
      <c r="BB8" s="34">
        <v>353698389.76581174</v>
      </c>
      <c r="BC8" s="34">
        <v>321929102.13306129</v>
      </c>
      <c r="BD8" s="34">
        <v>285465025</v>
      </c>
      <c r="BE8" s="34">
        <v>244405731</v>
      </c>
      <c r="BF8" s="34">
        <v>105873797.24348772</v>
      </c>
      <c r="BG8" s="34">
        <v>166967348</v>
      </c>
      <c r="BH8" s="34">
        <v>402747112</v>
      </c>
      <c r="BI8" s="34">
        <v>164560172</v>
      </c>
      <c r="BJ8" s="39">
        <v>405872311</v>
      </c>
      <c r="BK8" s="39">
        <v>962339215</v>
      </c>
      <c r="BL8" s="39">
        <v>1454311338</v>
      </c>
      <c r="BM8" s="39">
        <v>1272119971</v>
      </c>
      <c r="BN8" s="39">
        <v>643660016</v>
      </c>
      <c r="BO8" s="39">
        <v>849490441</v>
      </c>
      <c r="BP8" s="39">
        <v>653215985</v>
      </c>
      <c r="BQ8" s="39">
        <v>364826490</v>
      </c>
      <c r="BR8" s="39">
        <v>385676167</v>
      </c>
      <c r="BS8" s="39">
        <v>145452579</v>
      </c>
      <c r="BT8" s="39">
        <v>633671587</v>
      </c>
      <c r="BU8" s="49">
        <v>638600506</v>
      </c>
    </row>
    <row r="9" spans="1:73" x14ac:dyDescent="0.25">
      <c r="A9" t="s">
        <v>8</v>
      </c>
      <c r="B9" s="1" t="s">
        <v>9</v>
      </c>
      <c r="C9" s="42">
        <f t="shared" ref="C9:N9" si="1">+C5+C7</f>
        <v>18070612</v>
      </c>
      <c r="D9" s="42">
        <f t="shared" si="1"/>
        <v>16097061</v>
      </c>
      <c r="E9" s="42">
        <f t="shared" si="1"/>
        <v>17932529</v>
      </c>
      <c r="F9" s="42">
        <f t="shared" si="1"/>
        <v>17324857</v>
      </c>
      <c r="G9" s="42">
        <f t="shared" si="1"/>
        <v>17802169</v>
      </c>
      <c r="H9" s="42">
        <f t="shared" si="1"/>
        <v>17830489</v>
      </c>
      <c r="I9" s="42">
        <f t="shared" si="1"/>
        <v>18627293</v>
      </c>
      <c r="J9" s="42">
        <f t="shared" si="1"/>
        <v>18607696</v>
      </c>
      <c r="K9" s="42">
        <f t="shared" si="1"/>
        <v>18238387</v>
      </c>
      <c r="L9" s="42">
        <f t="shared" si="1"/>
        <v>18779361</v>
      </c>
      <c r="M9" s="42">
        <f t="shared" si="1"/>
        <v>18108384</v>
      </c>
      <c r="N9" s="42">
        <f t="shared" si="1"/>
        <v>19698496</v>
      </c>
      <c r="O9" s="42">
        <f>+O5+O7</f>
        <v>19214923</v>
      </c>
      <c r="P9" s="42">
        <f t="shared" ref="P9:BU9" si="2">+P5+P7</f>
        <v>18158961</v>
      </c>
      <c r="Q9" s="42">
        <f t="shared" si="2"/>
        <v>18536326</v>
      </c>
      <c r="R9" s="42">
        <f t="shared" si="2"/>
        <v>17942059</v>
      </c>
      <c r="S9" s="42">
        <f t="shared" si="2"/>
        <v>18631617.030000001</v>
      </c>
      <c r="T9" s="42">
        <f t="shared" si="2"/>
        <v>17901789.859999999</v>
      </c>
      <c r="U9" s="42">
        <f t="shared" si="2"/>
        <v>19736792</v>
      </c>
      <c r="V9" s="42">
        <f t="shared" si="2"/>
        <v>22770089.989999998</v>
      </c>
      <c r="W9" s="42">
        <f t="shared" si="2"/>
        <v>20290241.599999998</v>
      </c>
      <c r="X9" s="42">
        <f t="shared" si="2"/>
        <v>18442858.719999999</v>
      </c>
      <c r="Y9" s="42">
        <f t="shared" si="2"/>
        <v>18017625.419999998</v>
      </c>
      <c r="Z9" s="42">
        <f t="shared" si="2"/>
        <v>18795640.77</v>
      </c>
      <c r="AA9" s="42">
        <f t="shared" si="2"/>
        <v>18994767.789999999</v>
      </c>
      <c r="AB9" s="42">
        <f t="shared" si="2"/>
        <v>18287163.5</v>
      </c>
      <c r="AC9" s="42">
        <f t="shared" si="2"/>
        <v>19236381.379999999</v>
      </c>
      <c r="AD9" s="42">
        <f t="shared" si="2"/>
        <v>18941723.426531088</v>
      </c>
      <c r="AE9" s="42">
        <f t="shared" si="2"/>
        <v>19170625.950000003</v>
      </c>
      <c r="AF9" s="42">
        <f t="shared" si="2"/>
        <v>19044088.580000002</v>
      </c>
      <c r="AG9" s="42">
        <f t="shared" si="2"/>
        <v>19738491.759999998</v>
      </c>
      <c r="AH9" s="42">
        <f t="shared" si="2"/>
        <v>19812934.82</v>
      </c>
      <c r="AI9" s="42">
        <f t="shared" si="2"/>
        <v>19982231.010000002</v>
      </c>
      <c r="AJ9" s="42">
        <f t="shared" si="2"/>
        <v>20252466.68</v>
      </c>
      <c r="AK9" s="42">
        <f t="shared" si="2"/>
        <v>19737888.719999999</v>
      </c>
      <c r="AL9" s="42">
        <f t="shared" si="2"/>
        <v>20217783.93</v>
      </c>
      <c r="AM9" s="42">
        <f t="shared" si="2"/>
        <v>19917089.370000001</v>
      </c>
      <c r="AN9" s="42">
        <f t="shared" si="2"/>
        <v>18311008.280000001</v>
      </c>
      <c r="AO9" s="42">
        <f t="shared" si="2"/>
        <v>20146892.880000003</v>
      </c>
      <c r="AP9" s="42">
        <f t="shared" si="2"/>
        <v>19406344.369999997</v>
      </c>
      <c r="AQ9" s="42">
        <f t="shared" si="2"/>
        <v>20225180.759999998</v>
      </c>
      <c r="AR9" s="42">
        <f t="shared" si="2"/>
        <v>19405605.010000002</v>
      </c>
      <c r="AS9" s="42">
        <f t="shared" si="2"/>
        <v>19972174.370000001</v>
      </c>
      <c r="AT9" s="42">
        <f t="shared" si="2"/>
        <v>20379611.66</v>
      </c>
      <c r="AU9" s="42">
        <f t="shared" si="2"/>
        <v>20764035.239999998</v>
      </c>
      <c r="AV9" s="42">
        <f t="shared" si="2"/>
        <v>20725682.699999999</v>
      </c>
      <c r="AW9" s="42">
        <f t="shared" si="2"/>
        <v>19648948.560000002</v>
      </c>
      <c r="AX9" s="42">
        <f t="shared" si="2"/>
        <v>20535249.199999999</v>
      </c>
      <c r="AY9" s="42">
        <f t="shared" si="2"/>
        <v>20583186.460000001</v>
      </c>
      <c r="AZ9" s="42">
        <f t="shared" si="2"/>
        <v>18307464.599999998</v>
      </c>
      <c r="BA9" s="42">
        <f t="shared" si="2"/>
        <v>20328600.969999999</v>
      </c>
      <c r="BB9" s="42">
        <f t="shared" si="2"/>
        <v>19219106.099999998</v>
      </c>
      <c r="BC9" s="42">
        <f t="shared" si="2"/>
        <v>20376035.27</v>
      </c>
      <c r="BD9" s="42">
        <f t="shared" si="2"/>
        <v>19949144.93</v>
      </c>
      <c r="BE9" s="42">
        <f t="shared" si="2"/>
        <v>20140714.66</v>
      </c>
      <c r="BF9" s="42">
        <f t="shared" si="2"/>
        <v>18837810.949999999</v>
      </c>
      <c r="BG9" s="42">
        <f t="shared" si="2"/>
        <v>20440841.510000002</v>
      </c>
      <c r="BH9" s="42">
        <f t="shared" si="2"/>
        <v>19424524.309999999</v>
      </c>
      <c r="BI9" s="42">
        <f t="shared" si="2"/>
        <v>18369338.91</v>
      </c>
      <c r="BJ9" s="42">
        <f t="shared" si="2"/>
        <v>19885939.239999998</v>
      </c>
      <c r="BK9" s="42">
        <f t="shared" si="2"/>
        <v>20420887.890000001</v>
      </c>
      <c r="BL9" s="42">
        <f t="shared" si="2"/>
        <v>20045695.390000001</v>
      </c>
      <c r="BM9" s="42">
        <f t="shared" si="2"/>
        <v>20481129.52</v>
      </c>
      <c r="BN9" s="42">
        <f t="shared" si="2"/>
        <v>18305343</v>
      </c>
      <c r="BO9" s="42">
        <f t="shared" si="2"/>
        <v>19185603.27</v>
      </c>
      <c r="BP9" s="42">
        <f t="shared" si="2"/>
        <v>18392261.049999978</v>
      </c>
      <c r="BQ9" s="42">
        <f t="shared" si="2"/>
        <v>19172071.320000011</v>
      </c>
      <c r="BR9" s="42">
        <f t="shared" si="2"/>
        <v>19026275.000000007</v>
      </c>
      <c r="BS9" s="42">
        <f t="shared" si="2"/>
        <v>19322557</v>
      </c>
      <c r="BT9" s="42">
        <f t="shared" si="2"/>
        <v>19965572.390000012</v>
      </c>
      <c r="BU9" s="42">
        <f t="shared" si="2"/>
        <v>19806307.049999997</v>
      </c>
    </row>
    <row r="10" spans="1:73" x14ac:dyDescent="0.25">
      <c r="B10" s="1" t="s">
        <v>11</v>
      </c>
      <c r="C10" s="8">
        <f t="shared" ref="C10:N10" si="3">+C7/C9</f>
        <v>0.83473509364265031</v>
      </c>
      <c r="D10" s="8">
        <f t="shared" si="3"/>
        <v>0.45331641595941025</v>
      </c>
      <c r="E10" s="8">
        <f t="shared" si="3"/>
        <v>0.50927172625790817</v>
      </c>
      <c r="F10" s="8">
        <f t="shared" si="3"/>
        <v>0.49205935725760969</v>
      </c>
      <c r="G10" s="8">
        <f t="shared" si="3"/>
        <v>0.43827069611573738</v>
      </c>
      <c r="H10" s="8">
        <f t="shared" si="3"/>
        <v>3.5360163145273245E-2</v>
      </c>
      <c r="I10" s="8">
        <f t="shared" si="3"/>
        <v>-8.7661905570498092E-2</v>
      </c>
      <c r="J10" s="8">
        <f t="shared" si="3"/>
        <v>0.15428223891877854</v>
      </c>
      <c r="K10" s="8">
        <f t="shared" si="3"/>
        <v>-1.5663665871329521E-3</v>
      </c>
      <c r="L10" s="8">
        <f t="shared" si="3"/>
        <v>0.33437543481910809</v>
      </c>
      <c r="M10" s="8">
        <f t="shared" si="3"/>
        <v>-0.19201868040792597</v>
      </c>
      <c r="N10" s="8">
        <f t="shared" si="3"/>
        <v>-1.6121332308821953E-2</v>
      </c>
      <c r="O10" s="8">
        <f>+O7/O9</f>
        <v>0.24633676648092734</v>
      </c>
      <c r="P10" s="8">
        <f t="shared" ref="P10:BU10" si="4">+P7/P9</f>
        <v>0.25842128302384704</v>
      </c>
      <c r="Q10" s="8">
        <f t="shared" si="4"/>
        <v>0.2325502367621286</v>
      </c>
      <c r="R10" s="8">
        <f t="shared" si="4"/>
        <v>0.21173177504320992</v>
      </c>
      <c r="S10" s="8">
        <f t="shared" si="4"/>
        <v>0.12597978083279654</v>
      </c>
      <c r="T10" s="8">
        <f t="shared" si="4"/>
        <v>9.6058990382987333E-2</v>
      </c>
      <c r="U10" s="8">
        <f t="shared" si="4"/>
        <v>0.1318939268347156</v>
      </c>
      <c r="V10" s="8">
        <f t="shared" si="4"/>
        <v>0.23593769380618948</v>
      </c>
      <c r="W10" s="8">
        <f t="shared" si="4"/>
        <v>0.17447002898181363</v>
      </c>
      <c r="X10" s="8">
        <f t="shared" si="4"/>
        <v>8.8390417383189715E-2</v>
      </c>
      <c r="Y10" s="8">
        <f t="shared" si="4"/>
        <v>0.10187041506382921</v>
      </c>
      <c r="Z10" s="8">
        <f t="shared" si="4"/>
        <v>0.38913584854601369</v>
      </c>
      <c r="AA10" s="8">
        <f t="shared" si="4"/>
        <v>0.11092088586148492</v>
      </c>
      <c r="AB10" s="8">
        <f t="shared" si="4"/>
        <v>0.1243312282957387</v>
      </c>
      <c r="AC10" s="8">
        <f t="shared" si="4"/>
        <v>0.13354362232965875</v>
      </c>
      <c r="AD10" s="8">
        <f t="shared" si="4"/>
        <v>0.12381779491332172</v>
      </c>
      <c r="AE10" s="8">
        <f t="shared" si="4"/>
        <v>3.5058736827526485E-2</v>
      </c>
      <c r="AF10" s="8">
        <f t="shared" si="4"/>
        <v>3.3294391450472867E-2</v>
      </c>
      <c r="AG10" s="8">
        <f t="shared" si="4"/>
        <v>2.5579843999185073E-2</v>
      </c>
      <c r="AH10" s="8">
        <f t="shared" si="4"/>
        <v>1.7701668288231921E-2</v>
      </c>
      <c r="AI10" s="8">
        <f t="shared" si="4"/>
        <v>4.0299809345463065E-3</v>
      </c>
      <c r="AJ10" s="8">
        <f t="shared" si="4"/>
        <v>1.4649083229598974E-2</v>
      </c>
      <c r="AK10" s="8">
        <f t="shared" si="4"/>
        <v>1.6610743157538688E-2</v>
      </c>
      <c r="AL10" s="8">
        <f t="shared" si="4"/>
        <v>1.6318901771941136E-2</v>
      </c>
      <c r="AM10" s="8">
        <f t="shared" si="4"/>
        <v>2.4684681123163528E-2</v>
      </c>
      <c r="AN10" s="8">
        <f t="shared" si="4"/>
        <v>3.1342785237383985E-2</v>
      </c>
      <c r="AO10" s="8">
        <f t="shared" si="4"/>
        <v>7.7827296712166746E-2</v>
      </c>
      <c r="AP10" s="8">
        <f t="shared" si="4"/>
        <v>9.6238514291602267E-2</v>
      </c>
      <c r="AQ10" s="8">
        <f t="shared" si="4"/>
        <v>7.6038479865729522E-2</v>
      </c>
      <c r="AR10" s="8">
        <f t="shared" si="4"/>
        <v>7.3153537819020037E-2</v>
      </c>
      <c r="AS10" s="8">
        <f t="shared" si="4"/>
        <v>7.1607225808533737E-2</v>
      </c>
      <c r="AT10" s="8">
        <f t="shared" si="4"/>
        <v>9.3652617225582602E-2</v>
      </c>
      <c r="AU10" s="8">
        <f t="shared" si="4"/>
        <v>2.3122354804864995E-2</v>
      </c>
      <c r="AV10" s="8">
        <f t="shared" si="4"/>
        <v>0.10152190595873593</v>
      </c>
      <c r="AW10" s="8">
        <f t="shared" si="4"/>
        <v>8.2169180456137331E-2</v>
      </c>
      <c r="AX10" s="8">
        <f t="shared" si="4"/>
        <v>7.8653294355931172E-2</v>
      </c>
      <c r="AY10" s="8">
        <f t="shared" si="4"/>
        <v>7.4756938289913352E-2</v>
      </c>
      <c r="AZ10" s="8">
        <f t="shared" si="4"/>
        <v>5.0261415226224175E-2</v>
      </c>
      <c r="BA10" s="8">
        <f t="shared" si="4"/>
        <v>8.3891307745020877E-2</v>
      </c>
      <c r="BB10" s="8">
        <f t="shared" si="4"/>
        <v>8.7759294902898743E-2</v>
      </c>
      <c r="BC10" s="8">
        <f t="shared" si="4"/>
        <v>9.9568079026003772E-2</v>
      </c>
      <c r="BD10" s="8">
        <f t="shared" si="4"/>
        <v>0.11793942438414076</v>
      </c>
      <c r="BE10" s="8">
        <f t="shared" si="4"/>
        <v>9.5262360963312517E-2</v>
      </c>
      <c r="BF10" s="8">
        <f t="shared" si="4"/>
        <v>3.9315388712933233E-2</v>
      </c>
      <c r="BG10" s="8">
        <f t="shared" si="4"/>
        <v>2.7316096537749631E-2</v>
      </c>
      <c r="BH10" s="8">
        <f t="shared" si="4"/>
        <v>6.0354884953164656E-2</v>
      </c>
      <c r="BI10" s="8">
        <f t="shared" si="4"/>
        <v>3.8272907013396702E-2</v>
      </c>
      <c r="BJ10" s="8">
        <f t="shared" si="4"/>
        <v>6.6883589653369574E-2</v>
      </c>
      <c r="BK10" s="8">
        <f t="shared" si="4"/>
        <v>0.14243606916937049</v>
      </c>
      <c r="BL10" s="8">
        <f t="shared" si="4"/>
        <v>0.1741217718863082</v>
      </c>
      <c r="BM10" s="8">
        <f t="shared" si="4"/>
        <v>0.17983280640861843</v>
      </c>
      <c r="BN10" s="8">
        <f t="shared" si="4"/>
        <v>0.13958318071395875</v>
      </c>
      <c r="BO10" s="8">
        <f t="shared" si="4"/>
        <v>0.12481525685170702</v>
      </c>
      <c r="BP10" s="8">
        <f t="shared" si="4"/>
        <v>0.12082837417099419</v>
      </c>
      <c r="BQ10" s="8">
        <f t="shared" si="4"/>
        <v>0.12334958286604154</v>
      </c>
      <c r="BR10" s="8">
        <f t="shared" si="4"/>
        <v>0.1273321761616501</v>
      </c>
      <c r="BS10" s="8">
        <f t="shared" si="4"/>
        <v>5.2822408545618468E-2</v>
      </c>
      <c r="BT10" s="8">
        <f t="shared" si="4"/>
        <v>0.15861804200445456</v>
      </c>
      <c r="BU10" s="51">
        <f t="shared" si="4"/>
        <v>0.18060827750320071</v>
      </c>
    </row>
    <row r="11" spans="1:73" s="13" customFormat="1" x14ac:dyDescent="0.25">
      <c r="B11" s="3" t="s">
        <v>12</v>
      </c>
      <c r="C11" s="50">
        <f t="shared" ref="C11:N11" si="5">+C7/C3</f>
        <v>0.83473509364265031</v>
      </c>
      <c r="D11" s="50">
        <f t="shared" si="5"/>
        <v>0.45331641595941025</v>
      </c>
      <c r="E11" s="50">
        <f t="shared" si="5"/>
        <v>0.50927172625790817</v>
      </c>
      <c r="F11" s="50">
        <f t="shared" si="5"/>
        <v>0.49205935725760969</v>
      </c>
      <c r="G11" s="50">
        <f t="shared" si="5"/>
        <v>0.43827069611573738</v>
      </c>
      <c r="H11" s="50">
        <f t="shared" si="5"/>
        <v>3.5360163145273245E-2</v>
      </c>
      <c r="I11" s="50">
        <f t="shared" si="5"/>
        <v>-8.7661905570498092E-2</v>
      </c>
      <c r="J11" s="50">
        <f t="shared" si="5"/>
        <v>0.15428223891877854</v>
      </c>
      <c r="K11" s="50">
        <f t="shared" si="5"/>
        <v>-1.5663665871329521E-3</v>
      </c>
      <c r="L11" s="50">
        <f t="shared" si="5"/>
        <v>0.33437543481910809</v>
      </c>
      <c r="M11" s="50">
        <f t="shared" si="5"/>
        <v>-0.19201868040792597</v>
      </c>
      <c r="N11" s="50">
        <f t="shared" si="5"/>
        <v>-1.6121332308821953E-2</v>
      </c>
      <c r="O11" s="50">
        <f>+O7/O3</f>
        <v>0.24633676648092734</v>
      </c>
      <c r="P11" s="50">
        <f t="shared" ref="P11:BS11" si="6">+P7/P3</f>
        <v>0.25847310870863194</v>
      </c>
      <c r="Q11" s="50">
        <f t="shared" si="6"/>
        <v>0.2325502367621286</v>
      </c>
      <c r="R11" s="50">
        <f t="shared" si="6"/>
        <v>0.21763992383613265</v>
      </c>
      <c r="S11" s="50">
        <f t="shared" si="6"/>
        <v>0.12649471172635662</v>
      </c>
      <c r="T11" s="50">
        <f t="shared" si="6"/>
        <v>9.6453174273804232E-2</v>
      </c>
      <c r="U11" s="50">
        <f t="shared" si="6"/>
        <v>0.13519255865317381</v>
      </c>
      <c r="V11" s="50">
        <f t="shared" si="6"/>
        <v>0.23668211161164893</v>
      </c>
      <c r="W11" s="50">
        <f t="shared" si="6"/>
        <v>0.17606179084000392</v>
      </c>
      <c r="X11" s="50">
        <f t="shared" si="6"/>
        <v>8.8517195827815615E-2</v>
      </c>
      <c r="Y11" s="50">
        <f t="shared" si="6"/>
        <v>0.1023684984444192</v>
      </c>
      <c r="Z11" s="50">
        <f t="shared" si="6"/>
        <v>0.38914509847570611</v>
      </c>
      <c r="AA11" s="50">
        <f t="shared" si="6"/>
        <v>0.11097530088034767</v>
      </c>
      <c r="AB11" s="50">
        <f t="shared" si="6"/>
        <v>0.12446445450464208</v>
      </c>
      <c r="AC11" s="50">
        <f t="shared" si="6"/>
        <v>0.1337715870982524</v>
      </c>
      <c r="AD11" s="50">
        <f t="shared" si="6"/>
        <v>0.12541603799434264</v>
      </c>
      <c r="AE11" s="50">
        <f t="shared" si="6"/>
        <v>3.5746343780257969E-2</v>
      </c>
      <c r="AF11" s="50">
        <f t="shared" si="6"/>
        <v>3.4166327685783392E-2</v>
      </c>
      <c r="AG11" s="50">
        <f t="shared" si="6"/>
        <v>2.6129804242611583E-2</v>
      </c>
      <c r="AH11" s="50">
        <f t="shared" si="6"/>
        <v>1.8262407829962708E-2</v>
      </c>
      <c r="AI11" s="50">
        <f t="shared" si="6"/>
        <v>4.2478928548708179E-3</v>
      </c>
      <c r="AJ11" s="50">
        <f t="shared" si="6"/>
        <v>1.5347466815016511E-2</v>
      </c>
      <c r="AK11" s="50">
        <f t="shared" si="6"/>
        <v>1.7725507411781593E-2</v>
      </c>
      <c r="AL11" s="50">
        <f t="shared" si="6"/>
        <v>1.6825450728118394E-2</v>
      </c>
      <c r="AM11" s="50">
        <f t="shared" si="6"/>
        <v>2.5407293046090244E-2</v>
      </c>
      <c r="AN11" s="50">
        <f t="shared" si="6"/>
        <v>3.2162770006924392E-2</v>
      </c>
      <c r="AO11" s="50">
        <f t="shared" si="6"/>
        <v>7.8315187648644216E-2</v>
      </c>
      <c r="AP11" s="50">
        <f t="shared" si="6"/>
        <v>9.7471494104570774E-2</v>
      </c>
      <c r="AQ11" s="50">
        <f t="shared" si="6"/>
        <v>7.7011773413248261E-2</v>
      </c>
      <c r="AR11" s="50">
        <f t="shared" si="6"/>
        <v>7.4441080981646368E-2</v>
      </c>
      <c r="AS11" s="50">
        <f t="shared" si="6"/>
        <v>7.2439274101897849E-2</v>
      </c>
      <c r="AT11" s="50">
        <f t="shared" si="6"/>
        <v>9.4352975298663919E-2</v>
      </c>
      <c r="AU11" s="50">
        <f t="shared" si="6"/>
        <v>2.4450105174279167E-2</v>
      </c>
      <c r="AV11" s="50">
        <f t="shared" si="6"/>
        <v>0.10294679516202943</v>
      </c>
      <c r="AW11" s="50">
        <f t="shared" si="6"/>
        <v>8.3417778175725835E-2</v>
      </c>
      <c r="AX11" s="50">
        <f t="shared" si="6"/>
        <v>7.9752388944910116E-2</v>
      </c>
      <c r="AY11" s="50">
        <f t="shared" si="6"/>
        <v>7.5231181228540889E-2</v>
      </c>
      <c r="AZ11" s="50">
        <f t="shared" si="6"/>
        <v>5.0843102546290715E-2</v>
      </c>
      <c r="BA11" s="50">
        <f t="shared" si="6"/>
        <v>8.4881043606162263E-2</v>
      </c>
      <c r="BB11" s="50">
        <f t="shared" si="6"/>
        <v>9.0747374271438003E-2</v>
      </c>
      <c r="BC11" s="50">
        <f t="shared" si="6"/>
        <v>0.10467266181018767</v>
      </c>
      <c r="BD11" s="50">
        <f t="shared" si="6"/>
        <v>0.12194676645940609</v>
      </c>
      <c r="BE11" s="50">
        <f t="shared" si="6"/>
        <v>0.10939399162411177</v>
      </c>
      <c r="BF11" s="50">
        <f t="shared" si="6"/>
        <v>4.4028188613529362E-2</v>
      </c>
      <c r="BG11" s="50">
        <f t="shared" si="6"/>
        <v>3.484198757650802E-2</v>
      </c>
      <c r="BH11" s="50">
        <f t="shared" si="6"/>
        <v>6.8373205579779731E-2</v>
      </c>
      <c r="BI11" s="50">
        <f t="shared" si="6"/>
        <v>4.2279886125127772E-2</v>
      </c>
      <c r="BJ11" s="50">
        <f t="shared" si="6"/>
        <v>6.8575732719615839E-2</v>
      </c>
      <c r="BK11" s="50">
        <f t="shared" si="6"/>
        <v>0.14255208763186211</v>
      </c>
      <c r="BL11" s="50">
        <f t="shared" si="6"/>
        <v>0.17480705271748864</v>
      </c>
      <c r="BM11" s="50">
        <f t="shared" si="6"/>
        <v>0.18009129104120419</v>
      </c>
      <c r="BN11" s="50">
        <f t="shared" si="6"/>
        <v>0.14011654745520069</v>
      </c>
      <c r="BO11" s="50">
        <f t="shared" si="6"/>
        <v>0.12537241479759892</v>
      </c>
      <c r="BP11" s="50">
        <f t="shared" si="6"/>
        <v>0.12203318965022553</v>
      </c>
      <c r="BQ11" s="50">
        <f t="shared" si="6"/>
        <v>0.12441658361677621</v>
      </c>
      <c r="BR11" s="50">
        <f t="shared" si="6"/>
        <v>0.12875733809475193</v>
      </c>
      <c r="BS11" s="50">
        <f t="shared" si="6"/>
        <v>5.4401513211713833E-2</v>
      </c>
      <c r="BT11" s="50">
        <f>+BT7/BT3</f>
        <v>0.15902301849279682</v>
      </c>
      <c r="BU11" s="50">
        <f>+BU7/BU3</f>
        <v>0.18110594125187368</v>
      </c>
    </row>
    <row r="13" spans="1:73" x14ac:dyDescent="0.25">
      <c r="B13" t="s">
        <v>7</v>
      </c>
      <c r="C13" s="14">
        <v>42005</v>
      </c>
      <c r="D13" s="14">
        <v>42036</v>
      </c>
      <c r="E13" s="14">
        <v>42064</v>
      </c>
      <c r="F13" s="14">
        <v>42095</v>
      </c>
      <c r="G13" s="14">
        <v>42125</v>
      </c>
      <c r="H13" s="14">
        <v>42156</v>
      </c>
      <c r="I13" s="14">
        <v>42186</v>
      </c>
      <c r="J13" s="14">
        <v>42217</v>
      </c>
      <c r="K13" s="14">
        <v>42248</v>
      </c>
      <c r="L13" s="14">
        <v>42278</v>
      </c>
      <c r="M13" s="14">
        <v>42309</v>
      </c>
      <c r="N13" s="14">
        <v>42339</v>
      </c>
      <c r="O13" s="14">
        <v>42370</v>
      </c>
      <c r="P13" s="14">
        <v>42401</v>
      </c>
      <c r="Q13" s="14">
        <v>42430</v>
      </c>
      <c r="R13" s="14">
        <v>42461</v>
      </c>
      <c r="S13" s="14">
        <v>42491</v>
      </c>
      <c r="T13" s="14">
        <v>42522</v>
      </c>
      <c r="U13" s="14">
        <v>42552</v>
      </c>
      <c r="V13" s="14">
        <v>42583</v>
      </c>
      <c r="W13" s="14">
        <v>42614</v>
      </c>
      <c r="X13" s="14">
        <v>42644</v>
      </c>
      <c r="Y13" s="14">
        <v>42675</v>
      </c>
      <c r="Z13" s="14">
        <v>42705</v>
      </c>
      <c r="AA13" s="14">
        <v>42736</v>
      </c>
      <c r="AB13" s="14">
        <v>42767</v>
      </c>
      <c r="AC13" s="14">
        <v>42795</v>
      </c>
      <c r="AD13" s="14">
        <v>42826</v>
      </c>
      <c r="AE13" s="14">
        <v>42856</v>
      </c>
      <c r="AF13" s="14">
        <v>42887</v>
      </c>
      <c r="AG13" s="14">
        <v>42917</v>
      </c>
      <c r="AH13" s="14">
        <v>42948</v>
      </c>
      <c r="AI13" s="14">
        <v>42979</v>
      </c>
      <c r="AJ13" s="14">
        <v>43009</v>
      </c>
      <c r="AK13" s="14">
        <v>43040</v>
      </c>
      <c r="AL13" s="14">
        <v>43070</v>
      </c>
      <c r="AM13" s="14">
        <v>43101</v>
      </c>
      <c r="AN13" s="14">
        <v>43132</v>
      </c>
      <c r="AO13" s="14">
        <v>43160</v>
      </c>
      <c r="AP13" s="14">
        <v>43191</v>
      </c>
      <c r="AQ13" s="14">
        <v>43221</v>
      </c>
      <c r="AR13" s="14">
        <v>43252</v>
      </c>
      <c r="AS13" s="14">
        <v>43282</v>
      </c>
      <c r="AT13" s="14">
        <v>43313</v>
      </c>
      <c r="AU13" s="14">
        <v>43344</v>
      </c>
      <c r="AV13" s="14">
        <v>43374</v>
      </c>
      <c r="AW13" s="14">
        <v>43405</v>
      </c>
      <c r="AX13" s="14">
        <v>43435</v>
      </c>
      <c r="AY13" s="14">
        <v>43466</v>
      </c>
      <c r="AZ13" s="14">
        <v>43497</v>
      </c>
      <c r="BA13" s="14">
        <v>43525</v>
      </c>
      <c r="BB13" s="14">
        <v>43556</v>
      </c>
      <c r="BC13" s="14">
        <v>43586</v>
      </c>
      <c r="BD13" s="14">
        <v>43617</v>
      </c>
      <c r="BE13" s="14">
        <v>43647</v>
      </c>
      <c r="BF13" s="14">
        <v>43678</v>
      </c>
      <c r="BG13" s="14">
        <v>43709</v>
      </c>
      <c r="BH13" s="14">
        <v>43739</v>
      </c>
      <c r="BI13" s="14">
        <v>43770</v>
      </c>
      <c r="BJ13" s="14">
        <v>43800</v>
      </c>
      <c r="BK13" s="38">
        <v>43831</v>
      </c>
      <c r="BL13" s="40">
        <v>43862</v>
      </c>
      <c r="BM13" s="40">
        <v>43891</v>
      </c>
      <c r="BN13" s="40">
        <v>43922</v>
      </c>
      <c r="BO13" s="40">
        <v>43952</v>
      </c>
      <c r="BP13" s="40">
        <v>43983</v>
      </c>
      <c r="BQ13" s="40">
        <v>44013</v>
      </c>
      <c r="BR13" s="40">
        <v>44044</v>
      </c>
      <c r="BS13" s="40">
        <v>44075</v>
      </c>
      <c r="BT13" s="40">
        <v>44105</v>
      </c>
      <c r="BU13" s="40">
        <v>44136</v>
      </c>
    </row>
    <row r="14" spans="1:73" x14ac:dyDescent="0.25">
      <c r="B14" s="15" t="s">
        <v>3</v>
      </c>
      <c r="C14" s="42">
        <f t="shared" ref="C14:N14" si="7">+C6/C5</f>
        <v>176.25562057541458</v>
      </c>
      <c r="D14" s="42">
        <f t="shared" si="7"/>
        <v>176.09805319296058</v>
      </c>
      <c r="E14" s="42">
        <f t="shared" si="7"/>
        <v>179.31861060438757</v>
      </c>
      <c r="F14" s="42">
        <f t="shared" si="7"/>
        <v>178.70600496659148</v>
      </c>
      <c r="G14" s="42">
        <f t="shared" si="7"/>
        <v>154.3156013</v>
      </c>
      <c r="H14" s="42">
        <f t="shared" si="7"/>
        <v>165.48288575581395</v>
      </c>
      <c r="I14" s="42">
        <f t="shared" si="7"/>
        <v>169.43770986037302</v>
      </c>
      <c r="J14" s="42">
        <f t="shared" si="7"/>
        <v>169.75470441719025</v>
      </c>
      <c r="K14" s="42">
        <f t="shared" si="7"/>
        <v>173.81808292624578</v>
      </c>
      <c r="L14" s="42">
        <f t="shared" si="7"/>
        <v>167.07598389568514</v>
      </c>
      <c r="M14" s="42">
        <f t="shared" si="7"/>
        <v>176.9132678314345</v>
      </c>
      <c r="N14" s="42">
        <f t="shared" si="7"/>
        <v>179.2585519069635</v>
      </c>
      <c r="O14" s="42">
        <f>+O6/O5</f>
        <v>206.7231626850687</v>
      </c>
      <c r="P14" s="42">
        <f t="shared" ref="P14:BU14" si="8">+P6/P5</f>
        <v>207.90216747749326</v>
      </c>
      <c r="Q14" s="42">
        <f t="shared" si="8"/>
        <v>207.43958367177598</v>
      </c>
      <c r="R14" s="42">
        <f t="shared" si="8"/>
        <v>206.7275107286882</v>
      </c>
      <c r="S14" s="42">
        <f t="shared" si="8"/>
        <v>208.88422878077867</v>
      </c>
      <c r="T14" s="42">
        <f t="shared" si="8"/>
        <v>210.0815810322502</v>
      </c>
      <c r="U14" s="42">
        <f t="shared" si="8"/>
        <v>210.36912121769416</v>
      </c>
      <c r="V14" s="42">
        <f t="shared" si="8"/>
        <v>208.18721862305705</v>
      </c>
      <c r="W14" s="42">
        <f t="shared" si="8"/>
        <v>207.29219626284927</v>
      </c>
      <c r="X14" s="42">
        <f t="shared" si="8"/>
        <v>207.48128945391866</v>
      </c>
      <c r="Y14" s="42">
        <f t="shared" si="8"/>
        <v>209.36994512088214</v>
      </c>
      <c r="Z14" s="42">
        <f t="shared" si="8"/>
        <v>214.65336293801957</v>
      </c>
      <c r="AA14" s="42">
        <f t="shared" si="8"/>
        <v>208.1767431737432</v>
      </c>
      <c r="AB14" s="42">
        <f t="shared" si="8"/>
        <v>207.33472449304955</v>
      </c>
      <c r="AC14" s="42">
        <f t="shared" si="8"/>
        <v>208.24852377416192</v>
      </c>
      <c r="AD14" s="42">
        <f t="shared" si="8"/>
        <v>207.21160009329733</v>
      </c>
      <c r="AE14" s="42">
        <f t="shared" si="8"/>
        <v>208.04164714290599</v>
      </c>
      <c r="AF14" s="42">
        <f t="shared" si="8"/>
        <v>207.84179860887591</v>
      </c>
      <c r="AG14" s="42">
        <f t="shared" si="8"/>
        <v>209.19165091528635</v>
      </c>
      <c r="AH14" s="42">
        <f t="shared" si="8"/>
        <v>209.62207163861441</v>
      </c>
      <c r="AI14" s="42">
        <f t="shared" si="8"/>
        <v>208.5842861789265</v>
      </c>
      <c r="AJ14" s="42">
        <f t="shared" si="8"/>
        <v>209.18155638666653</v>
      </c>
      <c r="AK14" s="42">
        <f t="shared" si="8"/>
        <v>210.97476562490968</v>
      </c>
      <c r="AL14" s="42">
        <f t="shared" si="8"/>
        <v>209.69301661985929</v>
      </c>
      <c r="AM14" s="42">
        <f t="shared" si="8"/>
        <v>196.58760872790356</v>
      </c>
      <c r="AN14" s="42">
        <f t="shared" si="8"/>
        <v>197.04041930376869</v>
      </c>
      <c r="AO14" s="42">
        <f t="shared" si="8"/>
        <v>197.22785733640487</v>
      </c>
      <c r="AP14" s="42">
        <f t="shared" si="8"/>
        <v>196.7989830027729</v>
      </c>
      <c r="AQ14" s="42">
        <f t="shared" si="8"/>
        <v>198.58449840746189</v>
      </c>
      <c r="AR14" s="42">
        <f t="shared" si="8"/>
        <v>198.94587385938854</v>
      </c>
      <c r="AS14" s="42">
        <f t="shared" si="8"/>
        <v>198.74070554257452</v>
      </c>
      <c r="AT14" s="42">
        <f t="shared" si="8"/>
        <v>199.07244015662039</v>
      </c>
      <c r="AU14" s="42">
        <f t="shared" si="8"/>
        <v>201.4328238993881</v>
      </c>
      <c r="AV14" s="42">
        <f t="shared" si="8"/>
        <v>202.87217584616053</v>
      </c>
      <c r="AW14" s="42">
        <f t="shared" si="8"/>
        <v>203.02665805563203</v>
      </c>
      <c r="AX14" s="42">
        <f t="shared" si="8"/>
        <v>202.82777393770795</v>
      </c>
      <c r="AY14" s="42">
        <f t="shared" si="8"/>
        <v>204.50570412521105</v>
      </c>
      <c r="AZ14" s="42">
        <f t="shared" si="8"/>
        <v>204.85569232696153</v>
      </c>
      <c r="BA14" s="42">
        <f t="shared" si="8"/>
        <v>205.57582408579708</v>
      </c>
      <c r="BB14" s="42">
        <f t="shared" si="8"/>
        <v>207.38169356572962</v>
      </c>
      <c r="BC14" s="42">
        <f t="shared" si="8"/>
        <v>209.76336148892926</v>
      </c>
      <c r="BD14" s="42">
        <f t="shared" si="8"/>
        <v>209.00678263566624</v>
      </c>
      <c r="BE14" s="42">
        <f t="shared" si="8"/>
        <v>210.70320950817631</v>
      </c>
      <c r="BF14" s="42">
        <f t="shared" si="8"/>
        <v>212.22185653080672</v>
      </c>
      <c r="BG14" s="42">
        <f t="shared" si="8"/>
        <v>213.31879705971309</v>
      </c>
      <c r="BH14" s="42">
        <f t="shared" si="8"/>
        <v>213.89760513914601</v>
      </c>
      <c r="BI14" s="42">
        <f t="shared" si="8"/>
        <v>213.4598546583087</v>
      </c>
      <c r="BJ14" s="42">
        <f t="shared" si="8"/>
        <v>213.54639833877408</v>
      </c>
      <c r="BK14" s="42">
        <f t="shared" si="8"/>
        <v>215.03070143279842</v>
      </c>
      <c r="BL14" s="42">
        <f t="shared" si="8"/>
        <v>215.0296352255493</v>
      </c>
      <c r="BM14" s="42">
        <f t="shared" si="8"/>
        <v>216.6653081080751</v>
      </c>
      <c r="BN14" s="42">
        <f t="shared" si="8"/>
        <v>215.46693102162033</v>
      </c>
      <c r="BO14" s="42">
        <f t="shared" si="8"/>
        <v>215.31046163543817</v>
      </c>
      <c r="BP14" s="42">
        <f t="shared" si="8"/>
        <v>215.46988778301474</v>
      </c>
      <c r="BQ14" s="42">
        <f t="shared" si="8"/>
        <v>215.76314941829645</v>
      </c>
      <c r="BR14" s="42">
        <f t="shared" si="8"/>
        <v>215.76274450363761</v>
      </c>
      <c r="BS14" s="42">
        <f t="shared" si="8"/>
        <v>217.41718135768798</v>
      </c>
      <c r="BT14" s="42">
        <f t="shared" si="8"/>
        <v>218.68181004451372</v>
      </c>
      <c r="BU14" s="42">
        <f t="shared" si="8"/>
        <v>218.49286959514004</v>
      </c>
    </row>
    <row r="15" spans="1:73" x14ac:dyDescent="0.25">
      <c r="B15" t="s">
        <v>13</v>
      </c>
      <c r="C15" s="54">
        <v>146.8428528</v>
      </c>
      <c r="D15" s="54">
        <v>147.02215229999999</v>
      </c>
      <c r="E15" s="54">
        <v>150.5812066</v>
      </c>
      <c r="F15" s="54">
        <v>149.29692439999999</v>
      </c>
      <c r="G15" s="54">
        <v>148.9580225</v>
      </c>
      <c r="H15" s="54">
        <v>149.311555</v>
      </c>
      <c r="I15" s="54">
        <v>151.36184929999999</v>
      </c>
      <c r="J15" s="54">
        <v>154.23392609999999</v>
      </c>
      <c r="K15" s="54">
        <v>160.6495998</v>
      </c>
      <c r="L15" s="54">
        <v>169.7421678</v>
      </c>
      <c r="M15" s="54">
        <v>169.26149240000001</v>
      </c>
      <c r="N15" s="54">
        <v>171.7681317</v>
      </c>
      <c r="O15" s="4">
        <v>171.41893548387097</v>
      </c>
      <c r="P15" s="4">
        <v>173.45444827586206</v>
      </c>
      <c r="Q15" s="4">
        <v>172.36287096774197</v>
      </c>
      <c r="R15" s="4">
        <v>166.51370000000003</v>
      </c>
      <c r="S15" s="4">
        <v>164.29935483870966</v>
      </c>
      <c r="T15" s="4">
        <v>166.05789999999996</v>
      </c>
      <c r="U15" s="4">
        <v>166.16174193548392</v>
      </c>
      <c r="V15" s="4">
        <v>165.69812903225807</v>
      </c>
      <c r="W15" s="4">
        <v>164.46776666666668</v>
      </c>
      <c r="X15" s="4">
        <v>164.9588064516129</v>
      </c>
      <c r="Y15" s="4">
        <v>167.1669666666667</v>
      </c>
      <c r="Z15" s="4">
        <v>166.93303225806449</v>
      </c>
      <c r="AA15" s="4">
        <v>176.58738709677419</v>
      </c>
      <c r="AB15" s="4">
        <v>177.80960714285712</v>
      </c>
      <c r="AC15" s="4">
        <v>178.53667741935482</v>
      </c>
      <c r="AD15" s="4">
        <v>177.57483333333337</v>
      </c>
      <c r="AE15" s="4">
        <v>177.46409677419351</v>
      </c>
      <c r="AF15" s="4">
        <v>177.34153333333333</v>
      </c>
      <c r="AG15" s="4">
        <v>178.08899999999997</v>
      </c>
      <c r="AH15" s="4">
        <v>177.46454838709673</v>
      </c>
      <c r="AI15" s="4">
        <v>177.2542333333333</v>
      </c>
      <c r="AJ15" s="4">
        <v>177.56258064516135</v>
      </c>
      <c r="AK15" s="4">
        <v>179.16816666666671</v>
      </c>
      <c r="AL15" s="4">
        <v>179.4588064516129</v>
      </c>
      <c r="AM15" s="4">
        <v>187.36287096774194</v>
      </c>
      <c r="AN15" s="4">
        <v>188.16803571428571</v>
      </c>
      <c r="AO15" s="4">
        <v>188.79799999999994</v>
      </c>
      <c r="AP15" s="4">
        <v>188.07856666666666</v>
      </c>
      <c r="AQ15" s="4">
        <v>189.37829032258065</v>
      </c>
      <c r="AR15" s="4">
        <v>189.3767</v>
      </c>
      <c r="AS15" s="4">
        <v>188.83577419354842</v>
      </c>
      <c r="AT15" s="4">
        <v>188.87470967741939</v>
      </c>
      <c r="AU15" s="4">
        <v>190.46723333333333</v>
      </c>
      <c r="AV15" s="4">
        <v>192.41048387096779</v>
      </c>
      <c r="AW15" s="4">
        <v>192.67586666666662</v>
      </c>
      <c r="AX15" s="4">
        <v>192.33448387096777</v>
      </c>
      <c r="AY15" s="4">
        <v>200.6353870967742</v>
      </c>
      <c r="AZ15" s="4">
        <v>201.73414285714284</v>
      </c>
      <c r="BA15" s="4">
        <v>202.14077419354845</v>
      </c>
      <c r="BB15" s="4">
        <v>202.58466666666664</v>
      </c>
      <c r="BC15" s="4">
        <v>203.9716129032258</v>
      </c>
      <c r="BD15" s="4">
        <v>203.1558666666667</v>
      </c>
      <c r="BE15" s="4">
        <v>204.66674193548388</v>
      </c>
      <c r="BF15" s="4">
        <v>206.58967741935481</v>
      </c>
      <c r="BG15" s="4">
        <v>208.75643333333332</v>
      </c>
      <c r="BH15" s="4">
        <v>209.56170967741934</v>
      </c>
      <c r="BI15" s="4">
        <v>208.88133333333329</v>
      </c>
      <c r="BJ15" s="4">
        <v>209.77587096774189</v>
      </c>
      <c r="BK15" s="4">
        <v>218.89554838709677</v>
      </c>
      <c r="BL15" s="4">
        <v>219.93072413793104</v>
      </c>
      <c r="BM15" s="4">
        <v>220.45832258064516</v>
      </c>
      <c r="BN15" s="4">
        <v>218.70726666666661</v>
      </c>
      <c r="BO15" s="4">
        <v>218.76922580645157</v>
      </c>
      <c r="BP15" s="4">
        <v>218.74936666666665</v>
      </c>
      <c r="BQ15" s="4">
        <v>218.24045161290329</v>
      </c>
      <c r="BR15" s="54">
        <v>219.631177863</v>
      </c>
      <c r="BS15" s="54">
        <v>220.06509</v>
      </c>
      <c r="BT15" s="54">
        <v>221.48618799499999</v>
      </c>
      <c r="BU15" s="54">
        <v>221.08112879899997</v>
      </c>
    </row>
    <row r="16" spans="1:73" x14ac:dyDescent="0.25">
      <c r="B16" s="16" t="s">
        <v>6</v>
      </c>
      <c r="C16" s="42">
        <f t="shared" ref="C16:BN16" si="9">+C8/C7</f>
        <v>195.4314161319009</v>
      </c>
      <c r="D16" s="42">
        <f t="shared" si="9"/>
        <v>167.60612271075675</v>
      </c>
      <c r="E16" s="42">
        <f t="shared" si="9"/>
        <v>204.6048190370029</v>
      </c>
      <c r="F16" s="42">
        <f t="shared" si="9"/>
        <v>163.58161238580161</v>
      </c>
      <c r="G16" s="42">
        <f t="shared" si="9"/>
        <v>248.12192878672585</v>
      </c>
      <c r="H16" s="42">
        <f t="shared" si="9"/>
        <v>93.809335293716458</v>
      </c>
      <c r="I16" s="42">
        <f t="shared" si="9"/>
        <v>247.74100130809896</v>
      </c>
      <c r="J16" s="42">
        <f t="shared" si="9"/>
        <v>173.95917462398597</v>
      </c>
      <c r="K16" s="42">
        <f t="shared" si="9"/>
        <v>25.575539064687764</v>
      </c>
      <c r="L16" s="42">
        <f t="shared" si="9"/>
        <v>301.76974935491006</v>
      </c>
      <c r="M16" s="42">
        <f t="shared" si="9"/>
        <v>303.46558673947732</v>
      </c>
      <c r="N16" s="42">
        <f t="shared" si="9"/>
        <v>306.91406195877391</v>
      </c>
      <c r="O16" s="42">
        <f t="shared" si="9"/>
        <v>302.25143334244598</v>
      </c>
      <c r="P16" s="42">
        <f t="shared" si="9"/>
        <v>302.43068134888046</v>
      </c>
      <c r="Q16" s="42">
        <f t="shared" si="9"/>
        <v>228.7444065561692</v>
      </c>
      <c r="R16" s="42">
        <f t="shared" si="9"/>
        <v>322.95540266350503</v>
      </c>
      <c r="S16" s="42">
        <f t="shared" si="9"/>
        <v>147.22052830593304</v>
      </c>
      <c r="T16" s="42">
        <f t="shared" si="9"/>
        <v>165.31857255441301</v>
      </c>
      <c r="U16" s="42">
        <f t="shared" si="9"/>
        <v>132.02719191998349</v>
      </c>
      <c r="V16" s="42">
        <f t="shared" si="9"/>
        <v>200.99876226343912</v>
      </c>
      <c r="W16" s="42">
        <f t="shared" si="9"/>
        <v>176.67678321837258</v>
      </c>
      <c r="X16" s="42">
        <f t="shared" si="9"/>
        <v>195.66321964465985</v>
      </c>
      <c r="Y16" s="42">
        <f t="shared" si="9"/>
        <v>163.82532869078713</v>
      </c>
      <c r="Z16" s="42">
        <f t="shared" si="9"/>
        <v>109.45676211965313</v>
      </c>
      <c r="AA16" s="42">
        <f t="shared" si="9"/>
        <v>117.86934186517263</v>
      </c>
      <c r="AB16" s="42">
        <f t="shared" si="9"/>
        <v>160.5957529179837</v>
      </c>
      <c r="AC16" s="42">
        <f t="shared" si="9"/>
        <v>122.45638472771597</v>
      </c>
      <c r="AD16" s="42">
        <f t="shared" si="9"/>
        <v>89.894567849179012</v>
      </c>
      <c r="AE16" s="42">
        <f t="shared" si="9"/>
        <v>72.206392601149645</v>
      </c>
      <c r="AF16" s="42">
        <f t="shared" si="9"/>
        <v>67.638717730369748</v>
      </c>
      <c r="AG16" s="42">
        <f t="shared" si="9"/>
        <v>66.337820062680507</v>
      </c>
      <c r="AH16" s="42">
        <f t="shared" si="9"/>
        <v>86.711172951796584</v>
      </c>
      <c r="AI16" s="42">
        <f t="shared" si="9"/>
        <v>130.87970260285832</v>
      </c>
      <c r="AJ16" s="42">
        <f t="shared" si="9"/>
        <v>140.61394525085555</v>
      </c>
      <c r="AK16" s="42">
        <f t="shared" si="9"/>
        <v>117.68562897081385</v>
      </c>
      <c r="AL16" s="42">
        <f t="shared" si="9"/>
        <v>96.627556318190742</v>
      </c>
      <c r="AM16" s="42">
        <f t="shared" si="9"/>
        <v>126.3214249451334</v>
      </c>
      <c r="AN16" s="42">
        <f t="shared" si="9"/>
        <v>139.30392024993117</v>
      </c>
      <c r="AO16" s="42">
        <f t="shared" si="9"/>
        <v>175.87407212121323</v>
      </c>
      <c r="AP16" s="42">
        <f t="shared" si="9"/>
        <v>117.16126481165847</v>
      </c>
      <c r="AQ16" s="42">
        <f t="shared" si="9"/>
        <v>75.042890396317404</v>
      </c>
      <c r="AR16" s="42">
        <f t="shared" si="9"/>
        <v>73.602148244830303</v>
      </c>
      <c r="AS16" s="42">
        <f t="shared" si="9"/>
        <v>81.140408292265434</v>
      </c>
      <c r="AT16" s="42">
        <f t="shared" si="9"/>
        <v>93.705031657248412</v>
      </c>
      <c r="AU16" s="42">
        <f t="shared" si="9"/>
        <v>87.800652674985798</v>
      </c>
      <c r="AV16" s="42">
        <f t="shared" si="9"/>
        <v>116.07680871141953</v>
      </c>
      <c r="AW16" s="42">
        <f t="shared" si="9"/>
        <v>101.33857728599871</v>
      </c>
      <c r="AX16" s="42">
        <f t="shared" si="9"/>
        <v>199.76364092315546</v>
      </c>
      <c r="AY16" s="42">
        <f t="shared" si="9"/>
        <v>288.31530184399395</v>
      </c>
      <c r="AZ16" s="42">
        <f t="shared" si="9"/>
        <v>293.75706359244469</v>
      </c>
      <c r="BA16" s="42">
        <f t="shared" si="9"/>
        <v>262.08336486262311</v>
      </c>
      <c r="BB16" s="42">
        <f t="shared" si="9"/>
        <v>209.70402828379608</v>
      </c>
      <c r="BC16" s="42">
        <f t="shared" si="9"/>
        <v>158.67935493178064</v>
      </c>
      <c r="BD16" s="42">
        <f t="shared" si="9"/>
        <v>121.33039655414819</v>
      </c>
      <c r="BE16" s="42">
        <f t="shared" si="9"/>
        <v>127.38408381430165</v>
      </c>
      <c r="BF16" s="42">
        <f t="shared" si="9"/>
        <v>142.9537267045398</v>
      </c>
      <c r="BG16" s="42">
        <f t="shared" si="9"/>
        <v>299.02957210708428</v>
      </c>
      <c r="BH16" s="42">
        <f t="shared" si="9"/>
        <v>343.53391311355585</v>
      </c>
      <c r="BI16" s="42">
        <f t="shared" si="9"/>
        <v>234.06676642277625</v>
      </c>
      <c r="BJ16" s="42">
        <f t="shared" si="9"/>
        <v>305.15728514040524</v>
      </c>
      <c r="BK16" s="42">
        <f t="shared" si="9"/>
        <v>330.85186155464129</v>
      </c>
      <c r="BL16" s="42">
        <f t="shared" si="9"/>
        <v>416.66131998927341</v>
      </c>
      <c r="BM16" s="42">
        <f t="shared" si="9"/>
        <v>345.38640967490312</v>
      </c>
      <c r="BN16" s="42">
        <f t="shared" si="9"/>
        <v>251.91009417177602</v>
      </c>
      <c r="BO16" s="42">
        <f t="shared" ref="BO16:BU16" si="10">+BO8/BO7</f>
        <v>354.74424760800719</v>
      </c>
      <c r="BP16" s="42">
        <f t="shared" si="10"/>
        <v>293.93597959237854</v>
      </c>
      <c r="BQ16" s="42">
        <f t="shared" si="10"/>
        <v>154.26934791681731</v>
      </c>
      <c r="BR16" s="42">
        <f t="shared" si="10"/>
        <v>159.19553077468251</v>
      </c>
      <c r="BS16" s="42">
        <f t="shared" si="10"/>
        <v>142.5077978649193</v>
      </c>
      <c r="BT16" s="42">
        <f t="shared" si="10"/>
        <v>200.09207332091319</v>
      </c>
      <c r="BU16" s="42">
        <f t="shared" si="10"/>
        <v>178.52050230586471</v>
      </c>
    </row>
    <row r="17" spans="2:72" x14ac:dyDescent="0.25">
      <c r="B17" t="s">
        <v>13</v>
      </c>
    </row>
    <row r="18" spans="2:72" x14ac:dyDescent="0.25">
      <c r="B18" s="41" t="s">
        <v>15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">
        <v>42370</v>
      </c>
      <c r="P18" s="14">
        <v>42401</v>
      </c>
      <c r="Q18" s="14">
        <v>42430</v>
      </c>
      <c r="R18" s="14">
        <v>42461</v>
      </c>
      <c r="S18" s="14">
        <v>42491</v>
      </c>
      <c r="T18" s="14">
        <v>42522</v>
      </c>
      <c r="U18" s="14">
        <v>42552</v>
      </c>
      <c r="V18" s="14">
        <v>42583</v>
      </c>
      <c r="W18" s="14">
        <v>42614</v>
      </c>
      <c r="X18" s="14">
        <v>42644</v>
      </c>
      <c r="Y18" s="14">
        <v>42675</v>
      </c>
      <c r="Z18" s="14">
        <v>42705</v>
      </c>
      <c r="AA18" s="14">
        <v>42736</v>
      </c>
      <c r="AB18" s="14">
        <v>42767</v>
      </c>
      <c r="AC18" s="14">
        <v>42795</v>
      </c>
      <c r="AD18" s="14">
        <v>42826</v>
      </c>
      <c r="AE18" s="14">
        <v>42856</v>
      </c>
      <c r="AF18" s="14">
        <v>42887</v>
      </c>
      <c r="AG18" s="14">
        <v>42917</v>
      </c>
      <c r="AH18" s="14">
        <v>42948</v>
      </c>
      <c r="AI18" s="14">
        <v>42979</v>
      </c>
      <c r="AJ18" s="14">
        <v>43009</v>
      </c>
      <c r="AK18" s="14">
        <v>43040</v>
      </c>
      <c r="AL18" s="14">
        <v>43070</v>
      </c>
      <c r="AM18" s="14">
        <v>43101</v>
      </c>
      <c r="AN18" s="14">
        <v>43132</v>
      </c>
      <c r="AO18" s="14">
        <v>43160</v>
      </c>
      <c r="AP18" s="14">
        <v>43191</v>
      </c>
      <c r="AQ18" s="14">
        <v>43221</v>
      </c>
      <c r="AR18" s="14">
        <v>43252</v>
      </c>
      <c r="AS18" s="14">
        <v>43282</v>
      </c>
      <c r="AT18" s="14">
        <v>43313</v>
      </c>
      <c r="AU18" s="14">
        <v>43344</v>
      </c>
      <c r="AV18" s="14">
        <v>43374</v>
      </c>
      <c r="AW18" s="14">
        <v>43405</v>
      </c>
      <c r="AX18" s="14">
        <v>43435</v>
      </c>
      <c r="AY18" s="14">
        <v>43466</v>
      </c>
      <c r="AZ18" s="14">
        <v>43497</v>
      </c>
      <c r="BA18" s="14">
        <v>43525</v>
      </c>
      <c r="BB18" s="14">
        <v>43556</v>
      </c>
      <c r="BC18" s="14">
        <v>43586</v>
      </c>
      <c r="BD18" s="14">
        <v>43617</v>
      </c>
      <c r="BE18" s="14">
        <v>43647</v>
      </c>
      <c r="BF18" s="14">
        <v>43678</v>
      </c>
      <c r="BG18" s="14">
        <v>43709</v>
      </c>
      <c r="BH18" s="14">
        <v>43739</v>
      </c>
      <c r="BI18" s="14">
        <v>43770</v>
      </c>
      <c r="BJ18" s="14">
        <v>43800</v>
      </c>
      <c r="BK18" s="38">
        <v>43831</v>
      </c>
      <c r="BL18" s="40">
        <v>43862</v>
      </c>
      <c r="BM18" s="40">
        <v>43891</v>
      </c>
      <c r="BN18" s="40">
        <v>43922</v>
      </c>
      <c r="BO18" s="40">
        <v>43952</v>
      </c>
      <c r="BP18" s="40">
        <v>43983</v>
      </c>
      <c r="BQ18" s="40">
        <v>44013</v>
      </c>
      <c r="BR18" s="48"/>
      <c r="BS18" s="48"/>
      <c r="BT18" s="48"/>
    </row>
    <row r="19" spans="2:72" x14ac:dyDescent="0.25">
      <c r="B19" s="41" t="s">
        <v>14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8">
        <v>0.24633676648092734</v>
      </c>
      <c r="P19" s="8">
        <v>0.25847310870863194</v>
      </c>
      <c r="Q19" s="8">
        <v>0.2325502367621286</v>
      </c>
      <c r="R19" s="8">
        <v>0.21763992383613265</v>
      </c>
      <c r="S19" s="8">
        <v>0.12649471172635662</v>
      </c>
      <c r="T19" s="8">
        <v>9.6453174273804232E-2</v>
      </c>
      <c r="U19" s="8">
        <v>0.13519255865317381</v>
      </c>
      <c r="V19" s="8">
        <v>0.23668211161164893</v>
      </c>
      <c r="W19" s="8">
        <v>0.17606179084000392</v>
      </c>
      <c r="X19" s="8">
        <v>8.8517195827815615E-2</v>
      </c>
      <c r="Y19" s="8">
        <v>0.1023684984444192</v>
      </c>
      <c r="Z19" s="8">
        <v>0.38914509847570611</v>
      </c>
      <c r="AA19" s="8">
        <v>0.11097530088034767</v>
      </c>
      <c r="AB19" s="8">
        <v>0.12446445450464208</v>
      </c>
      <c r="AC19" s="8">
        <v>0.1337715870982524</v>
      </c>
      <c r="AD19" s="8">
        <v>0.12541603799434264</v>
      </c>
      <c r="AE19" s="8">
        <v>3.5746343780257969E-2</v>
      </c>
      <c r="AF19" s="8">
        <v>3.4166327685783392E-2</v>
      </c>
      <c r="AG19" s="8">
        <v>2.6129804242611583E-2</v>
      </c>
      <c r="AH19" s="8">
        <v>1.8262407829962708E-2</v>
      </c>
      <c r="AI19" s="8">
        <v>4.2478928548708179E-3</v>
      </c>
      <c r="AJ19" s="8">
        <v>1.5347466815016511E-2</v>
      </c>
      <c r="AK19" s="8">
        <v>1.7725507411781593E-2</v>
      </c>
      <c r="AL19" s="8">
        <v>1.6825450728118394E-2</v>
      </c>
      <c r="AM19" s="8">
        <v>2.5407293046090244E-2</v>
      </c>
      <c r="AN19" s="8">
        <v>3.2162770006924392E-2</v>
      </c>
      <c r="AO19" s="8">
        <v>7.8315187648644216E-2</v>
      </c>
      <c r="AP19" s="8">
        <v>9.7471494104570774E-2</v>
      </c>
      <c r="AQ19" s="8">
        <v>7.7011773413248261E-2</v>
      </c>
      <c r="AR19" s="8">
        <v>7.4441080981646368E-2</v>
      </c>
      <c r="AS19" s="8">
        <v>7.2439274101897849E-2</v>
      </c>
      <c r="AT19" s="8">
        <v>9.4352975298663919E-2</v>
      </c>
      <c r="AU19" s="8">
        <v>2.4450105174279167E-2</v>
      </c>
      <c r="AV19" s="8">
        <v>0.10294679516202943</v>
      </c>
      <c r="AW19" s="8">
        <v>8.3417778175725835E-2</v>
      </c>
      <c r="AX19" s="8">
        <v>7.9752388944910116E-2</v>
      </c>
      <c r="AY19" s="8">
        <v>7.5231181228540889E-2</v>
      </c>
      <c r="AZ19" s="8">
        <v>5.0843102546290715E-2</v>
      </c>
      <c r="BA19" s="8">
        <v>8.4881043606162263E-2</v>
      </c>
      <c r="BB19" s="8">
        <v>9.0747374271438003E-2</v>
      </c>
      <c r="BC19" s="8">
        <v>0.10467266181018767</v>
      </c>
      <c r="BD19" s="8">
        <v>0.12194676645940609</v>
      </c>
      <c r="BE19" s="8">
        <v>0.10939399162411177</v>
      </c>
      <c r="BF19" s="8">
        <v>4.4028188613529362E-2</v>
      </c>
      <c r="BG19" s="8">
        <v>3.484198757650802E-2</v>
      </c>
      <c r="BH19" s="8">
        <v>6.8373205579779731E-2</v>
      </c>
      <c r="BI19" s="8">
        <v>4.2279886125127772E-2</v>
      </c>
      <c r="BJ19" s="8">
        <v>6.8575732719615839E-2</v>
      </c>
      <c r="BK19" s="8">
        <v>0.14255208763186211</v>
      </c>
      <c r="BL19" s="8">
        <v>0.17480705271748864</v>
      </c>
      <c r="BM19" s="8">
        <v>0.18009129104120419</v>
      </c>
      <c r="BN19" s="8">
        <v>0.14011654745520069</v>
      </c>
      <c r="BO19" s="8">
        <v>0.12537241479759892</v>
      </c>
      <c r="BP19" s="8">
        <v>0.12203318965022553</v>
      </c>
      <c r="BQ19" s="8">
        <v>0.12441658361677621</v>
      </c>
      <c r="BR19" s="8"/>
      <c r="BS19" s="8"/>
      <c r="BT19" s="8"/>
    </row>
    <row r="23" spans="2:72" x14ac:dyDescent="0.25">
      <c r="O23" s="47"/>
      <c r="AN23" s="47"/>
    </row>
    <row r="24" spans="2:72" x14ac:dyDescent="0.25">
      <c r="O24" s="47"/>
      <c r="AA24" s="47"/>
      <c r="AN24" s="47"/>
      <c r="BB24" s="47"/>
    </row>
    <row r="25" spans="2:72" x14ac:dyDescent="0.25">
      <c r="O25" s="47"/>
      <c r="AA25" s="47"/>
      <c r="AN25" s="47"/>
      <c r="BA25" s="47"/>
      <c r="BB25" s="47"/>
    </row>
    <row r="26" spans="2:72" x14ac:dyDescent="0.25">
      <c r="O26" s="47"/>
      <c r="AA26" s="47"/>
      <c r="AN26" s="47"/>
      <c r="BA26" s="47"/>
      <c r="BB26" s="47"/>
    </row>
    <row r="27" spans="2:72" x14ac:dyDescent="0.25">
      <c r="O27" s="47"/>
      <c r="AA27" s="47"/>
      <c r="AN27" s="47"/>
      <c r="BA27" s="47"/>
      <c r="BB27" s="47"/>
    </row>
    <row r="28" spans="2:72" x14ac:dyDescent="0.25">
      <c r="O28" s="47"/>
      <c r="AA28" s="47"/>
      <c r="AN28" s="47"/>
      <c r="BA28" s="47"/>
      <c r="BB28" s="47"/>
    </row>
    <row r="29" spans="2:72" x14ac:dyDescent="0.25">
      <c r="O29" s="47"/>
      <c r="AA29" s="47"/>
      <c r="AN29" s="47"/>
      <c r="BA29" s="47"/>
      <c r="BB29" s="47"/>
    </row>
    <row r="30" spans="2:72" x14ac:dyDescent="0.25">
      <c r="O30" s="47"/>
      <c r="AA30" s="47"/>
      <c r="AN30" s="47"/>
      <c r="BA30" s="47"/>
      <c r="BB30" s="47"/>
    </row>
    <row r="31" spans="2:72" x14ac:dyDescent="0.25">
      <c r="O31" s="47"/>
      <c r="AA31" s="47"/>
      <c r="AN31" s="47"/>
      <c r="BA31" s="47"/>
    </row>
    <row r="32" spans="2:72" x14ac:dyDescent="0.25">
      <c r="O32" s="47"/>
      <c r="AA32" s="47"/>
      <c r="AN32" s="47"/>
      <c r="BA32" s="47"/>
    </row>
    <row r="33" spans="15:53" x14ac:dyDescent="0.25">
      <c r="O33" s="47"/>
      <c r="AA33" s="47"/>
      <c r="AN33" s="47"/>
      <c r="BA33" s="47"/>
    </row>
    <row r="34" spans="15:53" x14ac:dyDescent="0.25">
      <c r="O34" s="47"/>
      <c r="AA34" s="47"/>
      <c r="AN34" s="47"/>
      <c r="BA34" s="47"/>
    </row>
    <row r="35" spans="15:53" x14ac:dyDescent="0.25">
      <c r="AA35" s="47"/>
      <c r="BA35" s="47"/>
    </row>
    <row r="36" spans="15:53" x14ac:dyDescent="0.25">
      <c r="BA36" s="4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PRECIO DE CONTRATOS</vt:lpstr>
      <vt:lpstr>PRECIO DE BOLSA</vt:lpstr>
      <vt:lpstr>Hoja3</vt:lpstr>
    </vt:vector>
  </TitlesOfParts>
  <Company>capac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OLEA SUAREZ</dc:creator>
  <cp:lastModifiedBy>JANETH ROCIO CASTAÑEDA</cp:lastModifiedBy>
  <dcterms:created xsi:type="dcterms:W3CDTF">2020-09-11T17:54:11Z</dcterms:created>
  <dcterms:modified xsi:type="dcterms:W3CDTF">2021-01-04T17:03:20Z</dcterms:modified>
</cp:coreProperties>
</file>