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JANETH\CUATRENIO 2018-2022\LEGISLATURA 2020 - 2021\PROPOSICIONES\PROPOSICION 25 DEL 25 DE NOVIEMBRE DE 2020 - SERVICIO DE ENERGIA\"/>
    </mc:Choice>
  </mc:AlternateContent>
  <bookViews>
    <workbookView xWindow="0" yWindow="0" windowWidth="2370" windowHeight="0"/>
  </bookViews>
  <sheets>
    <sheet name="Hoja1" sheetId="1" r:id="rId1"/>
  </sheets>
  <definedNames>
    <definedName name="_xlnm._FilterDatabase" localSheetId="0" hidden="1">Hoja1!$A$1:$L$217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4" i="1" l="1"/>
  <c r="I215" i="1"/>
  <c r="J210" i="1"/>
  <c r="J198" i="1"/>
  <c r="J207" i="1"/>
  <c r="J208" i="1"/>
  <c r="J205" i="1"/>
  <c r="J209" i="1"/>
  <c r="J199" i="1"/>
  <c r="J202" i="1"/>
  <c r="J201" i="1"/>
  <c r="J200" i="1"/>
  <c r="J140" i="1"/>
  <c r="I140" i="1" s="1"/>
  <c r="J139" i="1"/>
  <c r="I139" i="1" s="1"/>
  <c r="J138" i="1"/>
  <c r="I138" i="1" s="1"/>
  <c r="J137" i="1"/>
  <c r="I137" i="1" s="1"/>
  <c r="J136" i="1"/>
  <c r="I136" i="1" s="1"/>
  <c r="J135" i="1"/>
  <c r="I135" i="1" s="1"/>
  <c r="J134" i="1"/>
  <c r="I134" i="1" s="1"/>
  <c r="J133" i="1"/>
  <c r="I133" i="1" s="1"/>
  <c r="J132" i="1"/>
  <c r="I132" i="1" s="1"/>
  <c r="J131" i="1"/>
  <c r="I131" i="1" s="1"/>
  <c r="J130" i="1"/>
  <c r="I130" i="1" s="1"/>
  <c r="J129" i="1"/>
  <c r="I129" i="1" s="1"/>
  <c r="P125" i="1"/>
  <c r="P124" i="1"/>
</calcChain>
</file>

<file path=xl/sharedStrings.xml><?xml version="1.0" encoding="utf-8"?>
<sst xmlns="http://schemas.openxmlformats.org/spreadsheetml/2006/main" count="1566" uniqueCount="501">
  <si>
    <t>AÑO</t>
  </si>
  <si>
    <t>CONTRATO</t>
  </si>
  <si>
    <t>FONDO</t>
  </si>
  <si>
    <t>DEPARTAMENTO</t>
  </si>
  <si>
    <t>MUNICIPIO</t>
  </si>
  <si>
    <t>OBJETO</t>
  </si>
  <si>
    <t>FECHA ACTA DE INICIO</t>
  </si>
  <si>
    <t>Fecha de Finalizacion del Contrato</t>
  </si>
  <si>
    <t>APORTE MME</t>
  </si>
  <si>
    <t>FAZNI-GGC-392-16</t>
  </si>
  <si>
    <t>FAZNI</t>
  </si>
  <si>
    <t>FAZNI-GGC-393-16</t>
  </si>
  <si>
    <t>FAZNI-GGC-394-16</t>
  </si>
  <si>
    <t>FAZNI-GGC-395-16</t>
  </si>
  <si>
    <t>GENSA S.A. E.S.P.</t>
  </si>
  <si>
    <t>ELECTROHUILA S.A. E.S.P.</t>
  </si>
  <si>
    <t>ENERGUAVIARE S.A. E.S.P.</t>
  </si>
  <si>
    <t>CEDENAR S.A. E.S.P.</t>
  </si>
  <si>
    <t>VAUPES</t>
  </si>
  <si>
    <t>MITU</t>
  </si>
  <si>
    <t xml:space="preserve">AMPLIAR LA COBERTURA Y PROCURAR LA SATISFACCION DE LA DEMANDA DE ENERGIA EN LAS ZONAS NO INTERCONECTADAS  </t>
  </si>
  <si>
    <t>HUILA</t>
  </si>
  <si>
    <t>VILLAVIEJA</t>
  </si>
  <si>
    <t xml:space="preserve">GUAVIARE </t>
  </si>
  <si>
    <t>SAN JOSE DEL GUAVIARE</t>
  </si>
  <si>
    <t>NARIÑO</t>
  </si>
  <si>
    <t>OLAYA HERRERA</t>
  </si>
  <si>
    <t>FAZNI-GGC-396-16</t>
  </si>
  <si>
    <t>FAZNI-GGC-397-16</t>
  </si>
  <si>
    <t>FAZNI-GGC-398-16</t>
  </si>
  <si>
    <t>FAZNI-GGC-399-16</t>
  </si>
  <si>
    <t>DISPAC S.A. E.S.P.</t>
  </si>
  <si>
    <t>MAGDALENA</t>
  </si>
  <si>
    <t>CIENAGA</t>
  </si>
  <si>
    <t>CASANARE</t>
  </si>
  <si>
    <t>HATO COROZAL</t>
  </si>
  <si>
    <t>TARAIRA</t>
  </si>
  <si>
    <t>PAZ DE ARIPORO</t>
  </si>
  <si>
    <t>FAZNI-GGC-400-16</t>
  </si>
  <si>
    <t>FAZNI-GGC-402-16</t>
  </si>
  <si>
    <t>FAZNI-GGC-403-16</t>
  </si>
  <si>
    <t>CORDOBA</t>
  </si>
  <si>
    <t>TIERRALTA</t>
  </si>
  <si>
    <t>CAQUETA</t>
  </si>
  <si>
    <t>SAN JOSE DE FRAGUA</t>
  </si>
  <si>
    <t>PUERTO RICO</t>
  </si>
  <si>
    <t>FAZNI-GGC-074-521-17</t>
  </si>
  <si>
    <t>ENELAR E.S.P.</t>
  </si>
  <si>
    <t xml:space="preserve">ARAUCA </t>
  </si>
  <si>
    <t>TAME</t>
  </si>
  <si>
    <t>FAZNI-GGC-075-520-17</t>
  </si>
  <si>
    <t>FAZNI-GGC-076-523-17</t>
  </si>
  <si>
    <t>FAZNI-GGC-077-525-17</t>
  </si>
  <si>
    <t>FAZNI-GGC-081-544-17</t>
  </si>
  <si>
    <t>FAZNI-GGC-082-545-17</t>
  </si>
  <si>
    <t>FAZNI-GGC-083-546-17</t>
  </si>
  <si>
    <t>FAZNI-GGC-087-585-17</t>
  </si>
  <si>
    <t>FAZNI-GGC-093-570-17</t>
  </si>
  <si>
    <t>FAZNI-GGC-094-572-17</t>
  </si>
  <si>
    <t>FAZNI-GGC-095-573-17</t>
  </si>
  <si>
    <t>FAZNI-GGC-096-593-17</t>
  </si>
  <si>
    <t>FAZNI-GGC-098-597-17</t>
  </si>
  <si>
    <t>FAZNI-GGC-103-604-17</t>
  </si>
  <si>
    <t>FAZNI-GGC-105-611-17</t>
  </si>
  <si>
    <t>FAZNI-GGC-106-612-17</t>
  </si>
  <si>
    <t>FAZNI-GGC-107-613-17</t>
  </si>
  <si>
    <t>FAZNI-GGC-108-614-17</t>
  </si>
  <si>
    <t>FAZNI-GGC-109-615-17</t>
  </si>
  <si>
    <t>FAZNI-GGC-110-616-17</t>
  </si>
  <si>
    <t>FAZNI-GGC-111-617-17</t>
  </si>
  <si>
    <t>FAZNI-GGC-112-619-17</t>
  </si>
  <si>
    <t>FAZNI-GGC-113-620-17</t>
  </si>
  <si>
    <t>FAZNI-GGC-114-622-17</t>
  </si>
  <si>
    <t>FAZNI-GGC-115-626-17</t>
  </si>
  <si>
    <t>FAZNI-GGC-116-627-17</t>
  </si>
  <si>
    <t>FAZNI-GGC-117-628-17</t>
  </si>
  <si>
    <t>FAZNI-GGC-118-629-17</t>
  </si>
  <si>
    <t>FAZNI-GGC-119-630-17</t>
  </si>
  <si>
    <t>FAZNI-GGC-120-631-17</t>
  </si>
  <si>
    <t>FAZNI-GGC-121-625-17</t>
  </si>
  <si>
    <t>FAZNI-GGC-122-643-17</t>
  </si>
  <si>
    <t>FAZNI-GGC-632-17</t>
  </si>
  <si>
    <t>FAZNI-GGC-678-17</t>
  </si>
  <si>
    <t>ELECTROVICHADA S.A. E.S.P.</t>
  </si>
  <si>
    <t>EMELCE S.A. E.S.P.</t>
  </si>
  <si>
    <t>ELECTROCAQUETA S.A. E.S.P.</t>
  </si>
  <si>
    <t>EMSA E.S.P.</t>
  </si>
  <si>
    <t>GUAVIARE</t>
  </si>
  <si>
    <t>VICHADA</t>
  </si>
  <si>
    <t>LA PRIMAVERA</t>
  </si>
  <si>
    <t>CUMARIBO</t>
  </si>
  <si>
    <t>CARTAGENA DEL CHAIRA</t>
  </si>
  <si>
    <t>PUTUMAYO</t>
  </si>
  <si>
    <t>SAN MIGUEL</t>
  </si>
  <si>
    <t>LA GUAJIRA</t>
  </si>
  <si>
    <t>FONSECA</t>
  </si>
  <si>
    <t>SAN VICENTE DEL CAGUAN</t>
  </si>
  <si>
    <t>SOLANO</t>
  </si>
  <si>
    <t>META</t>
  </si>
  <si>
    <t>MAPIRIPAN</t>
  </si>
  <si>
    <t>PUERTO LIBERTADOR</t>
  </si>
  <si>
    <t>ARACATACA</t>
  </si>
  <si>
    <t xml:space="preserve">VICHADA </t>
  </si>
  <si>
    <t>PUERTO CARREÑO</t>
  </si>
  <si>
    <t>CHOCO</t>
  </si>
  <si>
    <t>CONDOTO</t>
  </si>
  <si>
    <t>GUAINIA</t>
  </si>
  <si>
    <t>INIRIDA</t>
  </si>
  <si>
    <t>SAN ANDRES DE TUMACO</t>
  </si>
  <si>
    <t>CARURU</t>
  </si>
  <si>
    <t>BOLIVAR</t>
  </si>
  <si>
    <t>ARENAL</t>
  </si>
  <si>
    <t>CESAR</t>
  </si>
  <si>
    <t>MANAURE</t>
  </si>
  <si>
    <t>Nariño</t>
  </si>
  <si>
    <t>Tumaco</t>
  </si>
  <si>
    <t>Ampliar la cobertura y procurar la satisfacción de la demanda de energía en las Zonas No Interconectadas - ZNI, mediante la ejecución del proyecto "SISTEMAS SOLARES FOTOVOLTAICOS INDIVIDUALES (SSFVI) PARA LA VEREDA CONGAL EN EL MUNICIPIO DE TUMACO DEPARTAMENTO DE NARIÑO"del Fondo de Apoyo Financiero para Energización de Zonas No Interconectadas - FAZNI.</t>
  </si>
  <si>
    <t>SAN JUAN DE ARAMA</t>
  </si>
  <si>
    <t>PUERTO RONDON</t>
  </si>
  <si>
    <t>PUERTO GAITAN</t>
  </si>
  <si>
    <t>PUERTO LEGUIZAMO</t>
  </si>
  <si>
    <t>AMPLIAR LA COBERTURA Y PROCURAR LA SATISFACCIÓN DE LA DEMANDA DE ENERGÍA EN LAS ZONAS NO INTERCONECTADAS - ZNI, MEDIANTE LA EJECUCIÓN DEL PROYECTO "MEJORAMIENTO DEL PARQUE GENERADOR DIESEL DE LA CENTRAL DE GENERACIÓN DE LA CABECERA MUNICIPAL DE PUERTO LEGUIZAMO EN EL DEPARTAMENTO DEL PUTUMAYO" DEL FONDO DE APOYO FINANCIERO PARA ENERGIZACIÓN DE ZONAS NO INTERCONECTADAS - FAZNI</t>
  </si>
  <si>
    <t>CAUCA-NARIÑO</t>
  </si>
  <si>
    <t>LOPEZ DE MICAY-TIMBIQUI-GUAPI-OLAYA HERRERA-EL CHARCO-ISCUANDE-LA TOLA-MOSQUERA-FRANCISCO PIZARRO</t>
  </si>
  <si>
    <t>FAZNI-GGC-721-6-19</t>
  </si>
  <si>
    <t>FAZNI-GGC-738-2-19</t>
  </si>
  <si>
    <t>FAZNI-GGC-739-12-19</t>
  </si>
  <si>
    <t>FAZNI-GGC-740-11-19</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</si>
  <si>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IMPLEMENTACIÓN Y PUESTA EN FUNCIONAMIENTO DE SOLUCIONES CON FUENTES NO CONVENCIONALES DE ENERGÍA (FNCE) CON SISTEMAS DE ENERGÍA SOLAR FOTOVOLTAICA EN LAS ZONAS NO INTERCONECTADAS (ZNI) DE LAS LOCALIDADES, SANTA ROSA, YURI, LAGUNA NIÑAL, BACHACO, MATRACA, LAGUNA MURE, PUERTO VALENCIA, GARZA MORICHAL, SABANITAS, CAÑO COLORADO, LA ESPERANZA, SANTA RITA, BERROCAL, YURIZAL, TIGRE, CARTAGENA, SEJAL, TABAQUEN, SAN JOSE, MANACAL, TONINA, NIÑAL, DANACO, PUNTA BRAVA, FRITO TSIPANAPE, CATANACUNAME, SABANITA, SANTA FE, PLAYA BLANCA, PUNTA BARBOSA, SANTA MARTA, CAPACO, BUENA VISTA, PUNTA DE ANGEL, CHAVENY, DUCUTIBAPO, CARRIZAL, CABEZÓN, GALILEA, SAN RAFAEL, PORVENIR, FRONTERA Y GUADALUPE, DEL DEPARTAMENTO DEL GUANIA"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</si>
  <si>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MACARENA</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</si>
  <si>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DE SOLUCIONES FOTOVOLTAICAS INDIVIDUALES PARA 986 VIVIENDAS RURALES EN LAS ZONAS NO INTERCONECTADAS DEL MUNICIPIO DE LA MACARENA EN EL DEPARTAMENTO DEL META"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</si>
  <si>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DE SISTEMAS DE ENERGÍA SOLAR FOTOVOLTAICA PARA ZONAS NO INTERCONECTADAS EN 17 VEREDAS DEL MUNICIPIO DE SOLANO, DEPARTAMENTO DEL CAQUETÁ"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</si>
  <si>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DE SISTEMAS DE ENERGÍA SOLAR FOTOVOLTAICA PARA ZONAS NO INTERCONECTADAS EN 21 VEREDAS DEL MUNICIPIO DE PUERTO RICO, DEPARTAMENTO DEL CAQUETÁ"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</si>
  <si>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FAZNI-GGC-762-5-19</t>
  </si>
  <si>
    <t>FAZNI-GGC-765-7-19</t>
  </si>
  <si>
    <t>FAZNI-GGC-766-10-19</t>
  </si>
  <si>
    <t>FAZNI-GGC-769-1-19</t>
  </si>
  <si>
    <t>FAZNI-GGC-798-15-19</t>
  </si>
  <si>
    <t>FAZNI-GGC-808-4-19</t>
  </si>
  <si>
    <t>FAZNI-GGC-809-14-19</t>
  </si>
  <si>
    <t>FAZNI-GGC-812-13-19</t>
  </si>
  <si>
    <t>FAZNI-GGC-813-3-19</t>
  </si>
  <si>
    <t>FAZNI-GGC-814-8-19</t>
  </si>
  <si>
    <t>FAZNI-GGC-816-9-19</t>
  </si>
  <si>
    <t>GGC-409-19</t>
  </si>
  <si>
    <t>CENS S.A. E.S.P.</t>
  </si>
  <si>
    <t>ALCALDÍA DE BOJAYA</t>
  </si>
  <si>
    <t>MIRAFLORES</t>
  </si>
  <si>
    <t>Contrato interadministrativo para la ejecución, por parte del Contratista, de la ampliación la cobertura y satisfacción de la demanda de energía en las Zonas No Interconectadas - ZNI, mediante la instalación de soluciones solares fotovoltaicas según el Proyecto "DISEÑO DE LA SOLUCIÓN DE ENERGÍA ELÉCTRICA PARA VIVIENDA INDIVIDUAL CON FUENTES NO CONVENCIONALES DE ENERGÍA RENOVABLE FNCER, UBICADAS EN LA ZONA RURAL DEL MUNICIPIO DE MIRAFLORES DEPARTAMENTO DEL GUAVIARE"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</si>
  <si>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MORALES</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</si>
  <si>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INSTALACIÓN E IMPLEMENTACIÓN DE SOLUCIONES DE ENERGÍA INDIVIDUALES SOSTENIBLES CONSISTENTES EN SISTEMAS SOLARES FOTOVOLTAICOS PARA VIVIENDAS RURALES EN LAS ZONAS NO INTERCONECTADAS DE LAS VEREDAS: EL PORVENIR, LA CUCHILLA, TIERRA NUEVA, BUENOS ARIES, CORCOVADO, LA ESTRELLA, HONDA BAJA, LA CONFORMIDAD 3, EL REFLEJO, PROGRESO BAJO, LA CONFORMIDAD 2, GUASIMA, VILLA NORIS Y PUERTO RICO MUNICIPIO DE MORALES DEL SUR DE BOLIVAR"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</si>
  <si>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UNGUIA</t>
  </si>
  <si>
    <t>Contrato interadministrativo para la ejecución, por parte del Contratista, de la ampliación la cobertura y satisfacción de la demanda de energía en las Zonas No Interconectadas - ZNI, mediante la instalación de soluciones solares fotovoltaicas según el Proyecto "INSTALACIÓN DE SOLUCIONES ENERGÉTICAS PARA BENEFICIAR A 775 VIVIENDAS EN ZONAS NO INTERCONECTADAS DEL MUNICIPIO DE UNGUÍA-CHOCÓ"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</si>
  <si>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INSTALACIÓN E IMPLEMENTACIÓN DE SOLUCIONES DE ENERGÍA INDIVIDUALES SOSTENIBLES CONSISTENTES EN SISTEMAS SOLARES FOTOVOLTAICOS PARA VIVIENDAS RURALES EN LAS ZONAS NO INTERCONECTADAS DE LAS VEREDAS DESIERTO, VARSOVIA, LOS CAMORUCOS, SAN JOSÉ DE LA LOPERA Y LA CANDELARIA ALTA MUNICIPIO DE PAZ DE ARIPORO DEPARTAMENTO DEL CASANARE"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</si>
  <si>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PUERTO LEGUÍZAMO</t>
  </si>
  <si>
    <t>Contrato interadministrativo para la ejecución, por parte del Contratista, de la ampliación la cobertura y satisfacción de la demanda de energía en las Zonas No Interconectadas - ZNI, mediante la instalación de soluciones solares fotovoltaicas según el Proyecto "INSTALACIÓN DE SOLUCIONES ENERGÉTICAS PARA BENEFICIAR A 1154 VIVIENDAS EN ZONAS NO INTERCONECTADAS DEL MUNICIPIO DE PUERTO LEGUIZAMO"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</si>
  <si>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TOLIMA</t>
  </si>
  <si>
    <t>VARIOS</t>
  </si>
  <si>
    <t>Contrato interadministrativo para la ejecución, por parte del Contratista, de la ampliación la cobertura y satisfacción de la demanda de energía en las Zonas No Interconectadas - ZNI, mediante la instalación de soluciones solares fotovoltaicas según el Proyecto "IMPLEMENTACIÓN DE SOLUCIONES ENERGÉTICAS CON SSFVA PARA 886 VIVIENDAS DE LA ZONA RURAL EN EL DEPARTAMENTO DE TOLIMA"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</si>
  <si>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Contrato interadministrativo para la ejecución, por parte del Contratista, de la ampliación la cobertura y satisfacción de la demanda de energía en las Zonas No Interconectadas - ZNI, mediante la instalación de soluciones solares fotovoltaicas según el Proyecto "CONSTRUCCIÓN DE SISTEMAS DE ENERGÍA SOLAR FOTOVOLTAICA PARA ZONAS NO INTERCONECTADAS EN LAS DEL MUNICIPIO DE CARTAGENA DEL CHAIRÁ, DEPARTAMENTO DEL CAQUETÁ"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</si>
  <si>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SAN VICENTE DEL CAGUÁN</t>
  </si>
  <si>
    <t>Contrato interadministrativo para la ejecución, por parte del Contratista, de la ampliación la cobertura y satisfacción de la demanda de energía en las Zonas No Interconectadas - ZNI, mediante la instalación de soluciones solares fotovoltaicas según el Proyecto "IMPLEMENTACIÓN DE SOLUCIONES ENERGÉTICAS PARA 738 VIVIENDAS DE LA ZONA RURAL DEL MUNICIPIO DE SAN VICENTE DEL CAGUÁN, DEPARTAMENTO DE CAQUETÁ"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</si>
  <si>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URIBE</t>
  </si>
  <si>
    <t>Contrato interadministrativo para la ejecución, por parte del Contratista, de la ampliación la cobertura y satisfacción de la demanda de energía en las Zonas No Interconectadas - ZNI, mediante la instalación de soluciones solares fotovoltaicas según el Proyecto "PROYECTO DE ENERGÍA FOTOVOLTAICA PARA LA ZONA RURAL DEL MUNICIPIO DE LA URIBE DEPARTAMENTO DEL META"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</si>
  <si>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Contrato interadministrativo para la ejecución, por parte del Contratista, de la ampliación la cobertura y satisfacción de la demanda de energía en las Zonas No Interconectadas - ZNI, mediante la instalación de soluciones solares fotovoltaicas según el Proyecto "INSTALACIÓN DE SOLUCIONES ENERGÉTICAS PARA BENEFICIAR A 1034 VIVIENDAS EN ZONAS NO INTERCONECTADAS DEL MUNICIPIO DE TIERRALTA CÓRDOBA""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</si>
  <si>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NORTE DE SANTANDER</t>
  </si>
  <si>
    <t>Contrato interadministrativo para la ejecución, por parte del Contratista, de la ampliación la cobertura y satisfacción de la demanda de energía en las Zonas No Interconectadas - ZNI, mediante la instalación de soluciones solares fotovoltaicas según el Proyecto "IMPLEMENTACIÓN DE SOLUCIONES ENERGÉTICAS CON SSFVI PARA 282 VIVIENDAS DE LA ZONA RURAL EN EL DEPARTAMENTO DE NORTE DE SANTANDER" del Fondo de Apoyo Financiero para Energización de Zonas No Interconectadas - FAZNI. Dicho objeto incluye, pero no se limita, a la realización de las obligaciones indicadas para las Etapas: Previa, Instalación, Administración Operación y Mantenimiento y Devolución de la infraestructura.</t>
  </si>
  <si>
    <t>BOJAYA</t>
  </si>
  <si>
    <t>Transferir por parte de la Nación - Ministerio de Minas y Energía al municipio de Bojayá -Chocó, el uso y goce de los bienes constitutivo de la central de generación diésel y la red de distribución relacionados en el Anexo No. 1, que hace parte integral del presente contrato, para su administración, operación y mantenimiento, así como para la prestación del servicio público de energía eléctrica en la comunidad de Bellavista en el municipio de Bojayá en el Departamento del Chocó</t>
  </si>
  <si>
    <t>GGC 432-6-20</t>
  </si>
  <si>
    <t>GGC 448-11-20</t>
  </si>
  <si>
    <t>GGC-428-10-20</t>
  </si>
  <si>
    <t>GGC-428-1-20</t>
  </si>
  <si>
    <t>GGC-428-4-20</t>
  </si>
  <si>
    <t>GGC-428-7-20</t>
  </si>
  <si>
    <t>GGC-428-8-20</t>
  </si>
  <si>
    <t>GGC-429-3-20</t>
  </si>
  <si>
    <t>GGC-430-14-20</t>
  </si>
  <si>
    <t>GGC-431-5-20</t>
  </si>
  <si>
    <t>GGC-433-12-20</t>
  </si>
  <si>
    <t>GGC-433-13-20</t>
  </si>
  <si>
    <t>GGC-433-15-20</t>
  </si>
  <si>
    <t>GGC-433-2-20</t>
  </si>
  <si>
    <t>GGC-433-9-20</t>
  </si>
  <si>
    <t>ARDCO CONSTRUCCIONES S.A.S</t>
  </si>
  <si>
    <t>CONSORCIO FAZNI INTERGRAL 2020</t>
  </si>
  <si>
    <t>CONSORCIO PROISES</t>
  </si>
  <si>
    <t>SECOB LTDA</t>
  </si>
  <si>
    <t>SEGEN INGENIERIA S.A.S</t>
  </si>
  <si>
    <t>DESARROLLADORA DE PROYECTOS DE INGENIERIA S.A.S</t>
  </si>
  <si>
    <t>INTERFAZNI EYP 2020</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</si>
  <si>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6: "2019-FAZNI-INÍRIDA-GUAINÍA"</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</si>
  <si>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11: "2019-FAZNI-PUERTO RICO-CAQUETÁ"</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</si>
  <si>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10: "2019-FAZNI-UNGUÍA-CHOCÓ"</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</si>
  <si>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 "2019-FAZNI-PAZ DE ARIPORO-CASANARE"</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</si>
  <si>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4: "2019-FAZNI-TOLIMA"</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</si>
  <si>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7: "2019-FAZNI-MORALES-BOLÍVAR"</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</si>
  <si>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8: "2019-FAZNI-TIERRALTA-CÓRDOBA"</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</si>
  <si>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3: "2019-FAZNI-URIBE-META"</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</si>
  <si>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14: "2019-FAZNI-CARTAGENA DEL CHAIRA-CAQUETÁ"</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</si>
  <si>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5 "2019-FAZNI-MIRAFLORES-GUAVIARE"</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</si>
  <si>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12: "2019-FAZNI-SOLANO-CAQUETÁ"</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</si>
  <si>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13: "2019-FAZNI-SAN VICENTE DEL CAGUÁN-CAQUETÁ"</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</si>
  <si>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15: "2019-FAZNI-PUERTO LEGUÍZAMO-CASANARE"</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</si>
  <si>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2: "2019-FAZNI-MACARENA-META"</t>
  </si>
  <si>
    <t>Realizar la interventoría integral, contemplando las actividades de revisión, verificación, análisis y conceptualización permanente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9: "2019-FAZNI-NORTE DE SANTANDER"</t>
  </si>
  <si>
    <t>FAER-GGC-371-16</t>
  </si>
  <si>
    <t>FAER</t>
  </si>
  <si>
    <t>FAER-GGC-372-16</t>
  </si>
  <si>
    <t>FAER-GGC-373-16</t>
  </si>
  <si>
    <t>FAER-GGC-374-16</t>
  </si>
  <si>
    <t>FAER-GGC-375-16</t>
  </si>
  <si>
    <t>FAER-GGC-376-16</t>
  </si>
  <si>
    <t>FAER-GGC-377-16</t>
  </si>
  <si>
    <t>FAER-GGC-378-16</t>
  </si>
  <si>
    <t>FAER-GGC-380-16</t>
  </si>
  <si>
    <t>FAER-GGC-381-16</t>
  </si>
  <si>
    <t>FAER-GGC-382-16</t>
  </si>
  <si>
    <t>FAER-GGC-383-16</t>
  </si>
  <si>
    <t>FAER-GGC-390-16</t>
  </si>
  <si>
    <t>FAER-GGC-391-16</t>
  </si>
  <si>
    <t>Contrato Especial No. 680 de 2017</t>
  </si>
  <si>
    <t>ESPECIAL</t>
  </si>
  <si>
    <t>FAER-GGC-641-17</t>
  </si>
  <si>
    <t>FAER-GGC-642-17</t>
  </si>
  <si>
    <t>FAER-GGC-646-17</t>
  </si>
  <si>
    <t>FAER-GGC-647-17</t>
  </si>
  <si>
    <t>FAER-GGC-648-17</t>
  </si>
  <si>
    <t>FAER-GGC-649-17</t>
  </si>
  <si>
    <t>FAER-GGC-650-17</t>
  </si>
  <si>
    <t>FAER-GGC-651-17</t>
  </si>
  <si>
    <t>FAER-GGC-652-17</t>
  </si>
  <si>
    <t>FAER-GGC-653-17</t>
  </si>
  <si>
    <t>FAER-GGC-656-17</t>
  </si>
  <si>
    <t>FAER-GGC-657-17</t>
  </si>
  <si>
    <t>FAER-GGC-658-17</t>
  </si>
  <si>
    <t>FAER-GGC-659-17</t>
  </si>
  <si>
    <t>FAER-GGC-660-17</t>
  </si>
  <si>
    <t>FAER-GGC-661-17</t>
  </si>
  <si>
    <t>FAER-GGC-662-17</t>
  </si>
  <si>
    <t>FAER-GGC-663-17</t>
  </si>
  <si>
    <t>FAER-GGC-664-17</t>
  </si>
  <si>
    <t>FAER-GGC-665-17</t>
  </si>
  <si>
    <t>FAER-GGC-666-17</t>
  </si>
  <si>
    <t>FAER-GGC-667-17</t>
  </si>
  <si>
    <t>FAER-GGC-668-17</t>
  </si>
  <si>
    <t>FAER-GGC-669-17</t>
  </si>
  <si>
    <t>FAER-GGC-670-17</t>
  </si>
  <si>
    <t>FAER-GGC-671-17</t>
  </si>
  <si>
    <t>FAER-GGC-672-17</t>
  </si>
  <si>
    <t>FAER-GGC-410-19</t>
  </si>
  <si>
    <t>FAER-GGC-411-19</t>
  </si>
  <si>
    <t>FAER-GGC-412-19</t>
  </si>
  <si>
    <t>FAER-GGC-413-19</t>
  </si>
  <si>
    <t>FAER-GGC-416-19</t>
  </si>
  <si>
    <t>FAER-GGC-421-19</t>
  </si>
  <si>
    <t>FAER-GGC-422-19</t>
  </si>
  <si>
    <t>FAER-GGC-423-19</t>
  </si>
  <si>
    <t>FAER-GGC-424-19</t>
  </si>
  <si>
    <t>FAER-GGC-561-19</t>
  </si>
  <si>
    <t>FAER-GGC-562-19</t>
  </si>
  <si>
    <t>FAER-GGC-563-19</t>
  </si>
  <si>
    <t>FAER-GGC-564-19</t>
  </si>
  <si>
    <t>FAER-GGC-565-19</t>
  </si>
  <si>
    <t>FAER-GGC-566-19</t>
  </si>
  <si>
    <t>FAER-GGC-567-19</t>
  </si>
  <si>
    <t>FAER-GGC-568-19</t>
  </si>
  <si>
    <t>FAER-GGC-569-19</t>
  </si>
  <si>
    <t>FAER-GGC-627-19</t>
  </si>
  <si>
    <t>FAER-GGC-629-19</t>
  </si>
  <si>
    <t>FAER-GGC-646-19</t>
  </si>
  <si>
    <t>FAER-GGC-663-19</t>
  </si>
  <si>
    <t>FAER-GGC-709-19</t>
  </si>
  <si>
    <t>FAER-GGC-717-19</t>
  </si>
  <si>
    <t>FAER-GGC-718-19</t>
  </si>
  <si>
    <t>FAER-GGC-720-19</t>
  </si>
  <si>
    <t>FAER-GGC-732-19</t>
  </si>
  <si>
    <t>FAER-GGC-736-19</t>
  </si>
  <si>
    <t>FAER-GGC-741-19</t>
  </si>
  <si>
    <t>FAER-GGC-756-19</t>
  </si>
  <si>
    <t>FAER-GGC-757-19</t>
  </si>
  <si>
    <t>FAER-GGC-758-19</t>
  </si>
  <si>
    <t>FAER-GGC-759-19</t>
  </si>
  <si>
    <t>FAER-GGC-761-19</t>
  </si>
  <si>
    <t>FAER-GGC-763-19</t>
  </si>
  <si>
    <t>FAER-GGC-764-19</t>
  </si>
  <si>
    <t>FAER-GGC-767-19</t>
  </si>
  <si>
    <t>FAER-GGC-802-19</t>
  </si>
  <si>
    <t>FAER-GGC-803-19</t>
  </si>
  <si>
    <t>FAER-GGC-807-19</t>
  </si>
  <si>
    <t>PRONE-GGC-722-19</t>
  </si>
  <si>
    <t>PRONE</t>
  </si>
  <si>
    <t>PRONE-GGC-723-19</t>
  </si>
  <si>
    <t>PRONE-GGC-724-19</t>
  </si>
  <si>
    <t>PRONE-GGC-725-19</t>
  </si>
  <si>
    <t>PRONE-GGC-726-19</t>
  </si>
  <si>
    <t>PRONE-GGC-727-19</t>
  </si>
  <si>
    <t>PRONE-GGC-729-19</t>
  </si>
  <si>
    <t>PRONE-GGC-730-19</t>
  </si>
  <si>
    <t>PRONE-GGC-731-19</t>
  </si>
  <si>
    <t>PRONE-GGC-733-19</t>
  </si>
  <si>
    <t>PRONE-GGC-734-19</t>
  </si>
  <si>
    <t>PRONE-GGC-735-19</t>
  </si>
  <si>
    <t>PRONE-GGC-737-19</t>
  </si>
  <si>
    <t>PRONE-GGC-743-19</t>
  </si>
  <si>
    <t>PRONE-GGC-744-19</t>
  </si>
  <si>
    <t>PRONE-GGC-745-19</t>
  </si>
  <si>
    <t>PRONE-GGC-746-19</t>
  </si>
  <si>
    <t>PRONE-GGC-747-19</t>
  </si>
  <si>
    <t>PRONE-GGC-748-19</t>
  </si>
  <si>
    <t>PRONE-GGC-749-19</t>
  </si>
  <si>
    <t>PRONE-GGC-751-19</t>
  </si>
  <si>
    <t>PRONE-GGC-753-19</t>
  </si>
  <si>
    <t>PRONE-GGC-754-19</t>
  </si>
  <si>
    <t>PRONE-GGC-768-19</t>
  </si>
  <si>
    <t>PRONE-GGC-770-19</t>
  </si>
  <si>
    <t>PRONE-GGC-771-19</t>
  </si>
  <si>
    <t>PRONE-GGC-772-19</t>
  </si>
  <si>
    <t>PRONE-GGC-773-19</t>
  </si>
  <si>
    <t>PRONE-GGC-774-19</t>
  </si>
  <si>
    <t>PRONE-GGC-775-19</t>
  </si>
  <si>
    <t>PRONE-GGC-776-19</t>
  </si>
  <si>
    <t>PRONE-GGC-777-19</t>
  </si>
  <si>
    <t>PRONE-GGC-778-19</t>
  </si>
  <si>
    <t>PRONE-GGC-779-19</t>
  </si>
  <si>
    <t>PRONE-GGC-780-19</t>
  </si>
  <si>
    <t>PRONE-GGC-781-19</t>
  </si>
  <si>
    <t>PRONE-GGC-782-19</t>
  </si>
  <si>
    <t>PRONE-GGC-783-19</t>
  </si>
  <si>
    <t>PRONE-GGC-784-19</t>
  </si>
  <si>
    <t>PRONE-GGC-785-19</t>
  </si>
  <si>
    <t>PRONE-GGC-786-19</t>
  </si>
  <si>
    <t>PRONE-GGC-787-19</t>
  </si>
  <si>
    <t>PRONE-GGC-788-19</t>
  </si>
  <si>
    <t>PRONE-GGC-789-19</t>
  </si>
  <si>
    <t>PRONE-GGC-790-19</t>
  </si>
  <si>
    <t>PRONE-GGC-791-19</t>
  </si>
  <si>
    <t>PRONE-GGC-792-19</t>
  </si>
  <si>
    <t>PRONE-GGC-793-19</t>
  </si>
  <si>
    <t>PRONE-GGC-795-19</t>
  </si>
  <si>
    <t>PRONE-GGC-796-19</t>
  </si>
  <si>
    <t>PRONE-GGC-797-19</t>
  </si>
  <si>
    <t>PRONE-GGC-799-19</t>
  </si>
  <si>
    <t>GGC-516-20</t>
  </si>
  <si>
    <t>GGC-517-20</t>
  </si>
  <si>
    <t>ESSA S.A. E.S.P.</t>
  </si>
  <si>
    <t>CODENSA S.A. E.S.P.</t>
  </si>
  <si>
    <t>CELSIA TOLIMA S.A. E.S.P.</t>
  </si>
  <si>
    <t>ENERTOLIMA S.A. E.S.P.</t>
  </si>
  <si>
    <t>CEO S.A.S. E.S.P.</t>
  </si>
  <si>
    <t>EBSA S.A. E.S.P.</t>
  </si>
  <si>
    <t>AFINIA</t>
  </si>
  <si>
    <t>AIR-E</t>
  </si>
  <si>
    <t>CARIBEMAR DE LA COSTA S.A.S E.S.P.</t>
  </si>
  <si>
    <t>CARIBESOL DE LA COSTA S.A.S. E.S.P.</t>
  </si>
  <si>
    <t>CARIBEMAR DE LA COSTA S.A.S. E.S.P.</t>
  </si>
  <si>
    <t>BAGADO-QUIBDO</t>
  </si>
  <si>
    <t>AMPLIAR Y PRESTAR EL SERVICIO DE ENERGIA ELECTRICA EN CONDICIONES DE CALIDAD Y CONFIABILIDAD EN LAS ZONAS RURALES DEL SISTEMA INTERCONECTADO NACIONAL - SIN</t>
  </si>
  <si>
    <t>PUERTO CONCORDIA-MAPIRIPAN</t>
  </si>
  <si>
    <t>ARAUCA-SARAVENA-FORTUL-TAME</t>
  </si>
  <si>
    <t>ROBERTO PAYAN, CUMBAL, RICAURTE, BARBACOAS</t>
  </si>
  <si>
    <t>ARAUQUITA-FORTUL</t>
  </si>
  <si>
    <t>SANTANDER</t>
  </si>
  <si>
    <t>Sabana de Torres, Puerto Wilches, Matanza, Los Santos, Curiti, Puerto Parra, San Joaquin, Santa barbara, Guavata, Puente Nacional, Socorro, Jordan, Cimitarra, Florida Blanca, Lebrija, Giron, Enciso, Betulia, Rionegro, la belleza, Ongaza; Guadalupe, Aratoca, surata, Cimitarra</t>
  </si>
  <si>
    <t>CUNDINAMARCA</t>
  </si>
  <si>
    <t xml:space="preserve">Anapoima, Anolaima, Apulo, Cachipay, Caqueza, Chipaque, Choachi, Fomeque, fosca, Fusagasuga, Gachala, Gacheta, Gama, Girardot, Guatavita, Guayabetal, Guayabal de Siquima, Gutierrez, Jerusalem, Junin, La mesa, Macheta, Manta,  Medina, Pacho,  Pasca, Quetame, Ricaurte, San Juan de Rio seco, Sasaima, Silvania, Supata,  Tiribita, Tocaima, Ubala, Ubaque, Une, Utica, Yacopi, Zipacon. </t>
  </si>
  <si>
    <t>SAN ALBERTO</t>
  </si>
  <si>
    <t>SAN PABLO</t>
  </si>
  <si>
    <t>ATACO</t>
  </si>
  <si>
    <t>BOYACA</t>
  </si>
  <si>
    <t>PAYA-SAN LUIS</t>
  </si>
  <si>
    <t>Transferir por parte de la Nación - Ministerio de Minas y Energía a Cenrales Eléctricas de Nariño - CEDENAR SA ESP, el uso y goce de los activos que componen LA INFRAESTRUCTURA de la "Línea de interconexión eléctrica a 115kV desde Popayán hasta Guapi - Costa Pacífica - Cacua - Nariño y Subestaciones Asociadas"</t>
  </si>
  <si>
    <t>CARMEN DE ATRATO Y QUIBDO</t>
  </si>
  <si>
    <t xml:space="preserve">CARMEN DE ATRATO  </t>
  </si>
  <si>
    <t>PUERTO LOPEZ</t>
  </si>
  <si>
    <t>SAN MARTIN</t>
  </si>
  <si>
    <t>CUMARAL</t>
  </si>
  <si>
    <t>VISTAHERMOSA</t>
  </si>
  <si>
    <t>CAJAMARCA</t>
  </si>
  <si>
    <t>ORTEGA</t>
  </si>
  <si>
    <t>LA MONTAÑITA</t>
  </si>
  <si>
    <t>ACEVEDO</t>
  </si>
  <si>
    <t>AMPLIAR Y PRESTAR EL SERVICIO DE ENERGIA ELECTRICA EN CONDICIONES DE CALIDAD Y CONFIABILIDAD EN LAS ZONAS RURALES DEL SISTEMA INTERCONECTADO NACIONAL - SIN, UBICADAS EN EL MERCADO DE COMERCIALIZACIÓN DEL OPERADOR DE RED, MEDIANTE LA EJECUCIÓN DEL PROYECTO "CONSTRUCCIÓN DE REDES ELÉCTRICAS VEREDAS SIBERIA, CANTARITO, CORINTO, EL CARMEN, EL MIRADOR, EL ROSARIO, LAS BRISAS, LOS OLIVOS, MONSERRATE, PRIMAVERA, REICITOS, SAN ANTONIO, VILLA FATIMA, BUENOS AIRES, CRISTO REY, EL ENCANTO, EL PORVENIR, EL SILENCIO, GUADUALES, LA BARNIZA, LA CARBONA, LA ESMERALDA, LE ESTRELLA, LA INDEPENDENCIA, LA PALMA, LA TIJIÑA, LLANITOS, MARTICAS, PALACIOS, SAN ISIDRO, SAN LUIS, SANTANA, SANTO DOMINGO, EL RUBI DEL MUNICIPIO DE ACEVEDO" CON RECURSOS DEL FONDO DE APOYO FINANCIERO PARA LA ENERGIZACIÓN DE LAS ZONAS RURALES INTERCONECTADAS - FAER</t>
  </si>
  <si>
    <t>RIOBLANCO</t>
  </si>
  <si>
    <t>CAQUETA-PUTUMAYO</t>
  </si>
  <si>
    <t>SAN JOSE DE FRAGUA, ALBANIA, CURILLO, PUERTO GUZMAN</t>
  </si>
  <si>
    <t>CAUCA</t>
  </si>
  <si>
    <t>JAMBALO</t>
  </si>
  <si>
    <t>CUMBITARA</t>
  </si>
  <si>
    <t>SAMANIEGO</t>
  </si>
  <si>
    <t>CHAPARRAL</t>
  </si>
  <si>
    <t>CONSTRUIR INFRAESTRUCTURA ELÉCTRICA PARA AMPLIAR Y PRESTAR EL SERVICIO DE ENERGÍA ELÉCTRICA, EN CONDICIONES DE CALIDAD Y CONFIABILIDAD, EN LAS ZONAS RURALES DEL SISTEMA INTERCONECTADO NACIONAL - SIN</t>
  </si>
  <si>
    <t>ALBANIA, JESÚS MARIA, BOLÍVAR, ZAPATOCA, FLORIÁN, MOGOTES</t>
  </si>
  <si>
    <t>ARAUCA</t>
  </si>
  <si>
    <t>SARAVENA</t>
  </si>
  <si>
    <t>GALAN,CALIFORNIA,MALAGA,SAN GIL, SAN JOSE DE MIRANDA,VILLANUEVA,PALMAS DEL SOCORRO, CONFINES, GUAPOTA, CONTATACIÓN, SAN ANDRES</t>
  </si>
  <si>
    <t>SIMACOTA, OCAMONTE, CEPITA, SAN MIGUEL, CARCASI, BETULIA, GUACA, CHARALÁ, CONCEPCIÓN</t>
  </si>
  <si>
    <t>JENESANO</t>
  </si>
  <si>
    <t>San Vicente del Caguán</t>
  </si>
  <si>
    <t>Construir infraestructura eléctrica para ampliar y prestar el servicio de energía eléctrica, en condiciones de calidad y confiabilidad, en las zonas rurales del Sistema interconectado Nacional - SIN, ubicadas en el Mercado de Comercialización del OPERADOR DE RED, mediante la ejecución del proyecto "Construcción redes eléctricas en MT y BT tensión Vds Las Morras, Lucitania, Los Andes, Linderos, Pueblitos, Rovira, La Abeja, El Roble, Chorreras, La Libertad, El Oso (Sector San Luis), Correg. Guayabal y Unidad Pisícola Miravalle, Municipio San Vicente del Caguan", el cual será construido por el OPERADOR DE RED bajo su responsabilidad, en los términos del presente Contrato, para la entrega al MINISTERIO y el cual es financiado con el Fondo de Apoyo Financiero para la Energización de las Zonas Rurales Inteerconectadas - FAER</t>
  </si>
  <si>
    <t>ZETAQUIRA</t>
  </si>
  <si>
    <t>SUCRE</t>
  </si>
  <si>
    <t>SAN BENITO ABAD</t>
  </si>
  <si>
    <t>MONTELÍBANO</t>
  </si>
  <si>
    <t>MORROA</t>
  </si>
  <si>
    <t>REMOLINO</t>
  </si>
  <si>
    <t>SANTA CRUZ DE LORICA</t>
  </si>
  <si>
    <t>SAN JOSÉ DEL GUAVIARE, EL RETORNO</t>
  </si>
  <si>
    <t>EL RETORNO</t>
  </si>
  <si>
    <t>PUERTO CONCORDIA</t>
  </si>
  <si>
    <t>Construir infraestructura eléctrica para ampliar y prestar el servicio de energía eléctrica, en condiciones de calidad y confiabilidad, en las zonas rurales del Sistema interconectado Nacional - SIN, ubicadas en el Mercado de Comercialización del OPERADOR DE RED, mediante la ejecución del proyecto "CONTRUCCIÓN DE ELECTRIFICACIÓN RURAL EN LAS VEREDAS PUERTO CACAO, PLAYA ALTA, PLAYA NUEVA Y PUERTO COLOMBIA DEL MUNICIPIO DE PUERTO CONCORDIA META, CON CIRCUITO DE ALIMENTACIÓN A 13.2 KV DESDE SAN JOSÉ DEL GUAVIARE, DEPARTAMENTO DEL GUAVIARE", el cual será construido por el OPERADOR DE RED bajo su responsabilidad, en los términos del presente Contrato, para la entrega al MINISTERIO y el cual es financiado con el Fondo de Apoyo Financiero para la Energización de las Zonas Rurales Inteerconectadas - FAER</t>
  </si>
  <si>
    <t>ANAPOIMA, CAPARRAPI, CAQUEZA, CHIPAQUE,CHOACHI, FOSCA, GACHETA, GUAYABETAL, LA PALMA, LA PEÑA, NOCAIMA, PARATEBUENO, QUEBRADANEGRA, RICAURTE, SUPATA, UBALA, UBAQUE, VILLAPINZON, YACOPI</t>
  </si>
  <si>
    <t>OCAÑA</t>
  </si>
  <si>
    <t>HACARÍ</t>
  </si>
  <si>
    <t>LA ESPERANZA</t>
  </si>
  <si>
    <t>ARAUQUITA</t>
  </si>
  <si>
    <t>SARDINATA</t>
  </si>
  <si>
    <t>TEORAMA</t>
  </si>
  <si>
    <t>RICAURTE y SANTA CRUZ</t>
  </si>
  <si>
    <t>TUMACO</t>
  </si>
  <si>
    <t>EL TARRA</t>
  </si>
  <si>
    <t>CONVENCIÓN</t>
  </si>
  <si>
    <t>EL CARMEN</t>
  </si>
  <si>
    <t>ABREGO</t>
  </si>
  <si>
    <t>LEIVA</t>
  </si>
  <si>
    <t>TIBÚ</t>
  </si>
  <si>
    <t>SAN AGUSTÍN</t>
  </si>
  <si>
    <t>Construir infraestructura eléctrica para ampliar y prestar el servicio de energía eléctrica, en condiciones de calidad y confiabilidad, en las zonas rurales del Sistema interconectado Nacional - SIN, ubicadas en el Mercado de Comercialización del OPERADOR DE RED, mediante la ejecución del proyecto "CONSTRUCCIÓN DE REDES ELÉCTRICAS VEREDAS ALTO FRUTAL, PUERTO QUINCHANA, BAJO FRUTAL, EL BARNIZ, EL JABÓN, EL ROSARIO, LA MURALLA, LA CHAQUIRA, LA TRIBUNA, LOS CAUCHOS, NAZARETH, SAN LORENZO, SEVILLA, YARUMAL DEL MUNICIPIO DE SN AGUSTÍN", el cual será construido por el OPERADOR DE RED bajo su responsabilidad, en los términos del presente Contrato, para la entrega al MINISTERIO y el cual es financiado con el Fondo de Apoyo Financiero para la Energización de las Zonas Rurales Inteerconectadas - FAER</t>
  </si>
  <si>
    <t>TADÓ</t>
  </si>
  <si>
    <t>MEJORAR LA CALIDAD Y CONFIABILIDAD DEL SERVICIO DE ENERGÍA ELÉCTRICA EN LOS BARRIOS SUBNORMALES DEL MERCADO DE COMERCIALIZACIÓN DEL OPERADOR DE RED, UBICADOS EN LOS MUNICIPIOS DEL SISTEMA INTERCONECTADO NACIONAL - SIN, CONFORME A LOS REGLAMENTOS TÉCNICOS VIGENTES</t>
  </si>
  <si>
    <t>RIO IRO</t>
  </si>
  <si>
    <t>QUIBDÓ</t>
  </si>
  <si>
    <t>BAGADÓ</t>
  </si>
  <si>
    <t>FORTUL</t>
  </si>
  <si>
    <t>NOVITA</t>
  </si>
  <si>
    <t>FLORENCIA</t>
  </si>
  <si>
    <t>MEJORAR LA CALIDAD Y CONFIABILIDAD DEL SERVICIO DE ENERGIA DEL MERCADO DE COMERCIALIZACION DEL OPERARDOR DE RED UBICADOS EN LOS MUNICIPIOS DEL SISTEMA INTERCONECTADO NACIONAL - SIN CONFORME A LOS REGLAMENTOS TECNICOS VIGENTES</t>
  </si>
  <si>
    <t xml:space="preserve">PAUJIL </t>
  </si>
  <si>
    <t>SOLITA</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</si>
  <si>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CONSTRUCCIÓN DE REDES ELÉCTRICAS EN MEDIA Y BAJA TENSIÓN PARA LA NORMALIZACIÓN DEL BARRIO LA GRAMA EN EL MUNICIPIO DE VISTA HERMOSA META,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</si>
  <si>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CONSTRUCCIÓN DE REDES ELÉCTRICAS EN MEDIA Y BAJA TENSIÓN PARA LA NORMALIZACIÓN DEL BARRIO SAN RAFAEL SECTOR JUAN BOSCO I EN EL MUNICIPIO DE VISTAHERMOSA META, el cual será ejecutado por el OPERADOR DE RED bajo su responsabilidad en los términos del presente Contrato, para la entrega al MINISTERIO y el es financiado con los fondos del Programa de Normalización de Redes Eléctricas.</t>
  </si>
  <si>
    <t>CARTAGENA</t>
  </si>
  <si>
    <t>MEJORAR LA CALIDAD Y CONFIABILIDAD DEL SERVICIO DE ENERGIA DEL MERCADO DE COMERCIALIZACION DEL OPERARDOR DE RED UBICADOS EN LOS MUNICIPIOS DEL SIN</t>
  </si>
  <si>
    <t>RIOHACHA</t>
  </si>
  <si>
    <t>ATLANTICO</t>
  </si>
  <si>
    <t>BARRANQUILLA</t>
  </si>
  <si>
    <t>SANTA LUCIA</t>
  </si>
  <si>
    <t>ARIGUANI</t>
  </si>
  <si>
    <t>ARJONA</t>
  </si>
  <si>
    <t>SABANALARGA</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</si>
  <si>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VIRGILIO VARGAS, el cual será ejecutado por el OPERADOR DE RED bajo su responsabilidad en los términos del presente Contrato, para la entrega al MINISTERIO y el cual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</si>
  <si>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LAS AMÉRICAS,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</si>
  <si>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NORMALIZACIÓN DE REDES ELECTRICAS BARRIO BOSTON,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</si>
  <si>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SBN 9 DE AGOSTO,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</si>
  <si>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SAN RAFAEL DE LA CRUZ, el cual será ejecutado por el OPERADOR DE RED bajo su responsabilidad en los términos del presente Contrato, para la entrega al MINISTERIO y el es financiado con los fondos del Programa de Normalización de Redes Eléctricas.</t>
  </si>
  <si>
    <t>PUEBLOVIEJO</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</si>
  <si>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LA UNION, AQUÍ TE ESPERO, CAMPO ALEGRE, LAS FLORES, NUEVO HORIZONTE, SANTA RITA, LA GLORIA, ISLA DEL ROSARIO RURAL, LA CUARENTA, PALMIRA RURAL, NUEVO ORIENTE, PANAMA, PENJAMO, PROVIDENCIA, SAN JOSE, SAN MARTIN 2 Y EL SILENCIO,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</si>
  <si>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ALTOS DE SINAI, el cual será ejecutado por el OPERADOR DE RED bajo su responsabilidad en los términos del presente Contrato, para la entrega al MINISTERIO y el es financiado con los fondos del Programa de Normalización de Redes Eléctricas.</t>
  </si>
  <si>
    <t>BOSCONIA</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</si>
  <si>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COMUNIDAD VILLA HERMOSA,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</si>
  <si>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NORMALIZACIÓN DE REDES BARRIO LAS MARGARITAS,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</si>
  <si>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LOS NOGALES, el cual será ejecutado por el OPERADOR DE RED bajo su responsabilidad en los términos del presente Contrato, para la entrega al MINISTERIO y el es financiado con los fondos del Programa de Normalización de Redes Eléctricas.</t>
  </si>
  <si>
    <t>PIJIÑO DEL CARMEN</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</si>
  <si>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CABRERA,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</si>
  <si>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MEMBRILLAL SECTORES VILLA FRIDE, LA CEIBA, VILLA CHIRRY,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</si>
  <si>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SAN BERNARDO,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</si>
  <si>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SBN LA PAZ SECTOR LOS CANALES, el cual será ejecutado por el OPERADOR DE RED bajo su responsabilidad en los términos del presente Contrato, para la entrega al MINISTERIO y el es financiado con los fondos del Programa de Normalización de Redes Eléctricas.</t>
  </si>
  <si>
    <t>LORICA</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</si>
  <si>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ELCTRICAS BARRIO SBN EL PORTAL DEL NORTE, el cual será ejecutado por el OPERADOR DE RED bajo su responsabilidad en los términos del presente Contrato, para la entrega al MINISTERIO y el es financiado con los fondos del Programa de Normalización de Redes Eléctricas.</t>
  </si>
  <si>
    <t>CERETE</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</si>
  <si>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VILLA CELINA,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</si>
  <si>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SAN JOSE DE ARIGUANI, el cual será ejecutado por el OPERADOR DE RED bajo su responsabilidad en los términos del presente Contrato, para la entrega al MINISTERIO y el es financiado con los fondos del Programa de Normalización de Redes Eléctricas.</t>
  </si>
  <si>
    <t>SAN CRISTOBAL</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</si>
  <si>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LA PLAZA SECTOR LA CANDELARIA,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</si>
  <si>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LAS MATAS,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</si>
  <si>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ALEJANDRIA, el cual será ejecutado por el OPERADOR DE RED bajo su responsabilidad en los términos del presente Contrato, para la entrega al MINISTERIO y el es financiado con los fondos del Programa de Normalización de Redes Eléctricas.</t>
  </si>
  <si>
    <t>Mejorar la calidad y confiabilidad del servicio de energía eléctrica en los barrios subnormales del Mercado de Comercialización del OPERADOR DE RED ubicados en los municipios del Sistema Interconectado Nacional – SIN conforme los reglamentos técnicos vigentes, mediante la ejecución del proyecto NORMALIZACION DE REDES ELECTRICAS BARRIO SBN MONTEVIDEO, el cual será ejecutado por el OPERADOR DE RED bajo su responsabilidad en los términos del presente Contrato, para la entrega al MINISTERIO y el es financiado con los fondos del Programa de Normalización de Redes Eléctricas.</t>
  </si>
  <si>
    <t>ATLANTICO-MAGDALENA-LA GUAJIRA</t>
  </si>
  <si>
    <t>Transferir por parte de la Nación-Ministerio de Minas y Energía, a la empresa CARIBESOL
DE LA COSTA S.A.S. E.S.P., el uso y goce de los bienes relacionados en el Anexo No. 1 que
hace parte integral del presente contrato para su administración, operación y
mantenimiento, así como para la prestación del servicio público de energía eléctrica.</t>
  </si>
  <si>
    <t>BOLIVAR-SUCRE-CORDOBA-CESAR</t>
  </si>
  <si>
    <t>Transferir por parte de la Nación-Ministerio de Minas y Energía, a la empresa CARIBEMAR
DE LA COSTA S.A.S. E.S.P., el uso y goce de los bienes relacionados en el Anexo No. 1 que
hace parte integral del presente contrato para su administración, operación y
mantenimiento, así como para la prestación del servicio público de energía eléctrica</t>
  </si>
  <si>
    <t>FECHA FINALIZACION PLAZO DE ADMINISTRACION DE RECURSOS DEL CONTRATO Y/O TERMINACION</t>
  </si>
  <si>
    <t>En proceso de Suscripción Acta de Inicio</t>
  </si>
  <si>
    <t>N.A.</t>
  </si>
  <si>
    <t>Valor contrato</t>
  </si>
  <si>
    <t>CONTRATISTA</t>
  </si>
  <si>
    <t>FORMA DE CONTRATACIÓN</t>
  </si>
  <si>
    <t>DIRECTA</t>
  </si>
  <si>
    <t>CONCURSO DE MÉRITOS</t>
  </si>
  <si>
    <t>FAER-GGC-551-20</t>
  </si>
  <si>
    <t>CAQUETÁ</t>
  </si>
  <si>
    <t>FAER-GGC-550-20</t>
  </si>
  <si>
    <t>EL DONCELLO</t>
  </si>
  <si>
    <t>FAER-GGC-554-20</t>
  </si>
  <si>
    <t>FAER-GGC-553-20</t>
  </si>
  <si>
    <t>INZA</t>
  </si>
  <si>
    <t>TOTORÓ</t>
  </si>
  <si>
    <t>Ampliar la cobertura y prestar el servicio de energía eléctrica, en condiciones de calidad y confiabilidad en las zonas rurales del Sistema Interconectado Nacional - SIN, conforme los reglamentos técnicos mediante la ejecución del proyecto "CONSTRUCCIÓN ELECTRIFICACIÓN RURAL LOS COMUNEROS DE ORIENTE Y NUCLEOS DISPERSOS MUNICIPIO DE SAN VICENTE DEL CAGUAN DEPARTAMENTO DEL CAQUETA" el cual será ejecutado por el OPERADOR DE RED bajo su responsabilidad, en los términos del presente Contrato, para la entrega de la infraestructura al MINISTERIO la cual es financiada con el Fondo de Apoyo Financiero para la Energización de las Zonas Rurales Interconectadas - FAER.</t>
  </si>
  <si>
    <t>Ampliar la cobertura y prestar el servicio de energía eléctrica, en condiciones de calidad y confiabilidad en las zonas rurales del Sistema Interconectado Nacional - SIN, conforme los reglamentos técnicos mediante la ejecución del proyecto "CONSTRUCCIÓN DE REDES DE DISTRIBUCIÓN DE MEDIA Y BAJA TENSIÓN Y MONTAJES DE SUBESTACIONES DE DISTRIBUCIÓN EN LA ZONA RURAL DEL MUNICIPIO DE EL DONCELLO DEL DEPARTAMENTO DEL CAQUETÁ" el cual será ejecutado por el OPERADOR DE RED bajo su responsabilidad, en los términos del presente Contrato, para la entrega de la infraestructura al MINISTERIO la cual es financiada con el Fondo de Apoyo Financiero para la Energización de las Zonas Rurales Interconectadas - FAER.</t>
  </si>
  <si>
    <t>Ampliar la cobertura y prestar el servicio de energía eléctrica, en condiciones de calidad y confiabilidad en las zonas rurales del Sistema Interconectado Nacional - SIN, conforme los reglamentos técnicos mediante la ejecución del proyecto "CONSTRUCCION REDES ELECTRICAS DE MT, BT E INSTALACION DE SUBESTACIONES DE DISTRIBUCION EN LAS VEREDAS: ALTO DE LA CRUZ, ALTO DE TOPA, BAJO BELEN, BELENCITO, BRISAS DE ULLUCOS, RESGUARDO DE CALDERAS, CARMEN DE VIBORA, CHICHUCUE, COSCURO, DOS QUEBRADAS, EL CABUYO, EL CARMEN SAN ANTONIO, EL CAUCHO, EL ESCAÑO, EL HATO, EL LAGO, EL LLANITO, EL LLANO, EL PICACHO, EL RINCON, EL SOCORRO, EL TABLON, GUADUAL - LA VIRGINIA, GUETACO, LA LAGUNITA, LA MANGA, LA MESETA, LA MILAGROSA, LA PALMA, LA PALMERA, LA VEGA, LA VENTA, LOMA ALTA, LOMITAS, LOS ALPES RIO SUCIO, MESOPOTAMIA, PALMICHAL, PIRAMIDE, PISIMBALA, POTRERITO, RIO NEGRO, SAN ANDRES, SAN FRANCISCO, SAN JOSE, SAN MARTIN, SAN MIGUEL, SAN PEDRO, SAN RAFAEL, SAN VICENTE, RESGUARDO DE SANTA ROSA, SANTA TERESA, TABOR, TIERRAS BLANCAS, RESGUARDO DE TUMBICHUCUE, TURMINA, RESGUARDO DE YAQUIVA, YARUMAL. MUNICIPIO INZA. DEPARTAMENTO DEL CAUCA" el cual será ejecutado por el OPERADOR DE RED bajo su responsabilidad, en los términos del presente Contrato, para la entrega de la infraestructura al MINISTERIO la cual es financiada con el Fondo de Apoyo Financiero para la Energización de las Zonas Rurales Interconectadas - FAER.</t>
  </si>
  <si>
    <t>Ampliar la cobertura y prestar el servicio de energía eléctrica, en condiciones de calidad y confiabilidad en las zonas rurales del Sistema Interconectado Nacional - SIN, conforme los reglamentos técnicos mediante la ejecución del proyecto "AMPLIACION REDES ELECTRICAS MT Y BT EN VARIAS VEREDAS DEL MUNICIPIO DE TOTORO" el cual será ejecutado por el OPERADOR DE RED bajo su responsabilidad, en los términos del presente Contrato, para la entrega de la infraestructura al MINISTERIO la cual es financiada con el Fondo de Apoyo Financiero para la Energización de las Zonas Rurales Interconectadas - FAER.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</si>
</sst>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quot;$&quot;\ #,##0"/>
    <numFmt numFmtId="165" formatCode="dd/mm/yyyy;@"/>
    <numFmt numFmtId="166" formatCode="&quot;$&quot;\ #,##0.00"/>
  </numFmts>
  <fonts count="7" x14ac:knownFonts="1">
    <font>
      <sz val="11"/>
      <color theme="1"/>
      <name val="Calibri"/>
      <family val="2"/>
      <scheme val="minor"/>
    </font>
    <font>
      <sz val="11"/>
      <color theme="1"/>
      <name val="Calibri"/>
      <family val="2"/>
      <scheme val="minor"/>
    </font>
    <font>
      <b/>
      <sz val="9"/>
      <color theme="1"/>
      <name val="Calibri"/>
      <family val="2"/>
    </font>
    <font>
      <sz val="9"/>
      <color theme="1"/>
      <name val="Calibri"/>
      <family val="2"/>
    </font>
    <font>
      <sz val="10"/>
      <color rgb="FF000000"/>
      <name val="Arial"/>
      <family val="2"/>
    </font>
    <font>
      <sz val="9"/>
      <name val="Calibri"/>
      <family val="2"/>
    </font>
    <font>
      <sz val="9"/>
      <color rgb="FF000000"/>
      <name val="Calibri"/>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1" fillId="0" borderId="0"/>
    <xf numFmtId="42" fontId="4"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0" xfId="0" applyFill="1"/>
    <xf numFmtId="0" fontId="3" fillId="0" borderId="1" xfId="0" applyFont="1" applyFill="1" applyBorder="1" applyAlignment="1"/>
    <xf numFmtId="0" fontId="3" fillId="0" borderId="1" xfId="0" applyFont="1" applyFill="1" applyBorder="1" applyAlignment="1">
      <alignment horizontal="left"/>
    </xf>
    <xf numFmtId="0" fontId="3" fillId="0" borderId="1" xfId="0" applyFont="1" applyFill="1" applyBorder="1" applyAlignment="1">
      <alignment horizontal="left" vertical="center"/>
    </xf>
    <xf numFmtId="14" fontId="3" fillId="0" borderId="1" xfId="0" applyNumberFormat="1" applyFont="1" applyFill="1" applyBorder="1" applyAlignment="1">
      <alignment horizontal="right"/>
    </xf>
    <xf numFmtId="166" fontId="3" fillId="0" borderId="1" xfId="4" applyNumberFormat="1" applyFont="1" applyFill="1" applyBorder="1"/>
    <xf numFmtId="166" fontId="3" fillId="0" borderId="1" xfId="0" applyNumberFormat="1" applyFont="1" applyFill="1" applyBorder="1"/>
    <xf numFmtId="165" fontId="3" fillId="0" borderId="1" xfId="0" applyNumberFormat="1" applyFont="1" applyFill="1" applyBorder="1" applyAlignment="1">
      <alignment horizontal="right"/>
    </xf>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0" fontId="5" fillId="0" borderId="1" xfId="0" applyFont="1" applyFill="1" applyBorder="1" applyAlignment="1">
      <alignment horizontal="left"/>
    </xf>
    <xf numFmtId="165" fontId="3" fillId="0" borderId="1" xfId="0" applyNumberFormat="1" applyFont="1" applyFill="1" applyBorder="1" applyAlignment="1">
      <alignment horizontal="right" vertical="center"/>
    </xf>
    <xf numFmtId="14" fontId="3" fillId="0" borderId="1" xfId="0" applyNumberFormat="1" applyFont="1" applyFill="1" applyBorder="1" applyAlignment="1">
      <alignment horizontal="right" vertical="center"/>
    </xf>
    <xf numFmtId="166" fontId="3" fillId="0" borderId="1" xfId="1" applyNumberFormat="1" applyFont="1" applyFill="1" applyBorder="1" applyAlignment="1">
      <alignment horizontal="right" vertical="center"/>
    </xf>
    <xf numFmtId="166" fontId="3" fillId="0" borderId="1" xfId="4" applyNumberFormat="1" applyFont="1" applyFill="1" applyBorder="1" applyAlignment="1"/>
    <xf numFmtId="166" fontId="3" fillId="0" borderId="1" xfId="0" applyNumberFormat="1" applyFont="1" applyFill="1" applyBorder="1" applyAlignment="1"/>
    <xf numFmtId="166" fontId="3" fillId="0" borderId="1" xfId="4" applyNumberFormat="1" applyFont="1" applyFill="1" applyBorder="1" applyAlignment="1">
      <alignment horizontal="center" vertical="center"/>
    </xf>
    <xf numFmtId="166" fontId="3" fillId="0" borderId="1" xfId="4" applyNumberFormat="1" applyFont="1" applyFill="1" applyBorder="1" applyAlignment="1">
      <alignment horizontal="right"/>
    </xf>
    <xf numFmtId="0" fontId="6" fillId="0" borderId="1" xfId="3" applyNumberFormat="1" applyFont="1" applyFill="1" applyBorder="1" applyAlignment="1"/>
    <xf numFmtId="0" fontId="6" fillId="0" borderId="1" xfId="3" applyNumberFormat="1" applyFont="1" applyFill="1" applyBorder="1" applyAlignment="1">
      <alignment horizontal="left"/>
    </xf>
    <xf numFmtId="165" fontId="6" fillId="0" borderId="1" xfId="3" applyNumberFormat="1" applyFont="1" applyFill="1" applyBorder="1" applyAlignment="1">
      <alignment horizontal="right"/>
    </xf>
    <xf numFmtId="14" fontId="3" fillId="0" borderId="1" xfId="2" applyNumberFormat="1" applyFont="1" applyFill="1" applyBorder="1" applyAlignment="1">
      <alignment horizontal="right" vertical="center"/>
    </xf>
    <xf numFmtId="0" fontId="6" fillId="0" borderId="1" xfId="3" applyNumberFormat="1" applyFont="1" applyFill="1" applyBorder="1" applyAlignment="1">
      <alignment horizontal="left" vertical="center"/>
    </xf>
    <xf numFmtId="0" fontId="3" fillId="0" borderId="1" xfId="3" applyNumberFormat="1" applyFont="1" applyFill="1" applyBorder="1" applyAlignment="1">
      <alignment horizontal="left"/>
    </xf>
    <xf numFmtId="0" fontId="0" fillId="0" borderId="0" xfId="0" applyFill="1" applyAlignment="1">
      <alignment horizontal="right"/>
    </xf>
    <xf numFmtId="1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5" fontId="3" fillId="0" borderId="1" xfId="0" applyNumberFormat="1" applyFont="1" applyFill="1" applyBorder="1" applyAlignment="1">
      <alignment vertical="center"/>
    </xf>
    <xf numFmtId="165" fontId="3" fillId="0" borderId="1" xfId="0" applyNumberFormat="1" applyFont="1" applyFill="1" applyBorder="1" applyAlignment="1"/>
  </cellXfs>
  <cellStyles count="5">
    <cellStyle name="Moneda [0]" xfId="1" builtinId="7"/>
    <cellStyle name="Moneda [0] 3" xfId="4"/>
    <cellStyle name="Normal" xfId="0" builtinId="0"/>
    <cellStyle name="Normal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7"/>
  <sheetViews>
    <sheetView tabSelected="1" zoomScale="85" zoomScaleNormal="85" workbookViewId="0">
      <selection activeCell="J62" sqref="J62"/>
    </sheetView>
  </sheetViews>
  <sheetFormatPr baseColWidth="10" defaultRowHeight="15" x14ac:dyDescent="0.25"/>
  <cols>
    <col min="1" max="1" width="10.85546875" style="3" bestFit="1" customWidth="1"/>
    <col min="2" max="2" width="28" style="3" bestFit="1" customWidth="1"/>
    <col min="3" max="3" width="13.7109375" style="3" bestFit="1" customWidth="1"/>
    <col min="4" max="4" width="42.5703125" style="3" customWidth="1"/>
    <col min="5" max="5" width="18" style="3" customWidth="1"/>
    <col min="6" max="6" width="23.140625" style="3" customWidth="1"/>
    <col min="7" max="7" width="26.85546875" style="3" customWidth="1"/>
    <col min="8" max="8" width="11.42578125" style="27"/>
    <col min="9" max="9" width="13.28515625" style="27" customWidth="1"/>
    <col min="10" max="10" width="11.42578125" style="27"/>
    <col min="11" max="11" width="20.42578125" style="3" bestFit="1" customWidth="1"/>
    <col min="12" max="12" width="19.42578125" style="3" bestFit="1" customWidth="1"/>
    <col min="13" max="13" width="21.28515625" style="3" bestFit="1" customWidth="1"/>
    <col min="14" max="16384" width="11.42578125" style="3"/>
  </cols>
  <sheetData>
    <row r="1" spans="1:13" ht="96" x14ac:dyDescent="0.25">
      <c r="A1" s="1" t="s">
        <v>0</v>
      </c>
      <c r="B1" s="1" t="s">
        <v>1</v>
      </c>
      <c r="C1" s="1" t="s">
        <v>2</v>
      </c>
      <c r="D1" s="1" t="s">
        <v>485</v>
      </c>
      <c r="E1" s="2" t="s">
        <v>3</v>
      </c>
      <c r="F1" s="2" t="s">
        <v>4</v>
      </c>
      <c r="G1" s="2" t="s">
        <v>5</v>
      </c>
      <c r="H1" s="2" t="s">
        <v>6</v>
      </c>
      <c r="I1" s="2" t="s">
        <v>481</v>
      </c>
      <c r="J1" s="28" t="s">
        <v>7</v>
      </c>
      <c r="K1" s="29" t="s">
        <v>484</v>
      </c>
      <c r="L1" s="29" t="s">
        <v>8</v>
      </c>
      <c r="M1" s="29" t="s">
        <v>486</v>
      </c>
    </row>
    <row r="2" spans="1:13" x14ac:dyDescent="0.25">
      <c r="A2" s="4">
        <v>2016</v>
      </c>
      <c r="B2" s="5" t="s">
        <v>206</v>
      </c>
      <c r="C2" s="6" t="s">
        <v>207</v>
      </c>
      <c r="D2" s="5" t="s">
        <v>31</v>
      </c>
      <c r="E2" s="5" t="s">
        <v>104</v>
      </c>
      <c r="F2" s="5" t="s">
        <v>356</v>
      </c>
      <c r="G2" s="5" t="s">
        <v>357</v>
      </c>
      <c r="H2" s="7">
        <v>42734</v>
      </c>
      <c r="I2" s="7">
        <v>43604</v>
      </c>
      <c r="J2" s="7">
        <v>49612</v>
      </c>
      <c r="K2" s="8">
        <v>18053439894</v>
      </c>
      <c r="L2" s="9">
        <v>18053439894</v>
      </c>
      <c r="M2" s="9" t="s">
        <v>487</v>
      </c>
    </row>
    <row r="3" spans="1:13" x14ac:dyDescent="0.25">
      <c r="A3" s="4">
        <v>2016</v>
      </c>
      <c r="B3" s="5" t="s">
        <v>208</v>
      </c>
      <c r="C3" s="6" t="s">
        <v>207</v>
      </c>
      <c r="D3" s="5" t="s">
        <v>16</v>
      </c>
      <c r="E3" s="5" t="s">
        <v>98</v>
      </c>
      <c r="F3" s="5" t="s">
        <v>358</v>
      </c>
      <c r="G3" s="5" t="s">
        <v>357</v>
      </c>
      <c r="H3" s="7">
        <v>42734</v>
      </c>
      <c r="I3" s="7">
        <v>43475</v>
      </c>
      <c r="J3" s="7">
        <v>50039</v>
      </c>
      <c r="K3" s="8">
        <v>11213641875</v>
      </c>
      <c r="L3" s="8">
        <v>11213641875</v>
      </c>
      <c r="M3" s="9" t="s">
        <v>487</v>
      </c>
    </row>
    <row r="4" spans="1:13" x14ac:dyDescent="0.25">
      <c r="A4" s="4">
        <v>2016</v>
      </c>
      <c r="B4" s="5" t="s">
        <v>209</v>
      </c>
      <c r="C4" s="6" t="s">
        <v>207</v>
      </c>
      <c r="D4" s="5" t="s">
        <v>47</v>
      </c>
      <c r="E4" s="5" t="s">
        <v>48</v>
      </c>
      <c r="F4" s="5" t="s">
        <v>359</v>
      </c>
      <c r="G4" s="5" t="s">
        <v>357</v>
      </c>
      <c r="H4" s="10">
        <v>42734</v>
      </c>
      <c r="I4" s="10">
        <v>43591</v>
      </c>
      <c r="J4" s="10">
        <v>50038</v>
      </c>
      <c r="K4" s="8">
        <v>10924679242</v>
      </c>
      <c r="L4" s="9">
        <v>10924679242</v>
      </c>
      <c r="M4" s="9" t="s">
        <v>487</v>
      </c>
    </row>
    <row r="5" spans="1:13" x14ac:dyDescent="0.25">
      <c r="A5" s="4">
        <v>2016</v>
      </c>
      <c r="B5" s="5" t="s">
        <v>210</v>
      </c>
      <c r="C5" s="6" t="s">
        <v>207</v>
      </c>
      <c r="D5" s="5" t="s">
        <v>17</v>
      </c>
      <c r="E5" s="5" t="s">
        <v>25</v>
      </c>
      <c r="F5" s="5" t="s">
        <v>360</v>
      </c>
      <c r="G5" s="5" t="s">
        <v>357</v>
      </c>
      <c r="H5" s="7">
        <v>42734</v>
      </c>
      <c r="I5" s="7">
        <v>43799</v>
      </c>
      <c r="J5" s="7">
        <v>49612</v>
      </c>
      <c r="K5" s="8">
        <v>28538495670</v>
      </c>
      <c r="L5" s="9">
        <v>28538495670</v>
      </c>
      <c r="M5" s="9" t="s">
        <v>487</v>
      </c>
    </row>
    <row r="6" spans="1:13" x14ac:dyDescent="0.25">
      <c r="A6" s="4">
        <v>2016</v>
      </c>
      <c r="B6" s="5" t="s">
        <v>211</v>
      </c>
      <c r="C6" s="6" t="s">
        <v>207</v>
      </c>
      <c r="D6" s="5" t="s">
        <v>47</v>
      </c>
      <c r="E6" s="5" t="s">
        <v>48</v>
      </c>
      <c r="F6" s="5" t="s">
        <v>361</v>
      </c>
      <c r="G6" s="5" t="s">
        <v>357</v>
      </c>
      <c r="H6" s="10">
        <v>42734</v>
      </c>
      <c r="I6" s="10">
        <v>43728</v>
      </c>
      <c r="J6" s="10">
        <v>50039</v>
      </c>
      <c r="K6" s="8">
        <v>13499876219</v>
      </c>
      <c r="L6" s="9">
        <v>13499876219</v>
      </c>
      <c r="M6" s="9" t="s">
        <v>487</v>
      </c>
    </row>
    <row r="7" spans="1:13" x14ac:dyDescent="0.25">
      <c r="A7" s="4">
        <v>2016</v>
      </c>
      <c r="B7" s="5" t="s">
        <v>212</v>
      </c>
      <c r="C7" s="6" t="s">
        <v>207</v>
      </c>
      <c r="D7" s="5" t="s">
        <v>85</v>
      </c>
      <c r="E7" s="5" t="s">
        <v>43</v>
      </c>
      <c r="F7" s="5" t="s">
        <v>96</v>
      </c>
      <c r="G7" s="5" t="s">
        <v>357</v>
      </c>
      <c r="H7" s="7">
        <v>42734</v>
      </c>
      <c r="I7" s="7">
        <v>43793</v>
      </c>
      <c r="J7" s="7">
        <v>50038</v>
      </c>
      <c r="K7" s="8">
        <v>14585705557</v>
      </c>
      <c r="L7" s="9">
        <v>14585705557</v>
      </c>
      <c r="M7" s="9" t="s">
        <v>487</v>
      </c>
    </row>
    <row r="8" spans="1:13" x14ac:dyDescent="0.25">
      <c r="A8" s="4">
        <v>2016</v>
      </c>
      <c r="B8" s="5" t="s">
        <v>213</v>
      </c>
      <c r="C8" s="5" t="s">
        <v>207</v>
      </c>
      <c r="D8" s="5" t="s">
        <v>345</v>
      </c>
      <c r="E8" s="5" t="s">
        <v>362</v>
      </c>
      <c r="F8" s="5" t="s">
        <v>363</v>
      </c>
      <c r="G8" s="5" t="s">
        <v>357</v>
      </c>
      <c r="H8" s="10">
        <v>42734</v>
      </c>
      <c r="I8" s="10">
        <v>43463</v>
      </c>
      <c r="J8" s="10">
        <v>50039</v>
      </c>
      <c r="K8" s="8">
        <v>33774469616</v>
      </c>
      <c r="L8" s="8">
        <v>33774469616</v>
      </c>
      <c r="M8" s="9" t="s">
        <v>487</v>
      </c>
    </row>
    <row r="9" spans="1:13" x14ac:dyDescent="0.25">
      <c r="A9" s="4">
        <v>2016</v>
      </c>
      <c r="B9" s="5" t="s">
        <v>214</v>
      </c>
      <c r="C9" s="6" t="s">
        <v>207</v>
      </c>
      <c r="D9" s="5" t="s">
        <v>346</v>
      </c>
      <c r="E9" s="5" t="s">
        <v>364</v>
      </c>
      <c r="F9" s="5" t="s">
        <v>365</v>
      </c>
      <c r="G9" s="5" t="s">
        <v>357</v>
      </c>
      <c r="H9" s="10">
        <v>42734</v>
      </c>
      <c r="I9" s="10">
        <v>43662</v>
      </c>
      <c r="J9" s="10">
        <v>50039</v>
      </c>
      <c r="K9" s="8">
        <v>4247512885</v>
      </c>
      <c r="L9" s="9">
        <v>4247512885</v>
      </c>
      <c r="M9" s="9" t="s">
        <v>487</v>
      </c>
    </row>
    <row r="10" spans="1:13" x14ac:dyDescent="0.25">
      <c r="A10" s="4">
        <v>2016</v>
      </c>
      <c r="B10" s="5" t="s">
        <v>215</v>
      </c>
      <c r="C10" s="5" t="s">
        <v>207</v>
      </c>
      <c r="D10" s="5" t="s">
        <v>17</v>
      </c>
      <c r="E10" s="5" t="s">
        <v>25</v>
      </c>
      <c r="F10" s="5" t="s">
        <v>108</v>
      </c>
      <c r="G10" s="5" t="s">
        <v>357</v>
      </c>
      <c r="H10" s="7">
        <v>42734</v>
      </c>
      <c r="I10" s="7">
        <v>43799</v>
      </c>
      <c r="J10" s="7">
        <v>49612</v>
      </c>
      <c r="K10" s="8">
        <v>33536800633</v>
      </c>
      <c r="L10" s="9">
        <v>33536800633</v>
      </c>
      <c r="M10" s="9" t="s">
        <v>487</v>
      </c>
    </row>
    <row r="11" spans="1:13" x14ac:dyDescent="0.25">
      <c r="A11" s="4">
        <v>2016</v>
      </c>
      <c r="B11" s="5" t="s">
        <v>216</v>
      </c>
      <c r="C11" s="5" t="s">
        <v>207</v>
      </c>
      <c r="D11" s="5" t="s">
        <v>345</v>
      </c>
      <c r="E11" s="5" t="s">
        <v>112</v>
      </c>
      <c r="F11" s="5" t="s">
        <v>366</v>
      </c>
      <c r="G11" s="5" t="s">
        <v>357</v>
      </c>
      <c r="H11" s="10">
        <v>42734</v>
      </c>
      <c r="I11" s="10">
        <v>43463</v>
      </c>
      <c r="J11" s="10">
        <v>50039</v>
      </c>
      <c r="K11" s="8">
        <v>1693222502</v>
      </c>
      <c r="L11" s="8">
        <v>1693222502</v>
      </c>
      <c r="M11" s="9" t="s">
        <v>487</v>
      </c>
    </row>
    <row r="12" spans="1:13" x14ac:dyDescent="0.25">
      <c r="A12" s="4">
        <v>2016</v>
      </c>
      <c r="B12" s="5" t="s">
        <v>217</v>
      </c>
      <c r="C12" s="5" t="s">
        <v>207</v>
      </c>
      <c r="D12" s="5" t="s">
        <v>345</v>
      </c>
      <c r="E12" s="5" t="s">
        <v>110</v>
      </c>
      <c r="F12" s="5" t="s">
        <v>367</v>
      </c>
      <c r="G12" s="5" t="s">
        <v>357</v>
      </c>
      <c r="H12" s="10">
        <v>42734</v>
      </c>
      <c r="I12" s="10">
        <v>43463</v>
      </c>
      <c r="J12" s="10">
        <v>50039</v>
      </c>
      <c r="K12" s="8">
        <v>8200265412</v>
      </c>
      <c r="L12" s="8">
        <v>8200265412</v>
      </c>
      <c r="M12" s="9" t="s">
        <v>487</v>
      </c>
    </row>
    <row r="13" spans="1:13" x14ac:dyDescent="0.25">
      <c r="A13" s="4">
        <v>2016</v>
      </c>
      <c r="B13" s="5" t="s">
        <v>218</v>
      </c>
      <c r="C13" s="5" t="s">
        <v>207</v>
      </c>
      <c r="D13" s="5" t="s">
        <v>17</v>
      </c>
      <c r="E13" s="5" t="s">
        <v>25</v>
      </c>
      <c r="F13" s="5" t="s">
        <v>108</v>
      </c>
      <c r="G13" s="5" t="s">
        <v>357</v>
      </c>
      <c r="H13" s="7">
        <v>42734</v>
      </c>
      <c r="I13" s="7">
        <v>43799</v>
      </c>
      <c r="J13" s="7">
        <v>49612</v>
      </c>
      <c r="K13" s="8">
        <v>42699875343</v>
      </c>
      <c r="L13" s="9">
        <v>42699875343</v>
      </c>
      <c r="M13" s="9" t="s">
        <v>487</v>
      </c>
    </row>
    <row r="14" spans="1:13" x14ac:dyDescent="0.25">
      <c r="A14" s="4">
        <v>2016</v>
      </c>
      <c r="B14" s="5" t="s">
        <v>219</v>
      </c>
      <c r="C14" s="6" t="s">
        <v>207</v>
      </c>
      <c r="D14" s="5" t="s">
        <v>347</v>
      </c>
      <c r="E14" s="5" t="s">
        <v>156</v>
      </c>
      <c r="F14" s="5" t="s">
        <v>368</v>
      </c>
      <c r="G14" s="5" t="s">
        <v>357</v>
      </c>
      <c r="H14" s="10">
        <v>42734</v>
      </c>
      <c r="I14" s="10">
        <v>43465</v>
      </c>
      <c r="J14" s="10">
        <v>50039</v>
      </c>
      <c r="K14" s="8">
        <v>8803522736</v>
      </c>
      <c r="L14" s="8">
        <v>8803522736</v>
      </c>
      <c r="M14" s="9" t="s">
        <v>487</v>
      </c>
    </row>
    <row r="15" spans="1:13" x14ac:dyDescent="0.25">
      <c r="A15" s="4">
        <v>2016</v>
      </c>
      <c r="B15" s="5" t="s">
        <v>220</v>
      </c>
      <c r="C15" s="6" t="s">
        <v>207</v>
      </c>
      <c r="D15" s="5" t="s">
        <v>345</v>
      </c>
      <c r="E15" s="5" t="s">
        <v>369</v>
      </c>
      <c r="F15" s="5" t="s">
        <v>370</v>
      </c>
      <c r="G15" s="5" t="s">
        <v>357</v>
      </c>
      <c r="H15" s="10">
        <v>42734</v>
      </c>
      <c r="I15" s="10">
        <v>43708</v>
      </c>
      <c r="J15" s="10">
        <v>50038</v>
      </c>
      <c r="K15" s="8">
        <v>11085450703</v>
      </c>
      <c r="L15" s="9">
        <v>11085450703</v>
      </c>
      <c r="M15" s="9" t="s">
        <v>487</v>
      </c>
    </row>
    <row r="16" spans="1:13" x14ac:dyDescent="0.25">
      <c r="A16" s="4">
        <v>2016</v>
      </c>
      <c r="B16" s="5" t="s">
        <v>9</v>
      </c>
      <c r="C16" s="6" t="s">
        <v>10</v>
      </c>
      <c r="D16" s="5" t="s">
        <v>14</v>
      </c>
      <c r="E16" s="5" t="s">
        <v>18</v>
      </c>
      <c r="F16" s="5" t="s">
        <v>19</v>
      </c>
      <c r="G16" s="5" t="s">
        <v>20</v>
      </c>
      <c r="H16" s="10">
        <v>42734</v>
      </c>
      <c r="I16" s="10">
        <v>43449</v>
      </c>
      <c r="J16" s="10">
        <v>43449</v>
      </c>
      <c r="K16" s="11">
        <v>2730867335</v>
      </c>
      <c r="L16" s="11">
        <v>2730867335</v>
      </c>
      <c r="M16" s="9" t="s">
        <v>487</v>
      </c>
    </row>
    <row r="17" spans="1:13" x14ac:dyDescent="0.25">
      <c r="A17" s="4">
        <v>2016</v>
      </c>
      <c r="B17" s="5" t="s">
        <v>11</v>
      </c>
      <c r="C17" s="6" t="s">
        <v>10</v>
      </c>
      <c r="D17" s="5" t="s">
        <v>15</v>
      </c>
      <c r="E17" s="5" t="s">
        <v>21</v>
      </c>
      <c r="F17" s="5" t="s">
        <v>22</v>
      </c>
      <c r="G17" s="5" t="s">
        <v>20</v>
      </c>
      <c r="H17" s="10">
        <v>42734</v>
      </c>
      <c r="I17" s="10">
        <v>43454</v>
      </c>
      <c r="J17" s="10">
        <v>43454</v>
      </c>
      <c r="K17" s="11">
        <v>3761965941</v>
      </c>
      <c r="L17" s="11">
        <v>3761965941</v>
      </c>
      <c r="M17" s="9" t="s">
        <v>487</v>
      </c>
    </row>
    <row r="18" spans="1:13" x14ac:dyDescent="0.25">
      <c r="A18" s="4">
        <v>2016</v>
      </c>
      <c r="B18" s="5" t="s">
        <v>12</v>
      </c>
      <c r="C18" s="6" t="s">
        <v>10</v>
      </c>
      <c r="D18" s="5" t="s">
        <v>16</v>
      </c>
      <c r="E18" s="5" t="s">
        <v>23</v>
      </c>
      <c r="F18" s="5" t="s">
        <v>24</v>
      </c>
      <c r="G18" s="5" t="s">
        <v>20</v>
      </c>
      <c r="H18" s="10">
        <v>42734</v>
      </c>
      <c r="I18" s="10">
        <v>43008</v>
      </c>
      <c r="J18" s="10">
        <v>43008</v>
      </c>
      <c r="K18" s="11">
        <v>720355528</v>
      </c>
      <c r="L18" s="12">
        <v>720355528</v>
      </c>
      <c r="M18" s="9" t="s">
        <v>487</v>
      </c>
    </row>
    <row r="19" spans="1:13" x14ac:dyDescent="0.25">
      <c r="A19" s="4">
        <v>2016</v>
      </c>
      <c r="B19" s="5" t="s">
        <v>13</v>
      </c>
      <c r="C19" s="6" t="s">
        <v>10</v>
      </c>
      <c r="D19" s="5" t="s">
        <v>17</v>
      </c>
      <c r="E19" s="5" t="s">
        <v>25</v>
      </c>
      <c r="F19" s="5" t="s">
        <v>26</v>
      </c>
      <c r="G19" s="5" t="s">
        <v>20</v>
      </c>
      <c r="H19" s="10">
        <v>42734</v>
      </c>
      <c r="I19" s="10">
        <v>43371</v>
      </c>
      <c r="J19" s="10">
        <v>43371</v>
      </c>
      <c r="K19" s="11">
        <v>13459894177</v>
      </c>
      <c r="L19" s="12">
        <v>13459894177</v>
      </c>
      <c r="M19" s="9" t="s">
        <v>487</v>
      </c>
    </row>
    <row r="20" spans="1:13" x14ac:dyDescent="0.25">
      <c r="A20" s="4">
        <v>2016</v>
      </c>
      <c r="B20" s="13" t="s">
        <v>27</v>
      </c>
      <c r="C20" s="6" t="s">
        <v>10</v>
      </c>
      <c r="D20" s="6" t="s">
        <v>31</v>
      </c>
      <c r="E20" s="6" t="s">
        <v>32</v>
      </c>
      <c r="F20" s="6" t="s">
        <v>33</v>
      </c>
      <c r="G20" s="6" t="s">
        <v>20</v>
      </c>
      <c r="H20" s="14">
        <v>42734</v>
      </c>
      <c r="I20" s="15">
        <v>43913</v>
      </c>
      <c r="J20" s="15">
        <v>43913</v>
      </c>
      <c r="K20" s="16">
        <v>5556625000</v>
      </c>
      <c r="L20" s="16">
        <v>5556625000</v>
      </c>
      <c r="M20" s="9" t="s">
        <v>487</v>
      </c>
    </row>
    <row r="21" spans="1:13" x14ac:dyDescent="0.25">
      <c r="A21" s="4">
        <v>2016</v>
      </c>
      <c r="B21" s="5" t="s">
        <v>28</v>
      </c>
      <c r="C21" s="6" t="s">
        <v>10</v>
      </c>
      <c r="D21" s="5" t="s">
        <v>31</v>
      </c>
      <c r="E21" s="5" t="s">
        <v>34</v>
      </c>
      <c r="F21" s="5" t="s">
        <v>35</v>
      </c>
      <c r="G21" s="5" t="s">
        <v>20</v>
      </c>
      <c r="H21" s="10">
        <v>42734</v>
      </c>
      <c r="I21" s="10">
        <v>43674</v>
      </c>
      <c r="J21" s="10">
        <v>43674</v>
      </c>
      <c r="K21" s="11">
        <v>7999998187</v>
      </c>
      <c r="L21" s="12">
        <v>7999998187</v>
      </c>
      <c r="M21" s="9" t="s">
        <v>487</v>
      </c>
    </row>
    <row r="22" spans="1:13" x14ac:dyDescent="0.25">
      <c r="A22" s="4">
        <v>2016</v>
      </c>
      <c r="B22" s="5" t="s">
        <v>29</v>
      </c>
      <c r="C22" s="6" t="s">
        <v>10</v>
      </c>
      <c r="D22" s="5" t="s">
        <v>14</v>
      </c>
      <c r="E22" s="5" t="s">
        <v>18</v>
      </c>
      <c r="F22" s="5" t="s">
        <v>36</v>
      </c>
      <c r="G22" s="5" t="s">
        <v>20</v>
      </c>
      <c r="H22" s="10">
        <v>42734</v>
      </c>
      <c r="I22" s="10">
        <v>43426</v>
      </c>
      <c r="J22" s="10">
        <v>43426</v>
      </c>
      <c r="K22" s="11">
        <v>4404887345</v>
      </c>
      <c r="L22" s="12">
        <v>4404887345</v>
      </c>
      <c r="M22" s="9" t="s">
        <v>487</v>
      </c>
    </row>
    <row r="23" spans="1:13" x14ac:dyDescent="0.25">
      <c r="A23" s="4">
        <v>2016</v>
      </c>
      <c r="B23" s="5" t="s">
        <v>30</v>
      </c>
      <c r="C23" s="6" t="s">
        <v>10</v>
      </c>
      <c r="D23" s="5" t="s">
        <v>14</v>
      </c>
      <c r="E23" s="5" t="s">
        <v>34</v>
      </c>
      <c r="F23" s="5" t="s">
        <v>37</v>
      </c>
      <c r="G23" s="5" t="s">
        <v>20</v>
      </c>
      <c r="H23" s="10">
        <v>42734</v>
      </c>
      <c r="I23" s="10">
        <v>43146</v>
      </c>
      <c r="J23" s="10">
        <v>43146</v>
      </c>
      <c r="K23" s="11">
        <v>4284247275</v>
      </c>
      <c r="L23" s="12">
        <v>4284247275</v>
      </c>
      <c r="M23" s="9" t="s">
        <v>487</v>
      </c>
    </row>
    <row r="24" spans="1:13" x14ac:dyDescent="0.25">
      <c r="A24" s="4">
        <v>2016</v>
      </c>
      <c r="B24" s="5" t="s">
        <v>38</v>
      </c>
      <c r="C24" s="6" t="s">
        <v>10</v>
      </c>
      <c r="D24" s="5" t="s">
        <v>14</v>
      </c>
      <c r="E24" s="5" t="s">
        <v>41</v>
      </c>
      <c r="F24" s="5" t="s">
        <v>42</v>
      </c>
      <c r="G24" s="5" t="s">
        <v>20</v>
      </c>
      <c r="H24" s="10">
        <v>42734</v>
      </c>
      <c r="I24" s="10">
        <v>43206</v>
      </c>
      <c r="J24" s="10">
        <v>43206</v>
      </c>
      <c r="K24" s="11">
        <v>19874025811</v>
      </c>
      <c r="L24" s="12">
        <v>19874025811</v>
      </c>
      <c r="M24" s="9" t="s">
        <v>487</v>
      </c>
    </row>
    <row r="25" spans="1:13" x14ac:dyDescent="0.25">
      <c r="A25" s="4">
        <v>2016</v>
      </c>
      <c r="B25" s="5" t="s">
        <v>39</v>
      </c>
      <c r="C25" s="6" t="s">
        <v>10</v>
      </c>
      <c r="D25" s="5" t="s">
        <v>14</v>
      </c>
      <c r="E25" s="5" t="s">
        <v>43</v>
      </c>
      <c r="F25" s="5" t="s">
        <v>44</v>
      </c>
      <c r="G25" s="5" t="s">
        <v>20</v>
      </c>
      <c r="H25" s="10">
        <v>42734</v>
      </c>
      <c r="I25" s="10">
        <v>43281</v>
      </c>
      <c r="J25" s="10">
        <v>43281</v>
      </c>
      <c r="K25" s="11">
        <v>3935865113</v>
      </c>
      <c r="L25" s="12">
        <v>3935865113</v>
      </c>
      <c r="M25" s="9" t="s">
        <v>487</v>
      </c>
    </row>
    <row r="26" spans="1:13" x14ac:dyDescent="0.25">
      <c r="A26" s="4">
        <v>2016</v>
      </c>
      <c r="B26" s="5" t="s">
        <v>40</v>
      </c>
      <c r="C26" s="6" t="s">
        <v>10</v>
      </c>
      <c r="D26" s="5" t="s">
        <v>14</v>
      </c>
      <c r="E26" s="5" t="s">
        <v>43</v>
      </c>
      <c r="F26" s="5" t="s">
        <v>45</v>
      </c>
      <c r="G26" s="5" t="s">
        <v>20</v>
      </c>
      <c r="H26" s="10">
        <v>42734</v>
      </c>
      <c r="I26" s="10">
        <v>43464</v>
      </c>
      <c r="J26" s="10">
        <v>43464</v>
      </c>
      <c r="K26" s="11">
        <v>5758585790</v>
      </c>
      <c r="L26" s="12">
        <v>5758585790</v>
      </c>
      <c r="M26" s="9" t="s">
        <v>487</v>
      </c>
    </row>
    <row r="27" spans="1:13" x14ac:dyDescent="0.25">
      <c r="A27" s="4">
        <v>2017</v>
      </c>
      <c r="B27" s="5" t="s">
        <v>221</v>
      </c>
      <c r="C27" s="6" t="s">
        <v>222</v>
      </c>
      <c r="D27" s="5" t="s">
        <v>17</v>
      </c>
      <c r="E27" s="5" t="s">
        <v>122</v>
      </c>
      <c r="F27" s="5" t="s">
        <v>157</v>
      </c>
      <c r="G27" s="5" t="s">
        <v>371</v>
      </c>
      <c r="H27" s="10">
        <v>43098</v>
      </c>
      <c r="I27" s="10" t="s">
        <v>483</v>
      </c>
      <c r="J27" s="10">
        <v>45289</v>
      </c>
      <c r="K27" s="17">
        <v>0</v>
      </c>
      <c r="L27" s="18">
        <v>0</v>
      </c>
      <c r="M27" s="9" t="s">
        <v>487</v>
      </c>
    </row>
    <row r="28" spans="1:13" x14ac:dyDescent="0.25">
      <c r="A28" s="4">
        <v>2017</v>
      </c>
      <c r="B28" s="13" t="s">
        <v>223</v>
      </c>
      <c r="C28" s="6" t="s">
        <v>207</v>
      </c>
      <c r="D28" s="6" t="s">
        <v>31</v>
      </c>
      <c r="E28" s="6" t="s">
        <v>104</v>
      </c>
      <c r="F28" s="6" t="s">
        <v>372</v>
      </c>
      <c r="G28" s="6" t="s">
        <v>357</v>
      </c>
      <c r="H28" s="14">
        <v>43097</v>
      </c>
      <c r="I28" s="15">
        <v>44161</v>
      </c>
      <c r="J28" s="15">
        <v>44161</v>
      </c>
      <c r="K28" s="19">
        <v>3478307004</v>
      </c>
      <c r="L28" s="19">
        <v>3478307004</v>
      </c>
      <c r="M28" s="9" t="s">
        <v>487</v>
      </c>
    </row>
    <row r="29" spans="1:13" x14ac:dyDescent="0.25">
      <c r="A29" s="4">
        <v>2017</v>
      </c>
      <c r="B29" s="13" t="s">
        <v>224</v>
      </c>
      <c r="C29" s="6" t="s">
        <v>207</v>
      </c>
      <c r="D29" s="6" t="s">
        <v>31</v>
      </c>
      <c r="E29" s="6" t="s">
        <v>104</v>
      </c>
      <c r="F29" s="6" t="s">
        <v>373</v>
      </c>
      <c r="G29" s="6" t="s">
        <v>357</v>
      </c>
      <c r="H29" s="14">
        <v>43097</v>
      </c>
      <c r="I29" s="15">
        <v>44163</v>
      </c>
      <c r="J29" s="15">
        <v>44163</v>
      </c>
      <c r="K29" s="19">
        <v>3129517869</v>
      </c>
      <c r="L29" s="19">
        <v>3129517869</v>
      </c>
      <c r="M29" s="9" t="s">
        <v>487</v>
      </c>
    </row>
    <row r="30" spans="1:13" x14ac:dyDescent="0.25">
      <c r="A30" s="4">
        <v>2017</v>
      </c>
      <c r="B30" s="5" t="s">
        <v>225</v>
      </c>
      <c r="C30" s="6" t="s">
        <v>207</v>
      </c>
      <c r="D30" s="5" t="s">
        <v>86</v>
      </c>
      <c r="E30" s="5" t="s">
        <v>98</v>
      </c>
      <c r="F30" s="5" t="s">
        <v>374</v>
      </c>
      <c r="G30" s="5" t="s">
        <v>357</v>
      </c>
      <c r="H30" s="10">
        <v>43097</v>
      </c>
      <c r="I30" s="10">
        <v>43548</v>
      </c>
      <c r="J30" s="10">
        <v>50401</v>
      </c>
      <c r="K30" s="8">
        <v>1447764313</v>
      </c>
      <c r="L30" s="9">
        <v>0</v>
      </c>
      <c r="M30" s="9" t="s">
        <v>487</v>
      </c>
    </row>
    <row r="31" spans="1:13" x14ac:dyDescent="0.25">
      <c r="A31" s="4">
        <v>2017</v>
      </c>
      <c r="B31" s="5" t="s">
        <v>226</v>
      </c>
      <c r="C31" s="6" t="s">
        <v>207</v>
      </c>
      <c r="D31" s="5" t="s">
        <v>86</v>
      </c>
      <c r="E31" s="5" t="s">
        <v>98</v>
      </c>
      <c r="F31" s="5" t="s">
        <v>375</v>
      </c>
      <c r="G31" s="5" t="s">
        <v>357</v>
      </c>
      <c r="H31" s="7">
        <v>43097</v>
      </c>
      <c r="I31" s="7">
        <v>43548</v>
      </c>
      <c r="J31" s="7">
        <v>50402</v>
      </c>
      <c r="K31" s="8">
        <v>1131183501</v>
      </c>
      <c r="L31" s="8">
        <v>1131183501</v>
      </c>
      <c r="M31" s="9" t="s">
        <v>487</v>
      </c>
    </row>
    <row r="32" spans="1:13" x14ac:dyDescent="0.25">
      <c r="A32" s="4">
        <v>2017</v>
      </c>
      <c r="B32" s="5" t="s">
        <v>227</v>
      </c>
      <c r="C32" s="6" t="s">
        <v>207</v>
      </c>
      <c r="D32" s="5" t="s">
        <v>86</v>
      </c>
      <c r="E32" s="5" t="s">
        <v>98</v>
      </c>
      <c r="F32" s="5" t="s">
        <v>376</v>
      </c>
      <c r="G32" s="5" t="s">
        <v>357</v>
      </c>
      <c r="H32" s="7">
        <v>43097</v>
      </c>
      <c r="I32" s="7">
        <v>43548</v>
      </c>
      <c r="J32" s="7">
        <v>50402</v>
      </c>
      <c r="K32" s="20">
        <v>1088809401</v>
      </c>
      <c r="L32" s="8">
        <v>1088809401</v>
      </c>
      <c r="M32" s="9" t="s">
        <v>487</v>
      </c>
    </row>
    <row r="33" spans="1:13" x14ac:dyDescent="0.25">
      <c r="A33" s="4">
        <v>2017</v>
      </c>
      <c r="B33" s="5" t="s">
        <v>228</v>
      </c>
      <c r="C33" s="6" t="s">
        <v>207</v>
      </c>
      <c r="D33" s="5" t="s">
        <v>86</v>
      </c>
      <c r="E33" s="5" t="s">
        <v>98</v>
      </c>
      <c r="F33" s="5" t="s">
        <v>377</v>
      </c>
      <c r="G33" s="5" t="s">
        <v>357</v>
      </c>
      <c r="H33" s="7">
        <v>43097</v>
      </c>
      <c r="I33" s="7">
        <v>43548</v>
      </c>
      <c r="J33" s="7">
        <v>50402</v>
      </c>
      <c r="K33" s="8">
        <v>1145891756</v>
      </c>
      <c r="L33" s="8">
        <v>1145891756</v>
      </c>
      <c r="M33" s="9" t="s">
        <v>487</v>
      </c>
    </row>
    <row r="34" spans="1:13" x14ac:dyDescent="0.25">
      <c r="A34" s="4">
        <v>2017</v>
      </c>
      <c r="B34" s="5" t="s">
        <v>229</v>
      </c>
      <c r="C34" s="6" t="s">
        <v>207</v>
      </c>
      <c r="D34" s="5" t="s">
        <v>86</v>
      </c>
      <c r="E34" s="5" t="s">
        <v>98</v>
      </c>
      <c r="F34" s="5" t="s">
        <v>377</v>
      </c>
      <c r="G34" s="5" t="s">
        <v>357</v>
      </c>
      <c r="H34" s="7">
        <v>43097</v>
      </c>
      <c r="I34" s="7">
        <v>43548</v>
      </c>
      <c r="J34" s="7">
        <v>50402</v>
      </c>
      <c r="K34" s="8">
        <v>1032288536</v>
      </c>
      <c r="L34" s="8">
        <v>1032288536</v>
      </c>
      <c r="M34" s="9" t="s">
        <v>487</v>
      </c>
    </row>
    <row r="35" spans="1:13" x14ac:dyDescent="0.25">
      <c r="A35" s="4">
        <v>2017</v>
      </c>
      <c r="B35" s="5" t="s">
        <v>230</v>
      </c>
      <c r="C35" s="6" t="s">
        <v>207</v>
      </c>
      <c r="D35" s="5" t="s">
        <v>347</v>
      </c>
      <c r="E35" s="5" t="s">
        <v>156</v>
      </c>
      <c r="F35" s="5" t="s">
        <v>368</v>
      </c>
      <c r="G35" s="5" t="s">
        <v>357</v>
      </c>
      <c r="H35" s="10">
        <v>43097</v>
      </c>
      <c r="I35" s="10">
        <v>43717</v>
      </c>
      <c r="J35" s="10">
        <v>50401</v>
      </c>
      <c r="K35" s="8">
        <v>1478045388</v>
      </c>
      <c r="L35" s="9">
        <v>1478045388</v>
      </c>
      <c r="M35" s="9" t="s">
        <v>487</v>
      </c>
    </row>
    <row r="36" spans="1:13" x14ac:dyDescent="0.25">
      <c r="A36" s="4">
        <v>2017</v>
      </c>
      <c r="B36" s="5" t="s">
        <v>231</v>
      </c>
      <c r="C36" s="6" t="s">
        <v>207</v>
      </c>
      <c r="D36" s="5" t="s">
        <v>348</v>
      </c>
      <c r="E36" s="5" t="s">
        <v>156</v>
      </c>
      <c r="F36" s="5" t="s">
        <v>378</v>
      </c>
      <c r="G36" s="5" t="s">
        <v>357</v>
      </c>
      <c r="H36" s="10">
        <v>43097</v>
      </c>
      <c r="I36" s="10">
        <v>43756</v>
      </c>
      <c r="J36" s="10">
        <v>50401</v>
      </c>
      <c r="K36" s="8">
        <v>822273745</v>
      </c>
      <c r="L36" s="9">
        <v>822273745</v>
      </c>
      <c r="M36" s="9" t="s">
        <v>487</v>
      </c>
    </row>
    <row r="37" spans="1:13" x14ac:dyDescent="0.25">
      <c r="A37" s="4">
        <v>2017</v>
      </c>
      <c r="B37" s="5" t="s">
        <v>232</v>
      </c>
      <c r="C37" s="6" t="s">
        <v>207</v>
      </c>
      <c r="D37" s="5" t="s">
        <v>347</v>
      </c>
      <c r="E37" s="5" t="s">
        <v>156</v>
      </c>
      <c r="F37" s="5" t="s">
        <v>368</v>
      </c>
      <c r="G37" s="5" t="s">
        <v>357</v>
      </c>
      <c r="H37" s="10">
        <v>43097</v>
      </c>
      <c r="I37" s="10">
        <v>43628</v>
      </c>
      <c r="J37" s="7">
        <v>50402</v>
      </c>
      <c r="K37" s="8">
        <v>540195011</v>
      </c>
      <c r="L37" s="8">
        <v>540195011</v>
      </c>
      <c r="M37" s="9" t="s">
        <v>487</v>
      </c>
    </row>
    <row r="38" spans="1:13" x14ac:dyDescent="0.25">
      <c r="A38" s="4">
        <v>2017</v>
      </c>
      <c r="B38" s="5" t="s">
        <v>233</v>
      </c>
      <c r="C38" s="5" t="s">
        <v>207</v>
      </c>
      <c r="D38" s="5" t="s">
        <v>85</v>
      </c>
      <c r="E38" s="5" t="s">
        <v>43</v>
      </c>
      <c r="F38" s="5" t="s">
        <v>45</v>
      </c>
      <c r="G38" s="5" t="s">
        <v>357</v>
      </c>
      <c r="H38" s="7">
        <v>43098</v>
      </c>
      <c r="I38" s="7">
        <v>43788</v>
      </c>
      <c r="J38" s="7">
        <v>50403</v>
      </c>
      <c r="K38" s="8">
        <v>1288295434</v>
      </c>
      <c r="L38" s="8">
        <v>1288295434</v>
      </c>
      <c r="M38" s="9" t="s">
        <v>487</v>
      </c>
    </row>
    <row r="39" spans="1:13" x14ac:dyDescent="0.25">
      <c r="A39" s="4">
        <v>2017</v>
      </c>
      <c r="B39" s="5" t="s">
        <v>234</v>
      </c>
      <c r="C39" s="5" t="s">
        <v>207</v>
      </c>
      <c r="D39" s="5" t="s">
        <v>85</v>
      </c>
      <c r="E39" s="5" t="s">
        <v>43</v>
      </c>
      <c r="F39" s="5" t="s">
        <v>44</v>
      </c>
      <c r="G39" s="5" t="s">
        <v>357</v>
      </c>
      <c r="H39" s="7">
        <v>43098</v>
      </c>
      <c r="I39" s="7">
        <v>44101</v>
      </c>
      <c r="J39" s="7">
        <v>50403</v>
      </c>
      <c r="K39" s="8">
        <v>1402767315</v>
      </c>
      <c r="L39" s="8">
        <v>1402767315</v>
      </c>
      <c r="M39" s="9" t="s">
        <v>487</v>
      </c>
    </row>
    <row r="40" spans="1:13" x14ac:dyDescent="0.25">
      <c r="A40" s="4">
        <v>2017</v>
      </c>
      <c r="B40" s="5" t="s">
        <v>235</v>
      </c>
      <c r="C40" s="6" t="s">
        <v>207</v>
      </c>
      <c r="D40" s="5" t="s">
        <v>348</v>
      </c>
      <c r="E40" s="5" t="s">
        <v>156</v>
      </c>
      <c r="F40" s="5" t="s">
        <v>379</v>
      </c>
      <c r="G40" s="5" t="s">
        <v>357</v>
      </c>
      <c r="H40" s="10">
        <v>43097</v>
      </c>
      <c r="I40" s="10">
        <v>43628</v>
      </c>
      <c r="J40" s="7">
        <v>50402</v>
      </c>
      <c r="K40" s="8">
        <v>630312404</v>
      </c>
      <c r="L40" s="8">
        <v>630312404</v>
      </c>
      <c r="M40" s="9" t="s">
        <v>487</v>
      </c>
    </row>
    <row r="41" spans="1:13" x14ac:dyDescent="0.25">
      <c r="A41" s="4">
        <v>2017</v>
      </c>
      <c r="B41" s="5" t="s">
        <v>236</v>
      </c>
      <c r="C41" s="5" t="s">
        <v>207</v>
      </c>
      <c r="D41" s="5" t="s">
        <v>85</v>
      </c>
      <c r="E41" s="5" t="s">
        <v>43</v>
      </c>
      <c r="F41" s="5" t="s">
        <v>97</v>
      </c>
      <c r="G41" s="5" t="s">
        <v>357</v>
      </c>
      <c r="H41" s="7">
        <v>43098</v>
      </c>
      <c r="I41" s="7">
        <v>43788</v>
      </c>
      <c r="J41" s="7">
        <v>50403</v>
      </c>
      <c r="K41" s="8">
        <v>9158673141</v>
      </c>
      <c r="L41" s="8">
        <v>9158673141</v>
      </c>
      <c r="M41" s="9" t="s">
        <v>487</v>
      </c>
    </row>
    <row r="42" spans="1:13" x14ac:dyDescent="0.25">
      <c r="A42" s="4">
        <v>2017</v>
      </c>
      <c r="B42" s="5" t="s">
        <v>237</v>
      </c>
      <c r="C42" s="6" t="s">
        <v>207</v>
      </c>
      <c r="D42" s="5" t="s">
        <v>347</v>
      </c>
      <c r="E42" s="5" t="s">
        <v>156</v>
      </c>
      <c r="F42" s="5" t="s">
        <v>378</v>
      </c>
      <c r="G42" s="5" t="s">
        <v>357</v>
      </c>
      <c r="H42" s="10">
        <v>43097</v>
      </c>
      <c r="I42" s="10">
        <v>43574</v>
      </c>
      <c r="J42" s="7">
        <v>50402</v>
      </c>
      <c r="K42" s="8">
        <v>353078697</v>
      </c>
      <c r="L42" s="8">
        <v>353078697</v>
      </c>
      <c r="M42" s="9" t="s">
        <v>487</v>
      </c>
    </row>
    <row r="43" spans="1:13" x14ac:dyDescent="0.25">
      <c r="A43" s="4">
        <v>2017</v>
      </c>
      <c r="B43" s="5" t="s">
        <v>238</v>
      </c>
      <c r="C43" s="5" t="s">
        <v>207</v>
      </c>
      <c r="D43" s="5" t="s">
        <v>85</v>
      </c>
      <c r="E43" s="5" t="s">
        <v>43</v>
      </c>
      <c r="F43" s="5" t="s">
        <v>380</v>
      </c>
      <c r="G43" s="5" t="s">
        <v>357</v>
      </c>
      <c r="H43" s="7">
        <v>43098</v>
      </c>
      <c r="I43" s="7">
        <v>43788</v>
      </c>
      <c r="J43" s="7">
        <v>50403</v>
      </c>
      <c r="K43" s="8">
        <v>3568659867</v>
      </c>
      <c r="L43" s="8">
        <v>3568659867</v>
      </c>
      <c r="M43" s="9" t="s">
        <v>487</v>
      </c>
    </row>
    <row r="44" spans="1:13" x14ac:dyDescent="0.25">
      <c r="A44" s="4">
        <v>2017</v>
      </c>
      <c r="B44" s="5" t="s">
        <v>239</v>
      </c>
      <c r="C44" s="6" t="s">
        <v>207</v>
      </c>
      <c r="D44" s="5" t="s">
        <v>85</v>
      </c>
      <c r="E44" s="5" t="s">
        <v>43</v>
      </c>
      <c r="F44" s="5" t="s">
        <v>45</v>
      </c>
      <c r="G44" s="5" t="s">
        <v>357</v>
      </c>
      <c r="H44" s="7">
        <v>43098</v>
      </c>
      <c r="I44" s="7">
        <v>43788</v>
      </c>
      <c r="J44" s="7">
        <v>50403</v>
      </c>
      <c r="K44" s="8">
        <v>655883148</v>
      </c>
      <c r="L44" s="9">
        <v>655883148</v>
      </c>
      <c r="M44" s="9" t="s">
        <v>487</v>
      </c>
    </row>
    <row r="45" spans="1:13" x14ac:dyDescent="0.25">
      <c r="A45" s="21">
        <v>2017</v>
      </c>
      <c r="B45" s="22" t="s">
        <v>240</v>
      </c>
      <c r="C45" s="22" t="s">
        <v>207</v>
      </c>
      <c r="D45" s="22" t="s">
        <v>15</v>
      </c>
      <c r="E45" s="22" t="s">
        <v>21</v>
      </c>
      <c r="F45" s="22" t="s">
        <v>381</v>
      </c>
      <c r="G45" s="22" t="s">
        <v>382</v>
      </c>
      <c r="H45" s="23">
        <v>43097</v>
      </c>
      <c r="I45" s="7">
        <v>44165</v>
      </c>
      <c r="J45" s="7">
        <v>50297</v>
      </c>
      <c r="K45" s="8">
        <v>9314343830</v>
      </c>
      <c r="L45" s="8">
        <v>9314343830</v>
      </c>
      <c r="M45" s="9" t="s">
        <v>487</v>
      </c>
    </row>
    <row r="46" spans="1:13" x14ac:dyDescent="0.25">
      <c r="A46" s="4">
        <v>2017</v>
      </c>
      <c r="B46" s="5" t="s">
        <v>241</v>
      </c>
      <c r="C46" s="6" t="s">
        <v>207</v>
      </c>
      <c r="D46" s="5" t="s">
        <v>347</v>
      </c>
      <c r="E46" s="5" t="s">
        <v>156</v>
      </c>
      <c r="F46" s="5" t="s">
        <v>383</v>
      </c>
      <c r="G46" s="5" t="s">
        <v>357</v>
      </c>
      <c r="H46" s="10">
        <v>43097</v>
      </c>
      <c r="I46" s="10">
        <v>43720</v>
      </c>
      <c r="J46" s="10">
        <v>50401</v>
      </c>
      <c r="K46" s="8">
        <v>1648886123</v>
      </c>
      <c r="L46" s="9">
        <v>1648886123</v>
      </c>
      <c r="M46" s="9" t="s">
        <v>487</v>
      </c>
    </row>
    <row r="47" spans="1:13" x14ac:dyDescent="0.25">
      <c r="A47" s="4">
        <v>2017</v>
      </c>
      <c r="B47" s="5" t="s">
        <v>242</v>
      </c>
      <c r="C47" s="6" t="s">
        <v>207</v>
      </c>
      <c r="D47" s="5" t="s">
        <v>348</v>
      </c>
      <c r="E47" s="5" t="s">
        <v>156</v>
      </c>
      <c r="F47" s="5" t="s">
        <v>368</v>
      </c>
      <c r="G47" s="5" t="s">
        <v>357</v>
      </c>
      <c r="H47" s="10">
        <v>43097</v>
      </c>
      <c r="I47" s="10">
        <v>43584</v>
      </c>
      <c r="J47" s="7">
        <v>50402</v>
      </c>
      <c r="K47" s="8">
        <v>384581284</v>
      </c>
      <c r="L47" s="8">
        <v>384581284</v>
      </c>
      <c r="M47" s="9" t="s">
        <v>487</v>
      </c>
    </row>
    <row r="48" spans="1:13" x14ac:dyDescent="0.25">
      <c r="A48" s="4">
        <v>2017</v>
      </c>
      <c r="B48" s="5" t="s">
        <v>243</v>
      </c>
      <c r="C48" s="6" t="s">
        <v>207</v>
      </c>
      <c r="D48" s="5" t="s">
        <v>85</v>
      </c>
      <c r="E48" s="5" t="s">
        <v>384</v>
      </c>
      <c r="F48" s="5" t="s">
        <v>385</v>
      </c>
      <c r="G48" s="5" t="s">
        <v>357</v>
      </c>
      <c r="H48" s="7">
        <v>43098</v>
      </c>
      <c r="I48" s="7">
        <v>44093</v>
      </c>
      <c r="J48" s="7">
        <v>50403</v>
      </c>
      <c r="K48" s="8">
        <v>2594713650</v>
      </c>
      <c r="L48" s="9">
        <v>2594713650</v>
      </c>
      <c r="M48" s="9" t="s">
        <v>487</v>
      </c>
    </row>
    <row r="49" spans="1:13" x14ac:dyDescent="0.25">
      <c r="A49" s="4">
        <v>2017</v>
      </c>
      <c r="B49" s="5" t="s">
        <v>244</v>
      </c>
      <c r="C49" s="6" t="s">
        <v>207</v>
      </c>
      <c r="D49" s="5" t="s">
        <v>349</v>
      </c>
      <c r="E49" s="5" t="s">
        <v>386</v>
      </c>
      <c r="F49" s="5" t="s">
        <v>387</v>
      </c>
      <c r="G49" s="5" t="s">
        <v>357</v>
      </c>
      <c r="H49" s="7">
        <v>43095</v>
      </c>
      <c r="I49" s="7">
        <v>44114</v>
      </c>
      <c r="J49" s="7">
        <v>50402</v>
      </c>
      <c r="K49" s="8">
        <v>7845354205</v>
      </c>
      <c r="L49" s="9">
        <v>7845354205</v>
      </c>
      <c r="M49" s="9" t="s">
        <v>487</v>
      </c>
    </row>
    <row r="50" spans="1:13" x14ac:dyDescent="0.25">
      <c r="A50" s="4">
        <v>2017</v>
      </c>
      <c r="B50" s="5" t="s">
        <v>245</v>
      </c>
      <c r="C50" s="6" t="s">
        <v>207</v>
      </c>
      <c r="D50" s="5" t="s">
        <v>348</v>
      </c>
      <c r="E50" s="5" t="s">
        <v>156</v>
      </c>
      <c r="F50" s="5" t="s">
        <v>379</v>
      </c>
      <c r="G50" s="5" t="s">
        <v>357</v>
      </c>
      <c r="H50" s="10">
        <v>43097</v>
      </c>
      <c r="I50" s="10">
        <v>43561</v>
      </c>
      <c r="J50" s="10">
        <v>50402</v>
      </c>
      <c r="K50" s="8">
        <v>85782037</v>
      </c>
      <c r="L50" s="8">
        <v>85782037</v>
      </c>
      <c r="M50" s="9" t="s">
        <v>487</v>
      </c>
    </row>
    <row r="51" spans="1:13" x14ac:dyDescent="0.25">
      <c r="A51" s="4">
        <v>2017</v>
      </c>
      <c r="B51" s="5" t="s">
        <v>246</v>
      </c>
      <c r="C51" s="6" t="s">
        <v>207</v>
      </c>
      <c r="D51" s="5" t="s">
        <v>347</v>
      </c>
      <c r="E51" s="5" t="s">
        <v>156</v>
      </c>
      <c r="F51" s="5" t="s">
        <v>379</v>
      </c>
      <c r="G51" s="5" t="s">
        <v>357</v>
      </c>
      <c r="H51" s="10">
        <v>43097</v>
      </c>
      <c r="I51" s="10">
        <v>43594</v>
      </c>
      <c r="J51" s="7">
        <v>50402</v>
      </c>
      <c r="K51" s="8">
        <v>480783659</v>
      </c>
      <c r="L51" s="8">
        <v>480783659</v>
      </c>
      <c r="M51" s="9" t="s">
        <v>487</v>
      </c>
    </row>
    <row r="52" spans="1:13" x14ac:dyDescent="0.25">
      <c r="A52" s="4">
        <v>2017</v>
      </c>
      <c r="B52" s="5" t="s">
        <v>247</v>
      </c>
      <c r="C52" s="6" t="s">
        <v>207</v>
      </c>
      <c r="D52" s="5" t="s">
        <v>17</v>
      </c>
      <c r="E52" s="5" t="s">
        <v>25</v>
      </c>
      <c r="F52" s="5" t="s">
        <v>388</v>
      </c>
      <c r="G52" s="5" t="s">
        <v>357</v>
      </c>
      <c r="H52" s="7">
        <v>43097</v>
      </c>
      <c r="I52" s="7">
        <v>43830</v>
      </c>
      <c r="J52" s="7">
        <v>50402</v>
      </c>
      <c r="K52" s="8">
        <v>3406069495</v>
      </c>
      <c r="L52" s="9">
        <v>3406069495</v>
      </c>
      <c r="M52" s="9" t="s">
        <v>487</v>
      </c>
    </row>
    <row r="53" spans="1:13" x14ac:dyDescent="0.25">
      <c r="A53" s="4">
        <v>2017</v>
      </c>
      <c r="B53" s="5" t="s">
        <v>248</v>
      </c>
      <c r="C53" s="6" t="s">
        <v>207</v>
      </c>
      <c r="D53" s="5" t="s">
        <v>17</v>
      </c>
      <c r="E53" s="5" t="s">
        <v>25</v>
      </c>
      <c r="F53" s="5" t="s">
        <v>389</v>
      </c>
      <c r="G53" s="5" t="s">
        <v>357</v>
      </c>
      <c r="H53" s="7">
        <v>43097</v>
      </c>
      <c r="I53" s="7">
        <v>43799</v>
      </c>
      <c r="J53" s="7">
        <v>50402</v>
      </c>
      <c r="K53" s="8">
        <v>4455287802</v>
      </c>
      <c r="L53" s="9">
        <v>4455287802</v>
      </c>
      <c r="M53" s="9" t="s">
        <v>487</v>
      </c>
    </row>
    <row r="54" spans="1:13" x14ac:dyDescent="0.25">
      <c r="A54" s="4">
        <v>2017</v>
      </c>
      <c r="B54" s="5" t="s">
        <v>249</v>
      </c>
      <c r="C54" s="6" t="s">
        <v>207</v>
      </c>
      <c r="D54" s="5" t="s">
        <v>347</v>
      </c>
      <c r="E54" s="5" t="s">
        <v>156</v>
      </c>
      <c r="F54" s="5" t="s">
        <v>390</v>
      </c>
      <c r="G54" s="5" t="s">
        <v>357</v>
      </c>
      <c r="H54" s="10">
        <v>43097</v>
      </c>
      <c r="I54" s="10">
        <v>43616</v>
      </c>
      <c r="J54" s="7">
        <v>50402</v>
      </c>
      <c r="K54" s="8">
        <v>624385503</v>
      </c>
      <c r="L54" s="8">
        <v>624385503</v>
      </c>
      <c r="M54" s="9" t="s">
        <v>487</v>
      </c>
    </row>
    <row r="55" spans="1:13" x14ac:dyDescent="0.25">
      <c r="A55" s="4">
        <v>2017</v>
      </c>
      <c r="B55" s="5" t="s">
        <v>46</v>
      </c>
      <c r="C55" s="6" t="s">
        <v>10</v>
      </c>
      <c r="D55" s="5" t="s">
        <v>47</v>
      </c>
      <c r="E55" s="5" t="s">
        <v>48</v>
      </c>
      <c r="F55" s="5" t="s">
        <v>49</v>
      </c>
      <c r="G55" s="5" t="s">
        <v>20</v>
      </c>
      <c r="H55" s="10">
        <v>43097</v>
      </c>
      <c r="I55" s="10">
        <v>43599</v>
      </c>
      <c r="J55" s="10">
        <v>43599</v>
      </c>
      <c r="K55" s="11">
        <v>1931566910</v>
      </c>
      <c r="L55" s="11">
        <v>736549399</v>
      </c>
      <c r="M55" s="9" t="s">
        <v>487</v>
      </c>
    </row>
    <row r="56" spans="1:13" x14ac:dyDescent="0.25">
      <c r="A56" s="4">
        <v>2017</v>
      </c>
      <c r="B56" s="5" t="s">
        <v>50</v>
      </c>
      <c r="C56" s="6" t="s">
        <v>10</v>
      </c>
      <c r="D56" s="5" t="s">
        <v>16</v>
      </c>
      <c r="E56" s="5" t="s">
        <v>87</v>
      </c>
      <c r="F56" s="5" t="s">
        <v>24</v>
      </c>
      <c r="G56" s="5" t="s">
        <v>20</v>
      </c>
      <c r="H56" s="7">
        <v>43097</v>
      </c>
      <c r="I56" s="7">
        <v>44196</v>
      </c>
      <c r="J56" s="7">
        <v>44196</v>
      </c>
      <c r="K56" s="11">
        <v>14324869954</v>
      </c>
      <c r="L56" s="11">
        <v>5462391340</v>
      </c>
      <c r="M56" s="9" t="s">
        <v>487</v>
      </c>
    </row>
    <row r="57" spans="1:13" x14ac:dyDescent="0.25">
      <c r="A57" s="4">
        <v>2017</v>
      </c>
      <c r="B57" s="5" t="s">
        <v>51</v>
      </c>
      <c r="C57" s="5" t="s">
        <v>10</v>
      </c>
      <c r="D57" s="5" t="s">
        <v>83</v>
      </c>
      <c r="E57" s="5" t="s">
        <v>88</v>
      </c>
      <c r="F57" s="5" t="s">
        <v>89</v>
      </c>
      <c r="G57" s="5" t="s">
        <v>20</v>
      </c>
      <c r="H57" s="10">
        <v>43087</v>
      </c>
      <c r="I57" s="10">
        <v>43799</v>
      </c>
      <c r="J57" s="10">
        <v>43799</v>
      </c>
      <c r="K57" s="11">
        <v>6499601875</v>
      </c>
      <c r="L57" s="11">
        <v>2478442674</v>
      </c>
      <c r="M57" s="9" t="s">
        <v>487</v>
      </c>
    </row>
    <row r="58" spans="1:13" x14ac:dyDescent="0.25">
      <c r="A58" s="4">
        <v>2017</v>
      </c>
      <c r="B58" s="5" t="s">
        <v>52</v>
      </c>
      <c r="C58" s="6" t="s">
        <v>10</v>
      </c>
      <c r="D58" s="5" t="s">
        <v>84</v>
      </c>
      <c r="E58" s="5" t="s">
        <v>88</v>
      </c>
      <c r="F58" s="5" t="s">
        <v>90</v>
      </c>
      <c r="G58" s="5" t="s">
        <v>20</v>
      </c>
      <c r="H58" s="10">
        <v>43097</v>
      </c>
      <c r="I58" s="10">
        <v>43646</v>
      </c>
      <c r="J58" s="10">
        <v>43646</v>
      </c>
      <c r="K58" s="11">
        <v>9953613469</v>
      </c>
      <c r="L58" s="12">
        <v>3795534074</v>
      </c>
      <c r="M58" s="9" t="s">
        <v>487</v>
      </c>
    </row>
    <row r="59" spans="1:13" x14ac:dyDescent="0.25">
      <c r="A59" s="4">
        <v>2017</v>
      </c>
      <c r="B59" s="5" t="s">
        <v>53</v>
      </c>
      <c r="C59" s="6" t="s">
        <v>10</v>
      </c>
      <c r="D59" s="5" t="s">
        <v>31</v>
      </c>
      <c r="E59" s="5" t="s">
        <v>43</v>
      </c>
      <c r="F59" s="5" t="s">
        <v>91</v>
      </c>
      <c r="G59" s="5" t="s">
        <v>20</v>
      </c>
      <c r="H59" s="10">
        <v>43097</v>
      </c>
      <c r="I59" s="10">
        <v>43434</v>
      </c>
      <c r="J59" s="10">
        <v>43434</v>
      </c>
      <c r="K59" s="11">
        <v>19990821977</v>
      </c>
      <c r="L59" s="12">
        <v>7622944794</v>
      </c>
      <c r="M59" s="9" t="s">
        <v>487</v>
      </c>
    </row>
    <row r="60" spans="1:13" x14ac:dyDescent="0.25">
      <c r="A60" s="4">
        <v>2017</v>
      </c>
      <c r="B60" s="5" t="s">
        <v>54</v>
      </c>
      <c r="C60" s="5" t="s">
        <v>10</v>
      </c>
      <c r="D60" s="5" t="s">
        <v>15</v>
      </c>
      <c r="E60" s="5" t="s">
        <v>92</v>
      </c>
      <c r="F60" s="5" t="s">
        <v>93</v>
      </c>
      <c r="G60" s="5" t="s">
        <v>20</v>
      </c>
      <c r="H60" s="10">
        <v>43097</v>
      </c>
      <c r="I60" s="10">
        <v>43768</v>
      </c>
      <c r="J60" s="10">
        <v>43768</v>
      </c>
      <c r="K60" s="11">
        <v>14999994625</v>
      </c>
      <c r="L60" s="11">
        <v>5719831384</v>
      </c>
      <c r="M60" s="9" t="s">
        <v>487</v>
      </c>
    </row>
    <row r="61" spans="1:13" x14ac:dyDescent="0.25">
      <c r="A61" s="4">
        <v>2017</v>
      </c>
      <c r="B61" s="5" t="s">
        <v>55</v>
      </c>
      <c r="C61" s="6" t="s">
        <v>10</v>
      </c>
      <c r="D61" s="5" t="s">
        <v>31</v>
      </c>
      <c r="E61" s="5" t="s">
        <v>94</v>
      </c>
      <c r="F61" s="5" t="s">
        <v>95</v>
      </c>
      <c r="G61" s="5" t="s">
        <v>20</v>
      </c>
      <c r="H61" s="10">
        <v>43097</v>
      </c>
      <c r="I61" s="10">
        <v>43548</v>
      </c>
      <c r="J61" s="10">
        <v>43548</v>
      </c>
      <c r="K61" s="11">
        <v>4543757127</v>
      </c>
      <c r="L61" s="12">
        <v>1732635595</v>
      </c>
      <c r="M61" s="9" t="s">
        <v>487</v>
      </c>
    </row>
    <row r="62" spans="1:13" x14ac:dyDescent="0.25">
      <c r="A62" s="4">
        <v>2017</v>
      </c>
      <c r="B62" s="5" t="s">
        <v>56</v>
      </c>
      <c r="C62" s="6" t="s">
        <v>10</v>
      </c>
      <c r="D62" s="5" t="s">
        <v>85</v>
      </c>
      <c r="E62" s="5" t="s">
        <v>43</v>
      </c>
      <c r="F62" s="5" t="s">
        <v>96</v>
      </c>
      <c r="G62" s="5" t="s">
        <v>20</v>
      </c>
      <c r="H62" s="7">
        <v>43097</v>
      </c>
      <c r="I62" s="7">
        <v>44228</v>
      </c>
      <c r="J62" s="7">
        <v>44228</v>
      </c>
      <c r="K62" s="11">
        <v>18379182485</v>
      </c>
      <c r="L62" s="11">
        <v>7008390832</v>
      </c>
      <c r="M62" s="9" t="s">
        <v>487</v>
      </c>
    </row>
    <row r="63" spans="1:13" x14ac:dyDescent="0.25">
      <c r="A63" s="4">
        <v>2017</v>
      </c>
      <c r="B63" s="5" t="s">
        <v>57</v>
      </c>
      <c r="C63" s="5" t="s">
        <v>10</v>
      </c>
      <c r="D63" s="5" t="s">
        <v>14</v>
      </c>
      <c r="E63" s="5" t="s">
        <v>18</v>
      </c>
      <c r="F63" s="5" t="s">
        <v>19</v>
      </c>
      <c r="G63" s="5" t="s">
        <v>20</v>
      </c>
      <c r="H63" s="10">
        <v>43049</v>
      </c>
      <c r="I63" s="10">
        <v>43890</v>
      </c>
      <c r="J63" s="10">
        <v>43890</v>
      </c>
      <c r="K63" s="11">
        <v>20503815898</v>
      </c>
      <c r="L63" s="11">
        <v>7818560779</v>
      </c>
      <c r="M63" s="9" t="s">
        <v>487</v>
      </c>
    </row>
    <row r="64" spans="1:13" x14ac:dyDescent="0.25">
      <c r="A64" s="4">
        <v>2017</v>
      </c>
      <c r="B64" s="5" t="s">
        <v>58</v>
      </c>
      <c r="C64" s="5" t="s">
        <v>10</v>
      </c>
      <c r="D64" s="5" t="s">
        <v>14</v>
      </c>
      <c r="E64" s="5" t="s">
        <v>18</v>
      </c>
      <c r="F64" s="5" t="s">
        <v>19</v>
      </c>
      <c r="G64" s="5" t="s">
        <v>20</v>
      </c>
      <c r="H64" s="10">
        <v>43091</v>
      </c>
      <c r="I64" s="10">
        <v>44316</v>
      </c>
      <c r="J64" s="10">
        <v>44089</v>
      </c>
      <c r="K64" s="11">
        <v>15852033469</v>
      </c>
      <c r="L64" s="11">
        <v>6044732736</v>
      </c>
      <c r="M64" s="9" t="s">
        <v>487</v>
      </c>
    </row>
    <row r="65" spans="1:13" x14ac:dyDescent="0.25">
      <c r="A65" s="4">
        <v>2017</v>
      </c>
      <c r="B65" s="5" t="s">
        <v>59</v>
      </c>
      <c r="C65" s="6" t="s">
        <v>10</v>
      </c>
      <c r="D65" s="5" t="s">
        <v>85</v>
      </c>
      <c r="E65" s="5" t="s">
        <v>43</v>
      </c>
      <c r="F65" s="5" t="s">
        <v>97</v>
      </c>
      <c r="G65" s="5" t="s">
        <v>20</v>
      </c>
      <c r="H65" s="7">
        <v>43097</v>
      </c>
      <c r="I65" s="7">
        <v>43882</v>
      </c>
      <c r="J65" s="7">
        <v>43882</v>
      </c>
      <c r="K65" s="11">
        <v>5076081044</v>
      </c>
      <c r="L65" s="12">
        <v>1935622538</v>
      </c>
      <c r="M65" s="9" t="s">
        <v>487</v>
      </c>
    </row>
    <row r="66" spans="1:13" x14ac:dyDescent="0.25">
      <c r="A66" s="4">
        <v>2017</v>
      </c>
      <c r="B66" s="5" t="s">
        <v>60</v>
      </c>
      <c r="C66" s="5" t="s">
        <v>10</v>
      </c>
      <c r="D66" s="5" t="s">
        <v>86</v>
      </c>
      <c r="E66" s="5" t="s">
        <v>98</v>
      </c>
      <c r="F66" s="5" t="s">
        <v>99</v>
      </c>
      <c r="G66" s="5" t="s">
        <v>20</v>
      </c>
      <c r="H66" s="7">
        <v>43097</v>
      </c>
      <c r="I66" s="7">
        <v>44240</v>
      </c>
      <c r="J66" s="7">
        <v>44240</v>
      </c>
      <c r="K66" s="11">
        <v>8526759140</v>
      </c>
      <c r="L66" s="11">
        <v>3251442801</v>
      </c>
      <c r="M66" s="9" t="s">
        <v>487</v>
      </c>
    </row>
    <row r="67" spans="1:13" x14ac:dyDescent="0.25">
      <c r="A67" s="4">
        <v>2017</v>
      </c>
      <c r="B67" s="5" t="s">
        <v>61</v>
      </c>
      <c r="C67" s="5" t="s">
        <v>10</v>
      </c>
      <c r="D67" s="5" t="s">
        <v>14</v>
      </c>
      <c r="E67" s="5" t="s">
        <v>41</v>
      </c>
      <c r="F67" s="5" t="s">
        <v>100</v>
      </c>
      <c r="G67" s="5" t="s">
        <v>20</v>
      </c>
      <c r="H67" s="10">
        <v>43097</v>
      </c>
      <c r="I67" s="10">
        <v>43646</v>
      </c>
      <c r="J67" s="10">
        <v>43646</v>
      </c>
      <c r="K67" s="11">
        <v>1841835932</v>
      </c>
      <c r="L67" s="12">
        <v>722880176</v>
      </c>
      <c r="M67" s="9" t="s">
        <v>487</v>
      </c>
    </row>
    <row r="68" spans="1:13" x14ac:dyDescent="0.25">
      <c r="A68" s="4">
        <v>2017</v>
      </c>
      <c r="B68" s="5" t="s">
        <v>62</v>
      </c>
      <c r="C68" s="5" t="s">
        <v>10</v>
      </c>
      <c r="D68" s="5" t="s">
        <v>14</v>
      </c>
      <c r="E68" s="5" t="s">
        <v>32</v>
      </c>
      <c r="F68" s="5" t="s">
        <v>101</v>
      </c>
      <c r="G68" s="5" t="s">
        <v>20</v>
      </c>
      <c r="H68" s="10">
        <v>43097</v>
      </c>
      <c r="I68" s="10">
        <v>43707</v>
      </c>
      <c r="J68" s="10">
        <v>43707</v>
      </c>
      <c r="K68" s="11">
        <v>2993708900</v>
      </c>
      <c r="L68" s="12">
        <v>1141567751</v>
      </c>
      <c r="M68" s="9" t="s">
        <v>487</v>
      </c>
    </row>
    <row r="69" spans="1:13" x14ac:dyDescent="0.25">
      <c r="A69" s="4">
        <v>2017</v>
      </c>
      <c r="B69" s="5" t="s">
        <v>63</v>
      </c>
      <c r="C69" s="5" t="s">
        <v>10</v>
      </c>
      <c r="D69" s="5" t="s">
        <v>14</v>
      </c>
      <c r="E69" s="5" t="s">
        <v>18</v>
      </c>
      <c r="F69" s="5" t="s">
        <v>19</v>
      </c>
      <c r="G69" s="5" t="s">
        <v>20</v>
      </c>
      <c r="H69" s="10">
        <v>43097</v>
      </c>
      <c r="I69" s="10">
        <v>43890</v>
      </c>
      <c r="J69" s="10">
        <v>43890</v>
      </c>
      <c r="K69" s="11">
        <v>9069692580</v>
      </c>
      <c r="L69" s="12">
        <v>7914459978</v>
      </c>
      <c r="M69" s="9" t="s">
        <v>487</v>
      </c>
    </row>
    <row r="70" spans="1:13" x14ac:dyDescent="0.25">
      <c r="A70" s="4">
        <v>2017</v>
      </c>
      <c r="B70" s="5" t="s">
        <v>64</v>
      </c>
      <c r="C70" s="5" t="s">
        <v>10</v>
      </c>
      <c r="D70" s="5" t="s">
        <v>14</v>
      </c>
      <c r="E70" s="5" t="s">
        <v>41</v>
      </c>
      <c r="F70" s="5" t="s">
        <v>42</v>
      </c>
      <c r="G70" s="5" t="s">
        <v>20</v>
      </c>
      <c r="H70" s="10">
        <v>43097</v>
      </c>
      <c r="I70" s="10">
        <v>44089</v>
      </c>
      <c r="J70" s="10">
        <v>44089</v>
      </c>
      <c r="K70" s="11">
        <v>17996479654</v>
      </c>
      <c r="L70" s="11">
        <v>15704216731</v>
      </c>
      <c r="M70" s="9" t="s">
        <v>487</v>
      </c>
    </row>
    <row r="71" spans="1:13" x14ac:dyDescent="0.25">
      <c r="A71" s="4">
        <v>2017</v>
      </c>
      <c r="B71" s="5" t="s">
        <v>65</v>
      </c>
      <c r="C71" s="5" t="s">
        <v>10</v>
      </c>
      <c r="D71" s="5" t="s">
        <v>14</v>
      </c>
      <c r="E71" s="5" t="s">
        <v>98</v>
      </c>
      <c r="F71" s="5" t="s">
        <v>45</v>
      </c>
      <c r="G71" s="5" t="s">
        <v>20</v>
      </c>
      <c r="H71" s="10">
        <v>43097</v>
      </c>
      <c r="I71" s="10">
        <v>44180</v>
      </c>
      <c r="J71" s="10">
        <v>44135</v>
      </c>
      <c r="K71" s="11">
        <v>11573955969</v>
      </c>
      <c r="L71" s="11">
        <v>10099748199</v>
      </c>
      <c r="M71" s="9" t="s">
        <v>487</v>
      </c>
    </row>
    <row r="72" spans="1:13" x14ac:dyDescent="0.25">
      <c r="A72" s="4">
        <v>2017</v>
      </c>
      <c r="B72" s="5" t="s">
        <v>66</v>
      </c>
      <c r="C72" s="5" t="s">
        <v>10</v>
      </c>
      <c r="D72" s="5" t="s">
        <v>14</v>
      </c>
      <c r="E72" s="5" t="s">
        <v>102</v>
      </c>
      <c r="F72" s="5" t="s">
        <v>103</v>
      </c>
      <c r="G72" s="5" t="s">
        <v>20</v>
      </c>
      <c r="H72" s="10">
        <v>43097</v>
      </c>
      <c r="I72" s="10">
        <v>43646</v>
      </c>
      <c r="J72" s="10">
        <v>43646</v>
      </c>
      <c r="K72" s="11">
        <v>3005991267</v>
      </c>
      <c r="L72" s="12">
        <v>2623109589</v>
      </c>
      <c r="M72" s="9" t="s">
        <v>487</v>
      </c>
    </row>
    <row r="73" spans="1:13" x14ac:dyDescent="0.25">
      <c r="A73" s="4">
        <v>2017</v>
      </c>
      <c r="B73" s="13" t="s">
        <v>67</v>
      </c>
      <c r="C73" s="6" t="s">
        <v>10</v>
      </c>
      <c r="D73" s="6" t="s">
        <v>31</v>
      </c>
      <c r="E73" s="6" t="s">
        <v>104</v>
      </c>
      <c r="F73" s="6" t="s">
        <v>105</v>
      </c>
      <c r="G73" s="6" t="s">
        <v>20</v>
      </c>
      <c r="H73" s="14">
        <v>43097</v>
      </c>
      <c r="I73" s="15">
        <v>43809</v>
      </c>
      <c r="J73" s="15">
        <v>43809</v>
      </c>
      <c r="K73" s="16">
        <v>9687187198</v>
      </c>
      <c r="L73" s="16">
        <v>8453302546</v>
      </c>
      <c r="M73" s="9" t="s">
        <v>487</v>
      </c>
    </row>
    <row r="74" spans="1:13" x14ac:dyDescent="0.25">
      <c r="A74" s="4">
        <v>2017</v>
      </c>
      <c r="B74" s="5" t="s">
        <v>68</v>
      </c>
      <c r="C74" s="5" t="s">
        <v>10</v>
      </c>
      <c r="D74" s="5" t="s">
        <v>14</v>
      </c>
      <c r="E74" s="5" t="s">
        <v>106</v>
      </c>
      <c r="F74" s="5" t="s">
        <v>107</v>
      </c>
      <c r="G74" s="5" t="s">
        <v>20</v>
      </c>
      <c r="H74" s="10">
        <v>43097</v>
      </c>
      <c r="I74" s="10">
        <v>44089</v>
      </c>
      <c r="J74" s="10">
        <v>44089</v>
      </c>
      <c r="K74" s="11">
        <v>11521242812</v>
      </c>
      <c r="L74" s="11">
        <v>10053749267</v>
      </c>
      <c r="M74" s="9" t="s">
        <v>487</v>
      </c>
    </row>
    <row r="75" spans="1:13" x14ac:dyDescent="0.25">
      <c r="A75" s="4">
        <v>2017</v>
      </c>
      <c r="B75" s="13" t="s">
        <v>69</v>
      </c>
      <c r="C75" s="6" t="s">
        <v>10</v>
      </c>
      <c r="D75" s="6" t="s">
        <v>31</v>
      </c>
      <c r="E75" s="6" t="s">
        <v>25</v>
      </c>
      <c r="F75" s="6" t="s">
        <v>108</v>
      </c>
      <c r="G75" s="6" t="s">
        <v>20</v>
      </c>
      <c r="H75" s="14">
        <v>43097</v>
      </c>
      <c r="I75" s="15">
        <v>44176</v>
      </c>
      <c r="J75" s="24">
        <v>44176</v>
      </c>
      <c r="K75" s="16">
        <v>7506974754</v>
      </c>
      <c r="L75" s="16">
        <v>6550789977</v>
      </c>
      <c r="M75" s="9" t="s">
        <v>487</v>
      </c>
    </row>
    <row r="76" spans="1:13" x14ac:dyDescent="0.25">
      <c r="A76" s="4">
        <v>2017</v>
      </c>
      <c r="B76" s="13" t="s">
        <v>70</v>
      </c>
      <c r="C76" s="6" t="s">
        <v>10</v>
      </c>
      <c r="D76" s="6" t="s">
        <v>31</v>
      </c>
      <c r="E76" s="6" t="s">
        <v>104</v>
      </c>
      <c r="F76" s="6" t="s">
        <v>105</v>
      </c>
      <c r="G76" s="6" t="s">
        <v>20</v>
      </c>
      <c r="H76" s="14">
        <v>43097</v>
      </c>
      <c r="I76" s="15">
        <v>43791</v>
      </c>
      <c r="J76" s="24">
        <v>43791</v>
      </c>
      <c r="K76" s="16">
        <v>4878602571</v>
      </c>
      <c r="L76" s="16">
        <v>4257201052</v>
      </c>
      <c r="M76" s="9" t="s">
        <v>487</v>
      </c>
    </row>
    <row r="77" spans="1:13" x14ac:dyDescent="0.25">
      <c r="A77" s="4">
        <v>2017</v>
      </c>
      <c r="B77" s="5" t="s">
        <v>71</v>
      </c>
      <c r="C77" s="5" t="s">
        <v>10</v>
      </c>
      <c r="D77" s="5" t="s">
        <v>15</v>
      </c>
      <c r="E77" s="5" t="s">
        <v>25</v>
      </c>
      <c r="F77" s="5" t="s">
        <v>108</v>
      </c>
      <c r="G77" s="5" t="s">
        <v>20</v>
      </c>
      <c r="H77" s="10">
        <v>43097</v>
      </c>
      <c r="I77" s="10">
        <v>44154</v>
      </c>
      <c r="J77" s="10">
        <v>44154</v>
      </c>
      <c r="K77" s="11">
        <v>4182436590</v>
      </c>
      <c r="L77" s="11">
        <v>3649707717</v>
      </c>
      <c r="M77" s="9" t="s">
        <v>487</v>
      </c>
    </row>
    <row r="78" spans="1:13" x14ac:dyDescent="0.25">
      <c r="A78" s="4">
        <v>2017</v>
      </c>
      <c r="B78" s="5" t="s">
        <v>72</v>
      </c>
      <c r="C78" s="5" t="s">
        <v>10</v>
      </c>
      <c r="D78" s="5" t="s">
        <v>14</v>
      </c>
      <c r="E78" s="5" t="s">
        <v>18</v>
      </c>
      <c r="F78" s="5" t="s">
        <v>109</v>
      </c>
      <c r="G78" s="5" t="s">
        <v>20</v>
      </c>
      <c r="H78" s="10">
        <v>43097</v>
      </c>
      <c r="I78" s="10">
        <v>44316</v>
      </c>
      <c r="J78" s="10">
        <v>44074</v>
      </c>
      <c r="K78" s="11">
        <v>6057537103</v>
      </c>
      <c r="L78" s="11">
        <v>5285971332</v>
      </c>
      <c r="M78" s="9" t="s">
        <v>487</v>
      </c>
    </row>
    <row r="79" spans="1:13" x14ac:dyDescent="0.25">
      <c r="A79" s="4">
        <v>2017</v>
      </c>
      <c r="B79" s="5" t="s">
        <v>73</v>
      </c>
      <c r="C79" s="6" t="s">
        <v>10</v>
      </c>
      <c r="D79" s="6" t="s">
        <v>31</v>
      </c>
      <c r="E79" s="6" t="s">
        <v>25</v>
      </c>
      <c r="F79" s="6" t="s">
        <v>108</v>
      </c>
      <c r="G79" s="6" t="s">
        <v>20</v>
      </c>
      <c r="H79" s="14">
        <v>43097</v>
      </c>
      <c r="I79" s="10">
        <v>44196</v>
      </c>
      <c r="J79" s="10">
        <v>43778</v>
      </c>
      <c r="K79" s="16">
        <v>3431845570</v>
      </c>
      <c r="L79" s="16">
        <v>2994721615</v>
      </c>
      <c r="M79" s="9" t="s">
        <v>487</v>
      </c>
    </row>
    <row r="80" spans="1:13" x14ac:dyDescent="0.25">
      <c r="A80" s="4">
        <v>2017</v>
      </c>
      <c r="B80" s="5" t="s">
        <v>74</v>
      </c>
      <c r="C80" s="5" t="s">
        <v>10</v>
      </c>
      <c r="D80" s="5" t="s">
        <v>15</v>
      </c>
      <c r="E80" s="5" t="s">
        <v>110</v>
      </c>
      <c r="F80" s="5" t="s">
        <v>111</v>
      </c>
      <c r="G80" s="5" t="s">
        <v>20</v>
      </c>
      <c r="H80" s="10">
        <v>43097</v>
      </c>
      <c r="I80" s="10">
        <v>43778</v>
      </c>
      <c r="J80" s="10">
        <v>43778</v>
      </c>
      <c r="K80" s="11">
        <v>4080235500</v>
      </c>
      <c r="L80" s="11">
        <v>3560524271</v>
      </c>
      <c r="M80" s="9" t="s">
        <v>487</v>
      </c>
    </row>
    <row r="81" spans="1:13" x14ac:dyDescent="0.25">
      <c r="A81" s="4">
        <v>2017</v>
      </c>
      <c r="B81" s="5" t="s">
        <v>75</v>
      </c>
      <c r="C81" s="5" t="s">
        <v>10</v>
      </c>
      <c r="D81" s="5" t="s">
        <v>15</v>
      </c>
      <c r="E81" s="5" t="s">
        <v>112</v>
      </c>
      <c r="F81" s="5" t="s">
        <v>113</v>
      </c>
      <c r="G81" s="5" t="s">
        <v>20</v>
      </c>
      <c r="H81" s="10">
        <v>43097</v>
      </c>
      <c r="I81" s="10">
        <v>43791</v>
      </c>
      <c r="J81" s="10">
        <v>43791</v>
      </c>
      <c r="K81" s="11">
        <v>1899864780</v>
      </c>
      <c r="L81" s="11">
        <v>1657873586</v>
      </c>
      <c r="M81" s="9" t="s">
        <v>487</v>
      </c>
    </row>
    <row r="82" spans="1:13" x14ac:dyDescent="0.25">
      <c r="A82" s="21">
        <v>2017</v>
      </c>
      <c r="B82" s="22" t="s">
        <v>76</v>
      </c>
      <c r="C82" s="22" t="s">
        <v>10</v>
      </c>
      <c r="D82" s="22" t="s">
        <v>15</v>
      </c>
      <c r="E82" s="22" t="s">
        <v>114</v>
      </c>
      <c r="F82" s="22" t="s">
        <v>115</v>
      </c>
      <c r="G82" s="22" t="s">
        <v>116</v>
      </c>
      <c r="H82" s="23">
        <v>43097</v>
      </c>
      <c r="I82" s="7">
        <v>44151</v>
      </c>
      <c r="J82" s="7">
        <v>44151</v>
      </c>
      <c r="K82" s="20">
        <v>5480432245</v>
      </c>
      <c r="L82" s="20">
        <v>5480432245</v>
      </c>
      <c r="M82" s="9" t="s">
        <v>487</v>
      </c>
    </row>
    <row r="83" spans="1:13" x14ac:dyDescent="0.25">
      <c r="A83" s="4">
        <v>2017</v>
      </c>
      <c r="B83" s="5" t="s">
        <v>77</v>
      </c>
      <c r="C83" s="5" t="s">
        <v>10</v>
      </c>
      <c r="D83" s="5" t="s">
        <v>15</v>
      </c>
      <c r="E83" s="5" t="s">
        <v>98</v>
      </c>
      <c r="F83" s="5" t="s">
        <v>117</v>
      </c>
      <c r="G83" s="5" t="s">
        <v>20</v>
      </c>
      <c r="H83" s="10">
        <v>43097</v>
      </c>
      <c r="I83" s="10">
        <v>43767</v>
      </c>
      <c r="J83" s="10">
        <v>43767</v>
      </c>
      <c r="K83" s="11">
        <v>3521134894</v>
      </c>
      <c r="L83" s="11">
        <v>3072637904</v>
      </c>
      <c r="M83" s="9" t="s">
        <v>487</v>
      </c>
    </row>
    <row r="84" spans="1:13" x14ac:dyDescent="0.25">
      <c r="A84" s="4">
        <v>2017</v>
      </c>
      <c r="B84" s="13" t="s">
        <v>78</v>
      </c>
      <c r="C84" s="5" t="s">
        <v>10</v>
      </c>
      <c r="D84" s="5" t="s">
        <v>15</v>
      </c>
      <c r="E84" s="5" t="s">
        <v>48</v>
      </c>
      <c r="F84" s="5" t="s">
        <v>118</v>
      </c>
      <c r="G84" s="5" t="s">
        <v>20</v>
      </c>
      <c r="H84" s="10">
        <v>43097</v>
      </c>
      <c r="I84" s="10">
        <v>43675</v>
      </c>
      <c r="J84" s="10">
        <v>43675</v>
      </c>
      <c r="K84" s="11">
        <v>3694185687</v>
      </c>
      <c r="L84" s="11">
        <v>3223646724</v>
      </c>
      <c r="M84" s="9" t="s">
        <v>487</v>
      </c>
    </row>
    <row r="85" spans="1:13" x14ac:dyDescent="0.25">
      <c r="A85" s="4">
        <v>2017</v>
      </c>
      <c r="B85" s="13" t="s">
        <v>79</v>
      </c>
      <c r="C85" s="6" t="s">
        <v>10</v>
      </c>
      <c r="D85" s="6" t="s">
        <v>31</v>
      </c>
      <c r="E85" s="6" t="s">
        <v>25</v>
      </c>
      <c r="F85" s="6" t="s">
        <v>108</v>
      </c>
      <c r="G85" s="6" t="s">
        <v>20</v>
      </c>
      <c r="H85" s="14">
        <v>43097</v>
      </c>
      <c r="I85" s="15">
        <v>44196</v>
      </c>
      <c r="J85" s="15">
        <v>43939</v>
      </c>
      <c r="K85" s="16">
        <v>3573621331</v>
      </c>
      <c r="L85" s="16">
        <v>2994721615</v>
      </c>
      <c r="M85" s="9" t="s">
        <v>487</v>
      </c>
    </row>
    <row r="86" spans="1:13" x14ac:dyDescent="0.25">
      <c r="A86" s="4">
        <v>2017</v>
      </c>
      <c r="B86" s="5" t="s">
        <v>80</v>
      </c>
      <c r="C86" s="5" t="s">
        <v>10</v>
      </c>
      <c r="D86" s="5" t="s">
        <v>86</v>
      </c>
      <c r="E86" s="5" t="s">
        <v>98</v>
      </c>
      <c r="F86" s="5" t="s">
        <v>119</v>
      </c>
      <c r="G86" s="5" t="s">
        <v>20</v>
      </c>
      <c r="H86" s="7">
        <v>43097</v>
      </c>
      <c r="I86" s="7">
        <v>44148</v>
      </c>
      <c r="J86" s="7">
        <v>44148</v>
      </c>
      <c r="K86" s="11">
        <v>6603078550</v>
      </c>
      <c r="L86" s="11">
        <v>5762025609</v>
      </c>
      <c r="M86" s="9" t="s">
        <v>487</v>
      </c>
    </row>
    <row r="87" spans="1:13" x14ac:dyDescent="0.25">
      <c r="A87" s="21">
        <v>2017</v>
      </c>
      <c r="B87" s="22" t="s">
        <v>81</v>
      </c>
      <c r="C87" s="22" t="s">
        <v>10</v>
      </c>
      <c r="D87" s="22" t="s">
        <v>15</v>
      </c>
      <c r="E87" s="22" t="s">
        <v>92</v>
      </c>
      <c r="F87" s="22" t="s">
        <v>120</v>
      </c>
      <c r="G87" s="22" t="s">
        <v>121</v>
      </c>
      <c r="H87" s="23">
        <v>43097</v>
      </c>
      <c r="I87" s="10">
        <v>43750</v>
      </c>
      <c r="J87" s="10">
        <v>43750</v>
      </c>
      <c r="K87" s="20">
        <v>7167244797</v>
      </c>
      <c r="L87" s="20">
        <v>7167244797</v>
      </c>
      <c r="M87" s="9" t="s">
        <v>487</v>
      </c>
    </row>
    <row r="88" spans="1:13" x14ac:dyDescent="0.25">
      <c r="A88" s="4">
        <v>2017</v>
      </c>
      <c r="B88" s="5" t="s">
        <v>82</v>
      </c>
      <c r="C88" s="5" t="s">
        <v>10</v>
      </c>
      <c r="D88" s="5" t="s">
        <v>17</v>
      </c>
      <c r="E88" s="5" t="s">
        <v>122</v>
      </c>
      <c r="F88" s="5" t="s">
        <v>123</v>
      </c>
      <c r="G88" s="5" t="s">
        <v>20</v>
      </c>
      <c r="H88" s="10">
        <v>43104</v>
      </c>
      <c r="I88" s="10">
        <v>43404</v>
      </c>
      <c r="J88" s="10">
        <v>43404</v>
      </c>
      <c r="K88" s="11">
        <v>136172960</v>
      </c>
      <c r="L88" s="12">
        <v>136172960</v>
      </c>
      <c r="M88" s="9" t="s">
        <v>487</v>
      </c>
    </row>
    <row r="89" spans="1:13" x14ac:dyDescent="0.25">
      <c r="A89" s="4">
        <v>2019</v>
      </c>
      <c r="B89" s="5" t="s">
        <v>250</v>
      </c>
      <c r="C89" s="5" t="s">
        <v>207</v>
      </c>
      <c r="D89" s="5" t="s">
        <v>86</v>
      </c>
      <c r="E89" s="5" t="s">
        <v>98</v>
      </c>
      <c r="F89" s="5" t="s">
        <v>377</v>
      </c>
      <c r="G89" s="5" t="s">
        <v>391</v>
      </c>
      <c r="H89" s="7">
        <v>43690</v>
      </c>
      <c r="I89" s="7">
        <v>44523</v>
      </c>
      <c r="J89" s="7">
        <v>50947</v>
      </c>
      <c r="K89" s="8">
        <v>3606044115</v>
      </c>
      <c r="L89" s="8">
        <v>3606044115</v>
      </c>
      <c r="M89" s="9" t="s">
        <v>487</v>
      </c>
    </row>
    <row r="90" spans="1:13" x14ac:dyDescent="0.25">
      <c r="A90" s="4">
        <v>2019</v>
      </c>
      <c r="B90" s="5" t="s">
        <v>251</v>
      </c>
      <c r="C90" s="6" t="s">
        <v>207</v>
      </c>
      <c r="D90" s="5" t="s">
        <v>345</v>
      </c>
      <c r="E90" s="5" t="s">
        <v>362</v>
      </c>
      <c r="F90" s="5" t="s">
        <v>392</v>
      </c>
      <c r="G90" s="5" t="s">
        <v>391</v>
      </c>
      <c r="H90" s="7">
        <v>43747</v>
      </c>
      <c r="I90" s="7">
        <v>44497</v>
      </c>
      <c r="J90" s="7">
        <v>51052</v>
      </c>
      <c r="K90" s="8">
        <v>6357613055</v>
      </c>
      <c r="L90" s="9">
        <v>6357613055</v>
      </c>
      <c r="M90" s="9" t="s">
        <v>487</v>
      </c>
    </row>
    <row r="91" spans="1:13" x14ac:dyDescent="0.25">
      <c r="A91" s="4">
        <v>2019</v>
      </c>
      <c r="B91" s="5" t="s">
        <v>252</v>
      </c>
      <c r="C91" s="5" t="s">
        <v>207</v>
      </c>
      <c r="D91" s="5" t="s">
        <v>47</v>
      </c>
      <c r="E91" s="5" t="s">
        <v>393</v>
      </c>
      <c r="F91" s="5" t="s">
        <v>394</v>
      </c>
      <c r="G91" s="5" t="s">
        <v>391</v>
      </c>
      <c r="H91" s="7">
        <v>43671</v>
      </c>
      <c r="I91" s="7">
        <v>44461</v>
      </c>
      <c r="J91" s="7">
        <v>50976</v>
      </c>
      <c r="K91" s="8">
        <v>4281838577</v>
      </c>
      <c r="L91" s="8">
        <v>4281838577</v>
      </c>
      <c r="M91" s="9" t="s">
        <v>487</v>
      </c>
    </row>
    <row r="92" spans="1:13" x14ac:dyDescent="0.25">
      <c r="A92" s="4">
        <v>2019</v>
      </c>
      <c r="B92" s="5" t="s">
        <v>253</v>
      </c>
      <c r="C92" s="6" t="s">
        <v>207</v>
      </c>
      <c r="D92" s="5" t="s">
        <v>345</v>
      </c>
      <c r="E92" s="5" t="s">
        <v>362</v>
      </c>
      <c r="F92" s="5" t="s">
        <v>395</v>
      </c>
      <c r="G92" s="5" t="s">
        <v>391</v>
      </c>
      <c r="H92" s="7">
        <v>43747</v>
      </c>
      <c r="I92" s="7">
        <v>44497</v>
      </c>
      <c r="J92" s="7">
        <v>51052</v>
      </c>
      <c r="K92" s="8">
        <v>4659834096</v>
      </c>
      <c r="L92" s="9">
        <v>4659834096</v>
      </c>
      <c r="M92" s="9" t="s">
        <v>487</v>
      </c>
    </row>
    <row r="93" spans="1:13" x14ac:dyDescent="0.25">
      <c r="A93" s="4">
        <v>2019</v>
      </c>
      <c r="B93" s="5" t="s">
        <v>254</v>
      </c>
      <c r="C93" s="6" t="s">
        <v>207</v>
      </c>
      <c r="D93" s="5" t="s">
        <v>345</v>
      </c>
      <c r="E93" s="5" t="s">
        <v>362</v>
      </c>
      <c r="F93" s="5" t="s">
        <v>396</v>
      </c>
      <c r="G93" s="5" t="s">
        <v>391</v>
      </c>
      <c r="H93" s="7">
        <v>43747</v>
      </c>
      <c r="I93" s="7">
        <v>44497</v>
      </c>
      <c r="J93" s="7">
        <v>51052</v>
      </c>
      <c r="K93" s="8">
        <v>4500246646</v>
      </c>
      <c r="L93" s="8">
        <v>4500246646</v>
      </c>
      <c r="M93" s="9" t="s">
        <v>487</v>
      </c>
    </row>
    <row r="94" spans="1:13" x14ac:dyDescent="0.25">
      <c r="A94" s="4">
        <v>2019</v>
      </c>
      <c r="B94" s="5" t="s">
        <v>255</v>
      </c>
      <c r="C94" s="5" t="s">
        <v>207</v>
      </c>
      <c r="D94" s="5" t="s">
        <v>350</v>
      </c>
      <c r="E94" s="5" t="s">
        <v>369</v>
      </c>
      <c r="F94" s="5" t="s">
        <v>397</v>
      </c>
      <c r="G94" s="5" t="s">
        <v>391</v>
      </c>
      <c r="H94" s="7">
        <v>43712</v>
      </c>
      <c r="I94" s="7">
        <v>44559</v>
      </c>
      <c r="J94" s="7">
        <v>50947</v>
      </c>
      <c r="K94" s="8">
        <v>2304432799</v>
      </c>
      <c r="L94" s="8">
        <v>2304432799</v>
      </c>
      <c r="M94" s="9" t="s">
        <v>487</v>
      </c>
    </row>
    <row r="95" spans="1:13" x14ac:dyDescent="0.25">
      <c r="A95" s="21">
        <v>2019</v>
      </c>
      <c r="B95" s="22" t="s">
        <v>256</v>
      </c>
      <c r="C95" s="22" t="s">
        <v>207</v>
      </c>
      <c r="D95" s="22" t="s">
        <v>15</v>
      </c>
      <c r="E95" s="22" t="s">
        <v>43</v>
      </c>
      <c r="F95" s="22" t="s">
        <v>398</v>
      </c>
      <c r="G95" s="22" t="s">
        <v>399</v>
      </c>
      <c r="H95" s="23">
        <v>43741</v>
      </c>
      <c r="I95" s="7">
        <v>44524</v>
      </c>
      <c r="J95" s="7">
        <v>51046</v>
      </c>
      <c r="K95" s="8">
        <v>6827792266</v>
      </c>
      <c r="L95" s="8">
        <v>6827792266</v>
      </c>
      <c r="M95" s="9" t="s">
        <v>487</v>
      </c>
    </row>
    <row r="96" spans="1:13" x14ac:dyDescent="0.25">
      <c r="A96" s="4">
        <v>2019</v>
      </c>
      <c r="B96" s="5" t="s">
        <v>257</v>
      </c>
      <c r="C96" s="6" t="s">
        <v>207</v>
      </c>
      <c r="D96" s="5" t="s">
        <v>85</v>
      </c>
      <c r="E96" s="5" t="s">
        <v>43</v>
      </c>
      <c r="F96" s="5" t="s">
        <v>45</v>
      </c>
      <c r="G96" s="5" t="s">
        <v>391</v>
      </c>
      <c r="H96" s="7">
        <v>43675</v>
      </c>
      <c r="I96" s="7">
        <v>43788</v>
      </c>
      <c r="J96" s="7">
        <v>50401</v>
      </c>
      <c r="K96" s="20">
        <v>2033354477</v>
      </c>
      <c r="L96" s="8">
        <v>2033354477</v>
      </c>
      <c r="M96" s="9" t="s">
        <v>487</v>
      </c>
    </row>
    <row r="97" spans="1:13" x14ac:dyDescent="0.25">
      <c r="A97" s="4">
        <v>2019</v>
      </c>
      <c r="B97" s="5" t="s">
        <v>258</v>
      </c>
      <c r="C97" s="6" t="s">
        <v>207</v>
      </c>
      <c r="D97" s="5" t="s">
        <v>350</v>
      </c>
      <c r="E97" s="5" t="s">
        <v>369</v>
      </c>
      <c r="F97" s="5" t="s">
        <v>400</v>
      </c>
      <c r="G97" s="5" t="s">
        <v>391</v>
      </c>
      <c r="H97" s="7">
        <v>43712</v>
      </c>
      <c r="I97" s="7">
        <v>44559</v>
      </c>
      <c r="J97" s="7">
        <v>50947</v>
      </c>
      <c r="K97" s="20">
        <v>3946006608</v>
      </c>
      <c r="L97" s="8">
        <v>3946006608</v>
      </c>
      <c r="M97" s="9" t="s">
        <v>487</v>
      </c>
    </row>
    <row r="98" spans="1:13" x14ac:dyDescent="0.25">
      <c r="A98" s="4">
        <v>2019</v>
      </c>
      <c r="B98" s="5" t="s">
        <v>259</v>
      </c>
      <c r="C98" s="6" t="s">
        <v>207</v>
      </c>
      <c r="D98" s="5" t="s">
        <v>351</v>
      </c>
      <c r="E98" s="5" t="s">
        <v>401</v>
      </c>
      <c r="F98" s="5" t="s">
        <v>402</v>
      </c>
      <c r="G98" s="5" t="s">
        <v>391</v>
      </c>
      <c r="H98" s="7">
        <v>43726</v>
      </c>
      <c r="I98" s="7">
        <v>44561</v>
      </c>
      <c r="J98" s="7">
        <v>50402</v>
      </c>
      <c r="K98" s="8">
        <v>297983971</v>
      </c>
      <c r="L98" s="9">
        <v>297983971</v>
      </c>
      <c r="M98" s="9" t="s">
        <v>487</v>
      </c>
    </row>
    <row r="99" spans="1:13" x14ac:dyDescent="0.25">
      <c r="A99" s="4">
        <v>2019</v>
      </c>
      <c r="B99" s="5" t="s">
        <v>260</v>
      </c>
      <c r="C99" s="6" t="s">
        <v>207</v>
      </c>
      <c r="D99" s="5" t="s">
        <v>351</v>
      </c>
      <c r="E99" s="5" t="s">
        <v>41</v>
      </c>
      <c r="F99" s="5" t="s">
        <v>403</v>
      </c>
      <c r="G99" s="5" t="s">
        <v>391</v>
      </c>
      <c r="H99" s="7">
        <v>43726</v>
      </c>
      <c r="I99" s="7">
        <v>44541</v>
      </c>
      <c r="J99" s="7">
        <v>50402</v>
      </c>
      <c r="K99" s="8">
        <v>3933833914</v>
      </c>
      <c r="L99" s="9">
        <v>3933833914</v>
      </c>
      <c r="M99" s="9" t="s">
        <v>487</v>
      </c>
    </row>
    <row r="100" spans="1:13" x14ac:dyDescent="0.25">
      <c r="A100" s="4">
        <v>2019</v>
      </c>
      <c r="B100" s="5" t="s">
        <v>261</v>
      </c>
      <c r="C100" s="6" t="s">
        <v>207</v>
      </c>
      <c r="D100" s="5" t="s">
        <v>351</v>
      </c>
      <c r="E100" s="5" t="s">
        <v>41</v>
      </c>
      <c r="F100" s="5" t="s">
        <v>403</v>
      </c>
      <c r="G100" s="5" t="s">
        <v>391</v>
      </c>
      <c r="H100" s="7">
        <v>43726</v>
      </c>
      <c r="I100" s="7">
        <v>44561</v>
      </c>
      <c r="J100" s="7">
        <v>50402</v>
      </c>
      <c r="K100" s="8">
        <v>553439637</v>
      </c>
      <c r="L100" s="9">
        <v>553439637</v>
      </c>
      <c r="M100" s="9" t="s">
        <v>487</v>
      </c>
    </row>
    <row r="101" spans="1:13" x14ac:dyDescent="0.25">
      <c r="A101" s="4">
        <v>2019</v>
      </c>
      <c r="B101" s="5" t="s">
        <v>262</v>
      </c>
      <c r="C101" s="6" t="s">
        <v>207</v>
      </c>
      <c r="D101" s="5" t="s">
        <v>351</v>
      </c>
      <c r="E101" s="5" t="s">
        <v>401</v>
      </c>
      <c r="F101" s="5" t="s">
        <v>401</v>
      </c>
      <c r="G101" s="5" t="s">
        <v>391</v>
      </c>
      <c r="H101" s="7">
        <v>43726</v>
      </c>
      <c r="I101" s="7">
        <v>44561</v>
      </c>
      <c r="J101" s="7">
        <v>50402</v>
      </c>
      <c r="K101" s="8">
        <v>345329497</v>
      </c>
      <c r="L101" s="9">
        <v>345329497</v>
      </c>
      <c r="M101" s="9" t="s">
        <v>487</v>
      </c>
    </row>
    <row r="102" spans="1:13" x14ac:dyDescent="0.25">
      <c r="A102" s="4">
        <v>2019</v>
      </c>
      <c r="B102" s="5" t="s">
        <v>263</v>
      </c>
      <c r="C102" s="6" t="s">
        <v>207</v>
      </c>
      <c r="D102" s="5" t="s">
        <v>351</v>
      </c>
      <c r="E102" s="5" t="s">
        <v>401</v>
      </c>
      <c r="F102" s="5" t="s">
        <v>404</v>
      </c>
      <c r="G102" s="5" t="s">
        <v>391</v>
      </c>
      <c r="H102" s="7">
        <v>43726</v>
      </c>
      <c r="I102" s="7">
        <v>44561</v>
      </c>
      <c r="J102" s="7">
        <v>50402</v>
      </c>
      <c r="K102" s="8">
        <v>1097710162</v>
      </c>
      <c r="L102" s="9">
        <v>1097710162</v>
      </c>
      <c r="M102" s="9" t="s">
        <v>487</v>
      </c>
    </row>
    <row r="103" spans="1:13" x14ac:dyDescent="0.25">
      <c r="A103" s="4">
        <v>2019</v>
      </c>
      <c r="B103" s="5" t="s">
        <v>264</v>
      </c>
      <c r="C103" s="6" t="s">
        <v>207</v>
      </c>
      <c r="D103" s="5" t="s">
        <v>351</v>
      </c>
      <c r="E103" s="5" t="s">
        <v>401</v>
      </c>
      <c r="F103" s="5" t="s">
        <v>402</v>
      </c>
      <c r="G103" s="5" t="s">
        <v>391</v>
      </c>
      <c r="H103" s="7">
        <v>43726</v>
      </c>
      <c r="I103" s="7">
        <v>44561</v>
      </c>
      <c r="J103" s="7">
        <v>50402</v>
      </c>
      <c r="K103" s="8">
        <v>437984674</v>
      </c>
      <c r="L103" s="9">
        <v>437984674</v>
      </c>
      <c r="M103" s="9" t="s">
        <v>487</v>
      </c>
    </row>
    <row r="104" spans="1:13" x14ac:dyDescent="0.25">
      <c r="A104" s="4">
        <v>2019</v>
      </c>
      <c r="B104" s="5" t="s">
        <v>265</v>
      </c>
      <c r="C104" s="6" t="s">
        <v>207</v>
      </c>
      <c r="D104" s="5" t="s">
        <v>351</v>
      </c>
      <c r="E104" s="5" t="s">
        <v>401</v>
      </c>
      <c r="F104" s="5" t="s">
        <v>401</v>
      </c>
      <c r="G104" s="5" t="s">
        <v>391</v>
      </c>
      <c r="H104" s="7">
        <v>43726</v>
      </c>
      <c r="I104" s="7">
        <v>44561</v>
      </c>
      <c r="J104" s="7">
        <v>50402</v>
      </c>
      <c r="K104" s="8">
        <v>471401953</v>
      </c>
      <c r="L104" s="9">
        <v>471401953</v>
      </c>
      <c r="M104" s="9" t="s">
        <v>487</v>
      </c>
    </row>
    <row r="105" spans="1:13" x14ac:dyDescent="0.25">
      <c r="A105" s="4">
        <v>2019</v>
      </c>
      <c r="B105" s="5" t="s">
        <v>266</v>
      </c>
      <c r="C105" s="5" t="s">
        <v>207</v>
      </c>
      <c r="D105" s="5" t="s">
        <v>352</v>
      </c>
      <c r="E105" s="5" t="s">
        <v>32</v>
      </c>
      <c r="F105" s="5" t="s">
        <v>405</v>
      </c>
      <c r="G105" s="5" t="s">
        <v>391</v>
      </c>
      <c r="H105" s="7">
        <v>43726</v>
      </c>
      <c r="I105" s="7">
        <v>44561</v>
      </c>
      <c r="J105" s="7">
        <v>50402</v>
      </c>
      <c r="K105" s="8">
        <v>650156464</v>
      </c>
      <c r="L105" s="8">
        <v>650156464</v>
      </c>
      <c r="M105" s="9" t="s">
        <v>487</v>
      </c>
    </row>
    <row r="106" spans="1:13" x14ac:dyDescent="0.25">
      <c r="A106" s="4">
        <v>2019</v>
      </c>
      <c r="B106" s="5" t="s">
        <v>267</v>
      </c>
      <c r="C106" s="5" t="s">
        <v>207</v>
      </c>
      <c r="D106" s="5" t="s">
        <v>351</v>
      </c>
      <c r="E106" s="5" t="s">
        <v>41</v>
      </c>
      <c r="F106" s="5" t="s">
        <v>406</v>
      </c>
      <c r="G106" s="5" t="s">
        <v>391</v>
      </c>
      <c r="H106" s="7">
        <v>43726</v>
      </c>
      <c r="I106" s="7">
        <v>44561</v>
      </c>
      <c r="J106" s="7">
        <v>50402</v>
      </c>
      <c r="K106" s="8">
        <v>412869096</v>
      </c>
      <c r="L106" s="8">
        <v>412869096</v>
      </c>
      <c r="M106" s="9" t="s">
        <v>487</v>
      </c>
    </row>
    <row r="107" spans="1:13" x14ac:dyDescent="0.25">
      <c r="A107" s="4">
        <v>2019</v>
      </c>
      <c r="B107" s="5" t="s">
        <v>268</v>
      </c>
      <c r="C107" s="5" t="s">
        <v>207</v>
      </c>
      <c r="D107" s="5" t="s">
        <v>14</v>
      </c>
      <c r="E107" s="5" t="s">
        <v>87</v>
      </c>
      <c r="F107" s="5" t="s">
        <v>407</v>
      </c>
      <c r="G107" s="5" t="s">
        <v>391</v>
      </c>
      <c r="H107" s="10">
        <v>43769</v>
      </c>
      <c r="I107" s="10">
        <v>44463</v>
      </c>
      <c r="J107" s="10">
        <v>44463</v>
      </c>
      <c r="K107" s="8">
        <v>19666546758</v>
      </c>
      <c r="L107" s="8">
        <v>19666546758</v>
      </c>
      <c r="M107" s="9" t="s">
        <v>487</v>
      </c>
    </row>
    <row r="108" spans="1:13" x14ac:dyDescent="0.25">
      <c r="A108" s="4">
        <v>2019</v>
      </c>
      <c r="B108" s="5" t="s">
        <v>269</v>
      </c>
      <c r="C108" s="5" t="s">
        <v>207</v>
      </c>
      <c r="D108" s="5" t="s">
        <v>14</v>
      </c>
      <c r="E108" s="5" t="s">
        <v>87</v>
      </c>
      <c r="F108" s="5" t="s">
        <v>24</v>
      </c>
      <c r="G108" s="5" t="s">
        <v>391</v>
      </c>
      <c r="H108" s="10">
        <v>43769</v>
      </c>
      <c r="I108" s="10">
        <v>44463</v>
      </c>
      <c r="J108" s="10">
        <v>44463</v>
      </c>
      <c r="K108" s="8">
        <v>13109368046</v>
      </c>
      <c r="L108" s="8">
        <v>13109368046</v>
      </c>
      <c r="M108" s="9" t="s">
        <v>487</v>
      </c>
    </row>
    <row r="109" spans="1:13" x14ac:dyDescent="0.25">
      <c r="A109" s="4">
        <v>2019</v>
      </c>
      <c r="B109" s="13" t="s">
        <v>270</v>
      </c>
      <c r="C109" s="6" t="s">
        <v>207</v>
      </c>
      <c r="D109" s="6" t="s">
        <v>31</v>
      </c>
      <c r="E109" s="6" t="s">
        <v>87</v>
      </c>
      <c r="F109" s="6" t="s">
        <v>408</v>
      </c>
      <c r="G109" s="6" t="s">
        <v>391</v>
      </c>
      <c r="H109" s="14">
        <v>43790</v>
      </c>
      <c r="I109" s="15">
        <v>44530</v>
      </c>
      <c r="J109" s="15">
        <v>44255</v>
      </c>
      <c r="K109" s="19">
        <v>8464571212</v>
      </c>
      <c r="L109" s="19">
        <v>8464571212</v>
      </c>
      <c r="M109" s="9" t="s">
        <v>487</v>
      </c>
    </row>
    <row r="110" spans="1:13" x14ac:dyDescent="0.25">
      <c r="A110" s="21">
        <v>2019</v>
      </c>
      <c r="B110" s="22" t="s">
        <v>271</v>
      </c>
      <c r="C110" s="22" t="s">
        <v>207</v>
      </c>
      <c r="D110" s="22" t="s">
        <v>15</v>
      </c>
      <c r="E110" s="22" t="s">
        <v>98</v>
      </c>
      <c r="F110" s="22" t="s">
        <v>409</v>
      </c>
      <c r="G110" s="22" t="s">
        <v>410</v>
      </c>
      <c r="H110" s="23">
        <v>43808</v>
      </c>
      <c r="I110" s="7">
        <v>44530</v>
      </c>
      <c r="J110" s="7">
        <v>44539</v>
      </c>
      <c r="K110" s="8">
        <v>4852108410</v>
      </c>
      <c r="L110" s="8">
        <v>4852108410</v>
      </c>
      <c r="M110" s="9" t="s">
        <v>487</v>
      </c>
    </row>
    <row r="111" spans="1:13" x14ac:dyDescent="0.25">
      <c r="A111" s="4">
        <v>2019</v>
      </c>
      <c r="B111" s="5" t="s">
        <v>272</v>
      </c>
      <c r="C111" s="6" t="s">
        <v>207</v>
      </c>
      <c r="D111" s="5" t="s">
        <v>346</v>
      </c>
      <c r="E111" s="5" t="s">
        <v>364</v>
      </c>
      <c r="F111" s="5" t="s">
        <v>411</v>
      </c>
      <c r="G111" s="5" t="s">
        <v>391</v>
      </c>
      <c r="H111" s="7">
        <v>43805</v>
      </c>
      <c r="I111" s="7">
        <v>44602</v>
      </c>
      <c r="J111" s="7">
        <v>51094</v>
      </c>
      <c r="K111" s="20">
        <v>1641857129</v>
      </c>
      <c r="L111" s="8">
        <v>1641857129</v>
      </c>
      <c r="M111" s="9" t="s">
        <v>487</v>
      </c>
    </row>
    <row r="112" spans="1:13" x14ac:dyDescent="0.25">
      <c r="A112" s="4">
        <v>2019</v>
      </c>
      <c r="B112" s="13" t="s">
        <v>273</v>
      </c>
      <c r="C112" s="5" t="s">
        <v>207</v>
      </c>
      <c r="D112" s="5" t="s">
        <v>145</v>
      </c>
      <c r="E112" s="5" t="s">
        <v>165</v>
      </c>
      <c r="F112" s="5" t="s">
        <v>412</v>
      </c>
      <c r="G112" s="5" t="s">
        <v>391</v>
      </c>
      <c r="H112" s="7">
        <v>43815</v>
      </c>
      <c r="I112" s="15">
        <v>44510</v>
      </c>
      <c r="J112" s="7">
        <v>51815</v>
      </c>
      <c r="K112" s="8">
        <v>1642298842.7</v>
      </c>
      <c r="L112" s="8">
        <v>1642298842.7</v>
      </c>
      <c r="M112" s="9" t="s">
        <v>487</v>
      </c>
    </row>
    <row r="113" spans="1:16" x14ac:dyDescent="0.25">
      <c r="A113" s="4">
        <v>2019</v>
      </c>
      <c r="B113" s="13" t="s">
        <v>274</v>
      </c>
      <c r="C113" s="5" t="s">
        <v>207</v>
      </c>
      <c r="D113" s="5" t="s">
        <v>145</v>
      </c>
      <c r="E113" s="5" t="s">
        <v>165</v>
      </c>
      <c r="F113" s="5" t="s">
        <v>413</v>
      </c>
      <c r="G113" s="5" t="s">
        <v>391</v>
      </c>
      <c r="H113" s="7">
        <v>43815</v>
      </c>
      <c r="I113" s="15">
        <v>44530</v>
      </c>
      <c r="J113" s="7">
        <v>51835</v>
      </c>
      <c r="K113" s="8">
        <v>1317016458</v>
      </c>
      <c r="L113" s="8">
        <v>1317016458</v>
      </c>
      <c r="M113" s="9" t="s">
        <v>487</v>
      </c>
    </row>
    <row r="114" spans="1:16" x14ac:dyDescent="0.25">
      <c r="A114" s="4">
        <v>2019</v>
      </c>
      <c r="B114" s="13" t="s">
        <v>275</v>
      </c>
      <c r="C114" s="5" t="s">
        <v>207</v>
      </c>
      <c r="D114" s="5" t="s">
        <v>145</v>
      </c>
      <c r="E114" s="5" t="s">
        <v>165</v>
      </c>
      <c r="F114" s="5" t="s">
        <v>414</v>
      </c>
      <c r="G114" s="5" t="s">
        <v>391</v>
      </c>
      <c r="H114" s="7">
        <v>43815</v>
      </c>
      <c r="I114" s="15">
        <v>44551</v>
      </c>
      <c r="J114" s="7">
        <v>51856</v>
      </c>
      <c r="K114" s="8">
        <v>1312812340</v>
      </c>
      <c r="L114" s="8">
        <v>1312812340</v>
      </c>
      <c r="M114" s="9" t="s">
        <v>487</v>
      </c>
    </row>
    <row r="115" spans="1:16" x14ac:dyDescent="0.25">
      <c r="A115" s="4">
        <v>2019</v>
      </c>
      <c r="B115" s="5" t="s">
        <v>276</v>
      </c>
      <c r="C115" s="6" t="s">
        <v>207</v>
      </c>
      <c r="D115" s="5" t="s">
        <v>47</v>
      </c>
      <c r="E115" s="5" t="s">
        <v>393</v>
      </c>
      <c r="F115" s="5" t="s">
        <v>415</v>
      </c>
      <c r="G115" s="5" t="s">
        <v>391</v>
      </c>
      <c r="H115" s="7">
        <v>43819</v>
      </c>
      <c r="I115" s="7">
        <v>44524</v>
      </c>
      <c r="J115" s="7">
        <v>51124</v>
      </c>
      <c r="K115" s="8">
        <v>3429475251</v>
      </c>
      <c r="L115" s="8">
        <v>3429475251</v>
      </c>
      <c r="M115" s="9" t="s">
        <v>487</v>
      </c>
    </row>
    <row r="116" spans="1:16" x14ac:dyDescent="0.25">
      <c r="A116" s="4">
        <v>2019</v>
      </c>
      <c r="B116" s="5" t="s">
        <v>277</v>
      </c>
      <c r="C116" s="6" t="s">
        <v>207</v>
      </c>
      <c r="D116" s="5" t="s">
        <v>85</v>
      </c>
      <c r="E116" s="5" t="s">
        <v>43</v>
      </c>
      <c r="F116" s="5" t="s">
        <v>96</v>
      </c>
      <c r="G116" s="5" t="s">
        <v>391</v>
      </c>
      <c r="H116" s="7">
        <v>43819</v>
      </c>
      <c r="I116" s="7">
        <v>44530</v>
      </c>
      <c r="J116" s="7">
        <v>51124</v>
      </c>
      <c r="K116" s="20">
        <v>6605097755</v>
      </c>
      <c r="L116" s="9">
        <v>6605097755</v>
      </c>
      <c r="M116" s="9" t="s">
        <v>487</v>
      </c>
    </row>
    <row r="117" spans="1:16" x14ac:dyDescent="0.25">
      <c r="A117" s="4">
        <v>2019</v>
      </c>
      <c r="B117" s="5" t="s">
        <v>278</v>
      </c>
      <c r="C117" s="6" t="s">
        <v>207</v>
      </c>
      <c r="D117" s="5" t="s">
        <v>47</v>
      </c>
      <c r="E117" s="5" t="s">
        <v>393</v>
      </c>
      <c r="F117" s="5" t="s">
        <v>415</v>
      </c>
      <c r="G117" s="5" t="s">
        <v>391</v>
      </c>
      <c r="H117" s="7">
        <v>43819</v>
      </c>
      <c r="I117" s="7">
        <v>44524</v>
      </c>
      <c r="J117" s="7">
        <v>51124</v>
      </c>
      <c r="K117" s="8">
        <v>3368731584</v>
      </c>
      <c r="L117" s="8">
        <v>3368731584</v>
      </c>
      <c r="M117" s="9" t="s">
        <v>487</v>
      </c>
    </row>
    <row r="118" spans="1:16" x14ac:dyDescent="0.25">
      <c r="A118" s="4">
        <v>2019</v>
      </c>
      <c r="B118" s="13" t="s">
        <v>279</v>
      </c>
      <c r="C118" s="6" t="s">
        <v>207</v>
      </c>
      <c r="D118" s="5" t="s">
        <v>145</v>
      </c>
      <c r="E118" s="5" t="s">
        <v>165</v>
      </c>
      <c r="F118" s="5" t="s">
        <v>416</v>
      </c>
      <c r="G118" s="5" t="s">
        <v>391</v>
      </c>
      <c r="H118" s="7">
        <v>43815</v>
      </c>
      <c r="I118" s="15">
        <v>44530</v>
      </c>
      <c r="J118" s="7">
        <v>51835</v>
      </c>
      <c r="K118" s="8">
        <v>14589511149</v>
      </c>
      <c r="L118" s="8">
        <v>14589511149</v>
      </c>
      <c r="M118" s="9" t="s">
        <v>487</v>
      </c>
    </row>
    <row r="119" spans="1:16" x14ac:dyDescent="0.25">
      <c r="A119" s="4">
        <v>2019</v>
      </c>
      <c r="B119" s="13" t="s">
        <v>280</v>
      </c>
      <c r="C119" s="6" t="s">
        <v>207</v>
      </c>
      <c r="D119" s="5" t="s">
        <v>145</v>
      </c>
      <c r="E119" s="5" t="s">
        <v>165</v>
      </c>
      <c r="F119" s="5" t="s">
        <v>417</v>
      </c>
      <c r="G119" s="5" t="s">
        <v>391</v>
      </c>
      <c r="H119" s="7">
        <v>43816</v>
      </c>
      <c r="I119" s="15">
        <v>44531</v>
      </c>
      <c r="J119" s="7">
        <v>51836</v>
      </c>
      <c r="K119" s="8">
        <v>5484786653</v>
      </c>
      <c r="L119" s="8">
        <v>5484786653</v>
      </c>
      <c r="M119" s="9" t="s">
        <v>487</v>
      </c>
    </row>
    <row r="120" spans="1:16" x14ac:dyDescent="0.25">
      <c r="A120" s="4">
        <v>2019</v>
      </c>
      <c r="B120" s="5" t="s">
        <v>281</v>
      </c>
      <c r="C120" s="6" t="s">
        <v>207</v>
      </c>
      <c r="D120" s="5" t="s">
        <v>17</v>
      </c>
      <c r="E120" s="5" t="s">
        <v>25</v>
      </c>
      <c r="F120" s="5" t="s">
        <v>418</v>
      </c>
      <c r="G120" s="5" t="s">
        <v>391</v>
      </c>
      <c r="H120" s="7">
        <v>43889</v>
      </c>
      <c r="I120" s="7">
        <v>44543</v>
      </c>
      <c r="J120" s="7">
        <v>51194</v>
      </c>
      <c r="K120" s="8">
        <v>18993767171</v>
      </c>
      <c r="L120" s="8">
        <v>18993767171</v>
      </c>
      <c r="M120" s="9" t="s">
        <v>487</v>
      </c>
    </row>
    <row r="121" spans="1:16" x14ac:dyDescent="0.25">
      <c r="A121" s="4">
        <v>2019</v>
      </c>
      <c r="B121" s="5" t="s">
        <v>282</v>
      </c>
      <c r="C121" s="6" t="s">
        <v>207</v>
      </c>
      <c r="D121" s="5" t="s">
        <v>17</v>
      </c>
      <c r="E121" s="5" t="s">
        <v>25</v>
      </c>
      <c r="F121" s="5" t="s">
        <v>419</v>
      </c>
      <c r="G121" s="5" t="s">
        <v>391</v>
      </c>
      <c r="H121" s="7">
        <v>43889</v>
      </c>
      <c r="I121" s="7">
        <v>44453</v>
      </c>
      <c r="J121" s="7">
        <v>51194</v>
      </c>
      <c r="K121" s="8">
        <v>6367263428</v>
      </c>
      <c r="L121" s="8">
        <v>6367263428</v>
      </c>
      <c r="M121" s="9" t="s">
        <v>487</v>
      </c>
    </row>
    <row r="122" spans="1:16" x14ac:dyDescent="0.25">
      <c r="A122" s="4">
        <v>2019</v>
      </c>
      <c r="B122" s="13" t="s">
        <v>283</v>
      </c>
      <c r="C122" s="6" t="s">
        <v>207</v>
      </c>
      <c r="D122" s="5" t="s">
        <v>145</v>
      </c>
      <c r="E122" s="5" t="s">
        <v>165</v>
      </c>
      <c r="F122" s="5" t="s">
        <v>420</v>
      </c>
      <c r="G122" s="5" t="s">
        <v>391</v>
      </c>
      <c r="H122" s="7">
        <v>43816</v>
      </c>
      <c r="I122" s="15">
        <v>44530</v>
      </c>
      <c r="J122" s="7">
        <v>51835</v>
      </c>
      <c r="K122" s="8">
        <v>4889574567.8239117</v>
      </c>
      <c r="L122" s="8">
        <v>4889574567.8239117</v>
      </c>
      <c r="M122" s="9" t="s">
        <v>487</v>
      </c>
    </row>
    <row r="123" spans="1:16" x14ac:dyDescent="0.25">
      <c r="A123" s="4">
        <v>2019</v>
      </c>
      <c r="B123" s="13" t="s">
        <v>284</v>
      </c>
      <c r="C123" s="5" t="s">
        <v>207</v>
      </c>
      <c r="D123" s="5" t="s">
        <v>145</v>
      </c>
      <c r="E123" s="5" t="s">
        <v>165</v>
      </c>
      <c r="F123" s="5" t="s">
        <v>421</v>
      </c>
      <c r="G123" s="5" t="s">
        <v>391</v>
      </c>
      <c r="H123" s="7">
        <v>43816</v>
      </c>
      <c r="I123" s="15">
        <v>44531</v>
      </c>
      <c r="J123" s="7">
        <v>51836</v>
      </c>
      <c r="K123" s="8">
        <v>8533546436</v>
      </c>
      <c r="L123" s="8">
        <v>8533546436</v>
      </c>
      <c r="M123" s="9" t="s">
        <v>487</v>
      </c>
    </row>
    <row r="124" spans="1:16" x14ac:dyDescent="0.25">
      <c r="A124" s="4">
        <v>2019</v>
      </c>
      <c r="B124" s="13" t="s">
        <v>285</v>
      </c>
      <c r="C124" s="6" t="s">
        <v>207</v>
      </c>
      <c r="D124" s="5" t="s">
        <v>145</v>
      </c>
      <c r="E124" s="5" t="s">
        <v>165</v>
      </c>
      <c r="F124" s="5" t="s">
        <v>422</v>
      </c>
      <c r="G124" s="5" t="s">
        <v>391</v>
      </c>
      <c r="H124" s="7">
        <v>43815</v>
      </c>
      <c r="I124" s="15">
        <v>44530</v>
      </c>
      <c r="J124" s="7">
        <v>51835</v>
      </c>
      <c r="K124" s="8">
        <v>4857768609</v>
      </c>
      <c r="L124" s="8">
        <v>4857768609</v>
      </c>
      <c r="M124" s="9" t="s">
        <v>487</v>
      </c>
      <c r="P124" s="3">
        <f>85/12</f>
        <v>7.083333333333333</v>
      </c>
    </row>
    <row r="125" spans="1:16" x14ac:dyDescent="0.25">
      <c r="A125" s="4">
        <v>2019</v>
      </c>
      <c r="B125" s="13" t="s">
        <v>286</v>
      </c>
      <c r="C125" s="6" t="s">
        <v>207</v>
      </c>
      <c r="D125" s="5" t="s">
        <v>145</v>
      </c>
      <c r="E125" s="5" t="s">
        <v>165</v>
      </c>
      <c r="F125" s="5" t="s">
        <v>423</v>
      </c>
      <c r="G125" s="5" t="s">
        <v>391</v>
      </c>
      <c r="H125" s="7">
        <v>43819</v>
      </c>
      <c r="I125" s="15">
        <v>44534</v>
      </c>
      <c r="J125" s="7">
        <v>51839</v>
      </c>
      <c r="K125" s="8">
        <v>4833432457</v>
      </c>
      <c r="L125" s="8">
        <v>4833432457</v>
      </c>
      <c r="M125" s="9" t="s">
        <v>487</v>
      </c>
      <c r="P125" s="3">
        <f>12*5+5</f>
        <v>65</v>
      </c>
    </row>
    <row r="126" spans="1:16" x14ac:dyDescent="0.25">
      <c r="A126" s="4">
        <v>2019</v>
      </c>
      <c r="B126" s="5" t="s">
        <v>287</v>
      </c>
      <c r="C126" s="6" t="s">
        <v>207</v>
      </c>
      <c r="D126" s="5" t="s">
        <v>17</v>
      </c>
      <c r="E126" s="5" t="s">
        <v>25</v>
      </c>
      <c r="F126" s="5" t="s">
        <v>424</v>
      </c>
      <c r="G126" s="5" t="s">
        <v>391</v>
      </c>
      <c r="H126" s="7">
        <v>43889</v>
      </c>
      <c r="I126" s="7">
        <v>44476</v>
      </c>
      <c r="J126" s="7">
        <v>51194</v>
      </c>
      <c r="K126" s="8">
        <v>5421313299</v>
      </c>
      <c r="L126" s="8">
        <v>5421313299</v>
      </c>
      <c r="M126" s="9" t="s">
        <v>487</v>
      </c>
    </row>
    <row r="127" spans="1:16" x14ac:dyDescent="0.25">
      <c r="A127" s="4">
        <v>2019</v>
      </c>
      <c r="B127" s="13" t="s">
        <v>288</v>
      </c>
      <c r="C127" s="6" t="s">
        <v>207</v>
      </c>
      <c r="D127" s="5" t="s">
        <v>145</v>
      </c>
      <c r="E127" s="5" t="s">
        <v>165</v>
      </c>
      <c r="F127" s="5" t="s">
        <v>425</v>
      </c>
      <c r="G127" s="5" t="s">
        <v>391</v>
      </c>
      <c r="H127" s="7">
        <v>43854</v>
      </c>
      <c r="I127" s="15">
        <v>44530</v>
      </c>
      <c r="J127" s="7">
        <v>51835</v>
      </c>
      <c r="K127" s="8">
        <v>13199430954</v>
      </c>
      <c r="L127" s="8">
        <v>13199430954</v>
      </c>
      <c r="M127" s="9" t="s">
        <v>487</v>
      </c>
    </row>
    <row r="128" spans="1:16" x14ac:dyDescent="0.25">
      <c r="A128" s="21">
        <v>2019</v>
      </c>
      <c r="B128" s="22" t="s">
        <v>289</v>
      </c>
      <c r="C128" s="25" t="s">
        <v>207</v>
      </c>
      <c r="D128" s="26" t="s">
        <v>15</v>
      </c>
      <c r="E128" s="22" t="s">
        <v>21</v>
      </c>
      <c r="F128" s="22" t="s">
        <v>426</v>
      </c>
      <c r="G128" s="22" t="s">
        <v>427</v>
      </c>
      <c r="H128" s="23">
        <v>44028</v>
      </c>
      <c r="I128" s="7">
        <v>44493</v>
      </c>
      <c r="J128" s="7">
        <v>51333</v>
      </c>
      <c r="K128" s="8">
        <v>5426814830</v>
      </c>
      <c r="L128" s="8">
        <v>5426814830</v>
      </c>
      <c r="M128" s="9" t="s">
        <v>487</v>
      </c>
    </row>
    <row r="129" spans="1:13" x14ac:dyDescent="0.25">
      <c r="A129" s="4">
        <v>2019</v>
      </c>
      <c r="B129" s="6" t="s">
        <v>124</v>
      </c>
      <c r="C129" s="6" t="s">
        <v>10</v>
      </c>
      <c r="D129" s="6" t="s">
        <v>31</v>
      </c>
      <c r="E129" s="5" t="s">
        <v>106</v>
      </c>
      <c r="F129" s="5" t="s">
        <v>107</v>
      </c>
      <c r="G129" s="6" t="s">
        <v>128</v>
      </c>
      <c r="H129" s="14">
        <v>44134</v>
      </c>
      <c r="I129" s="14">
        <f>EDATE(J129,-65)</f>
        <v>44742</v>
      </c>
      <c r="J129" s="14">
        <f>EDATE(H129,85)</f>
        <v>46721</v>
      </c>
      <c r="K129" s="16">
        <v>13731285222</v>
      </c>
      <c r="L129" s="16">
        <v>14280117905</v>
      </c>
      <c r="M129" s="9" t="s">
        <v>487</v>
      </c>
    </row>
    <row r="130" spans="1:13" x14ac:dyDescent="0.25">
      <c r="A130" s="4">
        <v>2019</v>
      </c>
      <c r="B130" s="6" t="s">
        <v>125</v>
      </c>
      <c r="C130" s="6" t="s">
        <v>10</v>
      </c>
      <c r="D130" s="6" t="s">
        <v>85</v>
      </c>
      <c r="E130" s="6" t="s">
        <v>98</v>
      </c>
      <c r="F130" s="6" t="s">
        <v>129</v>
      </c>
      <c r="G130" s="6" t="s">
        <v>130</v>
      </c>
      <c r="H130" s="14">
        <v>44160</v>
      </c>
      <c r="I130" s="14">
        <f t="shared" ref="I130:I140" si="0">EDATE(J130,-63)</f>
        <v>44859</v>
      </c>
      <c r="J130" s="14">
        <f>EDATE(H130,86)</f>
        <v>46777</v>
      </c>
      <c r="K130" s="16">
        <v>17309666882</v>
      </c>
      <c r="L130" s="16">
        <v>17986685184</v>
      </c>
      <c r="M130" s="9" t="s">
        <v>487</v>
      </c>
    </row>
    <row r="131" spans="1:13" x14ac:dyDescent="0.25">
      <c r="A131" s="4">
        <v>2019</v>
      </c>
      <c r="B131" s="6" t="s">
        <v>126</v>
      </c>
      <c r="C131" s="5" t="s">
        <v>10</v>
      </c>
      <c r="D131" s="5" t="s">
        <v>85</v>
      </c>
      <c r="E131" s="5" t="s">
        <v>43</v>
      </c>
      <c r="F131" s="5" t="s">
        <v>97</v>
      </c>
      <c r="G131" s="6" t="s">
        <v>131</v>
      </c>
      <c r="H131" s="10">
        <v>44160</v>
      </c>
      <c r="I131" s="10">
        <f t="shared" si="0"/>
        <v>44586</v>
      </c>
      <c r="J131" s="10">
        <f>EDATE(H131,77)</f>
        <v>46502</v>
      </c>
      <c r="K131" s="11">
        <v>4432988211</v>
      </c>
      <c r="L131" s="11">
        <v>4599668083</v>
      </c>
      <c r="M131" s="9" t="s">
        <v>487</v>
      </c>
    </row>
    <row r="132" spans="1:13" x14ac:dyDescent="0.25">
      <c r="A132" s="4">
        <v>2019</v>
      </c>
      <c r="B132" s="6" t="s">
        <v>127</v>
      </c>
      <c r="C132" s="5" t="s">
        <v>10</v>
      </c>
      <c r="D132" s="5" t="s">
        <v>85</v>
      </c>
      <c r="E132" s="5" t="s">
        <v>43</v>
      </c>
      <c r="F132" s="5" t="s">
        <v>45</v>
      </c>
      <c r="G132" s="6" t="s">
        <v>132</v>
      </c>
      <c r="H132" s="10">
        <v>44160</v>
      </c>
      <c r="I132" s="10">
        <f t="shared" si="0"/>
        <v>44645</v>
      </c>
      <c r="J132" s="10">
        <f>EDATE(H132,79)</f>
        <v>46563</v>
      </c>
      <c r="K132" s="11">
        <v>8458932278</v>
      </c>
      <c r="L132" s="11">
        <v>8779517912</v>
      </c>
      <c r="M132" s="9" t="s">
        <v>487</v>
      </c>
    </row>
    <row r="133" spans="1:13" x14ac:dyDescent="0.25">
      <c r="A133" s="4">
        <v>2019</v>
      </c>
      <c r="B133" s="6" t="s">
        <v>133</v>
      </c>
      <c r="C133" s="6" t="s">
        <v>10</v>
      </c>
      <c r="D133" s="6" t="s">
        <v>31</v>
      </c>
      <c r="E133" s="6" t="s">
        <v>87</v>
      </c>
      <c r="F133" s="6" t="s">
        <v>147</v>
      </c>
      <c r="G133" s="6" t="s">
        <v>148</v>
      </c>
      <c r="H133" s="10">
        <v>44134</v>
      </c>
      <c r="I133" s="10">
        <f t="shared" si="0"/>
        <v>44834</v>
      </c>
      <c r="J133" s="10">
        <f>EDATE(H133,86)</f>
        <v>46751</v>
      </c>
      <c r="K133" s="16">
        <v>19022650159</v>
      </c>
      <c r="L133" s="16">
        <v>19022650159</v>
      </c>
      <c r="M133" s="9" t="s">
        <v>487</v>
      </c>
    </row>
    <row r="134" spans="1:13" x14ac:dyDescent="0.25">
      <c r="A134" s="4">
        <v>2019</v>
      </c>
      <c r="B134" s="6" t="s">
        <v>134</v>
      </c>
      <c r="C134" s="6" t="s">
        <v>10</v>
      </c>
      <c r="D134" s="6" t="s">
        <v>31</v>
      </c>
      <c r="E134" s="5" t="s">
        <v>110</v>
      </c>
      <c r="F134" s="6" t="s">
        <v>149</v>
      </c>
      <c r="G134" s="6" t="s">
        <v>150</v>
      </c>
      <c r="H134" s="10">
        <v>44134</v>
      </c>
      <c r="I134" s="10">
        <f t="shared" si="0"/>
        <v>44560</v>
      </c>
      <c r="J134" s="10">
        <f>EDATE(H134,77)</f>
        <v>46476</v>
      </c>
      <c r="K134" s="16">
        <v>4841014265</v>
      </c>
      <c r="L134" s="16">
        <v>4841014265</v>
      </c>
      <c r="M134" s="9" t="s">
        <v>487</v>
      </c>
    </row>
    <row r="135" spans="1:13" x14ac:dyDescent="0.25">
      <c r="A135" s="4">
        <v>2019</v>
      </c>
      <c r="B135" s="6" t="s">
        <v>135</v>
      </c>
      <c r="C135" s="6" t="s">
        <v>10</v>
      </c>
      <c r="D135" s="6" t="s">
        <v>31</v>
      </c>
      <c r="E135" s="6" t="s">
        <v>104</v>
      </c>
      <c r="F135" s="5" t="s">
        <v>151</v>
      </c>
      <c r="G135" s="6" t="s">
        <v>152</v>
      </c>
      <c r="H135" s="10">
        <v>44134</v>
      </c>
      <c r="I135" s="10">
        <f t="shared" si="0"/>
        <v>44742</v>
      </c>
      <c r="J135" s="10">
        <f>EDATE(H135,83)</f>
        <v>46660</v>
      </c>
      <c r="K135" s="16">
        <v>13872574980</v>
      </c>
      <c r="L135" s="16">
        <v>13872574980</v>
      </c>
      <c r="M135" s="9" t="s">
        <v>487</v>
      </c>
    </row>
    <row r="136" spans="1:13" x14ac:dyDescent="0.25">
      <c r="A136" s="4">
        <v>2019</v>
      </c>
      <c r="B136" s="6" t="s">
        <v>136</v>
      </c>
      <c r="C136" s="6" t="s">
        <v>10</v>
      </c>
      <c r="D136" s="6" t="s">
        <v>31</v>
      </c>
      <c r="E136" s="6" t="s">
        <v>34</v>
      </c>
      <c r="F136" s="6" t="s">
        <v>37</v>
      </c>
      <c r="G136" s="6" t="s">
        <v>153</v>
      </c>
      <c r="H136" s="10">
        <v>44134</v>
      </c>
      <c r="I136" s="10">
        <f t="shared" si="0"/>
        <v>44528</v>
      </c>
      <c r="J136" s="10">
        <f>EDATE(H136,76)</f>
        <v>46446</v>
      </c>
      <c r="K136" s="16">
        <v>2309154946</v>
      </c>
      <c r="L136" s="16">
        <v>2309154946</v>
      </c>
      <c r="M136" s="9" t="s">
        <v>487</v>
      </c>
    </row>
    <row r="137" spans="1:13" x14ac:dyDescent="0.25">
      <c r="A137" s="4">
        <v>2019</v>
      </c>
      <c r="B137" s="6" t="s">
        <v>137</v>
      </c>
      <c r="C137" s="6" t="s">
        <v>10</v>
      </c>
      <c r="D137" s="6" t="s">
        <v>31</v>
      </c>
      <c r="E137" s="6" t="s">
        <v>92</v>
      </c>
      <c r="F137" s="6" t="s">
        <v>154</v>
      </c>
      <c r="G137" s="6" t="s">
        <v>155</v>
      </c>
      <c r="H137" s="10">
        <v>44138</v>
      </c>
      <c r="I137" s="10">
        <f t="shared" si="0"/>
        <v>44868</v>
      </c>
      <c r="J137" s="10">
        <f>EDATE(H137,87)</f>
        <v>46786</v>
      </c>
      <c r="K137" s="16">
        <v>20731304714</v>
      </c>
      <c r="L137" s="16">
        <v>20731304714</v>
      </c>
      <c r="M137" s="9" t="s">
        <v>487</v>
      </c>
    </row>
    <row r="138" spans="1:13" x14ac:dyDescent="0.25">
      <c r="A138" s="4">
        <v>2019</v>
      </c>
      <c r="B138" s="6" t="s">
        <v>138</v>
      </c>
      <c r="C138" s="6" t="s">
        <v>10</v>
      </c>
      <c r="D138" s="6" t="s">
        <v>31</v>
      </c>
      <c r="E138" s="6" t="s">
        <v>156</v>
      </c>
      <c r="F138" s="6" t="s">
        <v>157</v>
      </c>
      <c r="G138" s="6" t="s">
        <v>158</v>
      </c>
      <c r="H138" s="10">
        <v>44134</v>
      </c>
      <c r="I138" s="10">
        <f t="shared" si="0"/>
        <v>44803</v>
      </c>
      <c r="J138" s="10">
        <f>EDATE(H138,85)</f>
        <v>46721</v>
      </c>
      <c r="K138" s="11">
        <v>16222863030</v>
      </c>
      <c r="L138" s="16">
        <v>15984780711</v>
      </c>
      <c r="M138" s="9" t="s">
        <v>487</v>
      </c>
    </row>
    <row r="139" spans="1:13" x14ac:dyDescent="0.25">
      <c r="A139" s="4">
        <v>2019</v>
      </c>
      <c r="B139" s="6" t="s">
        <v>139</v>
      </c>
      <c r="C139" s="5" t="s">
        <v>10</v>
      </c>
      <c r="D139" s="5" t="s">
        <v>85</v>
      </c>
      <c r="E139" s="5" t="s">
        <v>43</v>
      </c>
      <c r="F139" s="5" t="s">
        <v>91</v>
      </c>
      <c r="G139" s="5" t="s">
        <v>159</v>
      </c>
      <c r="H139" s="10">
        <v>44162</v>
      </c>
      <c r="I139" s="10">
        <f t="shared" si="0"/>
        <v>44678</v>
      </c>
      <c r="J139" s="10">
        <f>EDATE(H139,80)</f>
        <v>46595</v>
      </c>
      <c r="K139" s="11">
        <v>8897501539</v>
      </c>
      <c r="L139" s="11">
        <v>8781333438</v>
      </c>
      <c r="M139" s="9" t="s">
        <v>487</v>
      </c>
    </row>
    <row r="140" spans="1:13" x14ac:dyDescent="0.25">
      <c r="A140" s="4">
        <v>2019</v>
      </c>
      <c r="B140" s="6" t="s">
        <v>140</v>
      </c>
      <c r="C140" s="5" t="s">
        <v>10</v>
      </c>
      <c r="D140" s="5" t="s">
        <v>85</v>
      </c>
      <c r="E140" s="5" t="s">
        <v>43</v>
      </c>
      <c r="F140" s="5" t="s">
        <v>160</v>
      </c>
      <c r="G140" s="5" t="s">
        <v>161</v>
      </c>
      <c r="H140" s="10">
        <v>44162</v>
      </c>
      <c r="I140" s="10">
        <f t="shared" si="0"/>
        <v>44769</v>
      </c>
      <c r="J140" s="10">
        <f>EDATE(H140,83)</f>
        <v>46687</v>
      </c>
      <c r="K140" s="11">
        <v>13803599276</v>
      </c>
      <c r="L140" s="11">
        <v>13601021412</v>
      </c>
      <c r="M140" s="9" t="s">
        <v>487</v>
      </c>
    </row>
    <row r="141" spans="1:13" x14ac:dyDescent="0.25">
      <c r="A141" s="4">
        <v>2019</v>
      </c>
      <c r="B141" s="6" t="s">
        <v>141</v>
      </c>
      <c r="C141" s="6" t="s">
        <v>10</v>
      </c>
      <c r="D141" s="6" t="s">
        <v>86</v>
      </c>
      <c r="E141" s="6" t="s">
        <v>98</v>
      </c>
      <c r="F141" s="6" t="s">
        <v>162</v>
      </c>
      <c r="G141" s="6" t="s">
        <v>163</v>
      </c>
      <c r="H141" s="30" t="s">
        <v>482</v>
      </c>
      <c r="I141" s="30" t="s">
        <v>482</v>
      </c>
      <c r="J141" s="30" t="s">
        <v>482</v>
      </c>
      <c r="K141" s="11">
        <v>15586526470</v>
      </c>
      <c r="L141" s="16">
        <v>15586526470</v>
      </c>
      <c r="M141" s="9" t="s">
        <v>487</v>
      </c>
    </row>
    <row r="142" spans="1:13" x14ac:dyDescent="0.25">
      <c r="A142" s="4">
        <v>2019</v>
      </c>
      <c r="B142" s="6" t="s">
        <v>142</v>
      </c>
      <c r="C142" s="6" t="s">
        <v>10</v>
      </c>
      <c r="D142" s="6" t="s">
        <v>31</v>
      </c>
      <c r="E142" s="5" t="s">
        <v>41</v>
      </c>
      <c r="F142" s="6" t="s">
        <v>42</v>
      </c>
      <c r="G142" s="6" t="s">
        <v>164</v>
      </c>
      <c r="H142" s="30" t="s">
        <v>482</v>
      </c>
      <c r="I142" s="30" t="s">
        <v>482</v>
      </c>
      <c r="J142" s="30" t="s">
        <v>482</v>
      </c>
      <c r="K142" s="11">
        <v>19717428005</v>
      </c>
      <c r="L142" s="16">
        <v>19435856246</v>
      </c>
      <c r="M142" s="9" t="s">
        <v>487</v>
      </c>
    </row>
    <row r="143" spans="1:13" x14ac:dyDescent="0.25">
      <c r="A143" s="4">
        <v>2019</v>
      </c>
      <c r="B143" s="6" t="s">
        <v>143</v>
      </c>
      <c r="C143" s="5" t="s">
        <v>10</v>
      </c>
      <c r="D143" s="5" t="s">
        <v>145</v>
      </c>
      <c r="E143" s="5" t="s">
        <v>165</v>
      </c>
      <c r="F143" s="5" t="s">
        <v>157</v>
      </c>
      <c r="G143" s="5" t="s">
        <v>166</v>
      </c>
      <c r="H143" s="30" t="s">
        <v>482</v>
      </c>
      <c r="I143" s="30" t="s">
        <v>482</v>
      </c>
      <c r="J143" s="30" t="s">
        <v>482</v>
      </c>
      <c r="K143" s="11">
        <v>5185781048</v>
      </c>
      <c r="L143" s="12">
        <v>5109675937</v>
      </c>
      <c r="M143" s="9" t="s">
        <v>487</v>
      </c>
    </row>
    <row r="144" spans="1:13" x14ac:dyDescent="0.25">
      <c r="A144" s="4">
        <v>2019</v>
      </c>
      <c r="B144" s="5" t="s">
        <v>144</v>
      </c>
      <c r="C144" s="5" t="s">
        <v>10</v>
      </c>
      <c r="D144" s="5" t="s">
        <v>146</v>
      </c>
      <c r="E144" s="6" t="s">
        <v>104</v>
      </c>
      <c r="F144" s="5" t="s">
        <v>167</v>
      </c>
      <c r="G144" s="5" t="s">
        <v>168</v>
      </c>
      <c r="H144" s="10">
        <v>43669</v>
      </c>
      <c r="I144" s="10">
        <v>45495</v>
      </c>
      <c r="J144" s="10">
        <v>45495</v>
      </c>
      <c r="K144" s="11">
        <v>0</v>
      </c>
      <c r="L144" s="11">
        <v>0</v>
      </c>
      <c r="M144" s="9" t="s">
        <v>487</v>
      </c>
    </row>
    <row r="145" spans="1:13" x14ac:dyDescent="0.25">
      <c r="A145" s="4">
        <v>2019</v>
      </c>
      <c r="B145" s="5" t="s">
        <v>290</v>
      </c>
      <c r="C145" s="6" t="s">
        <v>291</v>
      </c>
      <c r="D145" s="5" t="s">
        <v>31</v>
      </c>
      <c r="E145" s="5" t="s">
        <v>104</v>
      </c>
      <c r="F145" s="5" t="s">
        <v>428</v>
      </c>
      <c r="G145" s="5" t="s">
        <v>429</v>
      </c>
      <c r="H145" s="7">
        <v>43845</v>
      </c>
      <c r="I145" s="7">
        <v>44300</v>
      </c>
      <c r="J145" s="7">
        <v>51150</v>
      </c>
      <c r="K145" s="8">
        <v>259763458</v>
      </c>
      <c r="L145" s="9">
        <v>259763458</v>
      </c>
      <c r="M145" s="9" t="s">
        <v>487</v>
      </c>
    </row>
    <row r="146" spans="1:13" x14ac:dyDescent="0.25">
      <c r="A146" s="4">
        <v>2019</v>
      </c>
      <c r="B146" s="5" t="s">
        <v>292</v>
      </c>
      <c r="C146" s="6" t="s">
        <v>291</v>
      </c>
      <c r="D146" s="5" t="s">
        <v>31</v>
      </c>
      <c r="E146" s="5" t="s">
        <v>104</v>
      </c>
      <c r="F146" s="5" t="s">
        <v>430</v>
      </c>
      <c r="G146" s="5" t="s">
        <v>429</v>
      </c>
      <c r="H146" s="7">
        <v>43929</v>
      </c>
      <c r="I146" s="7">
        <v>44304</v>
      </c>
      <c r="J146" s="7">
        <v>51234</v>
      </c>
      <c r="K146" s="8">
        <v>519318633</v>
      </c>
      <c r="L146" s="9">
        <v>519318633</v>
      </c>
      <c r="M146" s="9" t="s">
        <v>487</v>
      </c>
    </row>
    <row r="147" spans="1:13" x14ac:dyDescent="0.25">
      <c r="A147" s="4">
        <v>2019</v>
      </c>
      <c r="B147" s="5" t="s">
        <v>293</v>
      </c>
      <c r="C147" s="6" t="s">
        <v>291</v>
      </c>
      <c r="D147" s="5" t="s">
        <v>31</v>
      </c>
      <c r="E147" s="5" t="s">
        <v>104</v>
      </c>
      <c r="F147" s="5" t="s">
        <v>431</v>
      </c>
      <c r="G147" s="5" t="s">
        <v>429</v>
      </c>
      <c r="H147" s="7">
        <v>43929</v>
      </c>
      <c r="I147" s="7">
        <v>44306</v>
      </c>
      <c r="J147" s="7">
        <v>51234</v>
      </c>
      <c r="K147" s="8">
        <v>671680825</v>
      </c>
      <c r="L147" s="9">
        <v>671680825</v>
      </c>
      <c r="M147" s="9" t="s">
        <v>487</v>
      </c>
    </row>
    <row r="148" spans="1:13" x14ac:dyDescent="0.25">
      <c r="A148" s="4">
        <v>2019</v>
      </c>
      <c r="B148" s="5" t="s">
        <v>294</v>
      </c>
      <c r="C148" s="5" t="s">
        <v>291</v>
      </c>
      <c r="D148" s="5" t="s">
        <v>31</v>
      </c>
      <c r="E148" s="5" t="s">
        <v>104</v>
      </c>
      <c r="F148" s="5" t="s">
        <v>431</v>
      </c>
      <c r="G148" s="5" t="s">
        <v>429</v>
      </c>
      <c r="H148" s="7">
        <v>43929</v>
      </c>
      <c r="I148" s="7">
        <v>44302</v>
      </c>
      <c r="J148" s="7">
        <v>51234</v>
      </c>
      <c r="K148" s="8">
        <v>506807120</v>
      </c>
      <c r="L148" s="9">
        <v>506807120</v>
      </c>
      <c r="M148" s="9" t="s">
        <v>487</v>
      </c>
    </row>
    <row r="149" spans="1:13" x14ac:dyDescent="0.25">
      <c r="A149" s="4">
        <v>2019</v>
      </c>
      <c r="B149" s="5" t="s">
        <v>295</v>
      </c>
      <c r="C149" s="5" t="s">
        <v>291</v>
      </c>
      <c r="D149" s="5" t="s">
        <v>31</v>
      </c>
      <c r="E149" s="5" t="s">
        <v>104</v>
      </c>
      <c r="F149" s="5" t="s">
        <v>431</v>
      </c>
      <c r="G149" s="5" t="s">
        <v>429</v>
      </c>
      <c r="H149" s="7">
        <v>43929</v>
      </c>
      <c r="I149" s="7">
        <v>44299</v>
      </c>
      <c r="J149" s="7">
        <v>51234</v>
      </c>
      <c r="K149" s="8">
        <v>282465674</v>
      </c>
      <c r="L149" s="9">
        <v>282465674</v>
      </c>
      <c r="M149" s="9" t="s">
        <v>487</v>
      </c>
    </row>
    <row r="150" spans="1:13" x14ac:dyDescent="0.25">
      <c r="A150" s="4">
        <v>2019</v>
      </c>
      <c r="B150" s="5" t="s">
        <v>296</v>
      </c>
      <c r="C150" s="6" t="s">
        <v>291</v>
      </c>
      <c r="D150" s="5" t="s">
        <v>31</v>
      </c>
      <c r="E150" s="5" t="s">
        <v>104</v>
      </c>
      <c r="F150" s="5" t="s">
        <v>431</v>
      </c>
      <c r="G150" s="5" t="s">
        <v>429</v>
      </c>
      <c r="H150" s="7">
        <v>43949</v>
      </c>
      <c r="I150" s="7">
        <v>44314</v>
      </c>
      <c r="J150" s="7">
        <v>51254</v>
      </c>
      <c r="K150" s="8">
        <v>953401109</v>
      </c>
      <c r="L150" s="9">
        <v>953401109</v>
      </c>
      <c r="M150" s="9" t="s">
        <v>487</v>
      </c>
    </row>
    <row r="151" spans="1:13" x14ac:dyDescent="0.25">
      <c r="A151" s="4">
        <v>2019</v>
      </c>
      <c r="B151" s="5" t="s">
        <v>297</v>
      </c>
      <c r="C151" s="6" t="s">
        <v>291</v>
      </c>
      <c r="D151" s="5" t="s">
        <v>31</v>
      </c>
      <c r="E151" s="5" t="s">
        <v>104</v>
      </c>
      <c r="F151" s="5" t="s">
        <v>431</v>
      </c>
      <c r="G151" s="5" t="s">
        <v>429</v>
      </c>
      <c r="H151" s="7">
        <v>43845</v>
      </c>
      <c r="I151" s="7">
        <v>44302</v>
      </c>
      <c r="J151" s="7">
        <v>51150</v>
      </c>
      <c r="K151" s="8">
        <v>365284510</v>
      </c>
      <c r="L151" s="9">
        <v>365284510</v>
      </c>
      <c r="M151" s="9" t="s">
        <v>487</v>
      </c>
    </row>
    <row r="152" spans="1:13" x14ac:dyDescent="0.25">
      <c r="A152" s="4">
        <v>2019</v>
      </c>
      <c r="B152" s="5" t="s">
        <v>298</v>
      </c>
      <c r="C152" s="6" t="s">
        <v>291</v>
      </c>
      <c r="D152" s="5" t="s">
        <v>31</v>
      </c>
      <c r="E152" s="5" t="s">
        <v>104</v>
      </c>
      <c r="F152" s="5" t="s">
        <v>431</v>
      </c>
      <c r="G152" s="5" t="s">
        <v>429</v>
      </c>
      <c r="H152" s="7">
        <v>43845</v>
      </c>
      <c r="I152" s="7">
        <v>44323</v>
      </c>
      <c r="J152" s="7">
        <v>51150</v>
      </c>
      <c r="K152" s="8">
        <v>1503124167</v>
      </c>
      <c r="L152" s="9">
        <v>1503124167</v>
      </c>
      <c r="M152" s="9" t="s">
        <v>487</v>
      </c>
    </row>
    <row r="153" spans="1:13" x14ac:dyDescent="0.25">
      <c r="A153" s="4">
        <v>2019</v>
      </c>
      <c r="B153" s="5" t="s">
        <v>299</v>
      </c>
      <c r="C153" s="6" t="s">
        <v>291</v>
      </c>
      <c r="D153" s="5" t="s">
        <v>31</v>
      </c>
      <c r="E153" s="5" t="s">
        <v>104</v>
      </c>
      <c r="F153" s="5" t="s">
        <v>432</v>
      </c>
      <c r="G153" s="5" t="s">
        <v>429</v>
      </c>
      <c r="H153" s="7">
        <v>43845</v>
      </c>
      <c r="I153" s="7">
        <v>44299</v>
      </c>
      <c r="J153" s="7">
        <v>51150</v>
      </c>
      <c r="K153" s="8">
        <v>350176804</v>
      </c>
      <c r="L153" s="9">
        <v>350176804</v>
      </c>
      <c r="M153" s="9" t="s">
        <v>487</v>
      </c>
    </row>
    <row r="154" spans="1:13" x14ac:dyDescent="0.25">
      <c r="A154" s="4">
        <v>2019</v>
      </c>
      <c r="B154" s="5" t="s">
        <v>300</v>
      </c>
      <c r="C154" s="6" t="s">
        <v>291</v>
      </c>
      <c r="D154" s="5" t="s">
        <v>47</v>
      </c>
      <c r="E154" s="5" t="s">
        <v>393</v>
      </c>
      <c r="F154" s="5" t="s">
        <v>394</v>
      </c>
      <c r="G154" s="5" t="s">
        <v>429</v>
      </c>
      <c r="H154" s="7">
        <v>43819</v>
      </c>
      <c r="I154" s="7">
        <v>44551</v>
      </c>
      <c r="J154" s="7">
        <v>51124</v>
      </c>
      <c r="K154" s="8">
        <v>1281099569</v>
      </c>
      <c r="L154" s="9">
        <v>1281099569</v>
      </c>
      <c r="M154" s="9" t="s">
        <v>487</v>
      </c>
    </row>
    <row r="155" spans="1:13" x14ac:dyDescent="0.25">
      <c r="A155" s="4">
        <v>2019</v>
      </c>
      <c r="B155" s="5" t="s">
        <v>301</v>
      </c>
      <c r="C155" s="6" t="s">
        <v>291</v>
      </c>
      <c r="D155" s="5" t="s">
        <v>31</v>
      </c>
      <c r="E155" s="5" t="s">
        <v>104</v>
      </c>
      <c r="F155" s="5" t="s">
        <v>431</v>
      </c>
      <c r="G155" s="5" t="s">
        <v>429</v>
      </c>
      <c r="H155" s="7">
        <v>43949</v>
      </c>
      <c r="I155" s="7">
        <v>44302</v>
      </c>
      <c r="J155" s="7">
        <v>51254</v>
      </c>
      <c r="K155" s="8">
        <v>470818939</v>
      </c>
      <c r="L155" s="9">
        <v>470818939</v>
      </c>
      <c r="M155" s="9" t="s">
        <v>487</v>
      </c>
    </row>
    <row r="156" spans="1:13" x14ac:dyDescent="0.25">
      <c r="A156" s="4">
        <v>2019</v>
      </c>
      <c r="B156" s="5" t="s">
        <v>302</v>
      </c>
      <c r="C156" s="6" t="s">
        <v>291</v>
      </c>
      <c r="D156" s="5" t="s">
        <v>47</v>
      </c>
      <c r="E156" s="5" t="s">
        <v>393</v>
      </c>
      <c r="F156" s="5" t="s">
        <v>433</v>
      </c>
      <c r="G156" s="5" t="s">
        <v>429</v>
      </c>
      <c r="H156" s="7">
        <v>43819</v>
      </c>
      <c r="I156" s="7">
        <v>44551</v>
      </c>
      <c r="J156" s="7">
        <v>51124</v>
      </c>
      <c r="K156" s="8">
        <v>2362791325</v>
      </c>
      <c r="L156" s="9">
        <v>2362791325</v>
      </c>
      <c r="M156" s="9" t="s">
        <v>487</v>
      </c>
    </row>
    <row r="157" spans="1:13" x14ac:dyDescent="0.25">
      <c r="A157" s="4">
        <v>2019</v>
      </c>
      <c r="B157" s="5" t="s">
        <v>303</v>
      </c>
      <c r="C157" s="6" t="s">
        <v>291</v>
      </c>
      <c r="D157" s="5" t="s">
        <v>31</v>
      </c>
      <c r="E157" s="5" t="s">
        <v>104</v>
      </c>
      <c r="F157" s="5" t="s">
        <v>431</v>
      </c>
      <c r="G157" s="5" t="s">
        <v>429</v>
      </c>
      <c r="H157" s="7">
        <v>43845</v>
      </c>
      <c r="I157" s="7">
        <v>44301</v>
      </c>
      <c r="J157" s="7">
        <v>51150</v>
      </c>
      <c r="K157" s="8">
        <v>391239951</v>
      </c>
      <c r="L157" s="9">
        <v>391239951</v>
      </c>
      <c r="M157" s="9" t="s">
        <v>487</v>
      </c>
    </row>
    <row r="158" spans="1:13" x14ac:dyDescent="0.25">
      <c r="A158" s="4">
        <v>2019</v>
      </c>
      <c r="B158" s="5" t="s">
        <v>304</v>
      </c>
      <c r="C158" s="6" t="s">
        <v>291</v>
      </c>
      <c r="D158" s="5" t="s">
        <v>31</v>
      </c>
      <c r="E158" s="5" t="s">
        <v>104</v>
      </c>
      <c r="F158" s="5" t="s">
        <v>434</v>
      </c>
      <c r="G158" s="5" t="s">
        <v>429</v>
      </c>
      <c r="H158" s="7">
        <v>43845</v>
      </c>
      <c r="I158" s="7">
        <v>44300</v>
      </c>
      <c r="J158" s="7">
        <v>51150</v>
      </c>
      <c r="K158" s="8">
        <v>348870389</v>
      </c>
      <c r="L158" s="9">
        <v>348870389</v>
      </c>
      <c r="M158" s="9" t="s">
        <v>487</v>
      </c>
    </row>
    <row r="159" spans="1:13" x14ac:dyDescent="0.25">
      <c r="A159" s="4">
        <v>2019</v>
      </c>
      <c r="B159" s="5" t="s">
        <v>305</v>
      </c>
      <c r="C159" s="6" t="s">
        <v>291</v>
      </c>
      <c r="D159" s="5" t="s">
        <v>85</v>
      </c>
      <c r="E159" s="5" t="s">
        <v>43</v>
      </c>
      <c r="F159" s="5" t="s">
        <v>435</v>
      </c>
      <c r="G159" s="5" t="s">
        <v>436</v>
      </c>
      <c r="H159" s="7">
        <v>44185</v>
      </c>
      <c r="I159" s="7">
        <v>44354</v>
      </c>
      <c r="J159" s="7">
        <v>51124</v>
      </c>
      <c r="K159" s="8">
        <v>369505031</v>
      </c>
      <c r="L159" s="9">
        <v>369505031</v>
      </c>
      <c r="M159" s="9" t="s">
        <v>487</v>
      </c>
    </row>
    <row r="160" spans="1:13" x14ac:dyDescent="0.25">
      <c r="A160" s="4">
        <v>2019</v>
      </c>
      <c r="B160" s="5" t="s">
        <v>306</v>
      </c>
      <c r="C160" s="6" t="s">
        <v>291</v>
      </c>
      <c r="D160" s="5" t="s">
        <v>85</v>
      </c>
      <c r="E160" s="5" t="s">
        <v>43</v>
      </c>
      <c r="F160" s="5" t="s">
        <v>437</v>
      </c>
      <c r="G160" s="5" t="s">
        <v>436</v>
      </c>
      <c r="H160" s="7">
        <v>44185</v>
      </c>
      <c r="I160" s="7">
        <v>44354</v>
      </c>
      <c r="J160" s="7">
        <v>51124</v>
      </c>
      <c r="K160" s="8">
        <v>313909977</v>
      </c>
      <c r="L160" s="9">
        <v>313909977</v>
      </c>
      <c r="M160" s="9" t="s">
        <v>487</v>
      </c>
    </row>
    <row r="161" spans="1:13" x14ac:dyDescent="0.25">
      <c r="A161" s="4">
        <v>2019</v>
      </c>
      <c r="B161" s="5" t="s">
        <v>307</v>
      </c>
      <c r="C161" s="6" t="s">
        <v>291</v>
      </c>
      <c r="D161" s="5" t="s">
        <v>85</v>
      </c>
      <c r="E161" s="5" t="s">
        <v>43</v>
      </c>
      <c r="F161" s="5" t="s">
        <v>96</v>
      </c>
      <c r="G161" s="5" t="s">
        <v>436</v>
      </c>
      <c r="H161" s="7">
        <v>44185</v>
      </c>
      <c r="I161" s="7">
        <v>44354</v>
      </c>
      <c r="J161" s="7">
        <v>51124</v>
      </c>
      <c r="K161" s="8">
        <v>208734574</v>
      </c>
      <c r="L161" s="9">
        <v>208734574</v>
      </c>
      <c r="M161" s="9" t="s">
        <v>487</v>
      </c>
    </row>
    <row r="162" spans="1:13" x14ac:dyDescent="0.25">
      <c r="A162" s="4">
        <v>2019</v>
      </c>
      <c r="B162" s="5" t="s">
        <v>308</v>
      </c>
      <c r="C162" s="6" t="s">
        <v>291</v>
      </c>
      <c r="D162" s="5" t="s">
        <v>85</v>
      </c>
      <c r="E162" s="5" t="s">
        <v>43</v>
      </c>
      <c r="F162" s="5" t="s">
        <v>435</v>
      </c>
      <c r="G162" s="5" t="s">
        <v>436</v>
      </c>
      <c r="H162" s="7">
        <v>44185</v>
      </c>
      <c r="I162" s="7">
        <v>44354</v>
      </c>
      <c r="J162" s="7">
        <v>51124</v>
      </c>
      <c r="K162" s="8">
        <v>306958666</v>
      </c>
      <c r="L162" s="9">
        <v>306958666</v>
      </c>
      <c r="M162" s="9" t="s">
        <v>487</v>
      </c>
    </row>
    <row r="163" spans="1:13" x14ac:dyDescent="0.25">
      <c r="A163" s="4">
        <v>2019</v>
      </c>
      <c r="B163" s="5" t="s">
        <v>309</v>
      </c>
      <c r="C163" s="6" t="s">
        <v>291</v>
      </c>
      <c r="D163" s="5" t="s">
        <v>85</v>
      </c>
      <c r="E163" s="5" t="s">
        <v>43</v>
      </c>
      <c r="F163" s="5" t="s">
        <v>438</v>
      </c>
      <c r="G163" s="5" t="s">
        <v>436</v>
      </c>
      <c r="H163" s="7">
        <v>44185</v>
      </c>
      <c r="I163" s="7">
        <v>44354</v>
      </c>
      <c r="J163" s="7">
        <v>51124</v>
      </c>
      <c r="K163" s="8">
        <v>537013657</v>
      </c>
      <c r="L163" s="9">
        <v>537013657</v>
      </c>
      <c r="M163" s="9" t="s">
        <v>487</v>
      </c>
    </row>
    <row r="164" spans="1:13" x14ac:dyDescent="0.25">
      <c r="A164" s="4">
        <v>2019</v>
      </c>
      <c r="B164" s="5" t="s">
        <v>310</v>
      </c>
      <c r="C164" s="6" t="s">
        <v>291</v>
      </c>
      <c r="D164" s="5" t="s">
        <v>85</v>
      </c>
      <c r="E164" s="5" t="s">
        <v>43</v>
      </c>
      <c r="F164" s="5" t="s">
        <v>437</v>
      </c>
      <c r="G164" s="5" t="s">
        <v>436</v>
      </c>
      <c r="H164" s="7">
        <v>44185</v>
      </c>
      <c r="I164" s="7">
        <v>44354</v>
      </c>
      <c r="J164" s="7">
        <v>51124</v>
      </c>
      <c r="K164" s="8">
        <v>337925206</v>
      </c>
      <c r="L164" s="9">
        <v>337925206</v>
      </c>
      <c r="M164" s="9" t="s">
        <v>487</v>
      </c>
    </row>
    <row r="165" spans="1:13" x14ac:dyDescent="0.25">
      <c r="A165" s="4">
        <v>2019</v>
      </c>
      <c r="B165" s="5" t="s">
        <v>311</v>
      </c>
      <c r="C165" s="6" t="s">
        <v>291</v>
      </c>
      <c r="D165" s="5" t="s">
        <v>47</v>
      </c>
      <c r="E165" s="5" t="s">
        <v>393</v>
      </c>
      <c r="F165" s="5" t="s">
        <v>49</v>
      </c>
      <c r="G165" s="5" t="s">
        <v>429</v>
      </c>
      <c r="H165" s="7">
        <v>43819</v>
      </c>
      <c r="I165" s="7">
        <v>44551</v>
      </c>
      <c r="J165" s="7">
        <v>51124</v>
      </c>
      <c r="K165" s="8">
        <v>803297413</v>
      </c>
      <c r="L165" s="9">
        <v>803297413</v>
      </c>
      <c r="M165" s="9" t="s">
        <v>487</v>
      </c>
    </row>
    <row r="166" spans="1:13" x14ac:dyDescent="0.25">
      <c r="A166" s="21">
        <v>2019</v>
      </c>
      <c r="B166" s="22" t="s">
        <v>312</v>
      </c>
      <c r="C166" s="25" t="s">
        <v>291</v>
      </c>
      <c r="D166" s="22" t="s">
        <v>86</v>
      </c>
      <c r="E166" s="22" t="s">
        <v>98</v>
      </c>
      <c r="F166" s="22" t="s">
        <v>377</v>
      </c>
      <c r="G166" s="22" t="s">
        <v>439</v>
      </c>
      <c r="H166" s="23">
        <v>43906</v>
      </c>
      <c r="I166" s="7">
        <v>44494</v>
      </c>
      <c r="J166" s="7">
        <v>51211</v>
      </c>
      <c r="K166" s="8">
        <v>172983749</v>
      </c>
      <c r="L166" s="8">
        <v>172983749</v>
      </c>
      <c r="M166" s="9" t="s">
        <v>487</v>
      </c>
    </row>
    <row r="167" spans="1:13" x14ac:dyDescent="0.25">
      <c r="A167" s="21">
        <v>2019</v>
      </c>
      <c r="B167" s="22" t="s">
        <v>313</v>
      </c>
      <c r="C167" s="25" t="s">
        <v>291</v>
      </c>
      <c r="D167" s="22" t="s">
        <v>86</v>
      </c>
      <c r="E167" s="22" t="s">
        <v>98</v>
      </c>
      <c r="F167" s="22" t="s">
        <v>377</v>
      </c>
      <c r="G167" s="22" t="s">
        <v>440</v>
      </c>
      <c r="H167" s="23">
        <v>43888</v>
      </c>
      <c r="I167" s="7">
        <v>44494</v>
      </c>
      <c r="J167" s="7">
        <v>51193</v>
      </c>
      <c r="K167" s="8">
        <v>143227844</v>
      </c>
      <c r="L167" s="8">
        <v>143227844</v>
      </c>
      <c r="M167" s="9" t="s">
        <v>487</v>
      </c>
    </row>
    <row r="168" spans="1:13" x14ac:dyDescent="0.25">
      <c r="A168" s="4">
        <v>2019</v>
      </c>
      <c r="B168" s="5" t="s">
        <v>314</v>
      </c>
      <c r="C168" s="5" t="s">
        <v>291</v>
      </c>
      <c r="D168" s="5" t="s">
        <v>351</v>
      </c>
      <c r="E168" s="5" t="s">
        <v>110</v>
      </c>
      <c r="F168" s="5" t="s">
        <v>441</v>
      </c>
      <c r="G168" s="5" t="s">
        <v>442</v>
      </c>
      <c r="H168" s="7">
        <v>43830</v>
      </c>
      <c r="I168" s="7">
        <v>44543</v>
      </c>
      <c r="J168" s="7">
        <v>49307</v>
      </c>
      <c r="K168" s="8">
        <v>1485656348</v>
      </c>
      <c r="L168" s="8">
        <v>1485656348</v>
      </c>
      <c r="M168" s="9" t="s">
        <v>487</v>
      </c>
    </row>
    <row r="169" spans="1:13" x14ac:dyDescent="0.25">
      <c r="A169" s="4">
        <v>2019</v>
      </c>
      <c r="B169" s="5" t="s">
        <v>315</v>
      </c>
      <c r="C169" s="5" t="s">
        <v>291</v>
      </c>
      <c r="D169" s="5" t="s">
        <v>352</v>
      </c>
      <c r="E169" s="5" t="s">
        <v>94</v>
      </c>
      <c r="F169" s="5" t="s">
        <v>443</v>
      </c>
      <c r="G169" s="5" t="s">
        <v>442</v>
      </c>
      <c r="H169" s="7">
        <v>43830</v>
      </c>
      <c r="I169" s="7">
        <v>44543</v>
      </c>
      <c r="J169" s="7">
        <v>49307</v>
      </c>
      <c r="K169" s="8">
        <v>1551431650</v>
      </c>
      <c r="L169" s="8">
        <v>1551431650</v>
      </c>
      <c r="M169" s="9" t="s">
        <v>487</v>
      </c>
    </row>
    <row r="170" spans="1:13" x14ac:dyDescent="0.25">
      <c r="A170" s="4">
        <v>2019</v>
      </c>
      <c r="B170" s="5" t="s">
        <v>316</v>
      </c>
      <c r="C170" s="5" t="s">
        <v>291</v>
      </c>
      <c r="D170" s="5" t="s">
        <v>352</v>
      </c>
      <c r="E170" s="5" t="s">
        <v>444</v>
      </c>
      <c r="F170" s="5" t="s">
        <v>445</v>
      </c>
      <c r="G170" s="5" t="s">
        <v>442</v>
      </c>
      <c r="H170" s="7">
        <v>43830</v>
      </c>
      <c r="I170" s="7">
        <v>44543</v>
      </c>
      <c r="J170" s="7">
        <v>49307</v>
      </c>
      <c r="K170" s="8">
        <v>9104344467</v>
      </c>
      <c r="L170" s="8">
        <v>9104344467</v>
      </c>
      <c r="M170" s="9" t="s">
        <v>487</v>
      </c>
    </row>
    <row r="171" spans="1:13" x14ac:dyDescent="0.25">
      <c r="A171" s="4">
        <v>2019</v>
      </c>
      <c r="B171" s="5" t="s">
        <v>317</v>
      </c>
      <c r="C171" s="5" t="s">
        <v>291</v>
      </c>
      <c r="D171" s="5" t="s">
        <v>352</v>
      </c>
      <c r="E171" s="5" t="s">
        <v>444</v>
      </c>
      <c r="F171" s="5" t="s">
        <v>446</v>
      </c>
      <c r="G171" s="5" t="s">
        <v>442</v>
      </c>
      <c r="H171" s="7">
        <v>43830</v>
      </c>
      <c r="I171" s="7">
        <v>44543</v>
      </c>
      <c r="J171" s="7">
        <v>49307</v>
      </c>
      <c r="K171" s="8">
        <v>622935388</v>
      </c>
      <c r="L171" s="8">
        <v>622935388</v>
      </c>
      <c r="M171" s="9" t="s">
        <v>487</v>
      </c>
    </row>
    <row r="172" spans="1:13" x14ac:dyDescent="0.25">
      <c r="A172" s="4">
        <v>2019</v>
      </c>
      <c r="B172" s="5" t="s">
        <v>318</v>
      </c>
      <c r="C172" s="5" t="s">
        <v>291</v>
      </c>
      <c r="D172" s="5" t="s">
        <v>351</v>
      </c>
      <c r="E172" s="5" t="s">
        <v>32</v>
      </c>
      <c r="F172" s="5" t="s">
        <v>447</v>
      </c>
      <c r="G172" s="5" t="s">
        <v>442</v>
      </c>
      <c r="H172" s="7">
        <v>43830</v>
      </c>
      <c r="I172" s="7">
        <v>44543</v>
      </c>
      <c r="J172" s="7">
        <v>49307</v>
      </c>
      <c r="K172" s="8">
        <v>228453745</v>
      </c>
      <c r="L172" s="8">
        <v>228453745</v>
      </c>
      <c r="M172" s="9" t="s">
        <v>487</v>
      </c>
    </row>
    <row r="173" spans="1:13" x14ac:dyDescent="0.25">
      <c r="A173" s="4">
        <v>2019</v>
      </c>
      <c r="B173" s="5" t="s">
        <v>319</v>
      </c>
      <c r="C173" s="5" t="s">
        <v>291</v>
      </c>
      <c r="D173" s="5" t="s">
        <v>351</v>
      </c>
      <c r="E173" s="5" t="s">
        <v>41</v>
      </c>
      <c r="F173" s="5" t="s">
        <v>42</v>
      </c>
      <c r="G173" s="5" t="s">
        <v>442</v>
      </c>
      <c r="H173" s="7">
        <v>43830</v>
      </c>
      <c r="I173" s="7">
        <v>44543</v>
      </c>
      <c r="J173" s="7">
        <v>49307</v>
      </c>
      <c r="K173" s="8">
        <v>626161262</v>
      </c>
      <c r="L173" s="8">
        <v>626161262</v>
      </c>
      <c r="M173" s="9" t="s">
        <v>487</v>
      </c>
    </row>
    <row r="174" spans="1:13" x14ac:dyDescent="0.25">
      <c r="A174" s="4">
        <v>2019</v>
      </c>
      <c r="B174" s="5" t="s">
        <v>320</v>
      </c>
      <c r="C174" s="5" t="s">
        <v>291</v>
      </c>
      <c r="D174" s="5" t="s">
        <v>351</v>
      </c>
      <c r="E174" s="5" t="s">
        <v>110</v>
      </c>
      <c r="F174" s="5" t="s">
        <v>448</v>
      </c>
      <c r="G174" s="5" t="s">
        <v>442</v>
      </c>
      <c r="H174" s="7">
        <v>43830</v>
      </c>
      <c r="I174" s="7">
        <v>44543</v>
      </c>
      <c r="J174" s="7">
        <v>49307</v>
      </c>
      <c r="K174" s="8">
        <v>1759490424</v>
      </c>
      <c r="L174" s="8">
        <v>1759490424</v>
      </c>
      <c r="M174" s="9" t="s">
        <v>487</v>
      </c>
    </row>
    <row r="175" spans="1:13" x14ac:dyDescent="0.25">
      <c r="A175" s="4">
        <v>2019</v>
      </c>
      <c r="B175" s="5" t="s">
        <v>321</v>
      </c>
      <c r="C175" s="5" t="s">
        <v>291</v>
      </c>
      <c r="D175" s="5" t="s">
        <v>352</v>
      </c>
      <c r="E175" s="5" t="s">
        <v>444</v>
      </c>
      <c r="F175" s="5" t="s">
        <v>449</v>
      </c>
      <c r="G175" s="5" t="s">
        <v>442</v>
      </c>
      <c r="H175" s="7">
        <v>43830</v>
      </c>
      <c r="I175" s="7">
        <v>44543</v>
      </c>
      <c r="J175" s="7">
        <v>49307</v>
      </c>
      <c r="K175" s="8">
        <v>1499680157</v>
      </c>
      <c r="L175" s="8">
        <v>1499680157</v>
      </c>
      <c r="M175" s="9" t="s">
        <v>487</v>
      </c>
    </row>
    <row r="176" spans="1:13" x14ac:dyDescent="0.25">
      <c r="A176" s="21">
        <v>2019</v>
      </c>
      <c r="B176" s="22" t="s">
        <v>322</v>
      </c>
      <c r="C176" s="25" t="s">
        <v>291</v>
      </c>
      <c r="D176" s="22" t="s">
        <v>353</v>
      </c>
      <c r="E176" s="22" t="s">
        <v>41</v>
      </c>
      <c r="F176" s="22" t="s">
        <v>42</v>
      </c>
      <c r="G176" s="22" t="s">
        <v>450</v>
      </c>
      <c r="H176" s="10">
        <v>43830</v>
      </c>
      <c r="I176" s="7">
        <v>44543</v>
      </c>
      <c r="J176" s="7">
        <v>51135</v>
      </c>
      <c r="K176" s="8">
        <v>573817193</v>
      </c>
      <c r="L176" s="8">
        <v>573817193</v>
      </c>
      <c r="M176" s="9" t="s">
        <v>487</v>
      </c>
    </row>
    <row r="177" spans="1:13" x14ac:dyDescent="0.25">
      <c r="A177" s="21">
        <v>2019</v>
      </c>
      <c r="B177" s="22" t="s">
        <v>323</v>
      </c>
      <c r="C177" s="25" t="s">
        <v>291</v>
      </c>
      <c r="D177" s="22" t="s">
        <v>354</v>
      </c>
      <c r="E177" s="22" t="s">
        <v>444</v>
      </c>
      <c r="F177" s="22" t="s">
        <v>445</v>
      </c>
      <c r="G177" s="22" t="s">
        <v>451</v>
      </c>
      <c r="H177" s="10">
        <v>43830</v>
      </c>
      <c r="I177" s="7">
        <v>44543</v>
      </c>
      <c r="J177" s="7">
        <v>51135</v>
      </c>
      <c r="K177" s="8">
        <v>920382718</v>
      </c>
      <c r="L177" s="8">
        <v>920382718</v>
      </c>
      <c r="M177" s="9" t="s">
        <v>487</v>
      </c>
    </row>
    <row r="178" spans="1:13" x14ac:dyDescent="0.25">
      <c r="A178" s="21">
        <v>2019</v>
      </c>
      <c r="B178" s="22" t="s">
        <v>324</v>
      </c>
      <c r="C178" s="25" t="s">
        <v>291</v>
      </c>
      <c r="D178" s="22" t="s">
        <v>353</v>
      </c>
      <c r="E178" s="22" t="s">
        <v>110</v>
      </c>
      <c r="F178" s="22" t="s">
        <v>441</v>
      </c>
      <c r="G178" s="22" t="s">
        <v>452</v>
      </c>
      <c r="H178" s="10">
        <v>43830</v>
      </c>
      <c r="I178" s="7">
        <v>44543</v>
      </c>
      <c r="J178" s="7">
        <v>51135</v>
      </c>
      <c r="K178" s="8">
        <v>3032809287</v>
      </c>
      <c r="L178" s="8">
        <v>3032809287</v>
      </c>
      <c r="M178" s="9" t="s">
        <v>487</v>
      </c>
    </row>
    <row r="179" spans="1:13" x14ac:dyDescent="0.25">
      <c r="A179" s="21">
        <v>2019</v>
      </c>
      <c r="B179" s="22" t="s">
        <v>325</v>
      </c>
      <c r="C179" s="25" t="s">
        <v>291</v>
      </c>
      <c r="D179" s="22" t="s">
        <v>353</v>
      </c>
      <c r="E179" s="22" t="s">
        <v>41</v>
      </c>
      <c r="F179" s="22" t="s">
        <v>42</v>
      </c>
      <c r="G179" s="22" t="s">
        <v>453</v>
      </c>
      <c r="H179" s="10">
        <v>43830</v>
      </c>
      <c r="I179" s="7">
        <v>44543</v>
      </c>
      <c r="J179" s="7">
        <v>51135</v>
      </c>
      <c r="K179" s="8">
        <v>8175213297</v>
      </c>
      <c r="L179" s="8">
        <v>8175213297</v>
      </c>
      <c r="M179" s="9" t="s">
        <v>487</v>
      </c>
    </row>
    <row r="180" spans="1:13" x14ac:dyDescent="0.25">
      <c r="A180" s="21">
        <v>2019</v>
      </c>
      <c r="B180" s="22" t="s">
        <v>326</v>
      </c>
      <c r="C180" s="25" t="s">
        <v>291</v>
      </c>
      <c r="D180" s="22" t="s">
        <v>353</v>
      </c>
      <c r="E180" s="22" t="s">
        <v>110</v>
      </c>
      <c r="F180" s="22" t="s">
        <v>448</v>
      </c>
      <c r="G180" s="22" t="s">
        <v>454</v>
      </c>
      <c r="H180" s="10">
        <v>43830</v>
      </c>
      <c r="I180" s="7">
        <v>44543</v>
      </c>
      <c r="J180" s="7">
        <v>51135</v>
      </c>
      <c r="K180" s="8">
        <v>408130383</v>
      </c>
      <c r="L180" s="8">
        <v>408130383</v>
      </c>
      <c r="M180" s="9" t="s">
        <v>487</v>
      </c>
    </row>
    <row r="181" spans="1:13" x14ac:dyDescent="0.25">
      <c r="A181" s="21">
        <v>2019</v>
      </c>
      <c r="B181" s="22" t="s">
        <v>327</v>
      </c>
      <c r="C181" s="25" t="s">
        <v>291</v>
      </c>
      <c r="D181" s="22" t="s">
        <v>354</v>
      </c>
      <c r="E181" s="22" t="s">
        <v>32</v>
      </c>
      <c r="F181" s="22" t="s">
        <v>455</v>
      </c>
      <c r="G181" s="22" t="s">
        <v>456</v>
      </c>
      <c r="H181" s="10">
        <v>43830</v>
      </c>
      <c r="I181" s="7">
        <v>44543</v>
      </c>
      <c r="J181" s="7">
        <v>51135</v>
      </c>
      <c r="K181" s="8">
        <v>11772797686</v>
      </c>
      <c r="L181" s="8">
        <v>11772797686</v>
      </c>
      <c r="M181" s="9" t="s">
        <v>487</v>
      </c>
    </row>
    <row r="182" spans="1:13" x14ac:dyDescent="0.25">
      <c r="A182" s="21">
        <v>2019</v>
      </c>
      <c r="B182" s="22" t="s">
        <v>328</v>
      </c>
      <c r="C182" s="25" t="s">
        <v>291</v>
      </c>
      <c r="D182" s="22" t="s">
        <v>353</v>
      </c>
      <c r="E182" s="22" t="s">
        <v>32</v>
      </c>
      <c r="F182" s="22" t="s">
        <v>447</v>
      </c>
      <c r="G182" s="22" t="s">
        <v>457</v>
      </c>
      <c r="H182" s="10">
        <v>43830</v>
      </c>
      <c r="I182" s="7">
        <v>44543</v>
      </c>
      <c r="J182" s="7">
        <v>51135</v>
      </c>
      <c r="K182" s="8">
        <v>327466443</v>
      </c>
      <c r="L182" s="8">
        <v>327466443</v>
      </c>
      <c r="M182" s="9" t="s">
        <v>487</v>
      </c>
    </row>
    <row r="183" spans="1:13" x14ac:dyDescent="0.25">
      <c r="A183" s="21">
        <v>2019</v>
      </c>
      <c r="B183" s="22" t="s">
        <v>329</v>
      </c>
      <c r="C183" s="25" t="s">
        <v>291</v>
      </c>
      <c r="D183" s="22" t="s">
        <v>353</v>
      </c>
      <c r="E183" s="22" t="s">
        <v>112</v>
      </c>
      <c r="F183" s="22" t="s">
        <v>458</v>
      </c>
      <c r="G183" s="22" t="s">
        <v>459</v>
      </c>
      <c r="H183" s="10">
        <v>43830</v>
      </c>
      <c r="I183" s="7">
        <v>44543</v>
      </c>
      <c r="J183" s="7">
        <v>51135</v>
      </c>
      <c r="K183" s="8">
        <v>2089419889</v>
      </c>
      <c r="L183" s="8">
        <v>2089419889</v>
      </c>
      <c r="M183" s="9" t="s">
        <v>487</v>
      </c>
    </row>
    <row r="184" spans="1:13" x14ac:dyDescent="0.25">
      <c r="A184" s="21">
        <v>2019</v>
      </c>
      <c r="B184" s="22" t="s">
        <v>330</v>
      </c>
      <c r="C184" s="25" t="s">
        <v>291</v>
      </c>
      <c r="D184" s="22" t="s">
        <v>353</v>
      </c>
      <c r="E184" s="22" t="s">
        <v>110</v>
      </c>
      <c r="F184" s="22" t="s">
        <v>448</v>
      </c>
      <c r="G184" s="22" t="s">
        <v>460</v>
      </c>
      <c r="H184" s="10">
        <v>43830</v>
      </c>
      <c r="I184" s="7">
        <v>44543</v>
      </c>
      <c r="J184" s="7">
        <v>51135</v>
      </c>
      <c r="K184" s="8">
        <v>1147357930</v>
      </c>
      <c r="L184" s="8">
        <v>1147357930</v>
      </c>
      <c r="M184" s="9" t="s">
        <v>487</v>
      </c>
    </row>
    <row r="185" spans="1:13" x14ac:dyDescent="0.25">
      <c r="A185" s="21">
        <v>2019</v>
      </c>
      <c r="B185" s="22" t="s">
        <v>331</v>
      </c>
      <c r="C185" s="25" t="s">
        <v>291</v>
      </c>
      <c r="D185" s="22" t="s">
        <v>353</v>
      </c>
      <c r="E185" s="22" t="s">
        <v>32</v>
      </c>
      <c r="F185" s="22" t="s">
        <v>447</v>
      </c>
      <c r="G185" s="22" t="s">
        <v>461</v>
      </c>
      <c r="H185" s="10">
        <v>43830</v>
      </c>
      <c r="I185" s="7">
        <v>44543</v>
      </c>
      <c r="J185" s="7">
        <v>51135</v>
      </c>
      <c r="K185" s="8">
        <v>61230774</v>
      </c>
      <c r="L185" s="8">
        <v>61230774</v>
      </c>
      <c r="M185" s="9" t="s">
        <v>487</v>
      </c>
    </row>
    <row r="186" spans="1:13" x14ac:dyDescent="0.25">
      <c r="A186" s="21">
        <v>2019</v>
      </c>
      <c r="B186" s="22" t="s">
        <v>332</v>
      </c>
      <c r="C186" s="25" t="s">
        <v>291</v>
      </c>
      <c r="D186" s="22" t="s">
        <v>353</v>
      </c>
      <c r="E186" s="22" t="s">
        <v>32</v>
      </c>
      <c r="F186" s="22" t="s">
        <v>462</v>
      </c>
      <c r="G186" s="22" t="s">
        <v>463</v>
      </c>
      <c r="H186" s="10">
        <v>43830</v>
      </c>
      <c r="I186" s="7">
        <v>44543</v>
      </c>
      <c r="J186" s="7">
        <v>51135</v>
      </c>
      <c r="K186" s="8">
        <v>613993266</v>
      </c>
      <c r="L186" s="8">
        <v>613993266</v>
      </c>
      <c r="M186" s="9" t="s">
        <v>487</v>
      </c>
    </row>
    <row r="187" spans="1:13" x14ac:dyDescent="0.25">
      <c r="A187" s="21">
        <v>2019</v>
      </c>
      <c r="B187" s="22" t="s">
        <v>333</v>
      </c>
      <c r="C187" s="25" t="s">
        <v>291</v>
      </c>
      <c r="D187" s="22" t="s">
        <v>353</v>
      </c>
      <c r="E187" s="22" t="s">
        <v>110</v>
      </c>
      <c r="F187" s="22" t="s">
        <v>441</v>
      </c>
      <c r="G187" s="22" t="s">
        <v>464</v>
      </c>
      <c r="H187" s="10">
        <v>43830</v>
      </c>
      <c r="I187" s="7">
        <v>44543</v>
      </c>
      <c r="J187" s="7">
        <v>51135</v>
      </c>
      <c r="K187" s="8">
        <v>1083807545</v>
      </c>
      <c r="L187" s="8">
        <v>1083807545</v>
      </c>
      <c r="M187" s="9" t="s">
        <v>487</v>
      </c>
    </row>
    <row r="188" spans="1:13" x14ac:dyDescent="0.25">
      <c r="A188" s="21">
        <v>2019</v>
      </c>
      <c r="B188" s="22" t="s">
        <v>334</v>
      </c>
      <c r="C188" s="25" t="s">
        <v>291</v>
      </c>
      <c r="D188" s="22" t="s">
        <v>353</v>
      </c>
      <c r="E188" s="22" t="s">
        <v>110</v>
      </c>
      <c r="F188" s="22" t="s">
        <v>441</v>
      </c>
      <c r="G188" s="22" t="s">
        <v>465</v>
      </c>
      <c r="H188" s="10">
        <v>43830</v>
      </c>
      <c r="I188" s="7">
        <v>44543</v>
      </c>
      <c r="J188" s="7">
        <v>51135</v>
      </c>
      <c r="K188" s="8">
        <v>899949273</v>
      </c>
      <c r="L188" s="8">
        <v>899949273</v>
      </c>
      <c r="M188" s="9" t="s">
        <v>487</v>
      </c>
    </row>
    <row r="189" spans="1:13" x14ac:dyDescent="0.25">
      <c r="A189" s="21">
        <v>2019</v>
      </c>
      <c r="B189" s="22" t="s">
        <v>335</v>
      </c>
      <c r="C189" s="25" t="s">
        <v>291</v>
      </c>
      <c r="D189" s="22" t="s">
        <v>353</v>
      </c>
      <c r="E189" s="22" t="s">
        <v>41</v>
      </c>
      <c r="F189" s="22" t="s">
        <v>42</v>
      </c>
      <c r="G189" s="22" t="s">
        <v>466</v>
      </c>
      <c r="H189" s="10">
        <v>43830</v>
      </c>
      <c r="I189" s="7">
        <v>44543</v>
      </c>
      <c r="J189" s="7">
        <v>51135</v>
      </c>
      <c r="K189" s="8">
        <v>1656909142</v>
      </c>
      <c r="L189" s="8">
        <v>1656909142</v>
      </c>
      <c r="M189" s="9" t="s">
        <v>487</v>
      </c>
    </row>
    <row r="190" spans="1:13" x14ac:dyDescent="0.25">
      <c r="A190" s="21">
        <v>2019</v>
      </c>
      <c r="B190" s="22" t="s">
        <v>336</v>
      </c>
      <c r="C190" s="25" t="s">
        <v>291</v>
      </c>
      <c r="D190" s="22" t="s">
        <v>353</v>
      </c>
      <c r="E190" s="22" t="s">
        <v>41</v>
      </c>
      <c r="F190" s="22" t="s">
        <v>467</v>
      </c>
      <c r="G190" s="22" t="s">
        <v>468</v>
      </c>
      <c r="H190" s="10">
        <v>43830</v>
      </c>
      <c r="I190" s="7">
        <v>44543</v>
      </c>
      <c r="J190" s="7">
        <v>51135</v>
      </c>
      <c r="K190" s="8">
        <v>2539035759</v>
      </c>
      <c r="L190" s="8">
        <v>2539035759</v>
      </c>
      <c r="M190" s="9" t="s">
        <v>487</v>
      </c>
    </row>
    <row r="191" spans="1:13" x14ac:dyDescent="0.25">
      <c r="A191" s="21">
        <v>2019</v>
      </c>
      <c r="B191" s="22" t="s">
        <v>337</v>
      </c>
      <c r="C191" s="25" t="s">
        <v>291</v>
      </c>
      <c r="D191" s="22" t="s">
        <v>353</v>
      </c>
      <c r="E191" s="22" t="s">
        <v>41</v>
      </c>
      <c r="F191" s="22" t="s">
        <v>469</v>
      </c>
      <c r="G191" s="22" t="s">
        <v>470</v>
      </c>
      <c r="H191" s="10">
        <v>43830</v>
      </c>
      <c r="I191" s="7">
        <v>44543</v>
      </c>
      <c r="J191" s="7">
        <v>51135</v>
      </c>
      <c r="K191" s="8">
        <v>2001409995</v>
      </c>
      <c r="L191" s="8">
        <v>2001409995</v>
      </c>
      <c r="M191" s="9" t="s">
        <v>487</v>
      </c>
    </row>
    <row r="192" spans="1:13" x14ac:dyDescent="0.25">
      <c r="A192" s="21">
        <v>2019</v>
      </c>
      <c r="B192" s="22" t="s">
        <v>338</v>
      </c>
      <c r="C192" s="25" t="s">
        <v>291</v>
      </c>
      <c r="D192" s="22" t="s">
        <v>353</v>
      </c>
      <c r="E192" s="22" t="s">
        <v>32</v>
      </c>
      <c r="F192" s="22" t="s">
        <v>447</v>
      </c>
      <c r="G192" s="22" t="s">
        <v>471</v>
      </c>
      <c r="H192" s="10">
        <v>43830</v>
      </c>
      <c r="I192" s="7">
        <v>44543</v>
      </c>
      <c r="J192" s="7">
        <v>51135</v>
      </c>
      <c r="K192" s="8">
        <v>246343494</v>
      </c>
      <c r="L192" s="8">
        <v>246343494</v>
      </c>
      <c r="M192" s="9" t="s">
        <v>487</v>
      </c>
    </row>
    <row r="193" spans="1:13" x14ac:dyDescent="0.25">
      <c r="A193" s="21">
        <v>2019</v>
      </c>
      <c r="B193" s="22" t="s">
        <v>339</v>
      </c>
      <c r="C193" s="25" t="s">
        <v>291</v>
      </c>
      <c r="D193" s="22" t="s">
        <v>353</v>
      </c>
      <c r="E193" s="22" t="s">
        <v>110</v>
      </c>
      <c r="F193" s="22" t="s">
        <v>472</v>
      </c>
      <c r="G193" s="22" t="s">
        <v>473</v>
      </c>
      <c r="H193" s="10">
        <v>43830</v>
      </c>
      <c r="I193" s="7">
        <v>44543</v>
      </c>
      <c r="J193" s="7">
        <v>51135</v>
      </c>
      <c r="K193" s="8">
        <v>602646259</v>
      </c>
      <c r="L193" s="8">
        <v>602646259</v>
      </c>
      <c r="M193" s="9" t="s">
        <v>487</v>
      </c>
    </row>
    <row r="194" spans="1:13" x14ac:dyDescent="0.25">
      <c r="A194" s="21">
        <v>2019</v>
      </c>
      <c r="B194" s="22" t="s">
        <v>340</v>
      </c>
      <c r="C194" s="25" t="s">
        <v>291</v>
      </c>
      <c r="D194" s="22" t="s">
        <v>353</v>
      </c>
      <c r="E194" s="22" t="s">
        <v>32</v>
      </c>
      <c r="F194" s="22" t="s">
        <v>447</v>
      </c>
      <c r="G194" s="22" t="s">
        <v>474</v>
      </c>
      <c r="H194" s="10">
        <v>43830</v>
      </c>
      <c r="I194" s="7">
        <v>44543</v>
      </c>
      <c r="J194" s="7">
        <v>51135</v>
      </c>
      <c r="K194" s="8">
        <v>157063134</v>
      </c>
      <c r="L194" s="8">
        <v>157063134</v>
      </c>
      <c r="M194" s="9" t="s">
        <v>487</v>
      </c>
    </row>
    <row r="195" spans="1:13" x14ac:dyDescent="0.25">
      <c r="A195" s="21">
        <v>2019</v>
      </c>
      <c r="B195" s="22" t="s">
        <v>341</v>
      </c>
      <c r="C195" s="25" t="s">
        <v>291</v>
      </c>
      <c r="D195" s="22" t="s">
        <v>353</v>
      </c>
      <c r="E195" s="22" t="s">
        <v>32</v>
      </c>
      <c r="F195" s="22" t="s">
        <v>447</v>
      </c>
      <c r="G195" s="22" t="s">
        <v>475</v>
      </c>
      <c r="H195" s="10">
        <v>43830</v>
      </c>
      <c r="I195" s="7">
        <v>44543</v>
      </c>
      <c r="J195" s="7">
        <v>51135</v>
      </c>
      <c r="K195" s="8">
        <v>403761004</v>
      </c>
      <c r="L195" s="8">
        <v>403761004</v>
      </c>
      <c r="M195" s="9" t="s">
        <v>487</v>
      </c>
    </row>
    <row r="196" spans="1:13" x14ac:dyDescent="0.25">
      <c r="A196" s="21">
        <v>2019</v>
      </c>
      <c r="B196" s="22" t="s">
        <v>342</v>
      </c>
      <c r="C196" s="25" t="s">
        <v>291</v>
      </c>
      <c r="D196" s="22" t="s">
        <v>353</v>
      </c>
      <c r="E196" s="22" t="s">
        <v>41</v>
      </c>
      <c r="F196" s="22" t="s">
        <v>42</v>
      </c>
      <c r="G196" s="22" t="s">
        <v>476</v>
      </c>
      <c r="H196" s="10">
        <v>43830</v>
      </c>
      <c r="I196" s="7">
        <v>44543</v>
      </c>
      <c r="J196" s="7">
        <v>51135</v>
      </c>
      <c r="K196" s="8">
        <v>1378718874</v>
      </c>
      <c r="L196" s="8">
        <v>1378718874</v>
      </c>
      <c r="M196" s="9" t="s">
        <v>487</v>
      </c>
    </row>
    <row r="197" spans="1:13" x14ac:dyDescent="0.25">
      <c r="A197" s="4">
        <v>2020</v>
      </c>
      <c r="B197" s="6" t="s">
        <v>169</v>
      </c>
      <c r="C197" s="6" t="s">
        <v>10</v>
      </c>
      <c r="D197" s="6" t="s">
        <v>184</v>
      </c>
      <c r="E197" s="5" t="s">
        <v>106</v>
      </c>
      <c r="F197" s="5" t="s">
        <v>107</v>
      </c>
      <c r="G197" s="5" t="s">
        <v>191</v>
      </c>
      <c r="H197" s="31" t="s">
        <v>482</v>
      </c>
      <c r="I197" s="30" t="s">
        <v>482</v>
      </c>
      <c r="J197" s="30" t="s">
        <v>482</v>
      </c>
      <c r="K197" s="11">
        <v>923488790</v>
      </c>
      <c r="L197" s="11">
        <v>923488790</v>
      </c>
      <c r="M197" s="9" t="s">
        <v>488</v>
      </c>
    </row>
    <row r="198" spans="1:13" x14ac:dyDescent="0.25">
      <c r="A198" s="4">
        <v>2020</v>
      </c>
      <c r="B198" s="6" t="s">
        <v>170</v>
      </c>
      <c r="C198" s="6" t="s">
        <v>10</v>
      </c>
      <c r="D198" s="6" t="s">
        <v>185</v>
      </c>
      <c r="E198" s="5" t="s">
        <v>43</v>
      </c>
      <c r="F198" s="5" t="s">
        <v>45</v>
      </c>
      <c r="G198" s="5" t="s">
        <v>192</v>
      </c>
      <c r="H198" s="10">
        <v>44160</v>
      </c>
      <c r="I198" s="10" t="s">
        <v>483</v>
      </c>
      <c r="J198" s="10">
        <f>EDATE(H198,20)</f>
        <v>44767</v>
      </c>
      <c r="K198" s="11">
        <v>512552040</v>
      </c>
      <c r="L198" s="11">
        <v>512552040</v>
      </c>
      <c r="M198" s="9" t="s">
        <v>488</v>
      </c>
    </row>
    <row r="199" spans="1:13" x14ac:dyDescent="0.25">
      <c r="A199" s="4">
        <v>2020</v>
      </c>
      <c r="B199" s="6" t="s">
        <v>171</v>
      </c>
      <c r="C199" s="6" t="s">
        <v>10</v>
      </c>
      <c r="D199" s="6" t="s">
        <v>186</v>
      </c>
      <c r="E199" s="5" t="s">
        <v>104</v>
      </c>
      <c r="F199" s="5" t="s">
        <v>151</v>
      </c>
      <c r="G199" s="5" t="s">
        <v>193</v>
      </c>
      <c r="H199" s="10">
        <v>44134</v>
      </c>
      <c r="I199" s="10" t="s">
        <v>483</v>
      </c>
      <c r="J199" s="10">
        <f>EDATE(H199,24)</f>
        <v>44864</v>
      </c>
      <c r="K199" s="11">
        <v>748995520</v>
      </c>
      <c r="L199" s="11">
        <v>748995520</v>
      </c>
      <c r="M199" s="9" t="s">
        <v>488</v>
      </c>
    </row>
    <row r="200" spans="1:13" x14ac:dyDescent="0.25">
      <c r="A200" s="4">
        <v>2020</v>
      </c>
      <c r="B200" s="6" t="s">
        <v>172</v>
      </c>
      <c r="C200" s="6" t="s">
        <v>10</v>
      </c>
      <c r="D200" s="6" t="s">
        <v>186</v>
      </c>
      <c r="E200" s="5" t="s">
        <v>34</v>
      </c>
      <c r="F200" s="5" t="s">
        <v>37</v>
      </c>
      <c r="G200" s="5" t="s">
        <v>194</v>
      </c>
      <c r="H200" s="10">
        <v>44134</v>
      </c>
      <c r="I200" s="10" t="s">
        <v>483</v>
      </c>
      <c r="J200" s="10">
        <f>EDATE(H200,17)</f>
        <v>44650</v>
      </c>
      <c r="K200" s="11">
        <v>403362400</v>
      </c>
      <c r="L200" s="11">
        <v>403362400</v>
      </c>
      <c r="M200" s="9" t="s">
        <v>488</v>
      </c>
    </row>
    <row r="201" spans="1:13" x14ac:dyDescent="0.25">
      <c r="A201" s="4">
        <v>2020</v>
      </c>
      <c r="B201" s="6" t="s">
        <v>173</v>
      </c>
      <c r="C201" s="6" t="s">
        <v>10</v>
      </c>
      <c r="D201" s="6" t="s">
        <v>186</v>
      </c>
      <c r="E201" s="5" t="s">
        <v>156</v>
      </c>
      <c r="F201" s="5" t="s">
        <v>157</v>
      </c>
      <c r="G201" s="5" t="s">
        <v>195</v>
      </c>
      <c r="H201" s="10">
        <v>44134</v>
      </c>
      <c r="I201" s="10" t="s">
        <v>483</v>
      </c>
      <c r="J201" s="10">
        <f>EDATE(H201,26)</f>
        <v>44925</v>
      </c>
      <c r="K201" s="11">
        <v>861400661</v>
      </c>
      <c r="L201" s="11">
        <v>861400661</v>
      </c>
      <c r="M201" s="9" t="s">
        <v>488</v>
      </c>
    </row>
    <row r="202" spans="1:13" x14ac:dyDescent="0.25">
      <c r="A202" s="4">
        <v>2020</v>
      </c>
      <c r="B202" s="6" t="s">
        <v>174</v>
      </c>
      <c r="C202" s="6" t="s">
        <v>10</v>
      </c>
      <c r="D202" s="6" t="s">
        <v>186</v>
      </c>
      <c r="E202" s="5" t="s">
        <v>110</v>
      </c>
      <c r="F202" s="5" t="s">
        <v>149</v>
      </c>
      <c r="G202" s="5" t="s">
        <v>196</v>
      </c>
      <c r="H202" s="10">
        <v>44134</v>
      </c>
      <c r="I202" s="10" t="s">
        <v>483</v>
      </c>
      <c r="J202" s="10">
        <f>EDATE(H202,18)</f>
        <v>44681</v>
      </c>
      <c r="K202" s="11">
        <v>427336140</v>
      </c>
      <c r="L202" s="11">
        <v>427336140</v>
      </c>
      <c r="M202" s="9" t="s">
        <v>488</v>
      </c>
    </row>
    <row r="203" spans="1:13" x14ac:dyDescent="0.25">
      <c r="A203" s="4">
        <v>2020</v>
      </c>
      <c r="B203" s="6" t="s">
        <v>175</v>
      </c>
      <c r="C203" s="6" t="s">
        <v>10</v>
      </c>
      <c r="D203" s="6" t="s">
        <v>186</v>
      </c>
      <c r="E203" s="5" t="s">
        <v>41</v>
      </c>
      <c r="F203" s="5" t="s">
        <v>42</v>
      </c>
      <c r="G203" s="5" t="s">
        <v>197</v>
      </c>
      <c r="H203" s="31" t="s">
        <v>482</v>
      </c>
      <c r="I203" s="31" t="s">
        <v>482</v>
      </c>
      <c r="J203" s="31" t="s">
        <v>482</v>
      </c>
      <c r="K203" s="11">
        <v>941710070</v>
      </c>
      <c r="L203" s="11">
        <v>941710070</v>
      </c>
      <c r="M203" s="9" t="s">
        <v>488</v>
      </c>
    </row>
    <row r="204" spans="1:13" x14ac:dyDescent="0.25">
      <c r="A204" s="4">
        <v>2020</v>
      </c>
      <c r="B204" s="6" t="s">
        <v>176</v>
      </c>
      <c r="C204" s="6" t="s">
        <v>10</v>
      </c>
      <c r="D204" s="6" t="s">
        <v>187</v>
      </c>
      <c r="E204" s="5" t="s">
        <v>98</v>
      </c>
      <c r="F204" s="5" t="s">
        <v>162</v>
      </c>
      <c r="G204" s="5" t="s">
        <v>198</v>
      </c>
      <c r="H204" s="31" t="s">
        <v>482</v>
      </c>
      <c r="I204" s="31" t="s">
        <v>482</v>
      </c>
      <c r="J204" s="31" t="s">
        <v>482</v>
      </c>
      <c r="K204" s="11">
        <v>700921900</v>
      </c>
      <c r="L204" s="11">
        <v>700921900</v>
      </c>
      <c r="M204" s="9" t="s">
        <v>488</v>
      </c>
    </row>
    <row r="205" spans="1:13" x14ac:dyDescent="0.25">
      <c r="A205" s="4">
        <v>2020</v>
      </c>
      <c r="B205" s="6" t="s">
        <v>177</v>
      </c>
      <c r="C205" s="6" t="s">
        <v>10</v>
      </c>
      <c r="D205" s="6" t="s">
        <v>188</v>
      </c>
      <c r="E205" s="5" t="s">
        <v>43</v>
      </c>
      <c r="F205" s="5" t="s">
        <v>91</v>
      </c>
      <c r="G205" s="5" t="s">
        <v>199</v>
      </c>
      <c r="H205" s="10">
        <v>44162</v>
      </c>
      <c r="I205" s="10" t="s">
        <v>483</v>
      </c>
      <c r="J205" s="10">
        <f>EDATE(H205,21)</f>
        <v>44800</v>
      </c>
      <c r="K205" s="11">
        <v>651026390</v>
      </c>
      <c r="L205" s="11">
        <v>651026390</v>
      </c>
      <c r="M205" s="9" t="s">
        <v>488</v>
      </c>
    </row>
    <row r="206" spans="1:13" x14ac:dyDescent="0.25">
      <c r="A206" s="4">
        <v>2020</v>
      </c>
      <c r="B206" s="6" t="s">
        <v>178</v>
      </c>
      <c r="C206" s="6" t="s">
        <v>10</v>
      </c>
      <c r="D206" s="6" t="s">
        <v>189</v>
      </c>
      <c r="E206" s="5" t="s">
        <v>87</v>
      </c>
      <c r="F206" s="5" t="s">
        <v>147</v>
      </c>
      <c r="G206" s="5" t="s">
        <v>200</v>
      </c>
      <c r="H206" s="31" t="s">
        <v>482</v>
      </c>
      <c r="I206" s="31" t="s">
        <v>482</v>
      </c>
      <c r="J206" s="31" t="s">
        <v>482</v>
      </c>
      <c r="K206" s="11">
        <v>950959345</v>
      </c>
      <c r="L206" s="11">
        <v>950959345</v>
      </c>
      <c r="M206" s="9" t="s">
        <v>488</v>
      </c>
    </row>
    <row r="207" spans="1:13" x14ac:dyDescent="0.25">
      <c r="A207" s="4">
        <v>2020</v>
      </c>
      <c r="B207" s="6" t="s">
        <v>179</v>
      </c>
      <c r="C207" s="6" t="s">
        <v>10</v>
      </c>
      <c r="D207" s="6" t="s">
        <v>190</v>
      </c>
      <c r="E207" s="5" t="s">
        <v>43</v>
      </c>
      <c r="F207" s="5" t="s">
        <v>97</v>
      </c>
      <c r="G207" s="5" t="s">
        <v>201</v>
      </c>
      <c r="H207" s="10">
        <v>44160</v>
      </c>
      <c r="I207" s="10" t="s">
        <v>483</v>
      </c>
      <c r="J207" s="10">
        <f>EDATE(H207,18)</f>
        <v>44706</v>
      </c>
      <c r="K207" s="11">
        <v>602531510</v>
      </c>
      <c r="L207" s="11">
        <v>602531510</v>
      </c>
      <c r="M207" s="9" t="s">
        <v>488</v>
      </c>
    </row>
    <row r="208" spans="1:13" x14ac:dyDescent="0.25">
      <c r="A208" s="4">
        <v>2020</v>
      </c>
      <c r="B208" s="6" t="s">
        <v>180</v>
      </c>
      <c r="C208" s="6" t="s">
        <v>10</v>
      </c>
      <c r="D208" s="6" t="s">
        <v>190</v>
      </c>
      <c r="E208" s="5" t="s">
        <v>43</v>
      </c>
      <c r="F208" s="5" t="s">
        <v>160</v>
      </c>
      <c r="G208" s="5" t="s">
        <v>202</v>
      </c>
      <c r="H208" s="10">
        <v>44162</v>
      </c>
      <c r="I208" s="10" t="s">
        <v>483</v>
      </c>
      <c r="J208" s="10">
        <f>EDATE(H208,24)</f>
        <v>44892</v>
      </c>
      <c r="K208" s="11">
        <v>685644680</v>
      </c>
      <c r="L208" s="11">
        <v>685644680</v>
      </c>
      <c r="M208" s="9" t="s">
        <v>488</v>
      </c>
    </row>
    <row r="209" spans="1:13" x14ac:dyDescent="0.25">
      <c r="A209" s="4">
        <v>2020</v>
      </c>
      <c r="B209" s="6" t="s">
        <v>181</v>
      </c>
      <c r="C209" s="6" t="s">
        <v>10</v>
      </c>
      <c r="D209" s="6" t="s">
        <v>190</v>
      </c>
      <c r="E209" s="5" t="s">
        <v>34</v>
      </c>
      <c r="F209" s="5" t="s">
        <v>154</v>
      </c>
      <c r="G209" s="5" t="s">
        <v>203</v>
      </c>
      <c r="H209" s="10">
        <v>44134</v>
      </c>
      <c r="I209" s="10" t="s">
        <v>483</v>
      </c>
      <c r="J209" s="10">
        <f>EDATE(H209,28)</f>
        <v>44985</v>
      </c>
      <c r="K209" s="11">
        <v>1275702610</v>
      </c>
      <c r="L209" s="11">
        <v>1275702610</v>
      </c>
      <c r="M209" s="9" t="s">
        <v>488</v>
      </c>
    </row>
    <row r="210" spans="1:13" x14ac:dyDescent="0.25">
      <c r="A210" s="4">
        <v>2020</v>
      </c>
      <c r="B210" s="6" t="s">
        <v>182</v>
      </c>
      <c r="C210" s="6" t="s">
        <v>10</v>
      </c>
      <c r="D210" s="6" t="s">
        <v>190</v>
      </c>
      <c r="E210" s="5" t="s">
        <v>98</v>
      </c>
      <c r="F210" s="5" t="s">
        <v>129</v>
      </c>
      <c r="G210" s="5" t="s">
        <v>204</v>
      </c>
      <c r="H210" s="10">
        <v>44160</v>
      </c>
      <c r="I210" s="10" t="s">
        <v>483</v>
      </c>
      <c r="J210" s="10">
        <f>EDATE(H210,27)</f>
        <v>44982</v>
      </c>
      <c r="K210" s="11">
        <v>844161010</v>
      </c>
      <c r="L210" s="11">
        <v>844161010</v>
      </c>
      <c r="M210" s="9" t="s">
        <v>488</v>
      </c>
    </row>
    <row r="211" spans="1:13" x14ac:dyDescent="0.25">
      <c r="A211" s="4">
        <v>2020</v>
      </c>
      <c r="B211" s="6" t="s">
        <v>183</v>
      </c>
      <c r="C211" s="6" t="s">
        <v>10</v>
      </c>
      <c r="D211" s="6" t="s">
        <v>190</v>
      </c>
      <c r="E211" s="5" t="s">
        <v>165</v>
      </c>
      <c r="F211" s="5" t="s">
        <v>157</v>
      </c>
      <c r="G211" s="5" t="s">
        <v>205</v>
      </c>
      <c r="H211" s="31" t="s">
        <v>482</v>
      </c>
      <c r="I211" s="31" t="s">
        <v>482</v>
      </c>
      <c r="J211" s="31" t="s">
        <v>482</v>
      </c>
      <c r="K211" s="11">
        <v>500358110</v>
      </c>
      <c r="L211" s="11">
        <v>500358110</v>
      </c>
      <c r="M211" s="9" t="s">
        <v>488</v>
      </c>
    </row>
    <row r="212" spans="1:13" x14ac:dyDescent="0.25">
      <c r="A212" s="4">
        <v>2020</v>
      </c>
      <c r="B212" s="6" t="s">
        <v>343</v>
      </c>
      <c r="C212" s="6" t="s">
        <v>222</v>
      </c>
      <c r="D212" s="5" t="s">
        <v>354</v>
      </c>
      <c r="E212" s="5" t="s">
        <v>477</v>
      </c>
      <c r="F212" s="5"/>
      <c r="G212" s="5" t="s">
        <v>478</v>
      </c>
      <c r="H212" s="10">
        <v>44104</v>
      </c>
      <c r="I212" s="10" t="s">
        <v>483</v>
      </c>
      <c r="J212" s="10">
        <v>14884</v>
      </c>
      <c r="K212" s="17">
        <v>0</v>
      </c>
      <c r="L212" s="18">
        <v>0</v>
      </c>
      <c r="M212" s="9" t="s">
        <v>487</v>
      </c>
    </row>
    <row r="213" spans="1:13" x14ac:dyDescent="0.25">
      <c r="A213" s="4">
        <v>2020</v>
      </c>
      <c r="B213" s="6" t="s">
        <v>344</v>
      </c>
      <c r="C213" s="6" t="s">
        <v>222</v>
      </c>
      <c r="D213" s="5" t="s">
        <v>355</v>
      </c>
      <c r="E213" s="5" t="s">
        <v>479</v>
      </c>
      <c r="F213" s="5"/>
      <c r="G213" s="5" t="s">
        <v>480</v>
      </c>
      <c r="H213" s="10">
        <v>44104</v>
      </c>
      <c r="I213" s="10" t="s">
        <v>483</v>
      </c>
      <c r="J213" s="10">
        <v>14884</v>
      </c>
      <c r="K213" s="17">
        <v>0</v>
      </c>
      <c r="L213" s="18">
        <v>0</v>
      </c>
      <c r="M213" s="9" t="s">
        <v>487</v>
      </c>
    </row>
    <row r="214" spans="1:13" x14ac:dyDescent="0.25">
      <c r="A214" s="4">
        <v>2020</v>
      </c>
      <c r="B214" s="6" t="s">
        <v>489</v>
      </c>
      <c r="C214" s="6" t="s">
        <v>207</v>
      </c>
      <c r="D214" s="6" t="s">
        <v>85</v>
      </c>
      <c r="E214" s="5" t="s">
        <v>490</v>
      </c>
      <c r="F214" s="5" t="s">
        <v>160</v>
      </c>
      <c r="G214" s="5" t="s">
        <v>497</v>
      </c>
      <c r="H214" s="31">
        <v>44154</v>
      </c>
      <c r="I214" s="31">
        <f>EDATE(H214,342)</f>
        <v>54562</v>
      </c>
      <c r="J214" s="31">
        <v>51458</v>
      </c>
      <c r="K214" s="11">
        <v>19519823093</v>
      </c>
      <c r="L214" s="11">
        <v>19519823093</v>
      </c>
      <c r="M214" s="9" t="s">
        <v>487</v>
      </c>
    </row>
    <row r="215" spans="1:13" x14ac:dyDescent="0.25">
      <c r="A215" s="4">
        <v>2020</v>
      </c>
      <c r="B215" s="6" t="s">
        <v>491</v>
      </c>
      <c r="C215" s="6" t="s">
        <v>207</v>
      </c>
      <c r="D215" s="6" t="s">
        <v>85</v>
      </c>
      <c r="E215" s="5" t="s">
        <v>490</v>
      </c>
      <c r="F215" s="5" t="s">
        <v>492</v>
      </c>
      <c r="G215" s="5" t="s">
        <v>498</v>
      </c>
      <c r="H215" s="31">
        <v>44154</v>
      </c>
      <c r="I215" s="31">
        <f>EDATE(H215,32)</f>
        <v>45126</v>
      </c>
      <c r="J215" s="31">
        <v>51458</v>
      </c>
      <c r="K215" s="11">
        <v>9180035265</v>
      </c>
      <c r="L215" s="11">
        <v>9180035265</v>
      </c>
      <c r="M215" s="9" t="s">
        <v>487</v>
      </c>
    </row>
    <row r="216" spans="1:13" x14ac:dyDescent="0.25">
      <c r="A216" s="4">
        <v>2020</v>
      </c>
      <c r="B216" s="6" t="s">
        <v>493</v>
      </c>
      <c r="C216" s="6" t="s">
        <v>207</v>
      </c>
      <c r="D216" s="6" t="s">
        <v>349</v>
      </c>
      <c r="E216" s="5" t="s">
        <v>386</v>
      </c>
      <c r="F216" s="5" t="s">
        <v>495</v>
      </c>
      <c r="G216" s="5" t="s">
        <v>499</v>
      </c>
      <c r="H216" s="31" t="s">
        <v>482</v>
      </c>
      <c r="I216" s="31" t="s">
        <v>482</v>
      </c>
      <c r="J216" s="31" t="s">
        <v>482</v>
      </c>
      <c r="K216" s="11">
        <v>21491640229</v>
      </c>
      <c r="L216" s="11">
        <v>21491640229</v>
      </c>
      <c r="M216" s="9" t="s">
        <v>487</v>
      </c>
    </row>
    <row r="217" spans="1:13" x14ac:dyDescent="0.25">
      <c r="A217" s="4">
        <v>2020</v>
      </c>
      <c r="B217" s="6" t="s">
        <v>494</v>
      </c>
      <c r="C217" s="6" t="s">
        <v>207</v>
      </c>
      <c r="D217" s="6" t="s">
        <v>349</v>
      </c>
      <c r="E217" s="5" t="s">
        <v>386</v>
      </c>
      <c r="F217" s="5" t="s">
        <v>496</v>
      </c>
      <c r="G217" s="5" t="s">
        <v>500</v>
      </c>
      <c r="H217" s="31" t="s">
        <v>482</v>
      </c>
      <c r="I217" s="31" t="s">
        <v>482</v>
      </c>
      <c r="J217" s="31" t="s">
        <v>482</v>
      </c>
      <c r="K217" s="11">
        <v>16770803694</v>
      </c>
      <c r="L217" s="11">
        <v>16770803694</v>
      </c>
      <c r="M217" s="9" t="s">
        <v>487</v>
      </c>
    </row>
  </sheetData>
  <autoFilter ref="A1:L217"/>
  <dataValidations count="1">
    <dataValidation operator="greaterThan" allowBlank="1" showInputMessage="1" showErrorMessage="1" errorTitle="Error" error="Formato no válido" sqref="H2:J21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dc:creator>
  <cp:lastModifiedBy>janeth castaneda</cp:lastModifiedBy>
  <dcterms:created xsi:type="dcterms:W3CDTF">2020-11-30T16:25:45Z</dcterms:created>
  <dcterms:modified xsi:type="dcterms:W3CDTF">2021-03-09T15:48:53Z</dcterms:modified>
</cp:coreProperties>
</file>