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hidePivotFieldList="1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\"/>
    </mc:Choice>
  </mc:AlternateContent>
  <xr:revisionPtr revIDLastSave="0" documentId="8_{5AE90A4C-2DB0-4684-B37E-918C26BCF5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4.1." sheetId="10" r:id="rId1"/>
    <sheet name="5." sheetId="12" r:id="rId2"/>
    <sheet name="5.1." sheetId="14" r:id="rId3"/>
    <sheet name="14." sheetId="13" r:id="rId4"/>
    <sheet name="28.1." sheetId="17" r:id="rId5"/>
    <sheet name="29.1." sheetId="1" r:id="rId6"/>
    <sheet name="40.1." sheetId="4" r:id="rId7"/>
    <sheet name="42" sheetId="5" r:id="rId8"/>
    <sheet name="43" sheetId="6" r:id="rId9"/>
    <sheet name="45" sheetId="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 localSheetId="6">#REF!</definedName>
    <definedName name="\a">#REF!</definedName>
    <definedName name="\s" localSheetId="6">#REF!</definedName>
    <definedName name="\s">#REF!</definedName>
    <definedName name="__AFC1">[1]INV!$A$25:$D$28</definedName>
    <definedName name="__AFC3">[1]INV!$F$25:$I$28</definedName>
    <definedName name="__AFC5">[1]INV!$K$25:$N$28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oa55" localSheetId="6">#REF!</definedName>
    <definedName name="__oa55">#REF!</definedName>
    <definedName name="__SBC1">[1]INV!$A$12:$D$15</definedName>
    <definedName name="__SBC3">[1]INV!$F$12:$I$15</definedName>
    <definedName name="__SBC5">[1]INV!$K$12:$N$15</definedName>
    <definedName name="_AFC1">[1]INV!$A$25:$D$28</definedName>
    <definedName name="_AFC3">[1]INV!$F$25:$I$28</definedName>
    <definedName name="_AFC5">[1]INV!$K$25:$N$28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Fill" localSheetId="6" hidden="1">#REF!</definedName>
    <definedName name="_Fill" hidden="1">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oa55" localSheetId="6">#REF!</definedName>
    <definedName name="_oa55">#REF!</definedName>
    <definedName name="_Order1" hidden="1">0</definedName>
    <definedName name="_Order2" hidden="1">0</definedName>
    <definedName name="_SBC1">[1]INV!$A$12:$D$15</definedName>
    <definedName name="_SBC3">[1]INV!$F$12:$I$15</definedName>
    <definedName name="_SBC5">[1]INV!$K$12:$N$15</definedName>
    <definedName name="_Sort" localSheetId="6" hidden="1">#REF!</definedName>
    <definedName name="_Sort" hidden="1">#REF!</definedName>
    <definedName name="A" localSheetId="6">#REF!</definedName>
    <definedName name="A">#REF!</definedName>
    <definedName name="A_IMPRESIÓN_IM" localSheetId="6">#REF!</definedName>
    <definedName name="A_IMPRESIÓN_IM">#REF!</definedName>
    <definedName name="AAAAAAAAAAAAAAAAAAAAAA" localSheetId="6">#REF!</definedName>
    <definedName name="AAAAAAAAAAAAAAAAAAAAAA">#REF!</definedName>
    <definedName name="AAAAAAAAAAAAAAAAAAAAAAAAAAAAA" localSheetId="6">#REF!</definedName>
    <definedName name="AAAAAAAAAAAAAAAAAAAAAAAAAAAAA">#REF!</definedName>
    <definedName name="AAC">[1]AASHTO!$A$14:$F$17</definedName>
    <definedName name="ABG">[1]AASHTO!$A$2:$F$5</definedName>
    <definedName name="AIU" localSheetId="6">#REF!</definedName>
    <definedName name="AIU">#REF!</definedName>
    <definedName name="ANE" localSheetId="6">'[2]ANEXO 7'!#REF!</definedName>
    <definedName name="ANE">'[2]ANEXO 7'!#REF!</definedName>
    <definedName name="_xlnm.Print_Area" localSheetId="6">#REF!,#REF!</definedName>
    <definedName name="_xlnm.Print_Area">#REF!,#REF!</definedName>
    <definedName name="ASB">[1]AASHTO!$A$8:$F$11</definedName>
    <definedName name="ASFALTO">'[3]5.2'!$D$21</definedName>
    <definedName name="B" localSheetId="6">#REF!</definedName>
    <definedName name="B">#REF!</definedName>
    <definedName name="BASE1">[4]materiales!$B$2:$E$187</definedName>
    <definedName name="BASEDATOS" localSheetId="6">#REF!</definedName>
    <definedName name="BASEDATOS">#REF!</definedName>
    <definedName name="cdamvkñÑNVB">'[5]T_ M_ de O_'!#REF!</definedName>
    <definedName name="D" localSheetId="6">#REF!,#REF!</definedName>
    <definedName name="D">#REF!,#REF!</definedName>
    <definedName name="DBJFHNIOEF">#REF!</definedName>
    <definedName name="Desmonte" localSheetId="6" hidden="1">#REF!</definedName>
    <definedName name="Desmonte" hidden="1">#REF!</definedName>
    <definedName name="DF2ETRGTH">#REF!</definedName>
    <definedName name="DQNKGHFB2E" hidden="1">#REF!</definedName>
    <definedName name="dyd" localSheetId="6">'[5]T_ M_ de O_'!#REF!</definedName>
    <definedName name="dyd">'[5]T_ M_ de O_'!#REF!</definedName>
    <definedName name="e">#REF!</definedName>
    <definedName name="Excel_BuiltIn__FilterDatabase_2" localSheetId="6">#REF!</definedName>
    <definedName name="Excel_BuiltIn__FilterDatabase_2">#REF!</definedName>
    <definedName name="Excel_BuiltIn__FilterDatabase_44" localSheetId="6">'[5]T_ equip'!#REF!</definedName>
    <definedName name="Excel_BuiltIn__FilterDatabase_44">'[5]T_ equip'!#REF!</definedName>
    <definedName name="Excel_BuiltIn__FilterDatabase_45" localSheetId="6">'[5]T_ material'!#REF!</definedName>
    <definedName name="Excel_BuiltIn__FilterDatabase_45">'[5]T_ material'!#REF!</definedName>
    <definedName name="Excel_BuiltIn__FilterDatabase_46" localSheetId="6">'[5]T_ M_ de O_'!#REF!</definedName>
    <definedName name="Excel_BuiltIn__FilterDatabase_46">'[5]T_ M_ de O_'!#REF!</definedName>
    <definedName name="Excel_BuiltIn_Print_Area_44" localSheetId="6">'[5]T_ equip'!#REF!</definedName>
    <definedName name="Excel_BuiltIn_Print_Area_44">'[5]T_ equip'!#REF!</definedName>
    <definedName name="Excel_BuiltIn_Print_Area_45" localSheetId="6">'[5]T_ material'!#REF!</definedName>
    <definedName name="Excel_BuiltIn_Print_Area_45">'[5]T_ material'!#REF!</definedName>
    <definedName name="Excel_BuiltIn_Print_Area_46" localSheetId="6">'[5]T_ M_ de O_'!#REF!</definedName>
    <definedName name="Excel_BuiltIn_Print_Area_46">'[5]T_ M_ de O_'!#REF!</definedName>
    <definedName name="FAC" localSheetId="6" hidden="1">#REF!</definedName>
    <definedName name="FAC" hidden="1">#REF!</definedName>
    <definedName name="FERFGTGF">#REF!</definedName>
    <definedName name="FGGT">#REF!</definedName>
    <definedName name="fvfgagfg">#REF!</definedName>
    <definedName name="FWEGF34RT">#REF!</definedName>
    <definedName name="GAJ" localSheetId="6">#REF!</definedName>
    <definedName name="GAJ">#REF!</definedName>
    <definedName name="ghy3yq3y3">'[5]T_ M_ de O_'!#REF!</definedName>
    <definedName name="gryey35y">'[5]T_ material'!#REF!</definedName>
    <definedName name="h">#REF!</definedName>
    <definedName name="hnjbjbkj">#REF!</definedName>
    <definedName name="I" localSheetId="6">#REF!</definedName>
    <definedName name="I">#REF!</definedName>
    <definedName name="ihgvvb">#REF!</definedName>
    <definedName name="inf" localSheetId="6">#REF!</definedName>
    <definedName name="inf">#REF!</definedName>
    <definedName name="ITEM1" localSheetId="6">#REF!</definedName>
    <definedName name="ITEM1">#REF!</definedName>
    <definedName name="ITEM15" localSheetId="6">#REF!</definedName>
    <definedName name="ITEM15">#REF!</definedName>
    <definedName name="ITEM2" localSheetId="6">#REF!</definedName>
    <definedName name="ITEM2">#REF!</definedName>
    <definedName name="item210.3" localSheetId="6">#REF!</definedName>
    <definedName name="item210.3">#REF!</definedName>
    <definedName name="item230.1" localSheetId="6">#REF!</definedName>
    <definedName name="item230.1">#REF!</definedName>
    <definedName name="ITEM3" localSheetId="6">#REF!</definedName>
    <definedName name="ITEM3">#REF!</definedName>
    <definedName name="item310" localSheetId="6">#REF!</definedName>
    <definedName name="item310">#REF!</definedName>
    <definedName name="item320.2" localSheetId="6">#REF!</definedName>
    <definedName name="item320.2">#REF!</definedName>
    <definedName name="item330.1" localSheetId="6">#REF!</definedName>
    <definedName name="item330.1">#REF!</definedName>
    <definedName name="item420" localSheetId="6">#REF!</definedName>
    <definedName name="item420">#REF!</definedName>
    <definedName name="item450.2P" localSheetId="6">#REF!</definedName>
    <definedName name="item450.2P">#REF!</definedName>
    <definedName name="item600.1" localSheetId="6">#REF!</definedName>
    <definedName name="item600.1">#REF!</definedName>
    <definedName name="item610.1" localSheetId="6">#REF!</definedName>
    <definedName name="item610.1">#REF!</definedName>
    <definedName name="item610.2" localSheetId="6">#REF!</definedName>
    <definedName name="item610.2">#REF!</definedName>
    <definedName name="item630.4" localSheetId="6">#REF!</definedName>
    <definedName name="item630.4">#REF!</definedName>
    <definedName name="item630.6" localSheetId="6">#REF!</definedName>
    <definedName name="item630.6">#REF!</definedName>
    <definedName name="item630.7" localSheetId="6">#REF!</definedName>
    <definedName name="item630.7">#REF!</definedName>
    <definedName name="item640.3" localSheetId="6">#REF!</definedName>
    <definedName name="item640.3">#REF!</definedName>
    <definedName name="item661" localSheetId="6">#REF!</definedName>
    <definedName name="item661">#REF!</definedName>
    <definedName name="item671" localSheetId="6">#REF!</definedName>
    <definedName name="item671">#REF!</definedName>
    <definedName name="item673.1" localSheetId="6">#REF!</definedName>
    <definedName name="item673.1">#REF!</definedName>
    <definedName name="item673.3" localSheetId="6">#REF!</definedName>
    <definedName name="item673.3">#REF!</definedName>
    <definedName name="item681" localSheetId="6">#REF!</definedName>
    <definedName name="item681">#REF!</definedName>
    <definedName name="item700.1" localSheetId="6">#REF!</definedName>
    <definedName name="item700.1">#REF!</definedName>
    <definedName name="item710.1" localSheetId="6">#REF!</definedName>
    <definedName name="item710.1">#REF!</definedName>
    <definedName name="item710.2" localSheetId="6">#REF!</definedName>
    <definedName name="item710.2">#REF!</definedName>
    <definedName name="item730.1" localSheetId="6">#REF!</definedName>
    <definedName name="item730.1">#REF!</definedName>
    <definedName name="item730.2" localSheetId="6">#REF!</definedName>
    <definedName name="item730.2">#REF!</definedName>
    <definedName name="item730.2.4" localSheetId="6">#REF!</definedName>
    <definedName name="item730.2.4">#REF!</definedName>
    <definedName name="item900.2" localSheetId="6">#REF!</definedName>
    <definedName name="item900.2">#REF!</definedName>
    <definedName name="j7tg7gy">[6]CONT_ADI!#REF!</definedName>
    <definedName name="JHKCMAHIA">#REF!</definedName>
    <definedName name="jmmgwg">#REF!</definedName>
    <definedName name="JMNJNMOP">#REF!</definedName>
    <definedName name="JNFVIWEJIFJQ">#REF!</definedName>
    <definedName name="jugy57tf">#REF!</definedName>
    <definedName name="jujjkkuk">#REF!</definedName>
    <definedName name="kfggw">#REF!</definedName>
    <definedName name="kguiguiog">#REF!</definedName>
    <definedName name="khngg">#REF!</definedName>
    <definedName name="kjopjwpwfg">#REF!</definedName>
    <definedName name="kljbb">#REF!</definedName>
    <definedName name="kofhinwwf">#REF!</definedName>
    <definedName name="L" localSheetId="6">#REF!</definedName>
    <definedName name="L">#REF!</definedName>
    <definedName name="LINEA" localSheetId="6">[6]CONT_ADI!#REF!</definedName>
    <definedName name="LINEA">[6]CONT_ADI!#REF!</definedName>
    <definedName name="MESES" localSheetId="6">#REF!</definedName>
    <definedName name="MESES">#REF!</definedName>
    <definedName name="mjkhgn">#REF!</definedName>
    <definedName name="mkjgvbgvbi">#REF!</definedName>
    <definedName name="mkvowjnrd">#REF!</definedName>
    <definedName name="mnivknkwv">#REF!</definedName>
    <definedName name="mnuogbb">#REF!</definedName>
    <definedName name="ngftdc">#REF!</definedName>
    <definedName name="nugyftfdtd">#REF!</definedName>
    <definedName name="ññññ">#REF!</definedName>
    <definedName name="O" localSheetId="6">#REF!</definedName>
    <definedName name="O">#REF!</definedName>
    <definedName name="OF" localSheetId="6">#REF!</definedName>
    <definedName name="OF">#REF!</definedName>
    <definedName name="P" localSheetId="6">#REF!</definedName>
    <definedName name="P">#REF!</definedName>
    <definedName name="PREST" localSheetId="6">#REF!</definedName>
    <definedName name="PREST">#REF!</definedName>
    <definedName name="PRINT_AREA">#N/A</definedName>
    <definedName name="PRINT_AREA_MI">#N/A</definedName>
    <definedName name="PRINT_TITLES">#N/A</definedName>
    <definedName name="PRINT_TITLES_MI">#N/A</definedName>
    <definedName name="q">#REF!</definedName>
    <definedName name="resul" localSheetId="6">#REF!</definedName>
    <definedName name="resul">#REF!</definedName>
    <definedName name="rrrr">#REF!</definedName>
    <definedName name="rrrrrr">#REF!</definedName>
    <definedName name="rrrrttt">#REF!</definedName>
    <definedName name="ryyqy3y3y">'[5]T_ material'!#REF!</definedName>
    <definedName name="ryyuy">'[5]T_ equip'!#REF!</definedName>
    <definedName name="tttttyy">#REF!</definedName>
    <definedName name="tyyyyy">#REF!</definedName>
    <definedName name="U" localSheetId="6">#REF!</definedName>
    <definedName name="U">#REF!</definedName>
    <definedName name="w">#REF!</definedName>
    <definedName name="wmiwjnfniqwer">#REF!</definedName>
    <definedName name="www" localSheetId="6">#REF!</definedName>
    <definedName name="www">#REF!</definedName>
    <definedName name="XXX">'[7]4.2'!$B$38</definedName>
    <definedName name="yfyftdtd">#REF!</definedName>
    <definedName name="ytyhtyyq3y">'[5]T_ equip'!#REF!</definedName>
    <definedName name="yy" hidden="1">#REF!</definedName>
    <definedName name="yyuu" hidden="1">#REF!</definedName>
    <definedName name="yyuuyu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17" l="1"/>
  <c r="D86" i="17"/>
  <c r="D52" i="17"/>
  <c r="D27" i="17"/>
  <c r="D105" i="17" l="1"/>
  <c r="A105" i="17"/>
  <c r="D20" i="7" l="1"/>
  <c r="D16" i="7" s="1"/>
  <c r="D12" i="7" s="1"/>
  <c r="D8" i="7" s="1"/>
  <c r="D19" i="7"/>
  <c r="D15" i="7" s="1"/>
  <c r="D11" i="7" s="1"/>
  <c r="D7" i="7" s="1"/>
  <c r="D18" i="7"/>
  <c r="D14" i="7" s="1"/>
  <c r="D10" i="7" s="1"/>
  <c r="D6" i="7" s="1"/>
  <c r="D7" i="6"/>
  <c r="D9" i="6"/>
  <c r="F35" i="4"/>
  <c r="G37" i="4" s="1"/>
  <c r="D41" i="4"/>
  <c r="F41" i="4" s="1"/>
  <c r="G42" i="4" s="1"/>
  <c r="F27" i="4"/>
  <c r="F26" i="4"/>
  <c r="F25" i="4"/>
  <c r="F24" i="4"/>
  <c r="F23" i="4"/>
  <c r="F22" i="4"/>
  <c r="F21" i="4"/>
  <c r="F20" i="4"/>
  <c r="F19" i="4"/>
  <c r="F13" i="4"/>
  <c r="G15" i="4" s="1"/>
  <c r="G31" i="4" l="1"/>
  <c r="G44" i="4" l="1"/>
  <c r="D8" i="6"/>
  <c r="D25" i="7" s="1"/>
  <c r="D21" i="7" s="1"/>
  <c r="D17" i="7" s="1"/>
  <c r="D13" i="7" s="1"/>
  <c r="D9" i="7" s="1"/>
</calcChain>
</file>

<file path=xl/sharedStrings.xml><?xml version="1.0" encoding="utf-8"?>
<sst xmlns="http://schemas.openxmlformats.org/spreadsheetml/2006/main" count="433" uniqueCount="153">
  <si>
    <t>Marca medidor</t>
  </si>
  <si>
    <t>Valor por Estrato</t>
  </si>
  <si>
    <t>Medidores cambiados sin el consentimiento del usuario</t>
  </si>
  <si>
    <t>Rymel</t>
  </si>
  <si>
    <t>Floriablanca/Piedecuesta</t>
  </si>
  <si>
    <t>Mes/Año</t>
  </si>
  <si>
    <t xml:space="preserve">OBRA                 </t>
  </si>
  <si>
    <t xml:space="preserve">ITEM       </t>
  </si>
  <si>
    <t xml:space="preserve">ACTIVIDAD              </t>
  </si>
  <si>
    <t>Instalacion de provisional</t>
  </si>
  <si>
    <t xml:space="preserve">UNIDAD             </t>
  </si>
  <si>
    <t>1. EQUIPO</t>
  </si>
  <si>
    <t>DESCRIPCIÓN</t>
  </si>
  <si>
    <t>UNIDAD</t>
  </si>
  <si>
    <t>PRECIO. U</t>
  </si>
  <si>
    <t>CANTIDAD.</t>
  </si>
  <si>
    <t>V/UNITARIO</t>
  </si>
  <si>
    <t>Medidor trifasico tetrafilar</t>
  </si>
  <si>
    <t>Und</t>
  </si>
  <si>
    <t>Sub - Total</t>
  </si>
  <si>
    <t>2. MATERIALES EN OBRA</t>
  </si>
  <si>
    <t>Tabla de caracoli</t>
  </si>
  <si>
    <t>Caja para medidor trifasico</t>
  </si>
  <si>
    <t>Breaker industrial automatico atornillable</t>
  </si>
  <si>
    <t>Cable #10</t>
  </si>
  <si>
    <t>mt</t>
  </si>
  <si>
    <t>Sellos</t>
  </si>
  <si>
    <t>Tubo pvc de 3/4</t>
  </si>
  <si>
    <t>Conduflex de 1/2</t>
  </si>
  <si>
    <t>Tornillos 8 x 1"</t>
  </si>
  <si>
    <t>Cinta aislante</t>
  </si>
  <si>
    <t>rollo</t>
  </si>
  <si>
    <t>3. TRANSPORTE</t>
  </si>
  <si>
    <t>DESCRIPCION</t>
  </si>
  <si>
    <t>Und ó T/Km</t>
  </si>
  <si>
    <t>CANT.</t>
  </si>
  <si>
    <t>DISTANCIA.</t>
  </si>
  <si>
    <t>TARIFA</t>
  </si>
  <si>
    <t>Transporte materiales</t>
  </si>
  <si>
    <t>Und/Km</t>
  </si>
  <si>
    <t>GB</t>
  </si>
  <si>
    <t>4. MANO DE OBRA</t>
  </si>
  <si>
    <t>TRABAJADOR</t>
  </si>
  <si>
    <t xml:space="preserve">JORNAL </t>
  </si>
  <si>
    <t>P.S</t>
  </si>
  <si>
    <t>JORNAL T.</t>
  </si>
  <si>
    <t>RENDIM</t>
  </si>
  <si>
    <t>M.O. 1 AYUDANTE + 1 OFICIAL</t>
  </si>
  <si>
    <t>2 horas</t>
  </si>
  <si>
    <t>TOTAL COSTOS DIRECTOS</t>
  </si>
  <si>
    <t>ITEM</t>
  </si>
  <si>
    <t>Instalación de medidores de energía (incluye medidor)</t>
  </si>
  <si>
    <t>Comercial</t>
  </si>
  <si>
    <t>Industrial</t>
  </si>
  <si>
    <t>Revision conexión electrica provisional y/o definitiva</t>
  </si>
  <si>
    <t>Energizacion a transformadores</t>
  </si>
  <si>
    <t>Revision de diseños de energía</t>
  </si>
  <si>
    <t>Municipios (Santander)</t>
  </si>
  <si>
    <t>Valor</t>
  </si>
  <si>
    <t>Estudio de factibilidad del servicio</t>
  </si>
  <si>
    <t>Suministro e instalacion del equipo de medición</t>
  </si>
  <si>
    <t>Suministro de los materiales de la acometida</t>
  </si>
  <si>
    <t>Ejecucion obras de conexión</t>
  </si>
  <si>
    <t>Calibracion medidor</t>
  </si>
  <si>
    <t>Monofasico</t>
  </si>
  <si>
    <t>Trifilar induccion o electronico</t>
  </si>
  <si>
    <t>Trifasico induccion o electronico</t>
  </si>
  <si>
    <t>$42,590 + IVA</t>
  </si>
  <si>
    <t>$67,045 + IVA</t>
  </si>
  <si>
    <t>$78,985 + IVA</t>
  </si>
  <si>
    <t>Adquisición</t>
  </si>
  <si>
    <t>Mantenimiento</t>
  </si>
  <si>
    <t>Reparación</t>
  </si>
  <si>
    <t>Instalación</t>
  </si>
  <si>
    <t>AÑO</t>
  </si>
  <si>
    <t>MUNICIPIO</t>
  </si>
  <si>
    <t>FLORIDABLANCA</t>
  </si>
  <si>
    <r>
      <t>Pregunta No. 4.1</t>
    </r>
    <r>
      <rPr>
        <sz val="11"/>
        <color theme="1"/>
        <rFont val="Arial Narrow"/>
        <family val="2"/>
      </rPr>
      <t>. Indicar el valor de ($/kWh) durante los 5 años detallados mes a mes hasta la fecha de (octubre de 2020)</t>
    </r>
  </si>
  <si>
    <r>
      <t xml:space="preserve">Pregunta No. 5.1. </t>
    </r>
    <r>
      <rPr>
        <sz val="11"/>
        <color theme="1"/>
        <rFont val="Arial Narrow"/>
        <family val="2"/>
      </rPr>
      <t>Discriminar el listado de la bolsa de energía y nombre de la electrificadora por departamentos, municipio detallado mes a mes hasta la fecha (octubre de 2020)</t>
    </r>
  </si>
  <si>
    <t>(kWh)</t>
  </si>
  <si>
    <r>
      <t xml:space="preserve">Pregunta No. 14. </t>
    </r>
    <r>
      <rPr>
        <sz val="11"/>
        <color theme="1"/>
        <rFont val="Arial Narrow"/>
        <family val="2"/>
      </rPr>
      <t>Sírvase indicar el precio de bolsa de energía de los últimos 5 años, promedio mensual.</t>
    </r>
  </si>
  <si>
    <t>BOGOTA D.C.</t>
  </si>
  <si>
    <t>BOLÍVAR</t>
  </si>
  <si>
    <t>CARTAGENA</t>
  </si>
  <si>
    <t>CASANARE</t>
  </si>
  <si>
    <t>YOPAL</t>
  </si>
  <si>
    <t>CESAR</t>
  </si>
  <si>
    <t>SAN ALBERTO</t>
  </si>
  <si>
    <t>VALLEDUPAR</t>
  </si>
  <si>
    <t>CUNDINAMARCA</t>
  </si>
  <si>
    <t>CHIA</t>
  </si>
  <si>
    <t>COTA</t>
  </si>
  <si>
    <t>FACATATIVA</t>
  </si>
  <si>
    <t>FUNZA</t>
  </si>
  <si>
    <t>MADRID</t>
  </si>
  <si>
    <t>TOCANCIPA</t>
  </si>
  <si>
    <t>LA GUAJIRA</t>
  </si>
  <si>
    <t>ALBANIA</t>
  </si>
  <si>
    <t>MAGDALENA</t>
  </si>
  <si>
    <t>SANTA MARTA</t>
  </si>
  <si>
    <t>NORTE DE SANTANDER</t>
  </si>
  <si>
    <t>CHINACOTA</t>
  </si>
  <si>
    <t>CUCUTA</t>
  </si>
  <si>
    <t>LA ESPERANZA</t>
  </si>
  <si>
    <t>LOS PATIOS</t>
  </si>
  <si>
    <t>PAMPLONA</t>
  </si>
  <si>
    <t>PAMPLONITA</t>
  </si>
  <si>
    <t>SANTANDER</t>
  </si>
  <si>
    <t>BARRANCABERMEJA</t>
  </si>
  <si>
    <t>BUCARAMANGA</t>
  </si>
  <si>
    <t>GIRON</t>
  </si>
  <si>
    <t>LEBRIJA</t>
  </si>
  <si>
    <t>LOS SANTOS</t>
  </si>
  <si>
    <t>PIE DE CUESTA</t>
  </si>
  <si>
    <t>PINCHOTE</t>
  </si>
  <si>
    <t>PUERTO WILCHES</t>
  </si>
  <si>
    <t>SAN GIL</t>
  </si>
  <si>
    <t>DEPARTAMENTO</t>
  </si>
  <si>
    <t>Total 2016</t>
  </si>
  <si>
    <t>Total 2017</t>
  </si>
  <si>
    <t>ESTRATO</t>
  </si>
  <si>
    <t>Años</t>
  </si>
  <si>
    <t>MES SUSPENCIÓN</t>
  </si>
  <si>
    <t xml:space="preserve">Cuenta de MOTIVO SUSPENSION  </t>
  </si>
  <si>
    <t>2015</t>
  </si>
  <si>
    <t>ene</t>
  </si>
  <si>
    <t>mar</t>
  </si>
  <si>
    <t>abr</t>
  </si>
  <si>
    <t>jun</t>
  </si>
  <si>
    <t>jul</t>
  </si>
  <si>
    <t>ago</t>
  </si>
  <si>
    <t>Total 2015</t>
  </si>
  <si>
    <t>2016</t>
  </si>
  <si>
    <t>sep</t>
  </si>
  <si>
    <t>oct</t>
  </si>
  <si>
    <t>nov</t>
  </si>
  <si>
    <t>2017</t>
  </si>
  <si>
    <t>feb</t>
  </si>
  <si>
    <t>may</t>
  </si>
  <si>
    <t>2018</t>
  </si>
  <si>
    <t>Total 2018</t>
  </si>
  <si>
    <t>Total 3</t>
  </si>
  <si>
    <t>Total 4</t>
  </si>
  <si>
    <t>2019</t>
  </si>
  <si>
    <t>Total 5</t>
  </si>
  <si>
    <t>Total 6</t>
  </si>
  <si>
    <t>Total 2019</t>
  </si>
  <si>
    <r>
      <t xml:space="preserve">Pregunta No. 28.1. </t>
    </r>
    <r>
      <rPr>
        <sz val="11"/>
        <color theme="1"/>
        <rFont val="Arial Narrow"/>
        <family val="2"/>
      </rPr>
      <t>Indicar por estrato socioeconómico, así como el número de suspensiones mes a mes y año a año.</t>
    </r>
  </si>
  <si>
    <r>
      <t xml:space="preserve">Pregunta No. 29.1. </t>
    </r>
    <r>
      <rPr>
        <sz val="11"/>
        <color theme="1"/>
        <rFont val="Arial Narrow"/>
        <family val="2"/>
      </rPr>
      <t>Discriminar la información por estratos, meses y operador en cada departamento y municipio</t>
    </r>
  </si>
  <si>
    <r>
      <t xml:space="preserve">Pregunta No. 40.1. </t>
    </r>
    <r>
      <rPr>
        <sz val="11"/>
        <color theme="1"/>
        <rFont val="Arial Narrow"/>
        <family val="2"/>
      </rPr>
      <t>Discriminar detalladamente los costos del medidor desde que sale de la empresa hasta la instalación en la vivienda de cada usuario, incluyendo el costo de la mano de obra.</t>
    </r>
    <r>
      <rPr>
        <b/>
        <sz val="11"/>
        <color theme="1"/>
        <rFont val="Arial Narrow"/>
        <family val="2"/>
      </rPr>
      <t xml:space="preserve"> </t>
    </r>
  </si>
  <si>
    <r>
      <t>Pregunta No. 42.</t>
    </r>
    <r>
      <rPr>
        <sz val="11"/>
        <color theme="1"/>
        <rFont val="Arial Narrow"/>
        <family val="2"/>
      </rPr>
      <t xml:space="preserve"> ¿Cuál es el valor por conexiones de acometidas nuevas por parte de las empresas operadoras y comercializadoras de energía a los usuarios del servicio público? Sírvase detallar</t>
    </r>
  </si>
  <si>
    <r>
      <t>43.</t>
    </r>
    <r>
      <rPr>
        <sz val="11"/>
        <color theme="1"/>
        <rFont val="Arial Narrow"/>
        <family val="2"/>
      </rPr>
      <t xml:space="preserve"> Sírvase indicar ¿Cuáles son los costos sufragados por las conexiones de las acometidas nuevas por parte del suscriptor o usuario?</t>
    </r>
  </si>
  <si>
    <r>
      <t>45.</t>
    </r>
    <r>
      <rPr>
        <sz val="11"/>
        <color theme="1"/>
        <rFont val="Arial Narrow"/>
        <family val="2"/>
      </rPr>
      <t xml:space="preserve"> Sírvase detallar ¿Cuáles son los costos de adquisición, mantenimiento, reparación e instalación de los medidores de energía?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</si>
</sst>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  <numFmt numFmtId="166" formatCode="_-[$$-240A]\ * #,##0_-;\-[$$-240A]\ * #,##0_-;_-[$$-240A]\ * &quot;-&quot;??_-;_-@_-"/>
    <numFmt numFmtId="167" formatCode="&quot;$&quot;\ #,##0.00"/>
    <numFmt numFmtId="168" formatCode="[$$-240A]#,##0.00"/>
    <numFmt numFmtId="169" formatCode="&quot;$&quot;#,##0.00"/>
    <numFmt numFmtId="170" formatCode="[$-240A]General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"/>
      <name val="Arial"/>
      <family val="2"/>
    </font>
    <font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749">
    <xf numFmtId="0" fontId="0" fillId="0" borderId="0"/>
    <xf numFmtId="170" fontId="4" fillId="0" borderId="0" applyBorder="0" applyProtection="0"/>
    <xf numFmtId="171" fontId="5" fillId="0" borderId="0" applyFont="0" applyFill="0" applyBorder="0" applyAlignment="0" applyProtection="0"/>
    <xf numFmtId="0" fontId="5" fillId="0" borderId="0"/>
    <xf numFmtId="0" fontId="7" fillId="0" borderId="0" applyFill="0"/>
    <xf numFmtId="0" fontId="10" fillId="0" borderId="0" applyFill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 applyFill="0"/>
    <xf numFmtId="0" fontId="7" fillId="0" borderId="0" applyFill="0"/>
    <xf numFmtId="0" fontId="9" fillId="0" borderId="0" applyFill="0"/>
    <xf numFmtId="0" fontId="7" fillId="0" borderId="0" applyFill="0"/>
    <xf numFmtId="0" fontId="9" fillId="0" borderId="0" applyFill="0"/>
    <xf numFmtId="0" fontId="6" fillId="0" borderId="0" applyFill="0"/>
    <xf numFmtId="0" fontId="11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1" fontId="1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1" fillId="0" borderId="1" xfId="0" applyFont="1" applyBorder="1"/>
    <xf numFmtId="0" fontId="1" fillId="0" borderId="4" xfId="0" applyFont="1" applyBorder="1"/>
    <xf numFmtId="2" fontId="3" fillId="0" borderId="0" xfId="0" applyNumberFormat="1" applyFont="1" applyAlignment="1">
      <alignment horizontal="left"/>
    </xf>
    <xf numFmtId="167" fontId="1" fillId="0" borderId="0" xfId="0" applyNumberFormat="1" applyFont="1"/>
    <xf numFmtId="2" fontId="1" fillId="0" borderId="0" xfId="0" applyNumberFormat="1" applyFont="1"/>
    <xf numFmtId="168" fontId="1" fillId="0" borderId="0" xfId="0" applyNumberFormat="1" applyFont="1" applyAlignment="1">
      <alignment wrapText="1"/>
    </xf>
    <xf numFmtId="168" fontId="1" fillId="0" borderId="5" xfId="0" applyNumberFormat="1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0" fillId="0" borderId="4" xfId="0" applyBorder="1"/>
    <xf numFmtId="2" fontId="0" fillId="0" borderId="0" xfId="0" applyNumberFormat="1"/>
    <xf numFmtId="167" fontId="0" fillId="0" borderId="0" xfId="0" applyNumberFormat="1"/>
    <xf numFmtId="168" fontId="0" fillId="0" borderId="0" xfId="0" applyNumberFormat="1" applyAlignment="1">
      <alignment wrapText="1"/>
    </xf>
    <xf numFmtId="168" fontId="0" fillId="0" borderId="5" xfId="0" applyNumberForma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center" wrapText="1"/>
    </xf>
    <xf numFmtId="167" fontId="0" fillId="0" borderId="7" xfId="0" applyNumberFormat="1" applyBorder="1"/>
    <xf numFmtId="2" fontId="0" fillId="0" borderId="7" xfId="0" applyNumberFormat="1" applyBorder="1"/>
    <xf numFmtId="168" fontId="0" fillId="0" borderId="7" xfId="0" applyNumberFormat="1" applyBorder="1" applyAlignment="1">
      <alignment wrapText="1"/>
    </xf>
    <xf numFmtId="168" fontId="0" fillId="0" borderId="10" xfId="0" applyNumberFormat="1" applyBorder="1" applyAlignment="1">
      <alignment wrapText="1"/>
    </xf>
    <xf numFmtId="167" fontId="0" fillId="0" borderId="7" xfId="0" applyNumberFormat="1" applyBorder="1" applyAlignment="1">
      <alignment horizontal="center"/>
    </xf>
    <xf numFmtId="167" fontId="0" fillId="0" borderId="7" xfId="0" applyNumberFormat="1" applyBorder="1" applyAlignment="1">
      <alignment horizontal="right"/>
    </xf>
    <xf numFmtId="2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right" wrapText="1"/>
    </xf>
    <xf numFmtId="167" fontId="0" fillId="2" borderId="7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center"/>
    </xf>
    <xf numFmtId="0" fontId="0" fillId="2" borderId="0" xfId="0" applyFill="1"/>
    <xf numFmtId="168" fontId="1" fillId="0" borderId="11" xfId="0" applyNumberFormat="1" applyFont="1" applyBorder="1" applyAlignment="1">
      <alignment horizontal="center" wrapText="1"/>
    </xf>
    <xf numFmtId="0" fontId="0" fillId="0" borderId="6" xfId="0" applyBorder="1"/>
    <xf numFmtId="4" fontId="0" fillId="0" borderId="7" xfId="0" applyNumberFormat="1" applyBorder="1" applyAlignment="1">
      <alignment horizontal="center"/>
    </xf>
    <xf numFmtId="0" fontId="1" fillId="0" borderId="12" xfId="0" applyFont="1" applyBorder="1"/>
    <xf numFmtId="169" fontId="0" fillId="0" borderId="7" xfId="0" applyNumberFormat="1" applyBorder="1"/>
    <xf numFmtId="168" fontId="1" fillId="3" borderId="15" xfId="0" applyNumberFormat="1" applyFont="1" applyFill="1" applyBorder="1" applyAlignment="1">
      <alignment wrapText="1"/>
    </xf>
    <xf numFmtId="166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7" fontId="0" fillId="0" borderId="7" xfId="0" applyNumberFormat="1" applyBorder="1" applyAlignment="1">
      <alignment vertical="center" wrapText="1"/>
    </xf>
    <xf numFmtId="17" fontId="0" fillId="0" borderId="7" xfId="0" applyNumberFormat="1" applyBorder="1" applyAlignment="1">
      <alignment horizontal="left" vertical="center" wrapText="1"/>
    </xf>
    <xf numFmtId="166" fontId="0" fillId="0" borderId="7" xfId="0" applyNumberFormat="1" applyFill="1" applyBorder="1" applyAlignment="1">
      <alignment vertical="center" wrapText="1"/>
    </xf>
    <xf numFmtId="0" fontId="1" fillId="0" borderId="7" xfId="0" applyFont="1" applyBorder="1" applyAlignment="1">
      <alignment horizontal="left"/>
    </xf>
    <xf numFmtId="0" fontId="17" fillId="0" borderId="0" xfId="0" applyFont="1" applyAlignment="1">
      <alignment vertical="center"/>
    </xf>
    <xf numFmtId="17" fontId="18" fillId="0" borderId="7" xfId="0" applyNumberFormat="1" applyFont="1" applyBorder="1"/>
    <xf numFmtId="164" fontId="7" fillId="0" borderId="7" xfId="2" applyNumberFormat="1" applyFont="1" applyFill="1" applyBorder="1" applyAlignment="1">
      <alignment vertical="center"/>
    </xf>
    <xf numFmtId="164" fontId="7" fillId="0" borderId="7" xfId="893" applyNumberFormat="1" applyFont="1" applyFill="1" applyBorder="1" applyAlignment="1">
      <alignment vertical="center"/>
    </xf>
    <xf numFmtId="164" fontId="7" fillId="0" borderId="7" xfId="893" applyNumberFormat="1" applyFont="1" applyBorder="1" applyAlignment="1">
      <alignment vertical="center"/>
    </xf>
    <xf numFmtId="164" fontId="7" fillId="0" borderId="7" xfId="895" applyNumberFormat="1" applyFont="1" applyBorder="1" applyAlignment="1">
      <alignment vertical="center"/>
    </xf>
    <xf numFmtId="41" fontId="0" fillId="0" borderId="7" xfId="1748" applyFont="1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indent="1"/>
    </xf>
    <xf numFmtId="0" fontId="1" fillId="4" borderId="18" xfId="0" applyFont="1" applyFill="1" applyBorder="1"/>
    <xf numFmtId="0" fontId="1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0" xfId="0" applyFont="1" applyBorder="1"/>
    <xf numFmtId="0" fontId="1" fillId="4" borderId="20" xfId="0" applyFont="1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justify" vertical="justify" wrapText="1"/>
    </xf>
    <xf numFmtId="2" fontId="1" fillId="0" borderId="5" xfId="0" applyNumberFormat="1" applyFont="1" applyBorder="1" applyAlignment="1">
      <alignment horizontal="justify" vertical="justify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17" fontId="0" fillId="0" borderId="7" xfId="0" applyNumberForma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749">
    <cellStyle name="Estilo 1" xfId="10" xr:uid="{2A6A121C-EAF8-4774-ACD7-460174D329AC}"/>
    <cellStyle name="Estilo 1 2" xfId="9" xr:uid="{D3CC29BD-9CA6-4FF8-82DB-170B5A42CFD9}"/>
    <cellStyle name="Estilo 1 2 2" xfId="8" xr:uid="{6ECD6362-0214-4933-ADD4-2FAC6E129635}"/>
    <cellStyle name="Estilo 1 3" xfId="4" xr:uid="{0DE04335-78E2-4C89-ACCF-82D1C3E28803}"/>
    <cellStyle name="Estilo 1 3 2" xfId="5" xr:uid="{890D4E8E-B868-45BA-BAF4-26C4B93AB983}"/>
    <cellStyle name="Estilo 1 4" xfId="11" xr:uid="{8DDD1448-DE78-4F74-87AA-91B3378B6C7B}"/>
    <cellStyle name="Estilo 1 5" xfId="12" xr:uid="{588D094D-9DC3-46AE-8CCE-72AA4B6433FC}"/>
    <cellStyle name="Estilo 1 6" xfId="13" xr:uid="{27C5CDAC-75ED-438C-9EB6-E24E78386385}"/>
    <cellStyle name="Excel Built-in Normal" xfId="1" xr:uid="{876DBCDD-1295-4BCC-8B35-C27ACF89BE1A}"/>
    <cellStyle name="Hipervínculo 2" xfId="14" xr:uid="{FB0353F6-45A0-40C9-B66D-6F4CF6CE25C6}"/>
    <cellStyle name="Millares [0]" xfId="1748" builtinId="6"/>
    <cellStyle name="Millares [0] 2" xfId="15" xr:uid="{F45CEC2E-8521-46EF-BD58-93C8AC07CE53}"/>
    <cellStyle name="Millares [0] 2 2" xfId="16" xr:uid="{C8DFF1EF-AFF4-4E2B-885E-09DE1B32AA38}"/>
    <cellStyle name="Millares [0] 3" xfId="17" xr:uid="{B35F7CBF-CA86-4A05-8EE2-B6F2ABD94C35}"/>
    <cellStyle name="Millares [0] 4" xfId="18" xr:uid="{ABE8E438-AA29-4502-BD45-FD69A44E2C04}"/>
    <cellStyle name="Millares 10" xfId="19" xr:uid="{B4140E8D-FD90-4266-855B-94057924BE05}"/>
    <cellStyle name="Millares 10 2" xfId="20" xr:uid="{91D52DDE-58EB-464C-A254-502B49B5D9AD}"/>
    <cellStyle name="Millares 10 3" xfId="21" xr:uid="{88193BA3-F107-4C89-BBCC-F98F35F5BC48}"/>
    <cellStyle name="Millares 10 3 2" xfId="22" xr:uid="{14775670-8F7A-4093-8174-CD2382408637}"/>
    <cellStyle name="Millares 10 4" xfId="23" xr:uid="{1FF13F62-488F-4981-BA18-AEE2554D3F3D}"/>
    <cellStyle name="Millares 100" xfId="24" xr:uid="{D296A5E6-14B3-4B74-829C-FAFE18825920}"/>
    <cellStyle name="Millares 100 2" xfId="25" xr:uid="{1FAD20A8-F9B8-46F0-A913-0BCFD526BB20}"/>
    <cellStyle name="Millares 101" xfId="26" xr:uid="{374071F3-A65B-44D6-926D-722351F010A4}"/>
    <cellStyle name="Millares 101 2" xfId="27" xr:uid="{3E767791-34B9-4814-ADB8-588C64E6C323}"/>
    <cellStyle name="Millares 102" xfId="28" xr:uid="{5EF4C60B-F367-458F-94D6-ED8323BEB133}"/>
    <cellStyle name="Millares 102 2" xfId="29" xr:uid="{BD2A51E7-85EE-4F07-997D-277218287A6E}"/>
    <cellStyle name="Millares 103" xfId="30" xr:uid="{E8A44F28-6EF0-4AE9-A194-4877F39EF239}"/>
    <cellStyle name="Millares 104" xfId="31" xr:uid="{4E3AB025-A58D-4ECD-BA83-410E4D19FA1A}"/>
    <cellStyle name="Millares 105" xfId="32" xr:uid="{DB39FCDA-284F-4C30-9444-A96624BC1C94}"/>
    <cellStyle name="Millares 106" xfId="33" xr:uid="{1F99B2FA-8325-48DA-A54F-F8D09A3A8702}"/>
    <cellStyle name="Millares 107" xfId="34" xr:uid="{D21EDF63-D9A9-4E9F-A95B-65D895D53D5B}"/>
    <cellStyle name="Millares 108" xfId="35" xr:uid="{6D8ACF84-5B42-4B2B-BA0F-338384F640CE}"/>
    <cellStyle name="Millares 109" xfId="36" xr:uid="{180BADD4-6C75-471D-9AA3-CC642C73315D}"/>
    <cellStyle name="Millares 11" xfId="37" xr:uid="{BDAF3A81-3D9D-4CBE-BEF2-1B266D07B65E}"/>
    <cellStyle name="Millares 11 10" xfId="38" xr:uid="{E720B1B5-5201-4DB8-BAEB-25FCE9A3A2FA}"/>
    <cellStyle name="Millares 11 11" xfId="39" xr:uid="{213FA794-760C-48B4-BDEB-5B906AD2F767}"/>
    <cellStyle name="Millares 11 2" xfId="40" xr:uid="{88D89B8E-E83C-4F3D-AFDA-6A13A84F9594}"/>
    <cellStyle name="Millares 11 2 10" xfId="41" xr:uid="{4C26B6AB-7909-4226-9C9B-05CD5EFC1312}"/>
    <cellStyle name="Millares 11 2 2" xfId="42" xr:uid="{DA873E55-B115-4EF0-816A-ABA93D569055}"/>
    <cellStyle name="Millares 11 2 2 2" xfId="43" xr:uid="{8B7F0D02-1F4A-47D9-A937-D9C24FA4E23D}"/>
    <cellStyle name="Millares 11 2 3" xfId="44" xr:uid="{5F952968-9F6D-4585-A15B-9613DB60CB7E}"/>
    <cellStyle name="Millares 11 2 3 2" xfId="45" xr:uid="{75EC9C87-A00C-4EAC-BEC6-476B7F751A06}"/>
    <cellStyle name="Millares 11 2 4" xfId="46" xr:uid="{C75B6563-A2CC-4183-BD7B-9AC4D0D07D5B}"/>
    <cellStyle name="Millares 11 2 4 2" xfId="47" xr:uid="{8A822AC7-C773-445D-8EF5-1EDA88E25477}"/>
    <cellStyle name="Millares 11 2 5" xfId="48" xr:uid="{4D84D8FF-5636-4A22-A702-A8DD0BBB1B80}"/>
    <cellStyle name="Millares 11 2 5 2" xfId="49" xr:uid="{A3DDBDC8-5B92-40F6-AC1A-5C31206618C0}"/>
    <cellStyle name="Millares 11 2 6" xfId="50" xr:uid="{57135A81-CB35-4DC3-BA3E-46B2683BDFDD}"/>
    <cellStyle name="Millares 11 2 6 2" xfId="51" xr:uid="{521A8318-8ACB-465B-A012-C16170F08F43}"/>
    <cellStyle name="Millares 11 2 7" xfId="52" xr:uid="{B6328074-FA56-4261-80E0-6EE8BB48B6C1}"/>
    <cellStyle name="Millares 11 2 8" xfId="53" xr:uid="{BBA5EBF9-2312-474A-AF1C-B2041841E6DF}"/>
    <cellStyle name="Millares 11 2 9" xfId="54" xr:uid="{7DF6C022-CB18-4574-B758-E143A764477A}"/>
    <cellStyle name="Millares 11 3" xfId="55" xr:uid="{7E2C7B2F-97D9-41E6-A2DA-044988EBD421}"/>
    <cellStyle name="Millares 11 3 10" xfId="56" xr:uid="{9536A526-7A50-4041-B66A-0AC6FD01C873}"/>
    <cellStyle name="Millares 11 3 2" xfId="57" xr:uid="{ADE3996A-8F73-420F-A2FE-7253BDFC451E}"/>
    <cellStyle name="Millares 11 3 2 2" xfId="58" xr:uid="{6F435AAC-42E7-459C-A2E3-450EA3C7E128}"/>
    <cellStyle name="Millares 11 3 3" xfId="59" xr:uid="{A3D63F68-016C-40D0-A267-C195A0E48332}"/>
    <cellStyle name="Millares 11 3 3 2" xfId="60" xr:uid="{141CA2BD-8ECF-4074-BC67-3FEEB2996196}"/>
    <cellStyle name="Millares 11 3 4" xfId="61" xr:uid="{766B13ED-ADA0-45E7-B95D-83A9DB7A5C94}"/>
    <cellStyle name="Millares 11 3 4 2" xfId="62" xr:uid="{1C60A4E0-30CD-4AD6-9D0F-D35E914D0E20}"/>
    <cellStyle name="Millares 11 3 5" xfId="63" xr:uid="{AAB9D06F-8D1D-49F9-A831-9623808DB43B}"/>
    <cellStyle name="Millares 11 3 5 2" xfId="64" xr:uid="{BD8D5435-4AD8-4116-95FD-4839F013C4E1}"/>
    <cellStyle name="Millares 11 3 6" xfId="65" xr:uid="{2F57BDF7-0E52-4B8D-9912-47486339EB4B}"/>
    <cellStyle name="Millares 11 3 6 2" xfId="66" xr:uid="{97F93AE7-5B39-45DA-8100-53C8BA136FDE}"/>
    <cellStyle name="Millares 11 3 7" xfId="67" xr:uid="{0F48228F-A885-4C07-B1B7-F5BC9AC40BDC}"/>
    <cellStyle name="Millares 11 3 8" xfId="68" xr:uid="{E9110230-7C57-462B-AD5F-E4D4A89DED4E}"/>
    <cellStyle name="Millares 11 3 9" xfId="69" xr:uid="{070EBE3D-450D-4896-9972-8A35ACBC6503}"/>
    <cellStyle name="Millares 11 4" xfId="70" xr:uid="{0A1E4D35-D978-4DE5-8031-286D3C4E4591}"/>
    <cellStyle name="Millares 11 4 10" xfId="71" xr:uid="{1D9F93A1-3838-4922-B5FD-5F977DA7B4E5}"/>
    <cellStyle name="Millares 11 4 2" xfId="72" xr:uid="{007C62FC-5B6F-4770-97F4-AB2290BB1E8C}"/>
    <cellStyle name="Millares 11 4 2 2" xfId="73" xr:uid="{299BE231-EC6D-40D8-8AB8-C8191D38749E}"/>
    <cellStyle name="Millares 11 4 3" xfId="74" xr:uid="{E5BAEDE6-2FCB-44B7-86F9-485683CF8F70}"/>
    <cellStyle name="Millares 11 4 3 2" xfId="75" xr:uid="{FEA9148C-4C22-4A1F-BAE4-2644CAEFF95D}"/>
    <cellStyle name="Millares 11 4 4" xfId="76" xr:uid="{E4ECF4C2-8AE4-42EB-9E6F-4CDA0F9650F4}"/>
    <cellStyle name="Millares 11 4 4 2" xfId="77" xr:uid="{BB933627-C0A7-44C8-9DD7-8F4B67578844}"/>
    <cellStyle name="Millares 11 4 5" xfId="78" xr:uid="{99E2BC21-4DAF-4745-8775-9CB9FD00DA94}"/>
    <cellStyle name="Millares 11 4 5 2" xfId="79" xr:uid="{ABE7E12E-21C4-487B-B58D-0545A4005D85}"/>
    <cellStyle name="Millares 11 4 6" xfId="80" xr:uid="{5DA51FB1-77F9-4E05-AC34-5263DB58500B}"/>
    <cellStyle name="Millares 11 4 6 2" xfId="81" xr:uid="{346FDB7F-CDC2-4C3B-8C6B-43932528EA7F}"/>
    <cellStyle name="Millares 11 4 7" xfId="82" xr:uid="{FC6F8352-01BA-49C1-BAF3-B90AB5D68841}"/>
    <cellStyle name="Millares 11 4 8" xfId="83" xr:uid="{C676FB1F-878D-4B1C-8A8F-DB2CE84DE911}"/>
    <cellStyle name="Millares 11 4 9" xfId="84" xr:uid="{658D90F6-ED63-4466-892A-A7E1C85DA9BB}"/>
    <cellStyle name="Millares 11 5" xfId="85" xr:uid="{E6C95AD0-6464-4152-82B0-67F381EFBF82}"/>
    <cellStyle name="Millares 11 5 10" xfId="86" xr:uid="{2C64B759-3F92-48DE-B470-A2509BDBCA45}"/>
    <cellStyle name="Millares 11 5 2" xfId="87" xr:uid="{4FB23621-682E-46FB-A6B4-425D051E39E6}"/>
    <cellStyle name="Millares 11 5 2 2" xfId="88" xr:uid="{79EB21C5-FAE2-40A6-AF22-656FB91DA6D4}"/>
    <cellStyle name="Millares 11 5 3" xfId="89" xr:uid="{9F2FAC6D-3F8B-42EB-95EF-15D6B49759B4}"/>
    <cellStyle name="Millares 11 5 3 2" xfId="90" xr:uid="{F4B425C8-DF7C-4B61-A9DC-BDDC880B791F}"/>
    <cellStyle name="Millares 11 5 4" xfId="91" xr:uid="{6348DD03-62E6-490E-8058-303F602C9D0E}"/>
    <cellStyle name="Millares 11 5 4 2" xfId="92" xr:uid="{FC44CFAB-589E-46BC-B340-1B775DE2AB07}"/>
    <cellStyle name="Millares 11 5 5" xfId="93" xr:uid="{BDCCB791-165B-4F86-9F9C-1FDA4802810F}"/>
    <cellStyle name="Millares 11 5 5 2" xfId="94" xr:uid="{BFB7F348-9094-486F-90ED-4E8962CB79B9}"/>
    <cellStyle name="Millares 11 5 6" xfId="95" xr:uid="{3FCFB817-1059-46C1-B73D-C1E1777A05C7}"/>
    <cellStyle name="Millares 11 5 6 2" xfId="96" xr:uid="{2F86C9EB-6802-4C74-9C99-02A1C79EC3D8}"/>
    <cellStyle name="Millares 11 5 7" xfId="97" xr:uid="{297E053F-8E12-40FD-BE15-8DC09E4F0F5E}"/>
    <cellStyle name="Millares 11 5 8" xfId="98" xr:uid="{287D6663-2D0E-4593-B592-09C11B7B8A5C}"/>
    <cellStyle name="Millares 11 5 9" xfId="99" xr:uid="{F224013D-E9C9-4CBE-AD03-583FD4666662}"/>
    <cellStyle name="Millares 11 6" xfId="100" xr:uid="{39F79D47-A28D-436D-BA5D-3297C8F06D1F}"/>
    <cellStyle name="Millares 11 6 10" xfId="101" xr:uid="{DBCEB14F-A9D8-4F8D-96F3-AF7E1ED5E54C}"/>
    <cellStyle name="Millares 11 6 2" xfId="102" xr:uid="{625B4244-6032-4936-9164-9E42309DE371}"/>
    <cellStyle name="Millares 11 6 2 2" xfId="103" xr:uid="{56C8431B-C165-47B5-B503-4A7CD3DFE1E2}"/>
    <cellStyle name="Millares 11 6 3" xfId="104" xr:uid="{1D33DC51-31F1-40B3-8208-CBB4EAAC19C3}"/>
    <cellStyle name="Millares 11 6 3 2" xfId="105" xr:uid="{37DB8393-BA7D-4720-A31A-F9052DB5A80B}"/>
    <cellStyle name="Millares 11 6 4" xfId="106" xr:uid="{E4C88767-E15F-434A-A46B-8231BBC26EA2}"/>
    <cellStyle name="Millares 11 6 4 2" xfId="107" xr:uid="{7DE7839C-DF08-4615-A90C-D21BF554209B}"/>
    <cellStyle name="Millares 11 6 5" xfId="108" xr:uid="{FACB79E9-6F10-460C-9A6F-46D7B24ED1F5}"/>
    <cellStyle name="Millares 11 6 5 2" xfId="109" xr:uid="{09628A19-2FEC-49FB-8076-19C494F0929C}"/>
    <cellStyle name="Millares 11 6 6" xfId="110" xr:uid="{3B77FDF5-B17E-4FB1-B74C-1AF109F6DCB4}"/>
    <cellStyle name="Millares 11 6 6 2" xfId="111" xr:uid="{08979674-8846-4D03-AC60-847A1522A279}"/>
    <cellStyle name="Millares 11 6 7" xfId="112" xr:uid="{A46C42B1-C7C7-4DB1-9D42-39EB823AE49E}"/>
    <cellStyle name="Millares 11 6 8" xfId="113" xr:uid="{36ED9DCD-7FBB-44D0-81FD-B25B9CE440A5}"/>
    <cellStyle name="Millares 11 6 9" xfId="114" xr:uid="{BEF9EA26-29CA-42CF-94AE-6BE344487B1F}"/>
    <cellStyle name="Millares 11 7" xfId="115" xr:uid="{DE098495-A498-4CC7-8EB9-E473C4227BD4}"/>
    <cellStyle name="Millares 11 7 10" xfId="116" xr:uid="{F44914FA-E5FA-4CF0-A410-3CADE575A154}"/>
    <cellStyle name="Millares 11 7 2" xfId="117" xr:uid="{A2BBBCA3-CC01-42C1-8537-DD7E3A2C74FB}"/>
    <cellStyle name="Millares 11 7 2 2" xfId="118" xr:uid="{450DDAD2-81F0-45B9-A53F-FBBEC2E5FE9C}"/>
    <cellStyle name="Millares 11 7 3" xfId="119" xr:uid="{56D38A62-3B46-435F-AEAF-F060299B47FB}"/>
    <cellStyle name="Millares 11 7 3 2" xfId="120" xr:uid="{151D6F62-0FA2-4CF0-8973-C95C9BDED3C0}"/>
    <cellStyle name="Millares 11 7 4" xfId="121" xr:uid="{4A705ECB-30BF-4618-ADF0-EC004CA87A1B}"/>
    <cellStyle name="Millares 11 7 4 2" xfId="122" xr:uid="{49A482A6-15A8-4624-9CD3-77F3DF403D56}"/>
    <cellStyle name="Millares 11 7 5" xfId="123" xr:uid="{2AD35169-40E9-4CA1-B1DD-8EBDE7F54F44}"/>
    <cellStyle name="Millares 11 7 5 2" xfId="124" xr:uid="{FF0EA00E-F4A4-4A76-A7D1-AA058C634A24}"/>
    <cellStyle name="Millares 11 7 6" xfId="125" xr:uid="{DB824759-B45A-4F3D-BFFC-EBE92BB3309F}"/>
    <cellStyle name="Millares 11 7 6 2" xfId="126" xr:uid="{06AE9DC3-C705-42C3-B3BD-A3EE091CAECC}"/>
    <cellStyle name="Millares 11 7 7" xfId="127" xr:uid="{CCF8959A-6CE1-41C5-BF8A-6E3D2B9B48D4}"/>
    <cellStyle name="Millares 11 7 8" xfId="128" xr:uid="{FBF5EB87-F167-46B6-8E6B-1D91A494652D}"/>
    <cellStyle name="Millares 11 7 9" xfId="129" xr:uid="{740855E8-1A3A-43D0-AA7F-065B0C862CFB}"/>
    <cellStyle name="Millares 11 8" xfId="130" xr:uid="{0D3BFF08-6328-4186-9276-B902FC3CBECB}"/>
    <cellStyle name="Millares 11 9" xfId="131" xr:uid="{78DA094D-1F05-4D69-A449-71FC3BC42AF6}"/>
    <cellStyle name="Millares 110" xfId="132" xr:uid="{E8A2A1ED-7192-4320-BBD1-B3B40BEA646B}"/>
    <cellStyle name="Millares 110 2" xfId="133" xr:uid="{175C1C2D-1F53-499A-A16C-394361AEFF92}"/>
    <cellStyle name="Millares 110 2 2" xfId="134" xr:uid="{29F68547-E417-4F5F-88A9-5B2B7A2A301E}"/>
    <cellStyle name="Millares 110 3" xfId="135" xr:uid="{D5D5EC74-7A07-49AA-9BC3-3D266D0FFB3F}"/>
    <cellStyle name="Millares 111" xfId="136" xr:uid="{50FE578E-0194-49D5-BA8C-9B4CED265052}"/>
    <cellStyle name="Millares 111 2" xfId="137" xr:uid="{3E0AA95A-478D-4C4F-8D56-AD9BD44559D7}"/>
    <cellStyle name="Millares 111 2 2" xfId="138" xr:uid="{8028E6B9-2B7C-4915-8D13-FBBB57B03AC2}"/>
    <cellStyle name="Millares 111 3" xfId="139" xr:uid="{7D3F9854-70AA-4A4F-B06F-C6189EF56845}"/>
    <cellStyle name="Millares 112" xfId="140" xr:uid="{88DA5931-0C49-40FD-9D67-17595D4F020A}"/>
    <cellStyle name="Millares 112 2" xfId="141" xr:uid="{0F26AB36-3CCF-41F2-97FE-A4417907D932}"/>
    <cellStyle name="Millares 112 3" xfId="142" xr:uid="{79F9A23A-C9F5-4296-BCEC-A3D0B2D95693}"/>
    <cellStyle name="Millares 113" xfId="143" xr:uid="{4C084806-8190-4E95-B900-B9DD56CA79B9}"/>
    <cellStyle name="Millares 113 2" xfId="144" xr:uid="{2EFC59C6-D5D6-4434-9C5E-C6796CBA1DCF}"/>
    <cellStyle name="Millares 114" xfId="145" xr:uid="{DC700ACF-0DE8-42D3-B8F7-3D3E09095291}"/>
    <cellStyle name="Millares 114 2" xfId="146" xr:uid="{B56D4D92-D5AF-460D-97A6-3116B6B920F2}"/>
    <cellStyle name="Millares 115" xfId="147" xr:uid="{D4213F9C-9A75-46B3-B191-D2D4C3069667}"/>
    <cellStyle name="Millares 116" xfId="148" xr:uid="{3CD81413-3861-481E-9D29-A3A56E5696B7}"/>
    <cellStyle name="Millares 117" xfId="149" xr:uid="{84D90E5D-93A1-40C5-A414-D8F1E96AA4C0}"/>
    <cellStyle name="Millares 118" xfId="150" xr:uid="{E5956A0F-B5C7-4E9E-9609-4B29F7ADF6CB}"/>
    <cellStyle name="Millares 119" xfId="151" xr:uid="{5A873A43-71BC-4D6D-88D6-024FE34FCD97}"/>
    <cellStyle name="Millares 12" xfId="152" xr:uid="{62334711-0A5D-47FC-84F4-80D98055EC62}"/>
    <cellStyle name="Millares 12 2" xfId="153" xr:uid="{7E5CA238-1A53-4668-86DE-B64EBF643982}"/>
    <cellStyle name="Millares 12 3" xfId="154" xr:uid="{9F1790CA-D7B4-4041-AFED-56566F9B2B54}"/>
    <cellStyle name="Millares 12 3 2" xfId="155" xr:uid="{FAB89DEC-B2F5-4260-9B81-726B274ECE14}"/>
    <cellStyle name="Millares 120" xfId="156" xr:uid="{0B71A524-8898-4C6B-B23B-6C6F458C6B82}"/>
    <cellStyle name="Millares 121" xfId="157" xr:uid="{D65520C5-F6D1-4519-9C3C-BAA52EFCB14A}"/>
    <cellStyle name="Millares 122" xfId="158" xr:uid="{8BDAC6AC-D0FA-44FE-BFCD-DE9C256A45E1}"/>
    <cellStyle name="Millares 123" xfId="159" xr:uid="{DBA68E93-485C-4A52-8E01-1BEFBA55ABA1}"/>
    <cellStyle name="Millares 124" xfId="160" xr:uid="{F6956A44-9EFB-43EB-84D7-5A5211A2BD5D}"/>
    <cellStyle name="Millares 125" xfId="161" xr:uid="{124D7E13-C073-470A-BF80-B1CCD7322FEB}"/>
    <cellStyle name="Millares 126" xfId="162" xr:uid="{448B5499-D973-4DEE-ADC2-4C8153DC7293}"/>
    <cellStyle name="Millares 127" xfId="163" xr:uid="{454E0ECF-3A2F-4526-8AA4-FA9BD3C10BA6}"/>
    <cellStyle name="Millares 128" xfId="164" xr:uid="{11A321D0-C103-456C-839B-1F3D9326D1C0}"/>
    <cellStyle name="Millares 129" xfId="165" xr:uid="{C411F015-9E6B-45D0-9762-4430A064757B}"/>
    <cellStyle name="Millares 13" xfId="166" xr:uid="{2CE7E2BE-88DC-421E-9427-910BBC05FD6D}"/>
    <cellStyle name="Millares 13 2" xfId="167" xr:uid="{229FE325-AAF3-4E33-94A4-113C3732FD9E}"/>
    <cellStyle name="Millares 13 2 2" xfId="168" xr:uid="{30E023EF-0471-4480-AEB3-1BC42644CB32}"/>
    <cellStyle name="Millares 13 2 2 2" xfId="169" xr:uid="{1974DFE5-DC51-4217-93A7-A852B2F3975B}"/>
    <cellStyle name="Millares 13 2 3" xfId="170" xr:uid="{F520363F-A2CD-4DC1-BB1A-200B12DF22E3}"/>
    <cellStyle name="Millares 13 2 3 2" xfId="171" xr:uid="{3D921F9E-FFC1-4D45-802F-94B2310131DA}"/>
    <cellStyle name="Millares 13 3" xfId="172" xr:uid="{D6DBF138-674D-4990-83E0-BE17EEBB8CCB}"/>
    <cellStyle name="Millares 13 3 2" xfId="173" xr:uid="{BA0F55B0-2FFD-461C-9E14-8338B8ECC6ED}"/>
    <cellStyle name="Millares 13 4" xfId="174" xr:uid="{8AEDE028-AA68-4187-8996-28CD4D928525}"/>
    <cellStyle name="Millares 13 5" xfId="175" xr:uid="{93DC7E9D-204C-4871-A2A3-A98D9F3E00F0}"/>
    <cellStyle name="Millares 13 5 2" xfId="176" xr:uid="{B6A1F300-9678-4291-A614-F0621F2FFF7F}"/>
    <cellStyle name="Millares 13 6" xfId="177" xr:uid="{44F1B74F-5F52-4E1B-A19B-99338CCD5950}"/>
    <cellStyle name="Millares 13 6 2" xfId="178" xr:uid="{6B15B9BA-449F-4D6F-8352-F256D6DD0E18}"/>
    <cellStyle name="Millares 13 7" xfId="179" xr:uid="{708FB14E-D039-4C50-A2D9-32EE7DCCD8AF}"/>
    <cellStyle name="Millares 13 7 2" xfId="180" xr:uid="{FC0DE9A5-E7F8-49B5-B395-B3A4AF3B0922}"/>
    <cellStyle name="Millares 130" xfId="181" xr:uid="{3E22E288-8EA1-44FA-BAE4-E07C3193B42E}"/>
    <cellStyle name="Millares 14" xfId="182" xr:uid="{8EE02389-0581-44F7-9FED-7743F2ED217D}"/>
    <cellStyle name="Millares 14 2" xfId="183" xr:uid="{8E1E420F-D6EB-455F-9050-EE0C080E1058}"/>
    <cellStyle name="Millares 14 2 2" xfId="184" xr:uid="{7FF68D04-F6D7-4183-AFCE-88283EDFADB1}"/>
    <cellStyle name="Millares 14 2 3" xfId="185" xr:uid="{60AC1DC5-B603-4F18-941E-032841C8ABC7}"/>
    <cellStyle name="Millares 14 3" xfId="186" xr:uid="{3A42B8FA-10D3-4895-9DF9-A2E6F761075C}"/>
    <cellStyle name="Millares 14 4" xfId="187" xr:uid="{113A6F21-313C-4863-AAA4-190A6F425786}"/>
    <cellStyle name="Millares 14 5" xfId="188" xr:uid="{983DE23C-8E9E-4592-834E-F709AD28DE69}"/>
    <cellStyle name="Millares 15" xfId="189" xr:uid="{5058BF07-3FBE-48A4-B19B-B8B24E295608}"/>
    <cellStyle name="Millares 15 2" xfId="190" xr:uid="{809068C7-F13F-47A3-965D-7FB1F494AC94}"/>
    <cellStyle name="Millares 15 3" xfId="191" xr:uid="{8D12D7A5-B972-41E7-AC2F-39230A408FB2}"/>
    <cellStyle name="Millares 15 4" xfId="192" xr:uid="{EF498167-D222-4824-BB02-C57F1C37EB2B}"/>
    <cellStyle name="Millares 16" xfId="193" xr:uid="{8FD29D1F-0162-4E13-A307-7060E9667E17}"/>
    <cellStyle name="Millares 16 2" xfId="194" xr:uid="{1C9E31D2-8017-4152-92FA-E86FDC171995}"/>
    <cellStyle name="Millares 16 3" xfId="195" xr:uid="{093A9860-8205-4C34-97EB-82239A5A3EA4}"/>
    <cellStyle name="Millares 16 4" xfId="196" xr:uid="{D9B17BE7-0B0D-427B-BACA-D83638A46C97}"/>
    <cellStyle name="Millares 17" xfId="197" xr:uid="{F90FDC8A-7F34-4AE1-944B-50E0114FCE4C}"/>
    <cellStyle name="Millares 17 2" xfId="198" xr:uid="{24F32BA3-56DF-4360-89C3-D378D331767D}"/>
    <cellStyle name="Millares 17 3" xfId="199" xr:uid="{25DA2D9D-6A37-4641-BEA7-C665345FA1CB}"/>
    <cellStyle name="Millares 17 4" xfId="200" xr:uid="{10BD1C7C-28FF-417A-8331-7DE999A6334A}"/>
    <cellStyle name="Millares 18" xfId="201" xr:uid="{0A744829-E968-4B30-BF62-2E483835C422}"/>
    <cellStyle name="Millares 18 10" xfId="202" xr:uid="{F2009668-E2AD-4AF1-BAD4-551EA12594BC}"/>
    <cellStyle name="Millares 18 10 2" xfId="203" xr:uid="{DC707F89-D4A0-4819-AD0E-64B5B1FC0C1E}"/>
    <cellStyle name="Millares 18 10 2 2" xfId="204" xr:uid="{0A10E8ED-B52B-465B-A8DC-0E5DF5755E82}"/>
    <cellStyle name="Millares 18 10 3" xfId="205" xr:uid="{EC7DB09D-1F5D-447C-A98C-A8E69701F21E}"/>
    <cellStyle name="Millares 18 10 3 2" xfId="206" xr:uid="{4678AA04-37F4-4BC2-9C8E-B316BDF85C0A}"/>
    <cellStyle name="Millares 18 10 4" xfId="207" xr:uid="{BBDBE271-8C23-4F26-98E3-8AE50EC70F04}"/>
    <cellStyle name="Millares 18 10 5" xfId="208" xr:uid="{FE515092-CB05-463D-B354-8F87D2859749}"/>
    <cellStyle name="Millares 18 10 6" xfId="209" xr:uid="{F3C82ED1-14AD-42D0-BE56-D860A9548029}"/>
    <cellStyle name="Millares 18 11" xfId="210" xr:uid="{CF8777F9-A1EF-439C-A099-582C4B19A5AC}"/>
    <cellStyle name="Millares 18 11 2" xfId="211" xr:uid="{C5BF4708-1C78-4230-A06A-5135DCCED515}"/>
    <cellStyle name="Millares 18 11 2 2" xfId="212" xr:uid="{87760ACB-E481-40E3-92D1-B6A1D2C1EDD1}"/>
    <cellStyle name="Millares 18 11 3" xfId="213" xr:uid="{D8182BA8-6787-4B1C-B7DD-2748AC1CBA4F}"/>
    <cellStyle name="Millares 18 11 3 2" xfId="214" xr:uid="{3812FAA9-9A67-4E7E-BAFB-94EC07503913}"/>
    <cellStyle name="Millares 18 11 4" xfId="215" xr:uid="{6A531A65-FA25-4B5B-A1C6-1CA95A276C1A}"/>
    <cellStyle name="Millares 18 11 5" xfId="216" xr:uid="{853931D0-69E6-4A17-A897-D33A0FF6BFB8}"/>
    <cellStyle name="Millares 18 11 6" xfId="217" xr:uid="{86F4F376-5867-4DDB-A503-66B989217E1B}"/>
    <cellStyle name="Millares 18 12" xfId="218" xr:uid="{87153B60-F98C-4344-8566-2B5DF3834C1E}"/>
    <cellStyle name="Millares 18 12 2" xfId="219" xr:uid="{DD46BF7B-0041-4DF4-A437-273E84FCCD4F}"/>
    <cellStyle name="Millares 18 12 2 2" xfId="220" xr:uid="{E087E77C-19EA-4214-AC9F-C22DEC489AC0}"/>
    <cellStyle name="Millares 18 12 3" xfId="221" xr:uid="{0BB820A7-EE06-41B5-BAF6-E60782A8DCA1}"/>
    <cellStyle name="Millares 18 12 3 2" xfId="222" xr:uid="{3B447910-A1D9-409B-A7F3-D433784F57B9}"/>
    <cellStyle name="Millares 18 12 4" xfId="223" xr:uid="{04BA7E50-3931-45CB-B201-37DD482FA370}"/>
    <cellStyle name="Millares 18 12 5" xfId="224" xr:uid="{D4C83DA3-5F03-4B43-A677-9B58F00E10AD}"/>
    <cellStyle name="Millares 18 12 6" xfId="225" xr:uid="{AD63FE4C-B73E-43CD-B1F6-3F11129BABA5}"/>
    <cellStyle name="Millares 18 13" xfId="226" xr:uid="{991A343C-03E1-4EB8-81EF-142D041523BD}"/>
    <cellStyle name="Millares 18 13 2" xfId="227" xr:uid="{246AA1A5-B44B-4F35-9E6E-8B64AFB01D02}"/>
    <cellStyle name="Millares 18 13 2 2" xfId="228" xr:uid="{1AB5A6CA-5919-439D-95F8-D2D9044D7109}"/>
    <cellStyle name="Millares 18 13 3" xfId="229" xr:uid="{5A4CE31A-03E6-4AD3-B511-66B7BB0DD9BB}"/>
    <cellStyle name="Millares 18 13 3 2" xfId="230" xr:uid="{0202F7FB-43CD-4CF4-ADE7-BC26BE3BCD23}"/>
    <cellStyle name="Millares 18 13 4" xfId="231" xr:uid="{284F3997-A9DE-4FD8-8A10-086B70FDA589}"/>
    <cellStyle name="Millares 18 13 5" xfId="232" xr:uid="{EC9E350B-F295-48E0-BB88-0C5B23A2775E}"/>
    <cellStyle name="Millares 18 13 6" xfId="233" xr:uid="{28DA82AB-50F2-47C1-9D8B-8FD4137F3B46}"/>
    <cellStyle name="Millares 18 14" xfId="234" xr:uid="{89E3CC62-D9BA-41FA-9E71-0C4CE805642B}"/>
    <cellStyle name="Millares 18 14 2" xfId="235" xr:uid="{C2E7FDBB-6C2D-4E46-A7B7-6F35B63F9571}"/>
    <cellStyle name="Millares 18 14 2 2" xfId="236" xr:uid="{DE108628-51DB-414A-A50B-990935F80DCB}"/>
    <cellStyle name="Millares 18 14 3" xfId="237" xr:uid="{B3234417-9407-46DC-A993-3E0FBABC8221}"/>
    <cellStyle name="Millares 18 14 3 2" xfId="238" xr:uid="{D81C0926-710C-4F2B-A552-519CE7CB3827}"/>
    <cellStyle name="Millares 18 14 4" xfId="239" xr:uid="{28C5CFC2-B58A-4864-9206-C076980A47F1}"/>
    <cellStyle name="Millares 18 14 5" xfId="240" xr:uid="{798EA018-FFB7-4711-86A7-8B8FD1467516}"/>
    <cellStyle name="Millares 18 14 6" xfId="241" xr:uid="{1DDD5259-D2DB-436B-9EF5-140ABF33D36F}"/>
    <cellStyle name="Millares 18 15" xfId="242" xr:uid="{9A8C9D4E-54F8-437D-849C-018EAB3CB468}"/>
    <cellStyle name="Millares 18 15 2" xfId="243" xr:uid="{2793000E-CD2A-43C1-9482-D0C57FF3DF35}"/>
    <cellStyle name="Millares 18 15 2 2" xfId="244" xr:uid="{57FA14CA-FDFA-4B5A-984B-7BAF5EEAF745}"/>
    <cellStyle name="Millares 18 15 3" xfId="245" xr:uid="{1821EDCD-9326-4767-B9FB-15AF96F34DE4}"/>
    <cellStyle name="Millares 18 15 3 2" xfId="246" xr:uid="{CD47404B-EF4B-4B92-8DF1-EC750E0B88DD}"/>
    <cellStyle name="Millares 18 15 4" xfId="247" xr:uid="{DDCA4ACE-261C-4AC9-8892-64C92B72B920}"/>
    <cellStyle name="Millares 18 15 5" xfId="248" xr:uid="{C894E9EF-9EAD-4EC3-BF33-5B4FFCB48915}"/>
    <cellStyle name="Millares 18 15 6" xfId="249" xr:uid="{07D9BAD8-7B06-4CEC-9A1A-365EF50AB1BC}"/>
    <cellStyle name="Millares 18 16" xfId="250" xr:uid="{B640BC84-C292-4985-9EF9-1895FC7C9AD5}"/>
    <cellStyle name="Millares 18 16 2" xfId="251" xr:uid="{D390FBCE-7D42-4D1F-9428-DD4A9DACAFBF}"/>
    <cellStyle name="Millares 18 16 2 2" xfId="252" xr:uid="{85B1658D-7939-41EA-9B37-D47C1FDBFAAB}"/>
    <cellStyle name="Millares 18 16 3" xfId="253" xr:uid="{AE9D7788-8FDE-4B08-9AA5-C80CC9FC333C}"/>
    <cellStyle name="Millares 18 16 3 2" xfId="254" xr:uid="{03E65197-79D5-432F-8E74-C4F5382E7F77}"/>
    <cellStyle name="Millares 18 16 4" xfId="255" xr:uid="{8F76F5B4-932B-41DC-8BC4-D19478DFE39F}"/>
    <cellStyle name="Millares 18 16 5" xfId="256" xr:uid="{8E6912E1-3A09-46EB-8C54-7728F002983E}"/>
    <cellStyle name="Millares 18 16 6" xfId="257" xr:uid="{9ACC39BF-E9BB-4A61-A934-9ADA5EC60853}"/>
    <cellStyle name="Millares 18 17" xfId="258" xr:uid="{974048B9-A68C-42EC-9FE0-2F6EB7ABA6B2}"/>
    <cellStyle name="Millares 18 17 2" xfId="259" xr:uid="{D655EF33-3424-4F5C-866F-2CDB3B9B7B1B}"/>
    <cellStyle name="Millares 18 17 2 2" xfId="260" xr:uid="{BA62A067-021B-42F5-9BD9-0178BF37DFBE}"/>
    <cellStyle name="Millares 18 17 3" xfId="261" xr:uid="{C4626BD4-A04C-464F-9978-2D0F14903C7F}"/>
    <cellStyle name="Millares 18 17 3 2" xfId="262" xr:uid="{0693E4FC-38FC-4A18-B663-90C44B0862AE}"/>
    <cellStyle name="Millares 18 17 4" xfId="263" xr:uid="{7F3287BA-8E03-48AB-BEF9-C145ED92A0C0}"/>
    <cellStyle name="Millares 18 17 5" xfId="264" xr:uid="{75F4F429-0FD4-446C-89FB-057F2891907D}"/>
    <cellStyle name="Millares 18 17 6" xfId="265" xr:uid="{D90CF7A6-4CF2-4BB6-B0BA-EBEDF920F890}"/>
    <cellStyle name="Millares 18 18" xfId="266" xr:uid="{9E2E0CB9-4C78-4289-BD9B-1E449B817826}"/>
    <cellStyle name="Millares 18 18 2" xfId="267" xr:uid="{957D6135-FDD4-4930-9949-09C19BF81F72}"/>
    <cellStyle name="Millares 18 18 2 2" xfId="268" xr:uid="{50384DE6-D2A9-4674-B3EF-1C985AE21ECD}"/>
    <cellStyle name="Millares 18 18 3" xfId="269" xr:uid="{903675FB-CA1D-4FE2-99B4-B77DF87F6292}"/>
    <cellStyle name="Millares 18 18 3 2" xfId="270" xr:uid="{565F1907-C79A-489E-83AB-F369F6EFB6DA}"/>
    <cellStyle name="Millares 18 18 4" xfId="271" xr:uid="{97A31182-3B4E-46E4-942C-5889F9150A18}"/>
    <cellStyle name="Millares 18 18 5" xfId="272" xr:uid="{D6C63084-DCAF-43B6-A9C4-640385740D29}"/>
    <cellStyle name="Millares 18 18 6" xfId="273" xr:uid="{343CE141-4850-4B55-9C0D-AF63F6E3D5AB}"/>
    <cellStyle name="Millares 18 19" xfId="274" xr:uid="{30FA0E1D-A0B8-4AE4-BEC4-16AA1C4A6728}"/>
    <cellStyle name="Millares 18 19 2" xfId="275" xr:uid="{284CE425-C0FF-4850-8472-D015082DF514}"/>
    <cellStyle name="Millares 18 19 2 2" xfId="276" xr:uid="{85FD94E5-83B6-4307-BA2A-AF136FEAA51B}"/>
    <cellStyle name="Millares 18 19 3" xfId="277" xr:uid="{3CD6399E-4106-411D-9424-A229DB87DE9A}"/>
    <cellStyle name="Millares 18 19 3 2" xfId="278" xr:uid="{2B8E44C5-3211-4079-855B-0CA9EA2B8269}"/>
    <cellStyle name="Millares 18 19 4" xfId="279" xr:uid="{58FD3EBB-9763-484A-BA0A-88A1779B996D}"/>
    <cellStyle name="Millares 18 19 5" xfId="280" xr:uid="{53BC1DDD-8F18-4B12-A230-476529BFAC17}"/>
    <cellStyle name="Millares 18 19 6" xfId="281" xr:uid="{E1ACDF5F-774C-4212-BAFE-F979F9CDD981}"/>
    <cellStyle name="Millares 18 2" xfId="282" xr:uid="{2ACDE240-809B-4486-8413-E4AFDEB282DB}"/>
    <cellStyle name="Millares 18 2 2" xfId="283" xr:uid="{CDCF5B43-AC57-4271-AEA4-4DAC20272E2C}"/>
    <cellStyle name="Millares 18 2 2 2" xfId="284" xr:uid="{9CDA52A0-7F15-4714-AF27-145026D33003}"/>
    <cellStyle name="Millares 18 2 3" xfId="285" xr:uid="{223D620D-42F0-4E54-9A0F-8A2DB598C738}"/>
    <cellStyle name="Millares 18 2 3 2" xfId="286" xr:uid="{206112D2-4ED0-44E7-BE62-F949D4470CC6}"/>
    <cellStyle name="Millares 18 2 4" xfId="287" xr:uid="{F45F0C0B-3F83-4D11-8E6C-84BD81032967}"/>
    <cellStyle name="Millares 18 2 5" xfId="288" xr:uid="{16AE026A-2F48-47C9-8D2B-5923B9A38067}"/>
    <cellStyle name="Millares 18 2 6" xfId="289" xr:uid="{EF35AB30-5357-404E-989A-33E092058B6B}"/>
    <cellStyle name="Millares 18 20" xfId="290" xr:uid="{C210409F-B142-4DBE-9CD3-968E0FB47AFF}"/>
    <cellStyle name="Millares 18 20 2" xfId="291" xr:uid="{41F3EA86-D6D5-46DD-84E0-7B1569B20527}"/>
    <cellStyle name="Millares 18 20 2 2" xfId="292" xr:uid="{B74D961E-F4B3-4512-A5F1-BBD07F3CCDD8}"/>
    <cellStyle name="Millares 18 20 3" xfId="293" xr:uid="{39607870-6B45-48CB-8469-9A6C3FFD05C3}"/>
    <cellStyle name="Millares 18 20 3 2" xfId="294" xr:uid="{6F1C063D-931C-4089-947A-ECA3ED346ED8}"/>
    <cellStyle name="Millares 18 20 4" xfId="295" xr:uid="{F1DB5493-6479-4989-838C-94F5735F1C48}"/>
    <cellStyle name="Millares 18 20 5" xfId="296" xr:uid="{0F54EDE9-7C5F-49F0-8348-3BFC604C35A7}"/>
    <cellStyle name="Millares 18 20 6" xfId="297" xr:uid="{43369B99-4185-4B85-A73C-BE0C639BD7F4}"/>
    <cellStyle name="Millares 18 21" xfId="298" xr:uid="{0B871825-E823-440C-B4F1-EED2891C2E57}"/>
    <cellStyle name="Millares 18 21 2" xfId="299" xr:uid="{557F6E46-D649-429F-97E4-4F0A39860C14}"/>
    <cellStyle name="Millares 18 21 2 2" xfId="300" xr:uid="{E39CEAA7-3B41-4617-8CBE-F5F30236FB24}"/>
    <cellStyle name="Millares 18 21 3" xfId="301" xr:uid="{DD00A44B-D006-490B-BEE5-2E1B8EC63742}"/>
    <cellStyle name="Millares 18 21 3 2" xfId="302" xr:uid="{EBB89354-7632-4DC5-8004-D4B4354ABAB1}"/>
    <cellStyle name="Millares 18 21 4" xfId="303" xr:uid="{4119C393-F2F9-40B6-9336-EEA8C2EEF51A}"/>
    <cellStyle name="Millares 18 21 5" xfId="304" xr:uid="{0BD79A81-E32B-4456-99A6-7E56BB38CAF0}"/>
    <cellStyle name="Millares 18 21 6" xfId="305" xr:uid="{B7CCF1DD-6AB6-4A62-BEAF-D142A44D17E0}"/>
    <cellStyle name="Millares 18 22" xfId="306" xr:uid="{5AFDBDFC-0B64-41D2-8090-F18984A4B971}"/>
    <cellStyle name="Millares 18 22 2" xfId="307" xr:uid="{84787279-33FD-4DD3-B393-3D552B25D814}"/>
    <cellStyle name="Millares 18 22 2 2" xfId="308" xr:uid="{42154350-9FB1-4F93-BCA6-596E20E6C36D}"/>
    <cellStyle name="Millares 18 22 3" xfId="309" xr:uid="{8A5800CE-132E-47F9-8D8B-FDFB77EF7A15}"/>
    <cellStyle name="Millares 18 22 3 2" xfId="310" xr:uid="{D1C344EC-EF7E-42A3-8F70-957376E6F373}"/>
    <cellStyle name="Millares 18 22 4" xfId="311" xr:uid="{5C934808-9DF9-4C7D-976A-62B280D72369}"/>
    <cellStyle name="Millares 18 22 5" xfId="312" xr:uid="{4B136847-14E9-4B5B-B5FC-FDE3D713103A}"/>
    <cellStyle name="Millares 18 22 6" xfId="313" xr:uid="{B4EB5C0B-730E-4E54-AAD0-E7C10BB79965}"/>
    <cellStyle name="Millares 18 23" xfId="314" xr:uid="{71D8B3C4-A183-4EC7-A1B5-A028F3E74C6B}"/>
    <cellStyle name="Millares 18 23 2" xfId="315" xr:uid="{6FE819BB-31F8-40C2-AEB5-D79E70687D7E}"/>
    <cellStyle name="Millares 18 23 2 2" xfId="316" xr:uid="{50607B4D-A1D4-4B7D-B353-C5ED81412F9C}"/>
    <cellStyle name="Millares 18 23 3" xfId="317" xr:uid="{938AA592-0E4B-4914-8BDA-1CD55A2D881A}"/>
    <cellStyle name="Millares 18 23 3 2" xfId="318" xr:uid="{8BD56AA6-F738-48F8-9E6F-FDF90B4033AA}"/>
    <cellStyle name="Millares 18 23 4" xfId="319" xr:uid="{A0CF61A3-61FE-456B-8ACC-291C92B66A1F}"/>
    <cellStyle name="Millares 18 23 5" xfId="320" xr:uid="{889A090C-980F-4296-AF59-D81C89315C70}"/>
    <cellStyle name="Millares 18 23 6" xfId="321" xr:uid="{1B5931BE-4A77-4804-AEB7-8C69ED6F19A2}"/>
    <cellStyle name="Millares 18 24" xfId="322" xr:uid="{49387E15-8526-44C1-91F0-1B91825ECD78}"/>
    <cellStyle name="Millares 18 24 2" xfId="323" xr:uid="{AD722FB2-1FC1-43D9-A747-B31065DAFA7E}"/>
    <cellStyle name="Millares 18 24 2 2" xfId="324" xr:uid="{D8031348-FF38-4C67-8C8D-CECEE245D856}"/>
    <cellStyle name="Millares 18 24 3" xfId="325" xr:uid="{A351A41A-5463-46A1-AA94-A696CD65B333}"/>
    <cellStyle name="Millares 18 24 3 2" xfId="326" xr:uid="{C3FA5A28-D64A-4463-BFB5-997142DD4742}"/>
    <cellStyle name="Millares 18 24 4" xfId="327" xr:uid="{61D6D227-2892-4406-964C-F9C9D875B368}"/>
    <cellStyle name="Millares 18 24 5" xfId="328" xr:uid="{9718E5C3-06F1-409E-B7EA-BC63ABD84811}"/>
    <cellStyle name="Millares 18 24 6" xfId="329" xr:uid="{61F18457-C89D-42E2-9F99-D3A2824553EF}"/>
    <cellStyle name="Millares 18 25" xfId="330" xr:uid="{2C6C7C87-00C8-460E-96C4-D1CEA920CF3F}"/>
    <cellStyle name="Millares 18 25 2" xfId="331" xr:uid="{A1F3D254-8130-4D8F-9FAC-36B9DB28AAE9}"/>
    <cellStyle name="Millares 18 25 2 2" xfId="332" xr:uid="{D44814CC-FD4C-4FAA-AB11-57423586BFDE}"/>
    <cellStyle name="Millares 18 25 3" xfId="333" xr:uid="{30798C66-0C6D-4B08-9574-4115DE258CFB}"/>
    <cellStyle name="Millares 18 25 3 2" xfId="334" xr:uid="{9E09A6D9-1057-4E46-A2A1-D2ACF11F6A11}"/>
    <cellStyle name="Millares 18 25 4" xfId="335" xr:uid="{0ECA90A1-6CC9-48F9-98D1-20B930C13B86}"/>
    <cellStyle name="Millares 18 25 5" xfId="336" xr:uid="{277E0DC0-166E-4636-B498-D9BCB343EF02}"/>
    <cellStyle name="Millares 18 25 6" xfId="337" xr:uid="{2B0BE561-438C-4F08-9434-F937CA4C1ACF}"/>
    <cellStyle name="Millares 18 26" xfId="338" xr:uid="{A1515F29-7725-4A6B-94A9-D3ACA6233169}"/>
    <cellStyle name="Millares 18 26 2" xfId="339" xr:uid="{81B45385-45DB-4239-9B4B-B3AABBCE5C61}"/>
    <cellStyle name="Millares 18 26 2 2" xfId="340" xr:uid="{7B47D664-6B88-4AE0-AB3E-2656C8A419A6}"/>
    <cellStyle name="Millares 18 26 3" xfId="341" xr:uid="{98567547-867A-4A57-A194-BC250C05FFB7}"/>
    <cellStyle name="Millares 18 26 3 2" xfId="342" xr:uid="{1E22E5CE-4EE7-471C-BD6B-51A4661F471B}"/>
    <cellStyle name="Millares 18 26 4" xfId="343" xr:uid="{EAC807DA-9F82-4771-B6E2-3DDBD421003C}"/>
    <cellStyle name="Millares 18 26 5" xfId="344" xr:uid="{D06BF2A3-9570-402C-B94B-D4E1E5FAAA42}"/>
    <cellStyle name="Millares 18 26 6" xfId="345" xr:uid="{BDCB7613-B7AD-4641-9D89-2FEF7DC1ED87}"/>
    <cellStyle name="Millares 18 27" xfId="346" xr:uid="{B8107FF0-A1E4-4367-AAA5-93DF176A3929}"/>
    <cellStyle name="Millares 18 27 2" xfId="347" xr:uid="{B9A632F8-C9E8-431E-8379-EA05376970B6}"/>
    <cellStyle name="Millares 18 27 2 2" xfId="348" xr:uid="{97971AFA-7C02-4EF0-B6F4-5721512E5234}"/>
    <cellStyle name="Millares 18 27 3" xfId="349" xr:uid="{958BD7C1-A970-4387-A5BD-53A1B2C13C47}"/>
    <cellStyle name="Millares 18 27 3 2" xfId="350" xr:uid="{FD756A0E-98D1-49F8-AFB9-D6627A498020}"/>
    <cellStyle name="Millares 18 27 4" xfId="351" xr:uid="{6A8F496B-0B6B-4838-90CC-A9B4A159E3E8}"/>
    <cellStyle name="Millares 18 27 5" xfId="352" xr:uid="{1EED7E12-BE9B-4DCB-8C7F-CEF09F588B3C}"/>
    <cellStyle name="Millares 18 27 6" xfId="353" xr:uid="{A50B969A-793F-4E1C-BFDD-B81CAD776ED8}"/>
    <cellStyle name="Millares 18 28" xfId="354" xr:uid="{7C1434ED-BB2B-4602-B8DA-7D6BA3016109}"/>
    <cellStyle name="Millares 18 28 2" xfId="355" xr:uid="{AEF9980E-4B38-4708-A01E-DB1A4A2C9961}"/>
    <cellStyle name="Millares 18 28 2 2" xfId="356" xr:uid="{85384C38-37DF-4D33-8778-2C59F9F94A78}"/>
    <cellStyle name="Millares 18 28 3" xfId="357" xr:uid="{1305879B-AB2E-44CD-AEC2-1F9FD51A216B}"/>
    <cellStyle name="Millares 18 28 3 2" xfId="358" xr:uid="{93ACAE73-A1FA-4886-843A-BF435F64C90C}"/>
    <cellStyle name="Millares 18 28 4" xfId="359" xr:uid="{45FC98E6-6A00-4962-BDF2-5C85595AE7C0}"/>
    <cellStyle name="Millares 18 28 5" xfId="360" xr:uid="{E8930FE8-2467-4783-8DC6-5FE470FDAFFB}"/>
    <cellStyle name="Millares 18 28 6" xfId="361" xr:uid="{9688C0D3-1AA2-48B0-AED3-0C4AE77ACEE8}"/>
    <cellStyle name="Millares 18 29" xfId="362" xr:uid="{EC8AE09A-83EA-4E82-8254-530865CCE8EF}"/>
    <cellStyle name="Millares 18 29 2" xfId="363" xr:uid="{1F2A61ED-8FFB-41DF-AD8D-FABA18F38061}"/>
    <cellStyle name="Millares 18 29 2 2" xfId="364" xr:uid="{C8FF665C-50CF-47F2-8A03-C4D45D3B6716}"/>
    <cellStyle name="Millares 18 29 3" xfId="365" xr:uid="{B8D175C7-3B7E-43D3-B414-CDBD632278A6}"/>
    <cellStyle name="Millares 18 29 3 2" xfId="366" xr:uid="{F2987C77-6ED4-4F6C-A9B5-D402E33FB554}"/>
    <cellStyle name="Millares 18 29 4" xfId="367" xr:uid="{87F5609E-8D30-48EA-AC75-6266844AA30C}"/>
    <cellStyle name="Millares 18 29 5" xfId="368" xr:uid="{3C46F883-A77F-4A32-92F7-F7B005ECFDFE}"/>
    <cellStyle name="Millares 18 29 6" xfId="369" xr:uid="{5F74EDB9-99CE-471F-8C4B-3901FCB22486}"/>
    <cellStyle name="Millares 18 3" xfId="370" xr:uid="{178F8019-07F7-48E3-A2F0-4929BABCC362}"/>
    <cellStyle name="Millares 18 3 2" xfId="371" xr:uid="{0495A830-7EC8-43A7-9104-F0DD7999EBF3}"/>
    <cellStyle name="Millares 18 3 2 2" xfId="372" xr:uid="{F1652B7D-8D82-4609-BE05-9A4C4218EA45}"/>
    <cellStyle name="Millares 18 3 3" xfId="373" xr:uid="{7232CC1A-10C7-4611-8B23-0C048713B13A}"/>
    <cellStyle name="Millares 18 3 3 2" xfId="374" xr:uid="{F016DB6A-8E51-4183-89D9-AA553B6F7605}"/>
    <cellStyle name="Millares 18 3 4" xfId="375" xr:uid="{D0CFBD90-7F96-48E3-A19C-6D5E4058703B}"/>
    <cellStyle name="Millares 18 3 5" xfId="376" xr:uid="{267AED16-EF02-4C6E-86F6-41E5E5D1807B}"/>
    <cellStyle name="Millares 18 3 6" xfId="377" xr:uid="{180CCCF5-F1B2-4464-8E51-D510FA2D4C0F}"/>
    <cellStyle name="Millares 18 30" xfId="378" xr:uid="{2120B243-064E-4E3E-AF45-C9EC3672016A}"/>
    <cellStyle name="Millares 18 31" xfId="379" xr:uid="{6C31F244-CBCE-482E-8506-43B2F131FD0B}"/>
    <cellStyle name="Millares 18 32" xfId="380" xr:uid="{3917DE3C-C941-49B1-9D54-ABFE6827770B}"/>
    <cellStyle name="Millares 18 33" xfId="381" xr:uid="{626677F5-5524-447F-97AA-9A0D8CB319B3}"/>
    <cellStyle name="Millares 18 4" xfId="382" xr:uid="{885FF6B8-4B62-4798-B12C-5CAD2AEBAAEB}"/>
    <cellStyle name="Millares 18 4 2" xfId="383" xr:uid="{CCD2E471-70D4-4032-8D84-C1C8D0325749}"/>
    <cellStyle name="Millares 18 4 2 2" xfId="384" xr:uid="{B452EDFC-13A8-4FFB-8156-EB6A6D133D12}"/>
    <cellStyle name="Millares 18 4 3" xfId="385" xr:uid="{209F041B-B589-457C-8F74-0DAD7D6C98F8}"/>
    <cellStyle name="Millares 18 4 3 2" xfId="386" xr:uid="{A528A79C-7F7B-4826-951F-A42D0EDFCECE}"/>
    <cellStyle name="Millares 18 4 4" xfId="387" xr:uid="{F95B143F-D565-4FC1-9D76-3F15776567BA}"/>
    <cellStyle name="Millares 18 4 5" xfId="388" xr:uid="{E71F99C5-28E0-424B-AC31-BE45EFBC9AD9}"/>
    <cellStyle name="Millares 18 4 6" xfId="389" xr:uid="{5B8B084B-9B2F-4744-A2AF-717DA02C993C}"/>
    <cellStyle name="Millares 18 5" xfId="390" xr:uid="{17A750F7-57AB-4DD2-953F-DC249D3D5BA9}"/>
    <cellStyle name="Millares 18 5 2" xfId="391" xr:uid="{C7173305-8949-4010-8B92-7F47572E9EEB}"/>
    <cellStyle name="Millares 18 5 2 2" xfId="392" xr:uid="{B2469A36-4823-4D1D-815F-4F6B31903B76}"/>
    <cellStyle name="Millares 18 5 3" xfId="393" xr:uid="{299933AE-7E3F-4AD2-841F-78E007CDFC6E}"/>
    <cellStyle name="Millares 18 5 3 2" xfId="394" xr:uid="{04B867C8-68A6-41F0-869D-E93BC3B46472}"/>
    <cellStyle name="Millares 18 5 4" xfId="395" xr:uid="{AF964706-8793-4A52-BBF5-281F4854AB6A}"/>
    <cellStyle name="Millares 18 5 5" xfId="396" xr:uid="{017DF54C-A481-4FCD-93F6-EDC16F3FE8D1}"/>
    <cellStyle name="Millares 18 5 6" xfId="397" xr:uid="{F98E9DD5-08C7-4095-B198-4246A6CDFB6E}"/>
    <cellStyle name="Millares 18 6" xfId="398" xr:uid="{19B33E5D-A263-42A6-A506-0D974D14414D}"/>
    <cellStyle name="Millares 18 6 2" xfId="399" xr:uid="{ADBC7E6A-7D56-4AA4-8725-B66837F71457}"/>
    <cellStyle name="Millares 18 6 2 2" xfId="400" xr:uid="{00E3B7FE-010C-4401-B58D-EC6A78417D82}"/>
    <cellStyle name="Millares 18 6 3" xfId="401" xr:uid="{ECD6C449-A298-478F-BCE9-139DD1C1C55B}"/>
    <cellStyle name="Millares 18 6 3 2" xfId="402" xr:uid="{BE835460-1005-4BD4-B7BA-C376CB5A3A3F}"/>
    <cellStyle name="Millares 18 6 4" xfId="403" xr:uid="{78A143D9-C6DB-47BE-A38F-8AC8F00022C8}"/>
    <cellStyle name="Millares 18 6 5" xfId="404" xr:uid="{3EA556C3-D182-45DE-893D-626FFB01704C}"/>
    <cellStyle name="Millares 18 6 6" xfId="405" xr:uid="{B97F01BA-FB98-42C7-B4C2-8A3E0F3F1A13}"/>
    <cellStyle name="Millares 18 7" xfId="406" xr:uid="{FFD8152E-3EBD-4AF9-8703-404E8AFAE044}"/>
    <cellStyle name="Millares 18 7 2" xfId="407" xr:uid="{4878E1A7-2367-4AB3-AAFE-93741DF6AD3C}"/>
    <cellStyle name="Millares 18 7 2 2" xfId="408" xr:uid="{DC4F4E45-8A8E-4B95-AEE8-5427A7A041BF}"/>
    <cellStyle name="Millares 18 7 3" xfId="409" xr:uid="{031CD2E0-606C-46C3-8CD8-3CB12A9B6EEC}"/>
    <cellStyle name="Millares 18 7 3 2" xfId="410" xr:uid="{646E9394-BCC9-4E7B-842E-E661CC2BDD3D}"/>
    <cellStyle name="Millares 18 7 4" xfId="411" xr:uid="{E53106EE-8D85-4DD4-8323-F32009EBE2EB}"/>
    <cellStyle name="Millares 18 7 5" xfId="412" xr:uid="{E72A3B27-9B71-4FF2-A5B5-BBD9E8AC9AA9}"/>
    <cellStyle name="Millares 18 7 6" xfId="413" xr:uid="{3B5D0188-CAAE-47ED-8C35-D5A215B0592E}"/>
    <cellStyle name="Millares 18 8" xfId="414" xr:uid="{C94B8B4A-A500-42FC-B29F-93AEEE937306}"/>
    <cellStyle name="Millares 18 8 2" xfId="415" xr:uid="{E2D83C01-DC9C-4868-A40A-D76CF9E925AB}"/>
    <cellStyle name="Millares 18 8 2 2" xfId="416" xr:uid="{4C4DAAA1-ED99-4865-AAE7-3F44D312CF3D}"/>
    <cellStyle name="Millares 18 8 3" xfId="417" xr:uid="{AD6F272B-A74F-4A72-A818-6675A2DF536A}"/>
    <cellStyle name="Millares 18 8 3 2" xfId="418" xr:uid="{170FEEAB-4873-4DCB-806A-874567B67D7D}"/>
    <cellStyle name="Millares 18 8 4" xfId="419" xr:uid="{378C767B-A078-4309-9539-67FD3E4FB222}"/>
    <cellStyle name="Millares 18 8 5" xfId="420" xr:uid="{19294CAA-0C96-4BFE-8460-F5E218169508}"/>
    <cellStyle name="Millares 18 8 6" xfId="421" xr:uid="{789D6267-1FCD-4335-8FE6-82697864E49F}"/>
    <cellStyle name="Millares 18 9" xfId="422" xr:uid="{932B8637-6545-42FE-ADCF-F6FF98249A24}"/>
    <cellStyle name="Millares 18 9 2" xfId="423" xr:uid="{51CDE78E-DC1B-494D-9493-560206F23036}"/>
    <cellStyle name="Millares 18 9 2 2" xfId="424" xr:uid="{C7D584F4-7D5B-457B-85DB-F04EC2D2BDC1}"/>
    <cellStyle name="Millares 18 9 3" xfId="425" xr:uid="{BDFD20A4-667A-46B2-9C9E-6FCBEF3200DB}"/>
    <cellStyle name="Millares 18 9 3 2" xfId="426" xr:uid="{090BC4A0-F2BF-485F-AF52-86F7FA62E575}"/>
    <cellStyle name="Millares 18 9 4" xfId="427" xr:uid="{E22B9332-1790-40FF-8A4B-2640F2917055}"/>
    <cellStyle name="Millares 18 9 5" xfId="428" xr:uid="{7D36593E-0686-4DC5-830F-1DFC9A82D80D}"/>
    <cellStyle name="Millares 18 9 6" xfId="429" xr:uid="{B2C84623-B112-4DE6-BA6D-264F8EA5F6E8}"/>
    <cellStyle name="Millares 19" xfId="430" xr:uid="{86706814-9670-4CAB-B9AC-B4B92C9073ED}"/>
    <cellStyle name="Millares 19 2" xfId="431" xr:uid="{F60399D8-F6D2-43A2-A9EB-AFBD742A371D}"/>
    <cellStyle name="Millares 19 3" xfId="432" xr:uid="{89976E0B-8C40-4CAD-A0E4-DE5A52DEF663}"/>
    <cellStyle name="Millares 19 4" xfId="433" xr:uid="{6199CA1E-427C-466F-8483-912E28D590A3}"/>
    <cellStyle name="Millares 2" xfId="434" xr:uid="{966DC0F4-BEB3-456E-88AF-276EB82EFB1A}"/>
    <cellStyle name="Millares 2 2" xfId="435" xr:uid="{BE587BA1-8083-4074-AAA8-D5B7549D92FF}"/>
    <cellStyle name="Millares 2 2 2" xfId="436" xr:uid="{EA129DFD-7AC5-439E-8A28-CD96FB406C93}"/>
    <cellStyle name="Millares 2 2 2 2" xfId="437" xr:uid="{89308B68-7C2F-493A-9A53-E2DE3410F1F2}"/>
    <cellStyle name="Millares 2 2 3" xfId="438" xr:uid="{5CF47B21-DB67-4D6F-B6BF-891CD051023E}"/>
    <cellStyle name="Millares 2 2 3 2" xfId="439" xr:uid="{3DAB6DDC-7266-480D-B7C5-A6B2A4E0878F}"/>
    <cellStyle name="Millares 2 2 4" xfId="440" xr:uid="{6E3668F6-E517-4842-A0DA-F9D56D705B33}"/>
    <cellStyle name="Millares 2 2 5" xfId="441" xr:uid="{66B42817-16BD-45C8-B3C7-2EC694195CC5}"/>
    <cellStyle name="Millares 2 2 6" xfId="442" xr:uid="{3323B83B-66DA-482F-A33D-FCBEFAD746ED}"/>
    <cellStyle name="Millares 2 3" xfId="443" xr:uid="{37FE4A30-C11F-499C-8AE5-F54055E18BC1}"/>
    <cellStyle name="Millares 2 3 2" xfId="444" xr:uid="{6D757706-6F42-4FCC-AE92-E8C3DA938CB1}"/>
    <cellStyle name="Millares 2 4" xfId="445" xr:uid="{F170F603-3275-434D-83A1-BCD638CE3E16}"/>
    <cellStyle name="Millares 2 4 2" xfId="446" xr:uid="{EF85BE3F-3989-44BA-BAF2-AA4337E648E5}"/>
    <cellStyle name="Millares 2 5" xfId="447" xr:uid="{15E98DD9-AAE2-4013-9503-07503662C2B0}"/>
    <cellStyle name="Millares 2 5 2" xfId="448" xr:uid="{0869E546-22E7-428E-BF8F-9198DAABDC93}"/>
    <cellStyle name="Millares 2 5 3" xfId="449" xr:uid="{C523E38C-DED0-4478-B088-71D224873E90}"/>
    <cellStyle name="Millares 2 6" xfId="450" xr:uid="{A9C88A91-7F1C-4401-A10B-304EA74BA179}"/>
    <cellStyle name="Millares 2_Datos  MENSUALES" xfId="451" xr:uid="{E8C5DB72-8D0E-4BA2-9AB4-BA40DA5BE08A}"/>
    <cellStyle name="Millares 20" xfId="452" xr:uid="{18B3E46C-DA3B-4C83-B095-83B6EABDBE6A}"/>
    <cellStyle name="Millares 21" xfId="453" xr:uid="{453A0D9B-0F4B-43F1-93AD-5402092C67F4}"/>
    <cellStyle name="Millares 21 2" xfId="454" xr:uid="{854431F6-0E27-4D94-A0F0-A0FE83C67CB3}"/>
    <cellStyle name="Millares 21 3" xfId="455" xr:uid="{2C6F529D-2477-48A5-8CFC-A173ECAE3BD1}"/>
    <cellStyle name="Millares 21 4" xfId="456" xr:uid="{A190D173-16FC-4EB0-BF26-23A463EB45D4}"/>
    <cellStyle name="Millares 22" xfId="457" xr:uid="{AF57BC67-1549-4379-B5D0-17CC2AF4718B}"/>
    <cellStyle name="Millares 22 2" xfId="458" xr:uid="{18BC6F6E-E792-4AC4-A1C1-A4C008CDA091}"/>
    <cellStyle name="Millares 22 3" xfId="459" xr:uid="{A2260834-2213-48CF-81E4-FB8A63233E66}"/>
    <cellStyle name="Millares 22 4" xfId="460" xr:uid="{481567B2-DA9F-4D55-A983-6C61098C92A2}"/>
    <cellStyle name="Millares 23" xfId="461" xr:uid="{057CCED5-57BB-4CDA-980F-F061A78281EC}"/>
    <cellStyle name="Millares 23 10" xfId="462" xr:uid="{DA3313DE-C0D3-4A8F-A136-4951B05036F8}"/>
    <cellStyle name="Millares 23 10 2" xfId="463" xr:uid="{DEBFA7A3-5CE1-40F4-94D5-F46215DDF616}"/>
    <cellStyle name="Millares 23 10 2 2" xfId="464" xr:uid="{8A425459-600F-4988-BD11-F21229BC540A}"/>
    <cellStyle name="Millares 23 10 3" xfId="465" xr:uid="{D3CAF401-912C-43A5-95C8-CE4B7A7B6C7E}"/>
    <cellStyle name="Millares 23 10 3 2" xfId="466" xr:uid="{290B5F6F-E266-4D78-BDED-EE10A9C3DC15}"/>
    <cellStyle name="Millares 23 10 4" xfId="467" xr:uid="{52BF7FE2-2CE0-421B-8648-DDF90B50E969}"/>
    <cellStyle name="Millares 23 10 5" xfId="468" xr:uid="{11B13B6F-001C-4D6C-A5A9-D769A6CA724A}"/>
    <cellStyle name="Millares 23 10 6" xfId="469" xr:uid="{F4871317-C5D2-47F5-97D0-0D6660BE434F}"/>
    <cellStyle name="Millares 23 11" xfId="470" xr:uid="{B0644B63-D68B-4ED4-8C27-96917794AE9A}"/>
    <cellStyle name="Millares 23 11 2" xfId="471" xr:uid="{31275D68-0544-4C47-8844-64A465668C1C}"/>
    <cellStyle name="Millares 23 11 2 2" xfId="472" xr:uid="{39AD5A17-F990-4D24-B021-E692BBF30E09}"/>
    <cellStyle name="Millares 23 11 3" xfId="473" xr:uid="{17144336-996B-4613-BE32-A4B37BAD42B7}"/>
    <cellStyle name="Millares 23 11 3 2" xfId="474" xr:uid="{6E233CA2-3A37-443A-A924-A48A8F86DBA6}"/>
    <cellStyle name="Millares 23 11 4" xfId="475" xr:uid="{573BFBF1-E4CE-4EFA-B420-D3053E3A74F6}"/>
    <cellStyle name="Millares 23 11 5" xfId="476" xr:uid="{17D5D420-B5A8-45D9-A483-3FDE79FD6AA5}"/>
    <cellStyle name="Millares 23 11 6" xfId="477" xr:uid="{D801DFFC-3A8A-497F-8D96-8506BB777FF2}"/>
    <cellStyle name="Millares 23 12" xfId="478" xr:uid="{E6179368-9B39-4F3D-A06A-273BFC1B6BEB}"/>
    <cellStyle name="Millares 23 12 2" xfId="479" xr:uid="{B378DBDA-B21B-4757-98B6-6CB8A2FDF8FA}"/>
    <cellStyle name="Millares 23 12 2 2" xfId="480" xr:uid="{4B0EDA93-9C42-48D0-9002-40CA60EDC9C9}"/>
    <cellStyle name="Millares 23 12 3" xfId="481" xr:uid="{40E33BF9-05C4-414A-A650-3320347156CF}"/>
    <cellStyle name="Millares 23 12 3 2" xfId="482" xr:uid="{9DE10D11-278C-4EAE-9BB2-84CF1F6682E1}"/>
    <cellStyle name="Millares 23 12 4" xfId="483" xr:uid="{8DDED997-9271-4EAB-885F-7CCE65F08674}"/>
    <cellStyle name="Millares 23 12 5" xfId="484" xr:uid="{BA9AF587-7643-402E-9450-D99B25677E6E}"/>
    <cellStyle name="Millares 23 12 6" xfId="485" xr:uid="{EC1B1CD4-7712-495B-AF55-0380690A0BAD}"/>
    <cellStyle name="Millares 23 13" xfId="486" xr:uid="{BF85203D-ACD0-487A-B094-330BE7A630DD}"/>
    <cellStyle name="Millares 23 13 2" xfId="487" xr:uid="{9F4103C0-6B58-4129-B512-F55A4AA0BDC3}"/>
    <cellStyle name="Millares 23 13 2 2" xfId="488" xr:uid="{8F78E5AA-FA20-4559-834C-517FA9F45ED4}"/>
    <cellStyle name="Millares 23 13 3" xfId="489" xr:uid="{8DE0A85C-0339-4177-9E8B-2046AD70F69E}"/>
    <cellStyle name="Millares 23 13 3 2" xfId="490" xr:uid="{732DA81E-CD69-46EE-ACD5-2E9AF5E86E5F}"/>
    <cellStyle name="Millares 23 13 4" xfId="491" xr:uid="{A1D623DB-8046-416B-AB27-87F98FE94A1E}"/>
    <cellStyle name="Millares 23 13 5" xfId="492" xr:uid="{B6F8A44A-0F40-43A9-B985-B2B61099FE40}"/>
    <cellStyle name="Millares 23 13 6" xfId="493" xr:uid="{66C79273-867C-4654-9C2B-BB178FB5C022}"/>
    <cellStyle name="Millares 23 14" xfId="494" xr:uid="{C95BB342-F66E-4225-8AD6-16B360AF801B}"/>
    <cellStyle name="Millares 23 14 2" xfId="495" xr:uid="{F508BC51-4E46-4B6C-BB3F-ACD0A55686C0}"/>
    <cellStyle name="Millares 23 14 2 2" xfId="496" xr:uid="{26556B6C-DBE9-426A-A195-FB668C87F0A8}"/>
    <cellStyle name="Millares 23 14 3" xfId="497" xr:uid="{45C609CC-F521-4CC7-B9F8-B16222223B3F}"/>
    <cellStyle name="Millares 23 14 3 2" xfId="498" xr:uid="{D024000C-4A03-4AF4-BB4E-518159FD0531}"/>
    <cellStyle name="Millares 23 14 4" xfId="499" xr:uid="{2BF4C90A-0697-4D04-B8FA-B475C84B2683}"/>
    <cellStyle name="Millares 23 14 5" xfId="500" xr:uid="{08F54BEF-B784-4C22-B1FF-4F2A00D53593}"/>
    <cellStyle name="Millares 23 14 6" xfId="501" xr:uid="{1B5F75D5-9501-41B8-BE97-28BE797270E6}"/>
    <cellStyle name="Millares 23 15" xfId="502" xr:uid="{65EF8A22-60F1-4BB8-A464-7CDFB995B43D}"/>
    <cellStyle name="Millares 23 15 2" xfId="503" xr:uid="{BFEAA045-82D0-4E0D-A597-053530539AAE}"/>
    <cellStyle name="Millares 23 15 2 2" xfId="504" xr:uid="{B696A63D-A478-42C4-8542-A9DBF6AD5C16}"/>
    <cellStyle name="Millares 23 15 3" xfId="505" xr:uid="{A049D15D-A278-4B16-8158-822980C78C4C}"/>
    <cellStyle name="Millares 23 15 3 2" xfId="506" xr:uid="{793922F2-FAE0-4737-B97D-3C681D61122B}"/>
    <cellStyle name="Millares 23 15 4" xfId="507" xr:uid="{D0337A1A-7A0D-4485-BA7B-7E26068829CC}"/>
    <cellStyle name="Millares 23 15 5" xfId="508" xr:uid="{676F13CA-2656-4AE2-9D61-EE99B732D939}"/>
    <cellStyle name="Millares 23 15 6" xfId="509" xr:uid="{9D1ABE05-F9C8-4E75-BE26-EDF6DF78E96D}"/>
    <cellStyle name="Millares 23 16" xfId="510" xr:uid="{8F778DA0-1CF6-4ED6-ACD7-D43EFB28A5BC}"/>
    <cellStyle name="Millares 23 16 2" xfId="511" xr:uid="{13743B35-C7FD-47C5-91FA-3A36A2E14B86}"/>
    <cellStyle name="Millares 23 16 2 2" xfId="512" xr:uid="{370FE4ED-0425-4025-8906-C852B3FBDA7E}"/>
    <cellStyle name="Millares 23 16 3" xfId="513" xr:uid="{87D14949-1103-451A-854D-89791335CBA3}"/>
    <cellStyle name="Millares 23 16 3 2" xfId="514" xr:uid="{FEA10B64-3236-4C5D-B0F3-0DEF8CFD9FF1}"/>
    <cellStyle name="Millares 23 16 4" xfId="515" xr:uid="{A730C972-799E-4286-99FD-5035AA7E90B5}"/>
    <cellStyle name="Millares 23 16 5" xfId="516" xr:uid="{6CC2BF8D-0DAE-4717-9317-43CD18610187}"/>
    <cellStyle name="Millares 23 16 6" xfId="517" xr:uid="{AA03335A-9DE9-4700-91F6-8D86C78250EC}"/>
    <cellStyle name="Millares 23 17" xfId="518" xr:uid="{6FAFB123-C209-46BB-B253-03C50DB7F920}"/>
    <cellStyle name="Millares 23 17 2" xfId="519" xr:uid="{BCB1DEA8-62E8-4B9A-A82A-BE0DA2D9CF50}"/>
    <cellStyle name="Millares 23 17 2 2" xfId="520" xr:uid="{AF5A9FFA-ABBC-46D0-A4B0-0EEA8DB3E221}"/>
    <cellStyle name="Millares 23 17 3" xfId="521" xr:uid="{3AE242EF-081A-49B2-A597-4A8CF8A313E3}"/>
    <cellStyle name="Millares 23 17 3 2" xfId="522" xr:uid="{C5BDAB20-5A18-4571-A5DF-19B821CDB11C}"/>
    <cellStyle name="Millares 23 17 4" xfId="523" xr:uid="{30BED2E5-D3FC-4362-BF1A-A27E5B485730}"/>
    <cellStyle name="Millares 23 17 5" xfId="524" xr:uid="{2E398085-0368-4668-9701-42B7F1DCA07C}"/>
    <cellStyle name="Millares 23 17 6" xfId="525" xr:uid="{A562E971-2C20-40D8-BA59-A2909567C1F5}"/>
    <cellStyle name="Millares 23 18" xfId="526" xr:uid="{009AFED3-C92C-45F5-BB3F-C8B981C7DC77}"/>
    <cellStyle name="Millares 23 18 2" xfId="527" xr:uid="{56AB2366-52B2-42B5-80C6-2B292E911C91}"/>
    <cellStyle name="Millares 23 18 2 2" xfId="528" xr:uid="{4696E95C-B8AE-4108-83BA-C3D4630085DC}"/>
    <cellStyle name="Millares 23 18 3" xfId="529" xr:uid="{3AFD57AA-4DDC-4AB2-9553-E25D455FF1BF}"/>
    <cellStyle name="Millares 23 18 3 2" xfId="530" xr:uid="{C0860F78-B7F4-4E82-877E-822FEC1C08AE}"/>
    <cellStyle name="Millares 23 18 4" xfId="531" xr:uid="{B8E974FA-3A8F-40C4-AE87-5DF3C0057014}"/>
    <cellStyle name="Millares 23 18 5" xfId="532" xr:uid="{E894530C-BE24-4D7C-A773-D5C9D40EF8B3}"/>
    <cellStyle name="Millares 23 18 6" xfId="533" xr:uid="{FE3E8F75-9B9C-4ED7-AF00-F985F2136E68}"/>
    <cellStyle name="Millares 23 19" xfId="534" xr:uid="{3C108026-3A5C-428A-A7CE-1A1667178778}"/>
    <cellStyle name="Millares 23 19 2" xfId="535" xr:uid="{5260F72F-D451-439E-922C-A0B0B9822C27}"/>
    <cellStyle name="Millares 23 19 2 2" xfId="536" xr:uid="{0B2DC4C7-5901-402A-9B84-C2D8D37BF12B}"/>
    <cellStyle name="Millares 23 19 3" xfId="537" xr:uid="{1E980230-37BE-4171-899C-EF101B0F4DEF}"/>
    <cellStyle name="Millares 23 19 3 2" xfId="538" xr:uid="{0CA69BAB-38B0-45FC-A13D-310107FB978B}"/>
    <cellStyle name="Millares 23 19 4" xfId="539" xr:uid="{22C5DBAE-7023-4499-9B30-83AF5E53D2EE}"/>
    <cellStyle name="Millares 23 19 5" xfId="540" xr:uid="{4D0C0A73-E5B4-4C7E-9C1B-CBDFA47B5858}"/>
    <cellStyle name="Millares 23 19 6" xfId="541" xr:uid="{DFA3D005-5D82-49E0-B4FB-A05B5ED5BA54}"/>
    <cellStyle name="Millares 23 2" xfId="542" xr:uid="{C0E198D5-13C8-4D6F-A2C9-B6179FE2D51C}"/>
    <cellStyle name="Millares 23 2 2" xfId="543" xr:uid="{1F234205-854E-4C3B-A9BF-071F2E8B61AE}"/>
    <cellStyle name="Millares 23 2 2 2" xfId="544" xr:uid="{8CFEEF0F-DC6A-43E7-8376-EE676FC34EF4}"/>
    <cellStyle name="Millares 23 2 3" xfId="545" xr:uid="{5AFEE9A6-2F6C-4ADB-92A7-030CBA167F25}"/>
    <cellStyle name="Millares 23 2 3 2" xfId="546" xr:uid="{4FC68939-FECD-4EB2-8F18-9870AD48EE00}"/>
    <cellStyle name="Millares 23 2 4" xfId="547" xr:uid="{5CD5C7D6-A466-4552-8B25-1E8FD676B3AD}"/>
    <cellStyle name="Millares 23 2 5" xfId="548" xr:uid="{5B683DCD-EB74-4F98-8221-6F5A73A11ED8}"/>
    <cellStyle name="Millares 23 2 6" xfId="549" xr:uid="{4540147C-A751-471F-8C86-B6BB89EB49AF}"/>
    <cellStyle name="Millares 23 20" xfId="550" xr:uid="{2AB7CD31-247A-4B82-91A4-63D628440666}"/>
    <cellStyle name="Millares 23 20 2" xfId="551" xr:uid="{129A1135-91F1-4A13-B8A7-212837C26FE2}"/>
    <cellStyle name="Millares 23 20 2 2" xfId="552" xr:uid="{31ED0ADB-0F01-42FF-9CC6-D9927BBC064D}"/>
    <cellStyle name="Millares 23 20 3" xfId="553" xr:uid="{971AB5BD-3CA5-4C16-9F3B-562B50BD8477}"/>
    <cellStyle name="Millares 23 20 3 2" xfId="554" xr:uid="{59509A52-1CA1-43C2-AB1D-AC94C8D6523A}"/>
    <cellStyle name="Millares 23 20 4" xfId="555" xr:uid="{056F782A-6BD8-44A9-A92B-BD397066F5E9}"/>
    <cellStyle name="Millares 23 20 5" xfId="556" xr:uid="{5DCB64C3-076E-4CF4-927F-F91F488D1A47}"/>
    <cellStyle name="Millares 23 20 6" xfId="557" xr:uid="{016D8DE7-F69A-49E2-810B-71084AC33863}"/>
    <cellStyle name="Millares 23 21" xfId="558" xr:uid="{FBBAC671-F323-4297-AB62-B64EE57B6925}"/>
    <cellStyle name="Millares 23 21 2" xfId="559" xr:uid="{B4B7DFE8-7522-4530-A354-C326DB6229A1}"/>
    <cellStyle name="Millares 23 21 2 2" xfId="560" xr:uid="{02D8BA2F-E59E-4331-9E73-1C8492D657D4}"/>
    <cellStyle name="Millares 23 21 3" xfId="561" xr:uid="{6E265DD8-118C-4E46-ADC2-558A0C0A6F36}"/>
    <cellStyle name="Millares 23 21 3 2" xfId="562" xr:uid="{3B3136A8-4402-4F67-BDA0-F249C0C21D6E}"/>
    <cellStyle name="Millares 23 21 4" xfId="563" xr:uid="{E6BD8EBB-692C-49A7-A15A-81525A722088}"/>
    <cellStyle name="Millares 23 21 5" xfId="564" xr:uid="{CFBB3B82-2569-4228-A831-61E12E9B29E3}"/>
    <cellStyle name="Millares 23 21 6" xfId="565" xr:uid="{7C94C37E-C701-4288-8C2E-A1FC8ED0A8BF}"/>
    <cellStyle name="Millares 23 22" xfId="566" xr:uid="{12553322-6B72-4478-891F-18CA2D10E67E}"/>
    <cellStyle name="Millares 23 22 2" xfId="567" xr:uid="{60AF275B-BB61-4C02-8CD8-80E0C2E8F698}"/>
    <cellStyle name="Millares 23 22 2 2" xfId="568" xr:uid="{BA8D62FA-0422-4E4D-B52C-57508E1C6373}"/>
    <cellStyle name="Millares 23 22 3" xfId="569" xr:uid="{9EDD1624-7579-4D85-9E64-6486545D3441}"/>
    <cellStyle name="Millares 23 22 3 2" xfId="570" xr:uid="{61EE0E8E-C0BB-4D44-8845-F8FDC05E1DB1}"/>
    <cellStyle name="Millares 23 22 4" xfId="571" xr:uid="{FD8D12EF-1A20-4B9F-A8BF-3EB92D1DD81E}"/>
    <cellStyle name="Millares 23 22 5" xfId="572" xr:uid="{B2DAE73D-2FB7-4183-93D7-DB5AF65F51E2}"/>
    <cellStyle name="Millares 23 22 6" xfId="573" xr:uid="{DF62BE23-CC1E-4EF3-8D13-ECFDD5673485}"/>
    <cellStyle name="Millares 23 23" xfId="574" xr:uid="{C6EC5C25-1444-4D52-8AF3-32A6B6C007ED}"/>
    <cellStyle name="Millares 23 23 2" xfId="575" xr:uid="{5BC6FB57-8100-4588-B915-8A48B3DD69AF}"/>
    <cellStyle name="Millares 23 23 2 2" xfId="576" xr:uid="{C1450253-7E96-477A-80A7-9A04F46AEEE9}"/>
    <cellStyle name="Millares 23 23 3" xfId="577" xr:uid="{CFFAD9F4-58A5-4E00-9466-B48A41A8B892}"/>
    <cellStyle name="Millares 23 23 3 2" xfId="578" xr:uid="{0AB94401-8A45-4469-8CFD-A9E1ACA828A9}"/>
    <cellStyle name="Millares 23 23 4" xfId="579" xr:uid="{E7F4CB90-0798-473F-9F44-576A2A2976F6}"/>
    <cellStyle name="Millares 23 23 5" xfId="580" xr:uid="{3CA2EADC-6961-4293-8BBB-8A25B6B32792}"/>
    <cellStyle name="Millares 23 23 6" xfId="581" xr:uid="{5603A2CB-CC5F-4ED3-9BF8-55AED0CF4639}"/>
    <cellStyle name="Millares 23 24" xfId="582" xr:uid="{3C2A6947-B33C-4BC6-B0D0-D7E645534BBC}"/>
    <cellStyle name="Millares 23 24 2" xfId="583" xr:uid="{6CB305E7-35F9-435C-897E-E5902B4751AB}"/>
    <cellStyle name="Millares 23 24 2 2" xfId="584" xr:uid="{ACD9D018-8A15-4D59-80C7-2D5FDD242F5C}"/>
    <cellStyle name="Millares 23 24 3" xfId="585" xr:uid="{C341BE1C-9474-4BC3-9960-ADE4EDBBA49A}"/>
    <cellStyle name="Millares 23 24 3 2" xfId="586" xr:uid="{5D1295F0-8AAF-474B-8E0D-58A40E5F542D}"/>
    <cellStyle name="Millares 23 24 4" xfId="587" xr:uid="{88E0738B-F038-42D3-B54F-5ACECDF074C3}"/>
    <cellStyle name="Millares 23 24 5" xfId="588" xr:uid="{4DACBDC0-A9DB-47F7-8AA3-BDC8BF7DB5D9}"/>
    <cellStyle name="Millares 23 24 6" xfId="589" xr:uid="{22E88AB3-C878-4EA2-978F-70F4D1DBA145}"/>
    <cellStyle name="Millares 23 25" xfId="590" xr:uid="{AC021100-FDD7-459F-8856-34CCB7AF2A94}"/>
    <cellStyle name="Millares 23 26" xfId="591" xr:uid="{C4F55CDA-F1CC-45A3-8D81-ABDA00858D74}"/>
    <cellStyle name="Millares 23 27" xfId="592" xr:uid="{1E2F7334-2A2C-4003-A314-53633F06F00D}"/>
    <cellStyle name="Millares 23 28" xfId="593" xr:uid="{DE3BD1BC-F1CA-44F0-9B89-3A25220C910E}"/>
    <cellStyle name="Millares 23 3" xfId="594" xr:uid="{77A1B83B-2593-4A4F-A137-EB6A592DDD08}"/>
    <cellStyle name="Millares 23 3 2" xfId="595" xr:uid="{6B938041-89C4-4163-AF7B-C315147D00B8}"/>
    <cellStyle name="Millares 23 3 2 2" xfId="596" xr:uid="{AF18253E-6A78-4D57-B4E8-16E37C473480}"/>
    <cellStyle name="Millares 23 3 3" xfId="597" xr:uid="{991032DC-D24A-4B3D-8375-4373F8D2CC21}"/>
    <cellStyle name="Millares 23 3 3 2" xfId="598" xr:uid="{9D1BA8A8-4887-4157-9232-AFB116CC31CC}"/>
    <cellStyle name="Millares 23 3 4" xfId="599" xr:uid="{C5A858E4-C154-4C03-92D1-EC3AF130B788}"/>
    <cellStyle name="Millares 23 3 5" xfId="600" xr:uid="{D8C0DC88-B00E-4AEF-9E2B-9595A36F4391}"/>
    <cellStyle name="Millares 23 3 6" xfId="601" xr:uid="{063FA94C-FB0D-4FC6-9D57-262566F2DAAC}"/>
    <cellStyle name="Millares 23 4" xfId="602" xr:uid="{6EBA6C0A-3C09-4F62-98B1-407AE52F3058}"/>
    <cellStyle name="Millares 23 4 2" xfId="603" xr:uid="{8FF6E975-F135-475D-9DF1-D08B884FAD77}"/>
    <cellStyle name="Millares 23 4 2 2" xfId="604" xr:uid="{E917D379-D2F6-459F-B2B5-5D31A55F1EA2}"/>
    <cellStyle name="Millares 23 4 3" xfId="605" xr:uid="{0D2F9E11-6F39-4026-A8D2-C63AEEC640BD}"/>
    <cellStyle name="Millares 23 4 3 2" xfId="606" xr:uid="{D223D072-E4ED-4F5D-BFFC-58CE0DEDD64D}"/>
    <cellStyle name="Millares 23 4 4" xfId="607" xr:uid="{0955581D-F121-4A08-B22B-D494CCC7E478}"/>
    <cellStyle name="Millares 23 4 5" xfId="608" xr:uid="{B7776E47-E44A-4052-8592-2B8A6AC2E612}"/>
    <cellStyle name="Millares 23 4 6" xfId="609" xr:uid="{207421B6-A847-440B-91E7-F868E9A0DC12}"/>
    <cellStyle name="Millares 23 5" xfId="610" xr:uid="{E4BCE399-A8FE-4CEF-9855-B798B49A6E6E}"/>
    <cellStyle name="Millares 23 5 2" xfId="611" xr:uid="{03BF79D9-AC10-4497-9FA0-0A4AC1F1E519}"/>
    <cellStyle name="Millares 23 5 2 2" xfId="612" xr:uid="{C814638F-8909-46B0-8583-01B05DEEA113}"/>
    <cellStyle name="Millares 23 5 3" xfId="613" xr:uid="{FE671E46-5688-408E-93D6-5A3D4F7C2526}"/>
    <cellStyle name="Millares 23 5 3 2" xfId="614" xr:uid="{97867E57-42B2-47D5-8878-289F5389C9DC}"/>
    <cellStyle name="Millares 23 5 4" xfId="615" xr:uid="{ADDA10CC-B71A-48B3-B400-AF514F22ED72}"/>
    <cellStyle name="Millares 23 5 5" xfId="616" xr:uid="{6056424F-921F-41B7-B0FF-9E06AAF3A1F3}"/>
    <cellStyle name="Millares 23 5 6" xfId="617" xr:uid="{A56C08D1-F68D-488C-9760-8C9D7EC7F265}"/>
    <cellStyle name="Millares 23 6" xfId="618" xr:uid="{C9919B10-BB09-4011-8A3F-3E75233EA7F6}"/>
    <cellStyle name="Millares 23 6 2" xfId="619" xr:uid="{A94A744E-487A-4FE9-A7C8-329AE879B857}"/>
    <cellStyle name="Millares 23 6 2 2" xfId="620" xr:uid="{4D41FCF0-AF3A-4C20-8CDF-0FD26E3EB02A}"/>
    <cellStyle name="Millares 23 6 3" xfId="621" xr:uid="{EA960B47-EA17-4C5B-AD16-3F58BCF2219C}"/>
    <cellStyle name="Millares 23 6 3 2" xfId="622" xr:uid="{0916EF2A-CBB6-4202-A8AB-347C03DD1C53}"/>
    <cellStyle name="Millares 23 6 4" xfId="623" xr:uid="{44EB6E97-FEEA-47D8-A685-ED4873CDAA6F}"/>
    <cellStyle name="Millares 23 6 5" xfId="624" xr:uid="{F5A52A7C-BADC-466E-BA3B-5408B39C7F03}"/>
    <cellStyle name="Millares 23 6 6" xfId="625" xr:uid="{764C48E4-83DB-4E79-B528-667B7D424B82}"/>
    <cellStyle name="Millares 23 7" xfId="626" xr:uid="{DD2CB52C-5142-4CE2-B6A7-3BDEAD8DB156}"/>
    <cellStyle name="Millares 23 7 2" xfId="627" xr:uid="{47AF455B-03E2-4730-86E7-7CBCF72E0FC6}"/>
    <cellStyle name="Millares 23 7 2 2" xfId="628" xr:uid="{8865C2A5-D85E-4AA8-9A04-E86AFFA1565F}"/>
    <cellStyle name="Millares 23 7 3" xfId="629" xr:uid="{9817CDE8-B28E-4BED-9FFC-CA4B828F3D16}"/>
    <cellStyle name="Millares 23 7 3 2" xfId="630" xr:uid="{17D0C29E-7B5E-4884-9B38-FF5B41B78B89}"/>
    <cellStyle name="Millares 23 7 4" xfId="631" xr:uid="{C4888BCC-1B22-4CC5-993E-0955EB2221C7}"/>
    <cellStyle name="Millares 23 7 5" xfId="632" xr:uid="{C398C210-4580-4029-A0B3-1D60409843E5}"/>
    <cellStyle name="Millares 23 7 6" xfId="633" xr:uid="{46495776-4282-4C12-9320-22AFE786B545}"/>
    <cellStyle name="Millares 23 8" xfId="634" xr:uid="{D70ACC14-764C-46ED-9B8C-479C9571237B}"/>
    <cellStyle name="Millares 23 8 2" xfId="635" xr:uid="{79AB4BFA-6EE5-4309-940B-11C73BA0C66E}"/>
    <cellStyle name="Millares 23 8 2 2" xfId="636" xr:uid="{1A299FA8-64D6-4159-92B7-B213B2704B3C}"/>
    <cellStyle name="Millares 23 8 3" xfId="637" xr:uid="{75D2A8AF-C00B-4579-A827-B349E8B5F8FA}"/>
    <cellStyle name="Millares 23 8 3 2" xfId="638" xr:uid="{BAED181C-98D3-48A5-9DFF-95A8C0016E14}"/>
    <cellStyle name="Millares 23 8 4" xfId="639" xr:uid="{D3F0722A-E86F-474A-A73C-CE8926DAE7DE}"/>
    <cellStyle name="Millares 23 8 5" xfId="640" xr:uid="{51306223-6760-4143-9357-66236E4E41CE}"/>
    <cellStyle name="Millares 23 8 6" xfId="641" xr:uid="{2177B35B-8D0F-4E46-B6E5-998DF473D01B}"/>
    <cellStyle name="Millares 23 9" xfId="642" xr:uid="{28119B68-902E-45C9-BA6A-4EE2E4014092}"/>
    <cellStyle name="Millares 23 9 2" xfId="643" xr:uid="{0F6A1695-0E45-4A97-9EA0-23C0F26D21BB}"/>
    <cellStyle name="Millares 23 9 2 2" xfId="644" xr:uid="{BE51A8B4-C3A5-4AAE-A0DC-D988D397BDE4}"/>
    <cellStyle name="Millares 23 9 3" xfId="645" xr:uid="{3F084A37-F398-4185-B6B6-808093E7F805}"/>
    <cellStyle name="Millares 23 9 3 2" xfId="646" xr:uid="{8D9ADB64-C749-4DC9-847C-9A54521A6680}"/>
    <cellStyle name="Millares 23 9 4" xfId="647" xr:uid="{F5CAC45C-7675-4259-914E-44D3626CDE7C}"/>
    <cellStyle name="Millares 23 9 5" xfId="648" xr:uid="{AC9CD13D-C7BF-4089-B639-A801229D00E8}"/>
    <cellStyle name="Millares 23 9 6" xfId="649" xr:uid="{92C27276-C77A-4A1F-ACF7-9723905865B7}"/>
    <cellStyle name="Millares 24" xfId="650" xr:uid="{8FA8EE82-6D8E-42DE-ABDA-A26F9A32C0A2}"/>
    <cellStyle name="Millares 25" xfId="651" xr:uid="{11E3802D-530A-42A6-8097-9457484B8165}"/>
    <cellStyle name="Millares 26" xfId="652" xr:uid="{CEBD0E70-25D5-4A11-8B42-B02013CE0300}"/>
    <cellStyle name="Millares 27" xfId="653" xr:uid="{B6508F97-3BCE-45A6-A3E0-6E5E2F542F08}"/>
    <cellStyle name="Millares 28" xfId="654" xr:uid="{52727C81-0669-44A6-A1DE-C471345F57C1}"/>
    <cellStyle name="Millares 29" xfId="655" xr:uid="{7711C058-323A-44E7-8B17-F9AF83CD6121}"/>
    <cellStyle name="Millares 3" xfId="656" xr:uid="{54E8B227-9111-4080-BDD4-6D62BE11C9BA}"/>
    <cellStyle name="Millares 3 2" xfId="657" xr:uid="{BF647CC3-F126-4604-A64A-4077DD2CF16F}"/>
    <cellStyle name="Millares 3 2 2" xfId="658" xr:uid="{03628A1D-5712-43F8-AC68-1F053F553515}"/>
    <cellStyle name="Millares 3 2 2 2" xfId="659" xr:uid="{84E3A7C6-4B02-4CCE-A5D2-12D0897B6F0A}"/>
    <cellStyle name="Millares 3 2 3" xfId="660" xr:uid="{EE51E9C3-19E6-40B5-BDB4-A0F890DD3FEA}"/>
    <cellStyle name="Millares 3 2 3 2" xfId="661" xr:uid="{15815E26-393C-4948-9CA7-2AF148ED648A}"/>
    <cellStyle name="Millares 3 2 4" xfId="662" xr:uid="{AE6A70C6-635A-4EFC-88EF-72464428375C}"/>
    <cellStyle name="Millares 3 2 5" xfId="663" xr:uid="{648F7BA7-6C83-4E7C-974A-1F214FEDFCEE}"/>
    <cellStyle name="Millares 3 2 6" xfId="664" xr:uid="{D76114E3-467D-49FB-A413-A45FEC181ECA}"/>
    <cellStyle name="Millares 3 3" xfId="665" xr:uid="{C5773F01-81DD-409D-A69B-CD9A540894B9}"/>
    <cellStyle name="Millares 3 3 2" xfId="666" xr:uid="{4E31C6FC-FDA2-4AFA-A7D9-10BAACADD7B8}"/>
    <cellStyle name="Millares 3 4" xfId="667" xr:uid="{D5EF7E2D-5152-46E3-8546-0CEA2EA49059}"/>
    <cellStyle name="Millares 3 4 2" xfId="668" xr:uid="{2056C396-0333-4696-9C11-BEF3E4BF8D6F}"/>
    <cellStyle name="Millares 3 5" xfId="669" xr:uid="{E9FA9C18-31FE-4908-BFD5-942EB8925230}"/>
    <cellStyle name="Millares 3 5 2" xfId="670" xr:uid="{93D0904C-6607-4893-8AC7-8C2FE4FBDD39}"/>
    <cellStyle name="Millares 3 6" xfId="671" xr:uid="{6A83D90D-69F2-45C3-8CDC-F535F2645667}"/>
    <cellStyle name="Millares 3 6 2" xfId="672" xr:uid="{95E4667B-CF31-4734-B81A-9DBB6853965F}"/>
    <cellStyle name="Millares 30" xfId="673" xr:uid="{1426C718-50A9-4F78-903A-133FE3D89B5B}"/>
    <cellStyle name="Millares 31" xfId="674" xr:uid="{8ACAE60B-EA34-4C26-A3A2-47699110D143}"/>
    <cellStyle name="Millares 32" xfId="675" xr:uid="{F271BDD5-A6D4-4665-B763-399DEE7371C4}"/>
    <cellStyle name="Millares 33" xfId="676" xr:uid="{801ACDFC-9715-4B6B-A39B-5D9C40B00D60}"/>
    <cellStyle name="Millares 34" xfId="677" xr:uid="{4A5B6593-EBFA-4E4F-A9AC-AEB4CA4FC89C}"/>
    <cellStyle name="Millares 35" xfId="678" xr:uid="{FC5B2C6F-8F28-4FFB-8B7B-C9A3220EDF0A}"/>
    <cellStyle name="Millares 36" xfId="679" xr:uid="{EBEA1EA5-D60A-4577-9534-A819864497DF}"/>
    <cellStyle name="Millares 36 2" xfId="680" xr:uid="{4DC29B70-F3BA-4C79-B79A-183D4E519FAB}"/>
    <cellStyle name="Millares 37" xfId="681" xr:uid="{3720EA11-23AB-46D3-A359-7F7C9D856B63}"/>
    <cellStyle name="Millares 37 2" xfId="682" xr:uid="{920E0836-5D85-46A4-9541-9ECBE1E1E169}"/>
    <cellStyle name="Millares 38" xfId="683" xr:uid="{D98ACD5F-76AC-4534-B140-B82CC0DCD792}"/>
    <cellStyle name="Millares 38 2" xfId="684" xr:uid="{D84FBA78-BB0E-4FC0-8D4E-A2D33D776336}"/>
    <cellStyle name="Millares 39" xfId="685" xr:uid="{EB03D42A-9AAE-4323-A4EF-1989F4924E00}"/>
    <cellStyle name="Millares 39 2" xfId="686" xr:uid="{311F95BF-9552-4989-8021-3815A37E2BBB}"/>
    <cellStyle name="Millares 4" xfId="687" xr:uid="{BAD7DB5E-D9DE-4E66-9EE0-050FC9BA1D45}"/>
    <cellStyle name="Millares 4 2" xfId="688" xr:uid="{35B5529C-E772-44F0-AE59-80056C841CEB}"/>
    <cellStyle name="Millares 4 2 2" xfId="689" xr:uid="{DA507CAA-2438-480F-8562-300E3285910A}"/>
    <cellStyle name="Millares 4 2 2 2" xfId="690" xr:uid="{741058BF-5719-4564-95F9-60CCB98E7E94}"/>
    <cellStyle name="Millares 4 2 3" xfId="691" xr:uid="{08D83036-AA60-438D-A08E-12015B2DB9A3}"/>
    <cellStyle name="Millares 4 2 3 2" xfId="692" xr:uid="{A080BCFF-61BB-4AFC-9D9E-8E56793CBAC2}"/>
    <cellStyle name="Millares 4 2 4" xfId="693" xr:uid="{47FFE45A-2AA3-4D72-BB05-0C295A68C4C5}"/>
    <cellStyle name="Millares 4 2 5" xfId="694" xr:uid="{762B3E28-095D-4694-937E-18E9E2113107}"/>
    <cellStyle name="Millares 4 2 6" xfId="695" xr:uid="{B0EF0276-8ABD-4C0C-830E-3A2B6D5AA216}"/>
    <cellStyle name="Millares 4 3" xfId="696" xr:uid="{BF13636D-5D7C-47D1-B7B2-3EF4FF4CE2AB}"/>
    <cellStyle name="Millares 4 3 2" xfId="697" xr:uid="{EE33DCCB-39B8-4C2F-B689-E6BB9A266252}"/>
    <cellStyle name="Millares 4 4" xfId="698" xr:uid="{21732824-5CF8-4A63-A1EE-02FC8639E4C0}"/>
    <cellStyle name="Millares 4 4 2" xfId="699" xr:uid="{739E518E-FD93-4B44-8A27-17C04DE1FA22}"/>
    <cellStyle name="Millares 4 5" xfId="700" xr:uid="{64A5E9DF-BD80-4484-BE22-B6D766547362}"/>
    <cellStyle name="Millares 4 5 2" xfId="701" xr:uid="{398C2BE4-51DE-4607-A566-ADFDF02FDFE0}"/>
    <cellStyle name="Millares 40" xfId="702" xr:uid="{C0CD727B-77B2-4C23-9D41-68E638AD297B}"/>
    <cellStyle name="Millares 40 2" xfId="703" xr:uid="{106FA96F-67DA-4B8E-8ABA-4255087DD348}"/>
    <cellStyle name="Millares 41" xfId="704" xr:uid="{23C87207-D473-4250-9E43-56DC0EF3C033}"/>
    <cellStyle name="Millares 41 2" xfId="705" xr:uid="{32EEEB26-6351-42DF-83E8-459EFE7D0425}"/>
    <cellStyle name="Millares 42" xfId="706" xr:uid="{C9CBCD90-AD59-4276-BCEF-2E4F053BEB0B}"/>
    <cellStyle name="Millares 42 2" xfId="707" xr:uid="{3E6098E5-DD8D-476C-A71A-6DFAAEF3CB77}"/>
    <cellStyle name="Millares 43" xfId="708" xr:uid="{80F65E22-3BFC-4E0B-A8D0-0F6D6C7C91A8}"/>
    <cellStyle name="Millares 43 2" xfId="709" xr:uid="{1A1C76A5-D7D3-4198-8A68-05341B7E72E2}"/>
    <cellStyle name="Millares 44" xfId="710" xr:uid="{452F1CE0-F351-46CE-8B8D-CB005F1F32F7}"/>
    <cellStyle name="Millares 44 2" xfId="711" xr:uid="{9BE8B254-D5B3-4206-AEFC-47A28C608CF9}"/>
    <cellStyle name="Millares 44 2 2" xfId="712" xr:uid="{519B1C4B-F4FF-49C6-8E04-731992611D90}"/>
    <cellStyle name="Millares 44 3" xfId="713" xr:uid="{E9F7DB4D-998F-4E3D-BD24-DA801305FA14}"/>
    <cellStyle name="Millares 45" xfId="714" xr:uid="{C94CA73D-3677-4E42-B978-BDA638ED6513}"/>
    <cellStyle name="Millares 45 2" xfId="715" xr:uid="{37C02E28-57C1-4C15-8DB2-B6B8698409A9}"/>
    <cellStyle name="Millares 46" xfId="716" xr:uid="{1F535AD4-0738-4104-8147-73D7DED175FB}"/>
    <cellStyle name="Millares 46 2" xfId="717" xr:uid="{E4147C18-92BB-4942-A9C8-EEF1BD51F9BA}"/>
    <cellStyle name="Millares 47" xfId="718" xr:uid="{8C81E231-2B12-45C8-B1D9-0BC0FDEAF767}"/>
    <cellStyle name="Millares 47 2" xfId="719" xr:uid="{A7FB6C6D-8227-412F-A4C2-0C3ECDA9B524}"/>
    <cellStyle name="Millares 48" xfId="720" xr:uid="{2B2AD5DA-3950-44CA-9478-850E39F51A8F}"/>
    <cellStyle name="Millares 48 2" xfId="721" xr:uid="{1872B955-3631-49C6-A65B-0A368FC8CAD4}"/>
    <cellStyle name="Millares 49" xfId="722" xr:uid="{C94F99C1-A318-4E8B-B662-C7400440F458}"/>
    <cellStyle name="Millares 49 2" xfId="723" xr:uid="{D87EE748-7ADE-4038-A731-551580AE329D}"/>
    <cellStyle name="Millares 49 2 2" xfId="724" xr:uid="{AA7CDE7B-0414-47E4-A29D-BCE8342F4850}"/>
    <cellStyle name="Millares 49 3" xfId="725" xr:uid="{A50CF593-394C-4B4E-BC1B-39BAC4E22027}"/>
    <cellStyle name="Millares 5" xfId="726" xr:uid="{AA983644-205F-4068-9637-26005E9B1C21}"/>
    <cellStyle name="Millares 5 2" xfId="727" xr:uid="{238CDF82-6085-48DD-959F-F261E572AA96}"/>
    <cellStyle name="Millares 5 2 2" xfId="728" xr:uid="{0163C5FA-799A-4CEF-B8D6-60923BA5833F}"/>
    <cellStyle name="Millares 5 2 2 2" xfId="729" xr:uid="{41ABCFBE-17D5-4344-94EC-5CBA48D62ACA}"/>
    <cellStyle name="Millares 5 2 3" xfId="730" xr:uid="{3C54CE3A-AA3D-4E76-9CA4-CCF53E30B548}"/>
    <cellStyle name="Millares 5 2 3 2" xfId="731" xr:uid="{26B38659-E828-4F00-8FEA-EF0822F26633}"/>
    <cellStyle name="Millares 5 2 4" xfId="732" xr:uid="{612659AD-AE0B-4AC0-92EA-6437C392FFF2}"/>
    <cellStyle name="Millares 5 3" xfId="733" xr:uid="{FE616135-5B37-4F47-80D9-1522EA5B90C2}"/>
    <cellStyle name="Millares 5 3 2" xfId="734" xr:uid="{63BAD00B-2368-4DD9-BAE5-2E0FEF156A53}"/>
    <cellStyle name="Millares 5 4" xfId="735" xr:uid="{57E341CE-2E38-49E7-9A9E-1C24A576D723}"/>
    <cellStyle name="Millares 5 4 2" xfId="736" xr:uid="{CE25A6E6-0535-4DE3-8BEB-1DACDD965E16}"/>
    <cellStyle name="Millares 5 5" xfId="737" xr:uid="{9728B250-9DFC-4FBC-8C5E-D67F1A8879DB}"/>
    <cellStyle name="Millares 5 6" xfId="738" xr:uid="{D24576A7-D997-4FF3-AEBE-E789024A91C6}"/>
    <cellStyle name="Millares 50" xfId="739" xr:uid="{4697E723-49A5-4DC8-89BB-E4FBDE20BBCD}"/>
    <cellStyle name="Millares 50 2" xfId="740" xr:uid="{FB111215-A4CF-4004-800B-41BA687E8EDD}"/>
    <cellStyle name="Millares 50 2 2" xfId="741" xr:uid="{A55ADE3D-0E86-4E1B-85CB-B60C80B35C8E}"/>
    <cellStyle name="Millares 50 3" xfId="742" xr:uid="{5FC899FC-79C3-47B2-BED2-5583A4DC55D2}"/>
    <cellStyle name="Millares 51" xfId="743" xr:uid="{C1C2CC6A-F3A5-4624-BF74-0073771C319C}"/>
    <cellStyle name="Millares 51 2" xfId="744" xr:uid="{2A8F6B08-AD2E-4DC6-8CE4-C40389E5A059}"/>
    <cellStyle name="Millares 51 2 2" xfId="745" xr:uid="{DA68F191-977C-4863-AF1D-267AEDA111C1}"/>
    <cellStyle name="Millares 51 3" xfId="746" xr:uid="{1B9AB4DE-AAE9-4670-9B98-AB25DA16D6F5}"/>
    <cellStyle name="Millares 52" xfId="747" xr:uid="{8C9A0606-94F2-48FB-8BA9-EE0E87E225D6}"/>
    <cellStyle name="Millares 52 2" xfId="748" xr:uid="{4C98CBB5-01A9-43F4-9604-00B82F6EAEA8}"/>
    <cellStyle name="Millares 52 2 2" xfId="749" xr:uid="{4C30E747-E9B8-454A-A6D2-9563583374E0}"/>
    <cellStyle name="Millares 53" xfId="750" xr:uid="{7E57E000-0F13-4CEF-8E23-7CDEB75FBF0C}"/>
    <cellStyle name="Millares 53 2" xfId="751" xr:uid="{5DCDA1CA-D817-4313-BD6C-48E932BB5474}"/>
    <cellStyle name="Millares 53 2 2" xfId="752" xr:uid="{5CE0DC13-1E8B-4FFF-BACD-382003150620}"/>
    <cellStyle name="Millares 54" xfId="753" xr:uid="{1BD31EA8-62CD-4326-8CFA-E7F0E04FCE0D}"/>
    <cellStyle name="Millares 54 2" xfId="754" xr:uid="{45B9E061-FB61-481A-8B26-58A9A45D7617}"/>
    <cellStyle name="Millares 55" xfId="755" xr:uid="{3FF2E3A5-FB89-41D9-918F-09FF673E240A}"/>
    <cellStyle name="Millares 55 2" xfId="756" xr:uid="{2A658585-0E21-4DE6-9FA1-9BED2304D90C}"/>
    <cellStyle name="Millares 56" xfId="757" xr:uid="{1388C303-B7F2-4C48-96CD-70770B3D7D6E}"/>
    <cellStyle name="Millares 56 2" xfId="758" xr:uid="{6F59CE01-F0A9-4A01-B227-FF7F15638282}"/>
    <cellStyle name="Millares 57" xfId="759" xr:uid="{B3C38F6F-8B80-44E2-BC27-7A7BB2E09E60}"/>
    <cellStyle name="Millares 57 2" xfId="760" xr:uid="{C69E3497-B8C6-4ABC-9B84-5B342408D033}"/>
    <cellStyle name="Millares 58" xfId="761" xr:uid="{6491F3FA-C2FF-42F1-BE2D-F49EAC22DE91}"/>
    <cellStyle name="Millares 58 2" xfId="762" xr:uid="{2D4559EA-1BDF-4A05-9BE8-8EF984D1E443}"/>
    <cellStyle name="Millares 59" xfId="763" xr:uid="{56BF5897-10EC-4EB1-8322-89F13747CC22}"/>
    <cellStyle name="Millares 59 2" xfId="764" xr:uid="{C294E659-E053-4849-9FE4-DC4D3120D449}"/>
    <cellStyle name="Millares 6" xfId="765" xr:uid="{29A38011-E10B-40D0-B283-FE4DDA243756}"/>
    <cellStyle name="Millares 6 2" xfId="766" xr:uid="{31526DFF-203A-4ED1-94AD-B7DE400E2BF6}"/>
    <cellStyle name="Millares 6 2 2" xfId="767" xr:uid="{7BA6D84B-0508-4C0E-B979-79DDCCA942F1}"/>
    <cellStyle name="Millares 6 2 3" xfId="768" xr:uid="{1BCEDA36-A6D0-4545-AAC7-ECC2AB41F382}"/>
    <cellStyle name="Millares 6 3" xfId="769" xr:uid="{1C19D627-44FA-42A4-8A7A-FE9679994FFD}"/>
    <cellStyle name="Millares 6 3 2" xfId="770" xr:uid="{998A9B53-BA12-4EB8-8496-4BDFA18FE236}"/>
    <cellStyle name="Millares 6 4" xfId="771" xr:uid="{32A22CF7-356A-4AD5-916D-155415AC2F8B}"/>
    <cellStyle name="Millares 6 4 2" xfId="772" xr:uid="{4E813906-AD45-4DBF-A2EB-34F88D604407}"/>
    <cellStyle name="Millares 6 5" xfId="773" xr:uid="{28F9322D-EFFC-4C0F-BAD1-D8C87F35A456}"/>
    <cellStyle name="Millares 60" xfId="774" xr:uid="{AEF5735F-806F-4B35-A9EB-60B97B127F97}"/>
    <cellStyle name="Millares 60 2" xfId="775" xr:uid="{A655430D-38F5-4C3F-A998-F9F736C4D851}"/>
    <cellStyle name="Millares 61" xfId="776" xr:uid="{AAF1AFC8-B268-4DD3-803B-8D058CF79EE7}"/>
    <cellStyle name="Millares 61 2" xfId="777" xr:uid="{01B41F58-E1BE-49E8-8C54-B171BA5E2BAE}"/>
    <cellStyle name="Millares 62" xfId="778" xr:uid="{501DA795-95C3-4752-84A0-1041D8AE01F1}"/>
    <cellStyle name="Millares 62 2" xfId="779" xr:uid="{318D7BCC-4A4D-4FA7-AF98-A3122BB05DB2}"/>
    <cellStyle name="Millares 63" xfId="780" xr:uid="{DD715A09-60E7-4EE1-B409-07F94EA46B4C}"/>
    <cellStyle name="Millares 63 2" xfId="781" xr:uid="{F998C1C0-E8F7-4DFC-B444-C78CDD2C398F}"/>
    <cellStyle name="Millares 63 3" xfId="782" xr:uid="{AAA1437B-3059-4735-84B9-D319437953E2}"/>
    <cellStyle name="Millares 64" xfId="783" xr:uid="{CA9F5DFF-5FA6-493F-9AF3-3458BE28B553}"/>
    <cellStyle name="Millares 64 2" xfId="784" xr:uid="{2B50E381-90E5-459C-982C-252572F9D687}"/>
    <cellStyle name="Millares 64 3" xfId="785" xr:uid="{F536EA44-231C-4D3F-A062-0FB6A0FC162B}"/>
    <cellStyle name="Millares 65" xfId="786" xr:uid="{EC00A15C-E4DE-400C-9BA1-964F89FBF824}"/>
    <cellStyle name="Millares 65 2" xfId="787" xr:uid="{A8599741-C2F9-4066-8176-D825F9BB4B74}"/>
    <cellStyle name="Millares 65 3" xfId="788" xr:uid="{8C04C2A8-C4F2-489C-8B06-4D950DACCA9D}"/>
    <cellStyle name="Millares 65 4" xfId="789" xr:uid="{815AFBFD-0870-4DBC-B980-9E06AD18BE42}"/>
    <cellStyle name="Millares 66" xfId="790" xr:uid="{17553DA8-94CF-4BC3-B9F0-7B489D0D3E51}"/>
    <cellStyle name="Millares 66 2" xfId="791" xr:uid="{F8DDEAF5-A396-42F2-BCF1-DEFB656F4068}"/>
    <cellStyle name="Millares 66 3" xfId="792" xr:uid="{60A0CF2F-F816-4656-AEF9-EA9BAA470E8F}"/>
    <cellStyle name="Millares 67" xfId="793" xr:uid="{A9839911-D2A1-4BCF-94B0-7BFBE1D4EE8F}"/>
    <cellStyle name="Millares 67 2" xfId="794" xr:uid="{F5793C4E-CB97-41A7-B009-898F2CD4E06C}"/>
    <cellStyle name="Millares 67 3" xfId="795" xr:uid="{17CCE3B6-291E-4381-962D-2CCDB0374D06}"/>
    <cellStyle name="Millares 68" xfId="796" xr:uid="{D1FFCA06-C893-4EE1-9DC1-A51A350D5EB2}"/>
    <cellStyle name="Millares 68 2" xfId="797" xr:uid="{FF308D74-B808-479E-BEA8-C581D520E363}"/>
    <cellStyle name="Millares 68 3" xfId="798" xr:uid="{32DA1971-EDAC-4433-AA2C-3FB935621066}"/>
    <cellStyle name="Millares 69" xfId="799" xr:uid="{79B0D375-63E3-40B4-A0D5-143314325C72}"/>
    <cellStyle name="Millares 69 2" xfId="800" xr:uid="{DBFC18CA-7957-4596-82B3-CD2817F72398}"/>
    <cellStyle name="Millares 69 3" xfId="801" xr:uid="{C71F2412-4AF8-45A2-82E0-D9AA2A3CBC23}"/>
    <cellStyle name="Millares 7" xfId="802" xr:uid="{DEC8F074-D20B-48CB-BA9A-41254DDA1219}"/>
    <cellStyle name="Millares 7 2" xfId="803" xr:uid="{D53A2E2F-1B12-4314-8005-066B0B3415FE}"/>
    <cellStyle name="Millares 7 2 2" xfId="804" xr:uid="{95F29043-3E13-4DD7-8492-3025CBF3DEBB}"/>
    <cellStyle name="Millares 7 2 3" xfId="805" xr:uid="{05723A5B-8F84-4508-8DD3-58DE2F7A5EFC}"/>
    <cellStyle name="Millares 7 3" xfId="806" xr:uid="{1575D849-7645-4F36-9211-369A58191A89}"/>
    <cellStyle name="Millares 7 3 2" xfId="807" xr:uid="{6D41C669-3A22-4384-9A1F-F3AE5C78E273}"/>
    <cellStyle name="Millares 7 3 2 2" xfId="808" xr:uid="{249B6647-C4B6-4A8E-A32B-ABCACC8C5C65}"/>
    <cellStyle name="Millares 7 3 3" xfId="809" xr:uid="{8C6749EA-3B5E-4A30-812D-604424CDF791}"/>
    <cellStyle name="Millares 7 4" xfId="810" xr:uid="{6694A024-DDF1-4F83-BFDB-D57A5EFE91CE}"/>
    <cellStyle name="Millares 7 4 2" xfId="811" xr:uid="{EABADE33-DF8C-4827-8C2B-6F0925158CAF}"/>
    <cellStyle name="Millares 7 5" xfId="812" xr:uid="{507FD275-2D15-498B-942F-E0EAC4868119}"/>
    <cellStyle name="Millares 70" xfId="813" xr:uid="{66DB462C-0130-4D02-9E9D-173E3F1D0159}"/>
    <cellStyle name="Millares 70 2" xfId="814" xr:uid="{E55BC23E-B992-4F0B-90B4-DD4F0507C23F}"/>
    <cellStyle name="Millares 70 3" xfId="815" xr:uid="{F06043DE-76BA-4424-A48D-B7F616AAA3AB}"/>
    <cellStyle name="Millares 71" xfId="816" xr:uid="{2980F6BF-FAE9-4F6C-8527-5440549064C7}"/>
    <cellStyle name="Millares 71 2" xfId="817" xr:uid="{282872EB-8067-4D9B-93B3-3D92F23AAA59}"/>
    <cellStyle name="Millares 72" xfId="818" xr:uid="{7E6E47D9-47F0-48A1-B68C-03DFA0E8B018}"/>
    <cellStyle name="Millares 72 2" xfId="819" xr:uid="{5EDF4735-1319-4B1C-A06C-FEF27F36558F}"/>
    <cellStyle name="Millares 72 3" xfId="820" xr:uid="{83E03FF9-48C0-43E4-9377-B379352E4FC8}"/>
    <cellStyle name="Millares 73" xfId="821" xr:uid="{E7D2405E-97F2-40A7-92CB-CBC06A0762B3}"/>
    <cellStyle name="Millares 73 2" xfId="822" xr:uid="{D182CCCB-93BC-4C1D-917E-C95B6DCD7B63}"/>
    <cellStyle name="Millares 73 3" xfId="823" xr:uid="{8B3220BC-E97F-4A27-B315-0ED1A8CFBA89}"/>
    <cellStyle name="Millares 74" xfId="824" xr:uid="{A770AC25-31FE-4CF0-8E90-17609110442B}"/>
    <cellStyle name="Millares 74 2" xfId="825" xr:uid="{416DD1E4-EA22-4DF4-B086-25F738C392CF}"/>
    <cellStyle name="Millares 74 3" xfId="826" xr:uid="{1A6B3BC1-993A-41E4-85A8-C565694DBF3C}"/>
    <cellStyle name="Millares 75" xfId="827" xr:uid="{B8ABF2D2-128E-40ED-80A6-9FCBDB167EA3}"/>
    <cellStyle name="Millares 75 2" xfId="828" xr:uid="{855ACB44-6A53-4205-9626-D4846D04926D}"/>
    <cellStyle name="Millares 75 3" xfId="829" xr:uid="{042B75D1-5E28-4B04-B941-D6348FC6C3BF}"/>
    <cellStyle name="Millares 76" xfId="830" xr:uid="{D5BC6768-3FF7-4196-B3C0-1FC4E8C69AB1}"/>
    <cellStyle name="Millares 76 2" xfId="831" xr:uid="{2EA5F69E-7104-440A-912A-37528617C15F}"/>
    <cellStyle name="Millares 76 3" xfId="832" xr:uid="{A94B1EC6-27F8-4D95-81C9-B4DA02A84DFF}"/>
    <cellStyle name="Millares 77" xfId="833" xr:uid="{C8ED7301-EF70-4BF2-B4A1-066950B33486}"/>
    <cellStyle name="Millares 77 2" xfId="834" xr:uid="{44525D07-9654-4D26-BA73-A1329FDA9533}"/>
    <cellStyle name="Millares 77 3" xfId="835" xr:uid="{CF2951E1-1B2C-498A-A9DB-680EDFB8C224}"/>
    <cellStyle name="Millares 78" xfId="836" xr:uid="{EFE42ACA-1113-4513-BDF8-ADC316456EDD}"/>
    <cellStyle name="Millares 78 2" xfId="837" xr:uid="{09D9F563-AB2A-4435-891A-EF1D96872C74}"/>
    <cellStyle name="Millares 78 3" xfId="838" xr:uid="{30FFCBD5-D53D-4743-A07C-90504FA9150F}"/>
    <cellStyle name="Millares 79" xfId="839" xr:uid="{B448DD06-4131-4C1E-9D44-14D87208294B}"/>
    <cellStyle name="Millares 79 2" xfId="840" xr:uid="{198FF418-3787-4712-9987-561BBCD95555}"/>
    <cellStyle name="Millares 79 3" xfId="841" xr:uid="{E97791A9-28EE-425C-82EB-7F6F4047D1DB}"/>
    <cellStyle name="Millares 8" xfId="842" xr:uid="{F4E1772E-915F-4AE7-B8F2-2122BEF471F2}"/>
    <cellStyle name="Millares 8 2" xfId="843" xr:uid="{C51FCB73-B36A-466F-9305-3FE4410A44B7}"/>
    <cellStyle name="Millares 8 2 2" xfId="844" xr:uid="{3219B5D7-4036-4E59-A72A-25DBF856813C}"/>
    <cellStyle name="Millares 8 3" xfId="845" xr:uid="{387A894C-E468-4E8C-A871-AFA620CEB691}"/>
    <cellStyle name="Millares 8 3 2" xfId="846" xr:uid="{9FA544AE-3B60-4A54-9A6C-BF75F7F4B9DD}"/>
    <cellStyle name="Millares 8 4" xfId="847" xr:uid="{A1064E2E-68E9-4118-AB2F-9D48A4F02244}"/>
    <cellStyle name="Millares 8 4 2" xfId="848" xr:uid="{8D4D37C1-73AF-4150-A8FA-9E66EEBFDCF0}"/>
    <cellStyle name="Millares 8 5" xfId="849" xr:uid="{D92CC7C4-967B-439B-A9CA-04836D9F2D77}"/>
    <cellStyle name="Millares 80" xfId="850" xr:uid="{7915340A-9343-4122-A289-0BF6892A705F}"/>
    <cellStyle name="Millares 81" xfId="851" xr:uid="{7AFE3600-471F-472E-8F46-4944ADA4BB85}"/>
    <cellStyle name="Millares 81 2" xfId="852" xr:uid="{9DB382DD-E89B-4A68-B8EC-557BC18F240E}"/>
    <cellStyle name="Millares 81 3" xfId="853" xr:uid="{710B6C04-DA49-43D3-8671-0E9C4116CBF1}"/>
    <cellStyle name="Millares 82" xfId="854" xr:uid="{D4CF577D-610B-4B17-ACCD-F824C15A20D4}"/>
    <cellStyle name="Millares 82 2" xfId="855" xr:uid="{693012F3-D066-4DE8-BA7C-A509B1C96301}"/>
    <cellStyle name="Millares 82 3" xfId="856" xr:uid="{D9058938-6734-419C-9AAA-7DCDDDB1607A}"/>
    <cellStyle name="Millares 83" xfId="857" xr:uid="{73ADA63B-442B-492F-90CE-29ACF3CAA51E}"/>
    <cellStyle name="Millares 84" xfId="858" xr:uid="{2D284333-3C47-4EC1-B1E2-6887980853E0}"/>
    <cellStyle name="Millares 85" xfId="859" xr:uid="{EFE831D4-FD8A-4AB5-9E87-78E2FC64B883}"/>
    <cellStyle name="Millares 85 2" xfId="860" xr:uid="{908DE773-7195-470C-8B52-5000FA12E4B6}"/>
    <cellStyle name="Millares 86" xfId="861" xr:uid="{A927FF7B-B43C-4CF5-8B4B-50D7470BFB4A}"/>
    <cellStyle name="Millares 86 2" xfId="862" xr:uid="{55220D0D-235D-4A2C-8049-2E0719C35C9B}"/>
    <cellStyle name="Millares 87" xfId="863" xr:uid="{3A4E0061-8EBD-4805-A9D9-CD8A872F0388}"/>
    <cellStyle name="Millares 87 2" xfId="864" xr:uid="{2C440358-6168-4E4A-9A51-BD4034B7B4B6}"/>
    <cellStyle name="Millares 88" xfId="865" xr:uid="{F9E1B6F0-FD19-4D46-BB0D-04DF35B1B86A}"/>
    <cellStyle name="Millares 88 2" xfId="866" xr:uid="{777DEEB5-C72E-41EB-93D8-0A2E4CB41672}"/>
    <cellStyle name="Millares 89" xfId="867" xr:uid="{57DDEC0E-1016-4CE8-8520-DA166E57FF00}"/>
    <cellStyle name="Millares 89 2" xfId="868" xr:uid="{CFE083F2-02B0-4A3B-8D9C-6A3046D18E07}"/>
    <cellStyle name="Millares 9" xfId="869" xr:uid="{F478EF33-5600-4155-894D-2E54B59C3500}"/>
    <cellStyle name="Millares 9 2" xfId="870" xr:uid="{A72E4C1E-AF16-4062-84AB-1CD44D2BF4FD}"/>
    <cellStyle name="Millares 9 2 2" xfId="871" xr:uid="{FE79132F-E04F-422E-840F-E74D571F3FA4}"/>
    <cellStyle name="Millares 9 3" xfId="872" xr:uid="{D4A52BAE-7144-400A-B0EC-9055CC12C5DE}"/>
    <cellStyle name="Millares 9 3 2" xfId="873" xr:uid="{EC347D30-8764-4981-BA43-9BFDFC92358B}"/>
    <cellStyle name="Millares 9 4" xfId="874" xr:uid="{B4CDA388-C2AD-42DE-A59A-5264B146EA19}"/>
    <cellStyle name="Millares 9 5" xfId="875" xr:uid="{3A72C389-EB5C-4D11-8AD3-36315E918DED}"/>
    <cellStyle name="Millares 90" xfId="876" xr:uid="{792F924D-FCC5-45A4-B692-0826EE702691}"/>
    <cellStyle name="Millares 90 2" xfId="877" xr:uid="{DD8920BE-81BC-4185-A393-BE07F81E3575}"/>
    <cellStyle name="Millares 91" xfId="878" xr:uid="{E6B681CA-E5BB-40A5-AF57-04D259E94CC0}"/>
    <cellStyle name="Millares 91 2" xfId="879" xr:uid="{E61121D7-26F0-4FA8-8B80-74982C194490}"/>
    <cellStyle name="Millares 92" xfId="880" xr:uid="{E985B68D-41FF-433B-A047-0B44CEB3C0BB}"/>
    <cellStyle name="Millares 92 2" xfId="881" xr:uid="{4B67DA25-69F7-4854-8D88-34357108F937}"/>
    <cellStyle name="Millares 93" xfId="882" xr:uid="{33D3229F-EF87-47B1-B1D6-AB147833FCDD}"/>
    <cellStyle name="Millares 94" xfId="883" xr:uid="{DB62C27B-4D0A-4C5A-93D8-39913130696A}"/>
    <cellStyle name="Millares 95" xfId="884" xr:uid="{65FAAAD2-D794-4FA8-8F69-25878BA0DDAD}"/>
    <cellStyle name="Millares 96" xfId="885" xr:uid="{D0B757FB-0D5D-4874-A832-8F3C08CBC015}"/>
    <cellStyle name="Millares 96 2" xfId="886" xr:uid="{FBFB51AF-D391-4167-BEE6-6D70AB5B39E8}"/>
    <cellStyle name="Millares 97" xfId="887" xr:uid="{07FA7026-C9C2-4AAB-8C50-982CA9AA9CC8}"/>
    <cellStyle name="Millares 97 2" xfId="888" xr:uid="{C18EC333-A1E2-4EAA-B471-4458F0BB7601}"/>
    <cellStyle name="Millares 98" xfId="889" xr:uid="{CD2891E1-80C9-4258-8E4D-D43FE59602E8}"/>
    <cellStyle name="Millares 98 2" xfId="890" xr:uid="{69C20C49-D473-49B2-9E0F-0272F5AC8A55}"/>
    <cellStyle name="Millares 99" xfId="891" xr:uid="{BE3CCE72-7D3F-41AC-B2F5-9E1AE3F92EC0}"/>
    <cellStyle name="Moneda 10" xfId="892" xr:uid="{B987CE34-37F8-4B8B-A1D0-47FEFE36A34E}"/>
    <cellStyle name="Moneda 11" xfId="893" xr:uid="{2E184B8A-0A7E-457D-9849-D9123ED38F50}"/>
    <cellStyle name="Moneda 2" xfId="2" xr:uid="{0AF80EBE-0FF3-4DCD-93EC-A881080AED1F}"/>
    <cellStyle name="Moneda 2 2" xfId="895" xr:uid="{66762280-300E-4E7D-8126-95607C2A8F8E}"/>
    <cellStyle name="Moneda 2 2 2" xfId="896" xr:uid="{944767C6-F2D3-4C6A-AEAD-A10BB5891839}"/>
    <cellStyle name="Moneda 2 2 2 2" xfId="897" xr:uid="{4BA165CD-28DD-4E86-AF1C-5818B0DF3FB1}"/>
    <cellStyle name="Moneda 2 2 3" xfId="898" xr:uid="{D051C22A-B7C6-4A19-A4AA-77E22CE0FE80}"/>
    <cellStyle name="Moneda 2 2 3 2" xfId="899" xr:uid="{2072D4EC-C0B7-460A-97B9-A1FB86E163F8}"/>
    <cellStyle name="Moneda 2 2 4" xfId="900" xr:uid="{276A259E-E07B-4D2C-9243-66755A87FC8A}"/>
    <cellStyle name="Moneda 2 2 5" xfId="901" xr:uid="{D90E66A8-A9E3-4F1C-8CAE-8C1494EC8145}"/>
    <cellStyle name="Moneda 2 2 6" xfId="902" xr:uid="{859C8E0F-74CA-4F4A-9B25-FDBAEBA8C5B7}"/>
    <cellStyle name="Moneda 2 3" xfId="903" xr:uid="{353CC3E2-5875-4421-B89D-A996B969071F}"/>
    <cellStyle name="Moneda 2 4" xfId="894" xr:uid="{6C068175-15E2-4DE7-81CA-6CE62FD18E41}"/>
    <cellStyle name="Moneda 3" xfId="904" xr:uid="{E954852D-C562-48D6-8099-D26CCF0AEB18}"/>
    <cellStyle name="Moneda 3 2" xfId="905" xr:uid="{006E93FE-FF88-48D2-9C0C-F1019C28BFD6}"/>
    <cellStyle name="Moneda 3 2 2" xfId="906" xr:uid="{07D10917-9C5A-488B-BBAD-5A0045C0E9A8}"/>
    <cellStyle name="Moneda 3 2 2 2" xfId="907" xr:uid="{923F6B36-C186-40CA-BB1A-AEDED8323A10}"/>
    <cellStyle name="Moneda 3 2 3" xfId="908" xr:uid="{3BCA1E61-D3C5-4192-914E-08C2613B6AA8}"/>
    <cellStyle name="Moneda 3 2 3 2" xfId="909" xr:uid="{7903D4EA-D1A2-4ADC-8B75-A690EFCBB96A}"/>
    <cellStyle name="Moneda 3 2 4" xfId="910" xr:uid="{D64D28CB-BB32-4360-A8C0-7B1A381EB60F}"/>
    <cellStyle name="Moneda 3 2 5" xfId="911" xr:uid="{9BAD28C6-9A5B-4603-9BDA-70133E15431C}"/>
    <cellStyle name="Moneda 3 2 6" xfId="912" xr:uid="{47E699B3-A8EB-4AAF-AB69-C08DC9C5084D}"/>
    <cellStyle name="Moneda 3 3" xfId="913" xr:uid="{A06560A3-7F60-4FA6-BDBD-7116FAEADB47}"/>
    <cellStyle name="Moneda 3 4" xfId="914" xr:uid="{0D9F0942-F0BB-45BF-A3D1-E79B7096DA68}"/>
    <cellStyle name="Moneda 3 4 2" xfId="915" xr:uid="{1819B349-EFE3-4092-8BF7-B827F2635D34}"/>
    <cellStyle name="Moneda 30 2" xfId="916" xr:uid="{0FE4095E-D758-489E-9124-3AEA9BFBD914}"/>
    <cellStyle name="Moneda 4" xfId="917" xr:uid="{36CFECBB-90A1-4D69-A9BF-2C48C35DE605}"/>
    <cellStyle name="Moneda 4 2" xfId="918" xr:uid="{3F72D62C-9A2C-4191-9371-C90D07593C1F}"/>
    <cellStyle name="Moneda 4 2 2" xfId="919" xr:uid="{46A45481-9D18-4C5D-AF53-CFA7CC40F367}"/>
    <cellStyle name="Moneda 4 2 2 2" xfId="920" xr:uid="{FA50DFFA-74D4-40F3-A3E2-1093056BF8D9}"/>
    <cellStyle name="Moneda 4 2 3" xfId="921" xr:uid="{A1B52061-EFAC-4018-932D-46E71CE57B7F}"/>
    <cellStyle name="Moneda 4 2 3 2" xfId="922" xr:uid="{AE6A7B23-2CAD-48A9-899B-FEB990CCAC2B}"/>
    <cellStyle name="Moneda 4 2 4" xfId="923" xr:uid="{3D33B09F-069B-44D5-A194-D77943D6825A}"/>
    <cellStyle name="Moneda 4 2 5" xfId="924" xr:uid="{A9B6E884-F25A-400B-90E4-8870019B3C50}"/>
    <cellStyle name="Moneda 4 2 6" xfId="925" xr:uid="{B6E8A2B8-B85B-4D0E-87E2-FF969D8499D5}"/>
    <cellStyle name="Moneda 42" xfId="926" xr:uid="{6C84CF2F-0923-4672-8BE9-AFD36D89DB31}"/>
    <cellStyle name="Moneda 42 2" xfId="927" xr:uid="{F30C0ABE-1B58-4420-B39C-BFB64C39862B}"/>
    <cellStyle name="Moneda 5" xfId="928" xr:uid="{35D5D924-7770-415A-9E20-737D6A964712}"/>
    <cellStyle name="Moneda 5 2" xfId="929" xr:uid="{AFB249F6-3367-443B-9C64-2A002D56A5D7}"/>
    <cellStyle name="Moneda 6" xfId="930" xr:uid="{DC271E45-6144-4FE8-82C6-C6CA1587DED3}"/>
    <cellStyle name="Moneda 6 2" xfId="931" xr:uid="{86AA8718-AF8D-480B-AB7A-79BED85CFB29}"/>
    <cellStyle name="Moneda 7" xfId="932" xr:uid="{42B7CECD-B974-49D5-9EDF-BC2D3E29085A}"/>
    <cellStyle name="Moneda 7 2" xfId="933" xr:uid="{811155FB-12AE-40C6-95DF-8A865897ACBA}"/>
    <cellStyle name="Moneda 8" xfId="934" xr:uid="{BEEBC961-8E67-4EDF-B179-467DBC9591E2}"/>
    <cellStyle name="Moneda 9" xfId="935" xr:uid="{42B191EB-E878-498A-BB04-D02988DB8B2C}"/>
    <cellStyle name="Normal" xfId="0" builtinId="0"/>
    <cellStyle name="Normal 10" xfId="936" xr:uid="{02D00724-0B3D-4F4B-8B99-04C9A416ECB0}"/>
    <cellStyle name="Normal 10 2" xfId="937" xr:uid="{3353857F-1D23-462A-BD13-B127BBBF6707}"/>
    <cellStyle name="Normal 10 2 2" xfId="938" xr:uid="{107EF172-C2DD-4926-B328-9B1C1ACBEF26}"/>
    <cellStyle name="Normal 10 2 2 2" xfId="939" xr:uid="{3F933656-22B9-431A-8BEA-4A0538E4BF4C}"/>
    <cellStyle name="Normal 10 2 3" xfId="940" xr:uid="{92C5B158-3269-4DB3-9CED-189E50F79D4A}"/>
    <cellStyle name="Normal 10 2 3 2" xfId="941" xr:uid="{EC0D0D7E-CC97-449D-9593-3FC7995D3276}"/>
    <cellStyle name="Normal 100" xfId="942" xr:uid="{BD8977BD-66AB-4B2B-B8FF-63EBBB4B42D8}"/>
    <cellStyle name="Normal 100 10" xfId="943" xr:uid="{6A4612D3-4213-46C3-851D-79D68F541CB0}"/>
    <cellStyle name="Normal 100 10 10" xfId="944" xr:uid="{9752B7B5-7191-4B17-A0C5-E01C4F7FC6E6}"/>
    <cellStyle name="Normal 100 10 11" xfId="945" xr:uid="{621ADC6D-20D5-4685-96AF-67BCF6AFE315}"/>
    <cellStyle name="Normal 100 10 2" xfId="946" xr:uid="{7D2DFD92-721B-49F8-A95B-6A0B4F6D2FBC}"/>
    <cellStyle name="Normal 100 10 2 2" xfId="947" xr:uid="{EA2E6AF4-0653-4E31-B976-DF77A6FE66F6}"/>
    <cellStyle name="Normal 100 10 3" xfId="948" xr:uid="{A8AF289C-9AF8-461B-B880-BC070BF1BB2B}"/>
    <cellStyle name="Normal 100 10 3 2" xfId="949" xr:uid="{A7BB3EFF-1CB0-4770-8752-377AE72B6539}"/>
    <cellStyle name="Normal 100 10 3 3" xfId="950" xr:uid="{345F2D27-8E1D-4CDB-9FDC-594A70A74302}"/>
    <cellStyle name="Normal 100 10 3 3 2" xfId="951" xr:uid="{85A1E5E2-BFDB-42BF-8AB6-CF2D2CFDF615}"/>
    <cellStyle name="Normal 100 10 3 4" xfId="952" xr:uid="{4FD118AE-B912-4344-BDE9-8BEECDE129FD}"/>
    <cellStyle name="Normal 100 10 4" xfId="953" xr:uid="{3E0B5AB0-5A4E-4AD5-80F5-EF745F78F595}"/>
    <cellStyle name="Normal 100 10 4 2" xfId="954" xr:uid="{A0526012-9A10-4DDF-BCB6-830C4C03E8C2}"/>
    <cellStyle name="Normal 100 10 5" xfId="955" xr:uid="{9250042C-84B0-4696-9516-DA11F4CD8D02}"/>
    <cellStyle name="Normal 100 10 6" xfId="956" xr:uid="{7D4C2871-386C-4DB3-B1BE-BD6917ECB3CF}"/>
    <cellStyle name="Normal 100 10 7" xfId="957" xr:uid="{4F65F24C-1870-4C31-A614-70A99DBD2DE1}"/>
    <cellStyle name="Normal 100 10 8" xfId="958" xr:uid="{BACC9627-C00A-4FEC-B21B-825F0A29491A}"/>
    <cellStyle name="Normal 100 10 9" xfId="959" xr:uid="{3478FE72-F287-4EA9-AFC0-8E0280F302D1}"/>
    <cellStyle name="Normal 100 11" xfId="960" xr:uid="{C773A836-471E-4939-B3D1-2D1C2DF2063B}"/>
    <cellStyle name="Normal 100 11 10" xfId="961" xr:uid="{CA24A38A-AFB5-452C-BE86-FD84FEB0B614}"/>
    <cellStyle name="Normal 100 11 11" xfId="962" xr:uid="{0A50D7A6-C681-4C13-9803-48A2144BCB9A}"/>
    <cellStyle name="Normal 100 11 2" xfId="963" xr:uid="{2B6E3353-5CB7-4EBC-B8BA-C940677547FB}"/>
    <cellStyle name="Normal 100 11 2 2" xfId="964" xr:uid="{0DB974D9-853A-4661-836F-23BAE409148B}"/>
    <cellStyle name="Normal 100 11 3" xfId="965" xr:uid="{F76159C0-D91E-434D-BE50-BF94C3208790}"/>
    <cellStyle name="Normal 100 11 3 2" xfId="966" xr:uid="{D579A082-40C4-4226-8FA3-AAA886A0BFA9}"/>
    <cellStyle name="Normal 100 11 3 3" xfId="967" xr:uid="{18162C53-CFF2-45F6-910E-B5AD37B664CE}"/>
    <cellStyle name="Normal 100 11 3 3 2" xfId="968" xr:uid="{2544A21C-2BCE-455F-ABBF-7066C44E6883}"/>
    <cellStyle name="Normal 100 11 3 4" xfId="969" xr:uid="{8315D46F-3E08-43DE-9920-D07860DCF1C1}"/>
    <cellStyle name="Normal 100 11 4" xfId="970" xr:uid="{6DB91017-A840-486B-AE23-287D03E244BC}"/>
    <cellStyle name="Normal 100 11 4 2" xfId="971" xr:uid="{DA08292F-22C4-46F4-8898-853EFADFFA8C}"/>
    <cellStyle name="Normal 100 11 5" xfId="972" xr:uid="{B5780421-2F02-46A6-8195-2E1802830569}"/>
    <cellStyle name="Normal 100 11 6" xfId="973" xr:uid="{8C940CA0-2852-479B-A1C5-03CEBFF17042}"/>
    <cellStyle name="Normal 100 11 7" xfId="974" xr:uid="{AD30440D-E33D-4BB3-AEC7-A34335C1DDA9}"/>
    <cellStyle name="Normal 100 11 8" xfId="975" xr:uid="{AE491051-66C1-4305-852C-162335A8D4F8}"/>
    <cellStyle name="Normal 100 11 9" xfId="976" xr:uid="{1D8CF37C-6558-4EEB-84DB-B8EC8396B855}"/>
    <cellStyle name="Normal 100 12" xfId="977" xr:uid="{421D391C-F5B8-4DE8-BBAF-245F9F0B8899}"/>
    <cellStyle name="Normal 100 12 10" xfId="978" xr:uid="{4DBAC4F5-DD96-478D-B612-A49CD0D466EB}"/>
    <cellStyle name="Normal 100 12 11" xfId="979" xr:uid="{8E89DE81-FC0D-4445-A5CE-64B26A272CD8}"/>
    <cellStyle name="Normal 100 12 2" xfId="980" xr:uid="{436B2F39-3AB8-4155-B106-74A559BC0A65}"/>
    <cellStyle name="Normal 100 12 2 2" xfId="981" xr:uid="{17A03A8C-C83F-4EF3-A347-DB1FCAD781F5}"/>
    <cellStyle name="Normal 100 12 3" xfId="982" xr:uid="{C0D2C8E9-8394-4301-964B-4E1CDBA0B818}"/>
    <cellStyle name="Normal 100 12 3 2" xfId="983" xr:uid="{9F5849C9-F244-4D44-AB61-DF4A572AEB88}"/>
    <cellStyle name="Normal 100 12 3 3" xfId="984" xr:uid="{37E642A1-E2D7-4317-9D48-4997B95548B1}"/>
    <cellStyle name="Normal 100 12 3 3 2" xfId="985" xr:uid="{3AD11320-185C-43FE-9D27-982A3893626E}"/>
    <cellStyle name="Normal 100 12 3 4" xfId="986" xr:uid="{F9605138-BEE9-445F-9342-4618ECE9FF84}"/>
    <cellStyle name="Normal 100 12 4" xfId="987" xr:uid="{4E55A2DC-AAE3-4ECF-933B-B52A11F691B1}"/>
    <cellStyle name="Normal 100 12 4 2" xfId="988" xr:uid="{876D6496-F33B-4C77-A550-09B9BDC42131}"/>
    <cellStyle name="Normal 100 12 5" xfId="989" xr:uid="{9251BC0B-74E9-4476-A5AC-7AE4D5467D83}"/>
    <cellStyle name="Normal 100 12 6" xfId="990" xr:uid="{8B4FD8FC-8129-4E87-BEAA-8FC41099F7D3}"/>
    <cellStyle name="Normal 100 12 7" xfId="991" xr:uid="{9D6C94B6-DD1B-4C11-A35A-DE4B04197D20}"/>
    <cellStyle name="Normal 100 12 8" xfId="992" xr:uid="{77B7DDBE-02AC-4AE5-A3AC-D5CAF93C13BD}"/>
    <cellStyle name="Normal 100 12 9" xfId="993" xr:uid="{EC29DF6A-FA68-4890-A0E9-F62745DFB495}"/>
    <cellStyle name="Normal 100 13" xfId="994" xr:uid="{5A4AD8CD-D2B1-40F1-B6F4-7EA11CC264A7}"/>
    <cellStyle name="Normal 100 13 10" xfId="995" xr:uid="{6268C93F-CA9A-42B9-9907-9C97CA580EA5}"/>
    <cellStyle name="Normal 100 13 11" xfId="996" xr:uid="{DBA97706-8FD2-4A2D-8028-5501AC06AA42}"/>
    <cellStyle name="Normal 100 13 2" xfId="997" xr:uid="{A7A7172A-C374-480A-BD0C-3372C4973E14}"/>
    <cellStyle name="Normal 100 13 2 2" xfId="998" xr:uid="{B36721F3-6BB9-49E7-A92A-239AB6372116}"/>
    <cellStyle name="Normal 100 13 3" xfId="999" xr:uid="{27FE3D3F-41D6-41DF-A9E7-8A251EC86A5B}"/>
    <cellStyle name="Normal 100 13 3 2" xfId="1000" xr:uid="{EACF8093-290F-462D-90C6-55EAA314E8F8}"/>
    <cellStyle name="Normal 100 13 3 3" xfId="1001" xr:uid="{F7F6BE21-B92E-4D57-AAA9-1BBEFA912D24}"/>
    <cellStyle name="Normal 100 13 3 3 2" xfId="1002" xr:uid="{328AEB01-7D6D-4662-8E3D-27358C5DE309}"/>
    <cellStyle name="Normal 100 13 3 4" xfId="1003" xr:uid="{E929D68E-9B95-4606-B3CC-289FE6CA8FFB}"/>
    <cellStyle name="Normal 100 13 4" xfId="1004" xr:uid="{9B292109-99A2-40AE-B6C7-15A8F1088425}"/>
    <cellStyle name="Normal 100 13 4 2" xfId="1005" xr:uid="{449F2F7A-F8DC-485B-A896-5E0379D33AB3}"/>
    <cellStyle name="Normal 100 13 5" xfId="1006" xr:uid="{C2302B05-6221-435D-A2BB-3BC9CB8956D9}"/>
    <cellStyle name="Normal 100 13 6" xfId="1007" xr:uid="{C1FCDE8D-05A0-4D4D-A157-4AAD96370996}"/>
    <cellStyle name="Normal 100 13 7" xfId="1008" xr:uid="{599191FF-8D80-4F07-8653-8627340DFC7E}"/>
    <cellStyle name="Normal 100 13 8" xfId="1009" xr:uid="{D3E55AE1-C1B2-432D-BA11-2F997A30A009}"/>
    <cellStyle name="Normal 100 13 9" xfId="1010" xr:uid="{2A497A3C-4FCF-4752-B0E3-2EDCBAC6346C}"/>
    <cellStyle name="Normal 100 14" xfId="1011" xr:uid="{2D3E116F-01A3-4FD7-B0AE-8D0BEF8F5A7C}"/>
    <cellStyle name="Normal 100 14 10" xfId="1012" xr:uid="{30C25511-D333-4A8C-B33E-F9AFE5D85D5A}"/>
    <cellStyle name="Normal 100 14 11" xfId="1013" xr:uid="{758EBC6E-6FCB-4CF0-9B89-93EBBE32E5D4}"/>
    <cellStyle name="Normal 100 14 2" xfId="1014" xr:uid="{215A9DAC-0460-412A-9285-E714759BD41E}"/>
    <cellStyle name="Normal 100 14 2 2" xfId="1015" xr:uid="{D91410CF-EB3A-40D2-8828-19FE82763DE5}"/>
    <cellStyle name="Normal 100 14 3" xfId="1016" xr:uid="{C6FD98FC-BF7D-4C10-8E31-F1F261F21B37}"/>
    <cellStyle name="Normal 100 14 3 2" xfId="1017" xr:uid="{B54A58DC-3636-42A3-92F1-388CC38110F1}"/>
    <cellStyle name="Normal 100 14 3 3" xfId="1018" xr:uid="{4CCF3ACE-2FE0-4652-A27D-80372FFD994C}"/>
    <cellStyle name="Normal 100 14 3 3 2" xfId="1019" xr:uid="{114877C9-674F-4147-B873-50DD4DB8BE94}"/>
    <cellStyle name="Normal 100 14 3 4" xfId="1020" xr:uid="{0ED2FE6F-5B1E-46CA-84D4-EC6403896996}"/>
    <cellStyle name="Normal 100 14 4" xfId="1021" xr:uid="{B74E2E0A-CA74-44F4-AAC0-8040E25B19EC}"/>
    <cellStyle name="Normal 100 14 4 2" xfId="1022" xr:uid="{39115BB6-3559-413B-9B62-8FC788E8B433}"/>
    <cellStyle name="Normal 100 14 5" xfId="1023" xr:uid="{682A18C4-B7CD-4656-AEA1-DF43B79BDF8B}"/>
    <cellStyle name="Normal 100 14 6" xfId="1024" xr:uid="{19A847C1-46D2-4723-8C3C-2F719E4BBE19}"/>
    <cellStyle name="Normal 100 14 7" xfId="1025" xr:uid="{AA4CF2C6-80F2-4B75-B171-7BFA1E703F99}"/>
    <cellStyle name="Normal 100 14 8" xfId="1026" xr:uid="{839823E5-C0A6-46D8-A140-CE292DE53827}"/>
    <cellStyle name="Normal 100 14 9" xfId="1027" xr:uid="{4159F66D-0E8D-4AB9-96C9-D6F342A8A409}"/>
    <cellStyle name="Normal 100 15" xfId="1028" xr:uid="{47DDE0E1-EB69-4BEC-8226-A451C76BB7A8}"/>
    <cellStyle name="Normal 100 15 10" xfId="1029" xr:uid="{DA2891FE-CCDD-49E4-8FBD-92810CDF68D1}"/>
    <cellStyle name="Normal 100 15 11" xfId="1030" xr:uid="{D852D7DD-0F5F-4B83-9763-F5506D54B0DD}"/>
    <cellStyle name="Normal 100 15 2" xfId="1031" xr:uid="{D1ABADDF-DF79-4891-A666-DAE683F5B765}"/>
    <cellStyle name="Normal 100 15 2 2" xfId="1032" xr:uid="{72971915-74BF-4828-A9FD-701309CB4054}"/>
    <cellStyle name="Normal 100 15 3" xfId="1033" xr:uid="{6FB80507-29F7-441C-9F9C-C66636BF0803}"/>
    <cellStyle name="Normal 100 15 3 2" xfId="1034" xr:uid="{473E54B5-714D-429D-82A5-7946865C36A7}"/>
    <cellStyle name="Normal 100 15 3 3" xfId="1035" xr:uid="{BAD96B4F-62C2-4345-AB4F-F737B182B650}"/>
    <cellStyle name="Normal 100 15 3 3 2" xfId="1036" xr:uid="{FBD075BA-4909-439D-BADE-61282C7D24C2}"/>
    <cellStyle name="Normal 100 15 3 4" xfId="1037" xr:uid="{0E37A208-160F-4853-9C37-64B771DF61AB}"/>
    <cellStyle name="Normal 100 15 4" xfId="1038" xr:uid="{38D68982-32E0-47EC-8B91-9249F97CE532}"/>
    <cellStyle name="Normal 100 15 4 2" xfId="1039" xr:uid="{9C72D772-7A4F-4D2C-AD91-902243A4AE99}"/>
    <cellStyle name="Normal 100 15 5" xfId="1040" xr:uid="{184443D9-95FD-47C8-B3C5-4401B9A2995C}"/>
    <cellStyle name="Normal 100 15 6" xfId="1041" xr:uid="{C2449702-ED48-4167-A66C-59295D6C339F}"/>
    <cellStyle name="Normal 100 15 7" xfId="1042" xr:uid="{D3E1698B-5140-415A-8785-9F9FDF5ADE09}"/>
    <cellStyle name="Normal 100 15 8" xfId="1043" xr:uid="{E982D684-FECB-4E14-BDC9-97103362DA32}"/>
    <cellStyle name="Normal 100 15 9" xfId="1044" xr:uid="{AC291CE1-FAA5-444F-B8AD-5DB7FE76B472}"/>
    <cellStyle name="Normal 100 16" xfId="1045" xr:uid="{34364047-8FA0-4B48-9DE7-CB3A3B0EB59B}"/>
    <cellStyle name="Normal 100 16 10" xfId="1046" xr:uid="{7F3871AD-B273-4A78-A86F-65F0F8B0BBDA}"/>
    <cellStyle name="Normal 100 16 11" xfId="1047" xr:uid="{AAA6215F-1897-4439-ABFD-FE7C8F420496}"/>
    <cellStyle name="Normal 100 16 2" xfId="1048" xr:uid="{4F815EA8-8290-4121-8DF2-024A3DEB6DBC}"/>
    <cellStyle name="Normal 100 16 2 2" xfId="1049" xr:uid="{F9000E48-4D8E-401E-B42B-813C92C1F819}"/>
    <cellStyle name="Normal 100 16 3" xfId="1050" xr:uid="{86FB3644-F094-43B5-B980-405EB1CD9272}"/>
    <cellStyle name="Normal 100 16 3 2" xfId="1051" xr:uid="{EDFC2836-DDA6-453F-A548-1BF3EE83C189}"/>
    <cellStyle name="Normal 100 16 3 3" xfId="1052" xr:uid="{6D37BC42-2A40-469A-B9F2-89B7476A2911}"/>
    <cellStyle name="Normal 100 16 3 3 2" xfId="1053" xr:uid="{9B517FB5-1AEA-4248-A099-837A17F9FD52}"/>
    <cellStyle name="Normal 100 16 3 4" xfId="1054" xr:uid="{BB63C90E-D085-4564-9AB7-5E91FBFAB3BF}"/>
    <cellStyle name="Normal 100 16 4" xfId="1055" xr:uid="{52151D7D-D60E-43B6-940F-692A5A2CA624}"/>
    <cellStyle name="Normal 100 16 4 2" xfId="1056" xr:uid="{409540C5-ADD3-4E25-B3BF-115F3D99D9C4}"/>
    <cellStyle name="Normal 100 16 5" xfId="1057" xr:uid="{095636C2-412C-4CEA-87D8-78185BBC9ABC}"/>
    <cellStyle name="Normal 100 16 6" xfId="1058" xr:uid="{6BED26A7-DAF8-4432-A8C9-201DBB25470C}"/>
    <cellStyle name="Normal 100 16 7" xfId="1059" xr:uid="{5E8174AC-2C33-44EE-A9B4-44ED8393C949}"/>
    <cellStyle name="Normal 100 16 8" xfId="1060" xr:uid="{126907C2-974D-4733-8766-B1385BE6C2C0}"/>
    <cellStyle name="Normal 100 16 9" xfId="1061" xr:uid="{B5B49569-ACDC-4716-B0FC-D354905FFA2A}"/>
    <cellStyle name="Normal 100 17" xfId="1062" xr:uid="{A5138B36-0F9D-4D69-B521-94045226AE98}"/>
    <cellStyle name="Normal 100 17 10" xfId="1063" xr:uid="{9ACB8193-7971-4481-ACF5-CE4C104E0250}"/>
    <cellStyle name="Normal 100 17 11" xfId="1064" xr:uid="{F0B8F4F7-A6EB-4F72-8BB6-730C0E625E52}"/>
    <cellStyle name="Normal 100 17 2" xfId="1065" xr:uid="{F235E750-EBC9-41F7-AB03-1F11FE46416B}"/>
    <cellStyle name="Normal 100 17 2 2" xfId="1066" xr:uid="{A7BF7B9C-B124-4FA2-A32A-B80A30A6AB40}"/>
    <cellStyle name="Normal 100 17 3" xfId="1067" xr:uid="{982C1303-405B-40C0-A543-9ADF38F59AE8}"/>
    <cellStyle name="Normal 100 17 3 2" xfId="1068" xr:uid="{7D1A87AC-D545-4159-A155-1E812B261345}"/>
    <cellStyle name="Normal 100 17 3 3" xfId="1069" xr:uid="{6544EEA1-DEDC-471C-80CD-E9B22811111A}"/>
    <cellStyle name="Normal 100 17 3 3 2" xfId="1070" xr:uid="{6BF835F2-4E39-43A9-B0E4-FC7A95119750}"/>
    <cellStyle name="Normal 100 17 3 4" xfId="1071" xr:uid="{9A407D33-D9B8-4544-8B36-6850D67E7D6E}"/>
    <cellStyle name="Normal 100 17 4" xfId="1072" xr:uid="{8DEADF15-B252-4475-9035-13C15BFCE0AB}"/>
    <cellStyle name="Normal 100 17 4 2" xfId="1073" xr:uid="{C50697CA-1E95-4E4A-B9F7-9A170107E7B9}"/>
    <cellStyle name="Normal 100 17 5" xfId="1074" xr:uid="{F49E32B1-7158-441F-B61F-5609526B6303}"/>
    <cellStyle name="Normal 100 17 6" xfId="1075" xr:uid="{58E0B045-3FA2-43D7-978C-C06E23D828CD}"/>
    <cellStyle name="Normal 100 17 7" xfId="1076" xr:uid="{96945F4B-FB3B-4361-A767-A31E5DA663FD}"/>
    <cellStyle name="Normal 100 17 8" xfId="1077" xr:uid="{2EF08E4C-23A9-4108-B735-7E578386E5AD}"/>
    <cellStyle name="Normal 100 17 9" xfId="1078" xr:uid="{08FF0502-3348-4F3A-B505-CE1B11E2D2EE}"/>
    <cellStyle name="Normal 100 18" xfId="1079" xr:uid="{915F4471-5C98-4DB2-87D1-D0C7AAD61FFD}"/>
    <cellStyle name="Normal 100 18 10" xfId="1080" xr:uid="{4CC98E6E-D9B8-467F-89A2-8CF926A8F82D}"/>
    <cellStyle name="Normal 100 18 11" xfId="1081" xr:uid="{98F8D7AC-BA5C-4703-9E8E-8A5EA7846634}"/>
    <cellStyle name="Normal 100 18 2" xfId="1082" xr:uid="{CD10C27D-2872-424A-B997-F372E070B942}"/>
    <cellStyle name="Normal 100 18 2 2" xfId="1083" xr:uid="{C07BEE86-3051-44D2-BC64-77E6CAD7DC40}"/>
    <cellStyle name="Normal 100 18 3" xfId="1084" xr:uid="{C9B4BE0E-42A1-446C-910A-08456D33F97D}"/>
    <cellStyle name="Normal 100 18 3 2" xfId="1085" xr:uid="{A7B8A435-8023-4180-8A29-AB0F75CC9D56}"/>
    <cellStyle name="Normal 100 18 3 3" xfId="1086" xr:uid="{C6B7EE2D-8299-47B0-824F-DD14E4B97AD5}"/>
    <cellStyle name="Normal 100 18 3 3 2" xfId="1087" xr:uid="{74BC557B-1A26-4652-9AFF-FA180F9C36DB}"/>
    <cellStyle name="Normal 100 18 3 4" xfId="1088" xr:uid="{7C435B2E-E7C6-43C8-9A90-1E44ADB5C90C}"/>
    <cellStyle name="Normal 100 18 4" xfId="1089" xr:uid="{6E73F4CB-9113-4EA4-B396-0BA71B7795D9}"/>
    <cellStyle name="Normal 100 18 4 2" xfId="1090" xr:uid="{129830D2-0471-42AA-8CC3-CF90FF196033}"/>
    <cellStyle name="Normal 100 18 5" xfId="1091" xr:uid="{A39EBFF8-4CD1-41A9-B3C7-2810468E06AC}"/>
    <cellStyle name="Normal 100 18 6" xfId="1092" xr:uid="{84E06D74-FF91-49CA-940B-CAA4CD3781E7}"/>
    <cellStyle name="Normal 100 18 7" xfId="1093" xr:uid="{9F1F25B6-CFC1-40E3-97AD-719A0AB074C0}"/>
    <cellStyle name="Normal 100 18 8" xfId="1094" xr:uid="{A167DFB7-C5C6-450D-B0F7-611BAB31F02D}"/>
    <cellStyle name="Normal 100 18 9" xfId="1095" xr:uid="{5FB40D39-2F98-4024-8B7F-9881A5181C51}"/>
    <cellStyle name="Normal 100 19" xfId="1096" xr:uid="{1C0FC608-9BDD-4216-BE45-E51288987D28}"/>
    <cellStyle name="Normal 100 19 10" xfId="1097" xr:uid="{52001E97-86CA-4215-89A9-B1A5CC7869AA}"/>
    <cellStyle name="Normal 100 19 11" xfId="1098" xr:uid="{B7DD1243-79BB-42D1-9E27-8EACAE7282C4}"/>
    <cellStyle name="Normal 100 19 2" xfId="1099" xr:uid="{E09948C0-2F0A-43FF-9A58-360B5CF7DAED}"/>
    <cellStyle name="Normal 100 19 2 2" xfId="1100" xr:uid="{0B12767E-5877-42F6-8C8E-8E90893D6E3E}"/>
    <cellStyle name="Normal 100 19 3" xfId="1101" xr:uid="{1DF01B1C-C6BC-41F5-81D3-BFD368E54EED}"/>
    <cellStyle name="Normal 100 19 3 2" xfId="1102" xr:uid="{FEFE3BA9-F3E4-4522-A56C-828BFE65CB8B}"/>
    <cellStyle name="Normal 100 19 3 3" xfId="1103" xr:uid="{5B4CAB8D-5673-4667-81AC-876DDFF7C09C}"/>
    <cellStyle name="Normal 100 19 3 3 2" xfId="1104" xr:uid="{949ACBFF-B00E-431E-9698-1A9AAA92B8E1}"/>
    <cellStyle name="Normal 100 19 3 4" xfId="1105" xr:uid="{484550A6-94BE-443B-9272-89F28E2275B1}"/>
    <cellStyle name="Normal 100 19 4" xfId="1106" xr:uid="{252F90CD-6B1A-4B9E-BD6C-1394DF10216C}"/>
    <cellStyle name="Normal 100 19 4 2" xfId="1107" xr:uid="{ECE2F898-006D-4348-9F74-F84ABD4F51DB}"/>
    <cellStyle name="Normal 100 19 5" xfId="1108" xr:uid="{E8DB413F-0BAF-43B2-8432-C23C9B7856E2}"/>
    <cellStyle name="Normal 100 19 6" xfId="1109" xr:uid="{09E50F80-9E46-4F68-97F0-E926F75FFC68}"/>
    <cellStyle name="Normal 100 19 7" xfId="1110" xr:uid="{18A37854-CA71-41AB-B548-E8646195DAB2}"/>
    <cellStyle name="Normal 100 19 8" xfId="1111" xr:uid="{0105C1B0-656A-4B43-85A6-E92EFB56A5AC}"/>
    <cellStyle name="Normal 100 19 9" xfId="1112" xr:uid="{842E01FC-8B0B-445E-849E-B29A78954FA4}"/>
    <cellStyle name="Normal 100 2" xfId="1113" xr:uid="{598C8949-6E17-4421-A9D5-B2DEF4BCD85C}"/>
    <cellStyle name="Normal 100 2 10" xfId="1114" xr:uid="{942F100E-0A8F-4959-8EA8-E322B8927A3A}"/>
    <cellStyle name="Normal 100 2 11" xfId="1115" xr:uid="{B090BBAC-5576-4DEA-ADB5-C086D8421A2A}"/>
    <cellStyle name="Normal 100 2 2" xfId="1116" xr:uid="{C4140870-D8D0-4D95-9FEC-DD55F21AE111}"/>
    <cellStyle name="Normal 100 2 2 2" xfId="1117" xr:uid="{789AFA9B-DCDF-4D38-A260-0379BBA2B2C2}"/>
    <cellStyle name="Normal 100 2 3" xfId="1118" xr:uid="{90FA1AA0-5916-456F-AEA5-D78D1742BBCF}"/>
    <cellStyle name="Normal 100 2 3 2" xfId="1119" xr:uid="{EE9AF388-98B1-4D70-A44E-406C967A8781}"/>
    <cellStyle name="Normal 100 2 3 3" xfId="1120" xr:uid="{45390D85-0933-4CD5-B21D-E06C5B541D6A}"/>
    <cellStyle name="Normal 100 2 3 3 2" xfId="1121" xr:uid="{BDAAC1DC-5A2B-45E2-A03D-96B4F010F429}"/>
    <cellStyle name="Normal 100 2 3 4" xfId="1122" xr:uid="{920189D9-23DA-4420-9A66-570B8EFEF3D4}"/>
    <cellStyle name="Normal 100 2 4" xfId="1123" xr:uid="{C8E63725-49DE-41C3-91FD-67A41F245CA7}"/>
    <cellStyle name="Normal 100 2 4 2" xfId="1124" xr:uid="{470E5E75-5111-4ACC-8A48-FAEEA34BF3CD}"/>
    <cellStyle name="Normal 100 2 5" xfId="1125" xr:uid="{CC98F455-F789-483B-9E8F-6075D9868C22}"/>
    <cellStyle name="Normal 100 2 6" xfId="1126" xr:uid="{5DC56729-D943-4A67-A63A-6CDA652FFBAB}"/>
    <cellStyle name="Normal 100 2 7" xfId="1127" xr:uid="{CAA4C122-0598-4392-AF10-0862A086CD4F}"/>
    <cellStyle name="Normal 100 2 8" xfId="1128" xr:uid="{FB0AB7CA-C937-41A0-9809-F3A2FE6A573B}"/>
    <cellStyle name="Normal 100 2 9" xfId="1129" xr:uid="{316329CC-BD07-4579-9A8A-EDC57E6648DD}"/>
    <cellStyle name="Normal 100 20" xfId="1130" xr:uid="{570CCCFD-FAD4-4E75-A61F-F7C4F6456404}"/>
    <cellStyle name="Normal 100 20 10" xfId="1131" xr:uid="{DDE0D487-217D-4279-996A-CD7E8E5E872C}"/>
    <cellStyle name="Normal 100 20 11" xfId="1132" xr:uid="{401CA662-E026-4388-BF68-410039AC9623}"/>
    <cellStyle name="Normal 100 20 2" xfId="1133" xr:uid="{ECBAF064-EBF5-428B-83C2-0BF560B7DF27}"/>
    <cellStyle name="Normal 100 20 2 2" xfId="1134" xr:uid="{604E6DAE-E627-4880-A5AA-2D50C15AEEBC}"/>
    <cellStyle name="Normal 100 20 3" xfId="1135" xr:uid="{5C967B48-70C8-4F2B-9DBC-B570A823E6A2}"/>
    <cellStyle name="Normal 100 20 3 2" xfId="1136" xr:uid="{C3B06477-2F62-4B0A-89FE-2C9F97D17ED7}"/>
    <cellStyle name="Normal 100 20 3 3" xfId="1137" xr:uid="{39279466-AC24-4F39-9854-D086B168521A}"/>
    <cellStyle name="Normal 100 20 3 3 2" xfId="1138" xr:uid="{A583F0CD-3BE4-4E52-B334-690E60EC8C9D}"/>
    <cellStyle name="Normal 100 20 3 4" xfId="1139" xr:uid="{23CBE2BA-1D3D-4D71-8AEC-1D9B47BED697}"/>
    <cellStyle name="Normal 100 20 4" xfId="1140" xr:uid="{0C44015C-0BE8-4597-8FFC-904CFA265EE6}"/>
    <cellStyle name="Normal 100 20 4 2" xfId="1141" xr:uid="{5180A2CF-5580-4D5D-A103-ECA5D4D36464}"/>
    <cellStyle name="Normal 100 20 5" xfId="1142" xr:uid="{B3083938-A415-467D-8740-4C4999ED0A06}"/>
    <cellStyle name="Normal 100 20 6" xfId="1143" xr:uid="{D09ED354-98D3-4F78-B314-A3D8825E6A3E}"/>
    <cellStyle name="Normal 100 20 7" xfId="1144" xr:uid="{400E54E6-15E0-4994-8332-AB8B2FF3C27D}"/>
    <cellStyle name="Normal 100 20 8" xfId="1145" xr:uid="{3028AA78-F176-44D9-A5D3-24BC469FFE79}"/>
    <cellStyle name="Normal 100 20 9" xfId="1146" xr:uid="{2592BC50-A6E1-4972-9EBE-95004FCFBE5A}"/>
    <cellStyle name="Normal 100 21" xfId="1147" xr:uid="{120A9A13-2AC4-4DB4-AB94-A23BE2296BBA}"/>
    <cellStyle name="Normal 100 21 10" xfId="1148" xr:uid="{9BBD604A-9F8F-4060-AE05-D0F639A3FA3E}"/>
    <cellStyle name="Normal 100 21 11" xfId="1149" xr:uid="{1A1EABF3-1626-4C87-82F3-1253E6B9DCBC}"/>
    <cellStyle name="Normal 100 21 2" xfId="1150" xr:uid="{D7DC2668-6FA0-48E3-804E-66678AE94E83}"/>
    <cellStyle name="Normal 100 21 2 2" xfId="1151" xr:uid="{D1B81E9B-22AC-46E3-94E9-F0EF2C245D86}"/>
    <cellStyle name="Normal 100 21 3" xfId="1152" xr:uid="{A2AFF392-8A83-4C13-A327-B0E23744E84F}"/>
    <cellStyle name="Normal 100 21 3 2" xfId="1153" xr:uid="{664346A9-0E8D-4E04-B802-AEA288A51EEA}"/>
    <cellStyle name="Normal 100 21 3 3" xfId="1154" xr:uid="{C7FF9500-191C-4E09-9EFF-C2829F4D03E0}"/>
    <cellStyle name="Normal 100 21 3 3 2" xfId="1155" xr:uid="{67AEDAC3-849A-4623-8FC6-F60440835CCD}"/>
    <cellStyle name="Normal 100 21 3 4" xfId="1156" xr:uid="{E95AC0CA-4EC5-483A-AB57-2A857C252C58}"/>
    <cellStyle name="Normal 100 21 4" xfId="1157" xr:uid="{C0293BAC-E167-4323-A409-A8071319A3BD}"/>
    <cellStyle name="Normal 100 21 4 2" xfId="1158" xr:uid="{31320521-92AA-427A-B66D-D1CD7BB1EA30}"/>
    <cellStyle name="Normal 100 21 5" xfId="1159" xr:uid="{2784BFD8-667D-4817-B7C3-97F82397453B}"/>
    <cellStyle name="Normal 100 21 7" xfId="1160" xr:uid="{2BC88F92-D085-417C-8709-D83EAC87D4E1}"/>
    <cellStyle name="Normal 100 21 8" xfId="1161" xr:uid="{33BFEA45-1A50-44E5-83BC-B18A182BF00A}"/>
    <cellStyle name="Normal 100 21 9" xfId="1162" xr:uid="{B05E6636-B7C7-4C19-ABA5-3874B7D25AC0}"/>
    <cellStyle name="Normal 100 22" xfId="1163" xr:uid="{317F795A-B9B4-4636-99D4-69D387ED0D3D}"/>
    <cellStyle name="Normal 100 22 10" xfId="1164" xr:uid="{6E4DEE6C-E569-4A9A-AE07-16C564A4C218}"/>
    <cellStyle name="Normal 100 22 11" xfId="1165" xr:uid="{043FC4CA-D9A7-4381-B7E9-BEDD437F50C2}"/>
    <cellStyle name="Normal 100 22 2" xfId="1166" xr:uid="{59192534-0478-445C-81AE-697C46F195B1}"/>
    <cellStyle name="Normal 100 22 2 2" xfId="1167" xr:uid="{419F2D58-9822-4F5E-BA67-4694BEB7DF6F}"/>
    <cellStyle name="Normal 100 22 3" xfId="1168" xr:uid="{7E0B084A-A877-4701-BB90-4D7833425887}"/>
    <cellStyle name="Normal 100 22 3 2" xfId="1169" xr:uid="{F775CF6F-2AC5-4CB5-8E11-217D5E7CE64F}"/>
    <cellStyle name="Normal 100 22 3 3" xfId="1170" xr:uid="{E11F268D-A13B-4C60-AF1E-4B15AFEDFF43}"/>
    <cellStyle name="Normal 100 22 3 3 2" xfId="1171" xr:uid="{BA4E1D84-5083-41D0-9EC2-C89C019317B4}"/>
    <cellStyle name="Normal 100 22 3 4" xfId="1172" xr:uid="{C196CDFA-B522-4DD1-B73D-10778E187757}"/>
    <cellStyle name="Normal 100 22 4" xfId="1173" xr:uid="{76518DBC-7808-4416-8DEE-50CEF06327E6}"/>
    <cellStyle name="Normal 100 22 4 2" xfId="1174" xr:uid="{DB5A0657-7DF8-4404-9925-E64EB8363869}"/>
    <cellStyle name="Normal 100 22 5" xfId="1175" xr:uid="{F1883F78-67C0-47C2-8122-CA42A0DCB803}"/>
    <cellStyle name="Normal 100 22 6" xfId="1176" xr:uid="{C88D8E47-426B-476D-AAF8-BF2B682CF858}"/>
    <cellStyle name="Normal 100 22 7" xfId="1177" xr:uid="{55362B0F-85B7-481E-8106-6022A16266AA}"/>
    <cellStyle name="Normal 100 22 8" xfId="1178" xr:uid="{26369B59-F46C-43F0-9741-9D7B456B76CB}"/>
    <cellStyle name="Normal 100 22 9" xfId="1179" xr:uid="{C1194879-F6B6-4DF1-AADE-54B471F0520C}"/>
    <cellStyle name="Normal 100 23" xfId="1180" xr:uid="{B2F4E3CD-042A-4599-ABDE-91957F6E142B}"/>
    <cellStyle name="Normal 100 23 10" xfId="1181" xr:uid="{C7177090-CC89-4969-B62B-577792300424}"/>
    <cellStyle name="Normal 100 23 11" xfId="1182" xr:uid="{8F7C46C5-EF11-4E07-8571-B11C4F882F36}"/>
    <cellStyle name="Normal 100 23 2" xfId="1183" xr:uid="{25C8948D-B388-4DAE-8C62-D715B8397CE7}"/>
    <cellStyle name="Normal 100 23 2 2" xfId="1184" xr:uid="{5949A21A-1B08-4027-B44B-5AB2B97BDB6F}"/>
    <cellStyle name="Normal 100 23 3" xfId="1185" xr:uid="{82935EBE-D1AD-4B60-9D6F-8B3B666E8248}"/>
    <cellStyle name="Normal 100 23 3 2" xfId="1186" xr:uid="{1003F416-9134-457C-B31B-A8944B33FF18}"/>
    <cellStyle name="Normal 100 23 3 3" xfId="1187" xr:uid="{17111CA8-B024-4169-A1A2-742DDD328C3D}"/>
    <cellStyle name="Normal 100 23 3 3 2" xfId="1188" xr:uid="{9269B19C-9F3F-4177-886D-6CA13AB3A7C4}"/>
    <cellStyle name="Normal 100 23 3 4" xfId="1189" xr:uid="{BC146328-E7BE-4C6B-B305-DF41F36766EE}"/>
    <cellStyle name="Normal 100 23 4" xfId="1190" xr:uid="{8A2CEC89-A888-49CD-BCBE-F50213CE693B}"/>
    <cellStyle name="Normal 100 23 4 2" xfId="1191" xr:uid="{EBDF0ABE-32FE-4384-BBE8-469EBAC4CC4D}"/>
    <cellStyle name="Normal 100 23 5" xfId="1192" xr:uid="{9C3EA0C0-A33D-4CA8-A0F7-668E3437AAA4}"/>
    <cellStyle name="Normal 100 23 6" xfId="1193" xr:uid="{6B17B9C1-46F2-40BA-A08E-F07194B3F82D}"/>
    <cellStyle name="Normal 100 23 7" xfId="1194" xr:uid="{01E70108-577D-44C9-A9A6-095352580550}"/>
    <cellStyle name="Normal 100 23 8" xfId="1195" xr:uid="{4718C0F9-0372-42AA-B936-4591E4CC0AE2}"/>
    <cellStyle name="Normal 100 23 9" xfId="1196" xr:uid="{B20448AD-9B28-480E-8757-6F5D9686D26D}"/>
    <cellStyle name="Normal 100 24" xfId="1197" xr:uid="{A2EE5812-3E7A-4DCC-A7F5-EFF0618EE9FD}"/>
    <cellStyle name="Normal 100 24 10" xfId="1198" xr:uid="{B58613DC-EAD9-4ED1-98C3-169048936662}"/>
    <cellStyle name="Normal 100 24 11" xfId="1199" xr:uid="{BCF1BC0C-C09E-4EFF-99A7-3CB79D35B22B}"/>
    <cellStyle name="Normal 100 24 2" xfId="1200" xr:uid="{A4F53B85-FCA0-4EB8-AA75-699DA75F5D06}"/>
    <cellStyle name="Normal 100 24 2 2" xfId="1201" xr:uid="{34C337EB-4B32-4CA1-A3DE-1F77662F2F7C}"/>
    <cellStyle name="Normal 100 24 3" xfId="1202" xr:uid="{1ED5E3DE-E5CE-4F59-BADE-7D518C284667}"/>
    <cellStyle name="Normal 100 24 3 2" xfId="1203" xr:uid="{2C301D83-438D-4334-AC10-8B39B019DF5E}"/>
    <cellStyle name="Normal 100 24 3 3" xfId="1204" xr:uid="{D5D814C9-3A42-435B-809B-AC2CD7BDA62E}"/>
    <cellStyle name="Normal 100 24 3 3 2" xfId="1205" xr:uid="{28112132-6734-4C3D-B8D6-55EAA97A8EE1}"/>
    <cellStyle name="Normal 100 24 3 4" xfId="1206" xr:uid="{129F0610-4E10-4961-8EB8-F44E396E3090}"/>
    <cellStyle name="Normal 100 24 4" xfId="1207" xr:uid="{3ABAA25F-C4B3-46AB-B6DC-D457430EA5F8}"/>
    <cellStyle name="Normal 100 24 4 2" xfId="1208" xr:uid="{4CADB558-69B4-493F-9D5E-A0485C53951C}"/>
    <cellStyle name="Normal 100 24 5" xfId="1209" xr:uid="{C0492381-1270-47E3-82C2-2DE8E3A7BDBC}"/>
    <cellStyle name="Normal 100 24 6" xfId="1210" xr:uid="{9E4EF62C-BBB9-40E9-B1DD-9F6376B92BB8}"/>
    <cellStyle name="Normal 100 24 7" xfId="1211" xr:uid="{551FE093-5BE6-42B5-8AAC-5819BDC6407C}"/>
    <cellStyle name="Normal 100 24 8" xfId="1212" xr:uid="{B49493FD-D347-43D1-B868-D9CB5694799A}"/>
    <cellStyle name="Normal 100 24 9" xfId="1213" xr:uid="{9DF65C52-2E61-4927-9174-EF14450BDD95}"/>
    <cellStyle name="Normal 100 25" xfId="1214" xr:uid="{79B6E9F1-60B0-45F2-B3E4-55CD3303E283}"/>
    <cellStyle name="Normal 100 25 10" xfId="1215" xr:uid="{4925ABE5-9AC3-4475-9FCB-87619CDA7D2C}"/>
    <cellStyle name="Normal 100 25 11" xfId="1216" xr:uid="{C6FB26B3-171D-4055-B86C-B3625959965B}"/>
    <cellStyle name="Normal 100 25 2" xfId="1217" xr:uid="{A50ECA1D-A913-49CA-BDF1-FC6ED14B1AAD}"/>
    <cellStyle name="Normal 100 25 2 2" xfId="1218" xr:uid="{1F963102-BD97-4B6E-BAD1-9B7D7444447A}"/>
    <cellStyle name="Normal 100 25 3" xfId="1219" xr:uid="{D1A3BA81-BD34-4B0D-8F18-76595546CDC8}"/>
    <cellStyle name="Normal 100 25 3 2" xfId="1220" xr:uid="{6FF93054-9D91-4725-BA9A-E556F9E2D3C0}"/>
    <cellStyle name="Normal 100 25 3 3" xfId="1221" xr:uid="{A3572119-4877-4D25-9AFA-F8FF190CE1A8}"/>
    <cellStyle name="Normal 100 25 3 3 2" xfId="1222" xr:uid="{6785FF70-EB2E-457D-ACC3-6E3B00D1BC43}"/>
    <cellStyle name="Normal 100 25 3 4" xfId="1223" xr:uid="{8B54ACD2-43FF-4AC4-B876-4C1C44A6549D}"/>
    <cellStyle name="Normal 100 25 4" xfId="1224" xr:uid="{57AEA93F-6C59-452C-9E02-417A2374A60A}"/>
    <cellStyle name="Normal 100 25 4 2" xfId="1225" xr:uid="{B3F7D715-AEA6-43F3-8514-F643C34D9086}"/>
    <cellStyle name="Normal 100 25 5" xfId="1226" xr:uid="{19255253-2388-4DBD-AE0C-D7B51A2737B4}"/>
    <cellStyle name="Normal 100 25 6" xfId="1227" xr:uid="{9A51C37F-5445-4680-841D-F6102A372B9B}"/>
    <cellStyle name="Normal 100 25 7" xfId="1228" xr:uid="{21752FEC-F957-45C6-8A1B-0FE8FDA404CC}"/>
    <cellStyle name="Normal 100 25 8" xfId="1229" xr:uid="{4ABA3F35-F020-4CB4-A699-055F0D1B4D86}"/>
    <cellStyle name="Normal 100 25 9" xfId="1230" xr:uid="{A7329193-56FE-4D09-BC18-5A41B701BB8A}"/>
    <cellStyle name="Normal 100 26" xfId="1231" xr:uid="{692B27AA-BE20-4F1C-BD5E-B6B795E4B741}"/>
    <cellStyle name="Normal 100 26 10" xfId="1232" xr:uid="{33CE95A9-F0DA-4C22-9F7E-538D1162BCB4}"/>
    <cellStyle name="Normal 100 26 11" xfId="1233" xr:uid="{35938262-E163-46AD-B8EB-B05FADC05360}"/>
    <cellStyle name="Normal 100 26 2" xfId="1234" xr:uid="{AC05E8AD-6D47-48BD-B767-9DA29540A1B2}"/>
    <cellStyle name="Normal 100 26 2 2" xfId="1235" xr:uid="{744F5656-AA30-4A44-8D63-314E75A82B4E}"/>
    <cellStyle name="Normal 100 26 3" xfId="1236" xr:uid="{7BE938AF-CE8F-40EC-A536-990F34F4368E}"/>
    <cellStyle name="Normal 100 26 3 2" xfId="1237" xr:uid="{5CD62631-83C0-4327-BF30-CF57D38917EC}"/>
    <cellStyle name="Normal 100 26 3 3" xfId="1238" xr:uid="{D1ED4A24-2B3F-4AD8-9808-3676D12F2C28}"/>
    <cellStyle name="Normal 100 26 3 3 2" xfId="1239" xr:uid="{09046D18-4CB4-4AD0-BBE1-944FFD3715B3}"/>
    <cellStyle name="Normal 100 26 3 4" xfId="1240" xr:uid="{EFAE84F7-ED96-4618-BD13-CFA6A0CC4DC5}"/>
    <cellStyle name="Normal 100 26 4" xfId="1241" xr:uid="{7E0110DE-42D8-4E46-AA64-62967263B971}"/>
    <cellStyle name="Normal 100 26 4 2" xfId="1242" xr:uid="{22E2D91F-B2EB-4F0B-B157-F57275F3128F}"/>
    <cellStyle name="Normal 100 26 5" xfId="1243" xr:uid="{E3CCC8D7-A39F-4FF1-975C-AD2DA8F8C0AF}"/>
    <cellStyle name="Normal 100 26 6" xfId="1244" xr:uid="{A3733D51-A249-415A-B621-570FCEE6FF3F}"/>
    <cellStyle name="Normal 100 26 7" xfId="1245" xr:uid="{F21E04EC-1CF4-48F1-855D-A6A7DC1C41FB}"/>
    <cellStyle name="Normal 100 26 8" xfId="1246" xr:uid="{25F96A00-87A8-4CA3-8BFA-15BDF853C492}"/>
    <cellStyle name="Normal 100 26 9" xfId="1247" xr:uid="{39781172-99DA-4873-8D60-C9C2C9E64CA3}"/>
    <cellStyle name="Normal 100 27" xfId="1248" xr:uid="{171D5D8B-F821-43F3-BDC0-AA644DC061B9}"/>
    <cellStyle name="Normal 100 27 10" xfId="1249" xr:uid="{5E9AE605-36CD-4B9F-92F7-8FCC01E8A3CA}"/>
    <cellStyle name="Normal 100 27 11" xfId="1250" xr:uid="{5ABC55A4-E745-45BB-8833-5285FF709D7A}"/>
    <cellStyle name="Normal 100 27 2" xfId="1251" xr:uid="{FE692269-4481-49BF-907D-91A3AD2F7209}"/>
    <cellStyle name="Normal 100 27 2 2" xfId="1252" xr:uid="{B8F93751-4181-47D6-9019-485D194351AE}"/>
    <cellStyle name="Normal 100 27 3" xfId="1253" xr:uid="{579A0888-17A0-439A-B6E0-7BAE4BC71F44}"/>
    <cellStyle name="Normal 100 27 3 2" xfId="1254" xr:uid="{024828C6-72B1-4DFB-BD3C-CD7717D71A40}"/>
    <cellStyle name="Normal 100 27 3 3" xfId="1255" xr:uid="{B6073200-C398-474B-828A-09076C5C47F7}"/>
    <cellStyle name="Normal 100 27 3 3 2" xfId="1256" xr:uid="{CED7B0F0-D131-4105-9FAD-738EC2609281}"/>
    <cellStyle name="Normal 100 27 3 4" xfId="1257" xr:uid="{B1A49ABB-FED4-4CC5-AC7B-AFDB01B46D98}"/>
    <cellStyle name="Normal 100 27 4" xfId="1258" xr:uid="{7D5A0606-83AD-4074-9373-2E64960F16E8}"/>
    <cellStyle name="Normal 100 27 4 2" xfId="1259" xr:uid="{74FA6ADD-1D9F-4639-B5F7-73C8EE880A39}"/>
    <cellStyle name="Normal 100 27 5" xfId="1260" xr:uid="{4463971D-28D8-45FD-A2E3-546F2DC76D66}"/>
    <cellStyle name="Normal 100 27 6" xfId="1261" xr:uid="{07880456-E4EE-418B-9A47-8DDE7C1B9FEA}"/>
    <cellStyle name="Normal 100 27 7" xfId="1262" xr:uid="{11DD90EC-0BBC-4C6C-82C4-9986791A2F06}"/>
    <cellStyle name="Normal 100 27 8" xfId="1263" xr:uid="{799A13E2-E80F-43BA-8F59-3E61FE2755D9}"/>
    <cellStyle name="Normal 100 27 9" xfId="1264" xr:uid="{1C621D7E-2956-41CB-8FA7-8DAEC30A2D05}"/>
    <cellStyle name="Normal 100 28" xfId="1265" xr:uid="{A2A3479D-7648-4D11-8B5D-F3022F00D3FA}"/>
    <cellStyle name="Normal 100 28 2" xfId="1266" xr:uid="{B73E0A41-002C-4386-9032-67829646C235}"/>
    <cellStyle name="Normal 100 28 2 2" xfId="1267" xr:uid="{7CF53DD6-D239-40B6-831F-C50341E82768}"/>
    <cellStyle name="Normal 100 28 3" xfId="1268" xr:uid="{37FE4AD4-EDCC-429C-9567-040F7A10300B}"/>
    <cellStyle name="Normal 100 29" xfId="1269" xr:uid="{7256F413-A355-410C-B551-5A383482992C}"/>
    <cellStyle name="Normal 100 3" xfId="1270" xr:uid="{4CAEE624-40A8-4EE3-A73D-99767678532C}"/>
    <cellStyle name="Normal 100 3 10" xfId="1271" xr:uid="{B5F058F8-4099-436F-A5AD-31CE875FF00B}"/>
    <cellStyle name="Normal 100 3 11" xfId="1272" xr:uid="{2B66634C-4CD4-4652-9327-D45AB974D18F}"/>
    <cellStyle name="Normal 100 3 2" xfId="1273" xr:uid="{5F1B7382-7FB5-4A37-BAC8-C5034A50E452}"/>
    <cellStyle name="Normal 100 3 2 2" xfId="1274" xr:uid="{620D8F76-F112-4FFB-B697-3C752114934E}"/>
    <cellStyle name="Normal 100 3 3" xfId="1275" xr:uid="{3C26E0FA-7BC3-4DF7-A48D-569225695753}"/>
    <cellStyle name="Normal 100 3 3 2" xfId="1276" xr:uid="{74DED2C1-0442-41C1-95E4-C9DD0626A651}"/>
    <cellStyle name="Normal 100 3 3 3" xfId="1277" xr:uid="{32BE3F32-555F-4700-A9EA-5B63FBC8E296}"/>
    <cellStyle name="Normal 100 3 3 3 2" xfId="1278" xr:uid="{D67388C4-3DBF-42E6-BDAB-804037A34C8F}"/>
    <cellStyle name="Normal 100 3 3 4" xfId="1279" xr:uid="{1AAADA2B-A636-4EEA-818D-E0BBD78A8BA6}"/>
    <cellStyle name="Normal 100 3 4" xfId="1280" xr:uid="{61555DD3-3BF1-42AB-86FB-96B1F342F9C9}"/>
    <cellStyle name="Normal 100 3 4 2" xfId="1281" xr:uid="{D94FB93F-D927-422E-9962-707E7B983FDE}"/>
    <cellStyle name="Normal 100 3 5" xfId="1282" xr:uid="{0D2A40C6-8BA4-406D-99FF-A61324EAEFEB}"/>
    <cellStyle name="Normal 100 3 6" xfId="1283" xr:uid="{1A5FE83C-6544-4013-9F51-787BEAD380D5}"/>
    <cellStyle name="Normal 100 3 7" xfId="1284" xr:uid="{024CB43F-5AD7-4949-9F51-AFE64B112A74}"/>
    <cellStyle name="Normal 100 3 8" xfId="1285" xr:uid="{E50E217A-E794-4C2C-8854-200530C2CC04}"/>
    <cellStyle name="Normal 100 3 9" xfId="1286" xr:uid="{04EFA849-7052-4DD1-BB41-ACDE7B36D641}"/>
    <cellStyle name="Normal 100 30" xfId="1287" xr:uid="{E7208817-FD66-44DD-B352-2698BBE4826E}"/>
    <cellStyle name="Normal 100 31" xfId="1288" xr:uid="{B456CED0-D755-4470-85A5-A6A1D89115E3}"/>
    <cellStyle name="Normal 100 32" xfId="1289" xr:uid="{D5812937-221C-44E5-B93F-34A04E1476D1}"/>
    <cellStyle name="Normal 100 33" xfId="1290" xr:uid="{DB16EABB-F6A4-4795-88F0-AD884B8C76EA}"/>
    <cellStyle name="Normal 100 34" xfId="1291" xr:uid="{BF835489-BE70-4453-8C28-2D915534E00A}"/>
    <cellStyle name="Normal 100 35" xfId="1292" xr:uid="{60EF4A97-984A-4A8C-9DDC-FA162FC212B0}"/>
    <cellStyle name="Normal 100 36" xfId="1293" xr:uid="{58AD767B-BD69-44C8-9997-485D1E786C3F}"/>
    <cellStyle name="Normal 100 4" xfId="1294" xr:uid="{6B299916-3A71-4F65-AA56-A586116A2E62}"/>
    <cellStyle name="Normal 100 4 10" xfId="1295" xr:uid="{92D596D6-ED4B-4D4C-8C7E-F7CB1E788872}"/>
    <cellStyle name="Normal 100 4 11" xfId="1296" xr:uid="{E6AC40CC-A431-46C2-8F03-905EE7FFD831}"/>
    <cellStyle name="Normal 100 4 2" xfId="1297" xr:uid="{07481700-B709-445E-B755-FEFD96BAA024}"/>
    <cellStyle name="Normal 100 4 2 2" xfId="1298" xr:uid="{D9A37674-3CE2-4A65-B022-F31052C56C4B}"/>
    <cellStyle name="Normal 100 4 3" xfId="1299" xr:uid="{73F32DEF-083D-4935-AA56-FDDED214E2CD}"/>
    <cellStyle name="Normal 100 4 3 2" xfId="1300" xr:uid="{EE716FB2-3C2E-4A47-9E4A-7CD1E423620C}"/>
    <cellStyle name="Normal 100 4 3 3" xfId="1301" xr:uid="{0B9ABE7F-C4DC-44E1-BD1D-04266E86B4EC}"/>
    <cellStyle name="Normal 100 4 3 3 2" xfId="1302" xr:uid="{3D331BC7-384B-41D4-A6AD-6688DCFF55AA}"/>
    <cellStyle name="Normal 100 4 3 4" xfId="1303" xr:uid="{87DC19D3-DA9A-413D-A8A8-D13ECCE554E6}"/>
    <cellStyle name="Normal 100 4 4" xfId="1304" xr:uid="{3EA31DE5-4C11-413A-AA64-6115DFBEA594}"/>
    <cellStyle name="Normal 100 4 4 2" xfId="1305" xr:uid="{F3EB049C-D1E1-40F7-BDA5-0D5924F10080}"/>
    <cellStyle name="Normal 100 4 5" xfId="1306" xr:uid="{CE62B20A-5366-4BA1-91CA-C92078FA6B7B}"/>
    <cellStyle name="Normal 100 4 6" xfId="1307" xr:uid="{F8A5FDAD-00DE-4406-A15F-9BA7668C1F4F}"/>
    <cellStyle name="Normal 100 4 7" xfId="1308" xr:uid="{5E201B3E-73DF-45F4-A176-7EBFD810A540}"/>
    <cellStyle name="Normal 100 4 8" xfId="1309" xr:uid="{0F3FA04F-94D2-40A2-9714-5685E944C49D}"/>
    <cellStyle name="Normal 100 4 9" xfId="1310" xr:uid="{AAAA0BE3-10B4-4D14-B3F6-FECE2DA06024}"/>
    <cellStyle name="Normal 100 5" xfId="1311" xr:uid="{8BA2A373-66B4-4C4E-BE1E-059824546CCD}"/>
    <cellStyle name="Normal 100 5 10" xfId="1312" xr:uid="{28E8DD66-5AD0-415F-955F-B8344F783E3C}"/>
    <cellStyle name="Normal 100 5 11" xfId="1313" xr:uid="{9B8E2D51-8CE4-4232-9F63-FD041FC438E9}"/>
    <cellStyle name="Normal 100 5 2" xfId="1314" xr:uid="{D6D18E58-463F-44E1-A212-D7565D8ADF1F}"/>
    <cellStyle name="Normal 100 5 2 2" xfId="1315" xr:uid="{64D45374-E7A9-42E3-972A-645B8BF23C2A}"/>
    <cellStyle name="Normal 100 5 3" xfId="1316" xr:uid="{FBBE5B24-71D1-46AD-9544-E090263F8171}"/>
    <cellStyle name="Normal 100 5 3 2" xfId="1317" xr:uid="{58A2BC00-DBF9-492D-A3BD-B555C38CBC68}"/>
    <cellStyle name="Normal 100 5 3 3" xfId="1318" xr:uid="{5877EABE-15F9-401E-BCFC-031CE8BEE99B}"/>
    <cellStyle name="Normal 100 5 3 3 2" xfId="1319" xr:uid="{6C98955A-F5E9-4B57-8C97-1A2AE56045B5}"/>
    <cellStyle name="Normal 100 5 3 4" xfId="1320" xr:uid="{E40C17DC-62CF-4EE6-BFB2-7ED4EC7C4B25}"/>
    <cellStyle name="Normal 100 5 4" xfId="1321" xr:uid="{7B33A722-D81B-4F77-8C36-0A3887EE7272}"/>
    <cellStyle name="Normal 100 5 4 2" xfId="1322" xr:uid="{216538E4-7BCF-4469-9953-B843166F96DA}"/>
    <cellStyle name="Normal 100 5 5" xfId="1323" xr:uid="{9AAB555A-5974-45F0-BE81-0DE0D65FF709}"/>
    <cellStyle name="Normal 100 5 6" xfId="1324" xr:uid="{C087C433-0F68-4253-BA2F-C7DE55C873DD}"/>
    <cellStyle name="Normal 100 5 7" xfId="1325" xr:uid="{ABB2691D-E044-4253-88D9-7C33C62D163C}"/>
    <cellStyle name="Normal 100 5 8" xfId="1326" xr:uid="{592CAEFF-02DB-4182-B0D5-964F85519099}"/>
    <cellStyle name="Normal 100 5 9" xfId="1327" xr:uid="{5C70577D-DB36-4BF4-97AF-35B770517A77}"/>
    <cellStyle name="Normal 100 6" xfId="1328" xr:uid="{4D99B2B9-C269-47C8-8A36-7C9DEE8B0AEF}"/>
    <cellStyle name="Normal 100 6 10" xfId="1329" xr:uid="{8C9BA153-BE3A-4A1B-A63B-7EEBDCE0CA56}"/>
    <cellStyle name="Normal 100 6 11" xfId="1330" xr:uid="{2F4C9A63-8E53-40A9-89E8-8CC8EFD1B70F}"/>
    <cellStyle name="Normal 100 6 2" xfId="1331" xr:uid="{95462103-83FE-4695-BCBE-ECFE7EAA3869}"/>
    <cellStyle name="Normal 100 6 2 2" xfId="1332" xr:uid="{DECEC5F6-8B47-42B5-87CA-7D081AA7FB02}"/>
    <cellStyle name="Normal 100 6 3" xfId="1333" xr:uid="{924283AA-BE02-42FF-8720-794C587E0B14}"/>
    <cellStyle name="Normal 100 6 3 2" xfId="1334" xr:uid="{342841DF-8D05-4106-B48A-C235481BD392}"/>
    <cellStyle name="Normal 100 6 3 3" xfId="1335" xr:uid="{12FD4224-5BB0-4FA3-90FB-9511EB336C66}"/>
    <cellStyle name="Normal 100 6 3 3 2" xfId="1336" xr:uid="{C9716758-3F79-4E40-B93D-7002B2BF305D}"/>
    <cellStyle name="Normal 100 6 3 4" xfId="1337" xr:uid="{A15BB9AD-8215-4D19-9435-F435C5A903CB}"/>
    <cellStyle name="Normal 100 6 4" xfId="1338" xr:uid="{23DD7126-74A6-4492-83F8-E74A50264297}"/>
    <cellStyle name="Normal 100 6 4 2" xfId="1339" xr:uid="{D000A546-8B7D-4399-956B-F9CC799A069A}"/>
    <cellStyle name="Normal 100 6 5" xfId="1340" xr:uid="{06B79E50-F545-47CD-959A-2AE1A3B14B59}"/>
    <cellStyle name="Normal 100 6 6" xfId="1341" xr:uid="{6BCC4BFA-16C9-4E52-A1A5-F805EE13A9A6}"/>
    <cellStyle name="Normal 100 6 7" xfId="1342" xr:uid="{942EC935-8EBA-4AE3-874C-6741576576F8}"/>
    <cellStyle name="Normal 100 6 8" xfId="1343" xr:uid="{368EF1A2-E55F-4864-9D69-02CED6191BD2}"/>
    <cellStyle name="Normal 100 6 9" xfId="1344" xr:uid="{62ED41F8-4D2F-4F6E-97C8-42160B6459A1}"/>
    <cellStyle name="Normal 100 7" xfId="1345" xr:uid="{DDA4DEA8-84A4-42DB-A80B-BCE99D786016}"/>
    <cellStyle name="Normal 100 7 10" xfId="1346" xr:uid="{7B61AE14-AF9D-4527-A403-080A0F2EEA60}"/>
    <cellStyle name="Normal 100 7 11" xfId="1347" xr:uid="{4EDAAD8D-9C2C-4D9D-B27D-C7D722E12AC8}"/>
    <cellStyle name="Normal 100 7 2" xfId="1348" xr:uid="{92094387-A92D-43AD-B469-48444F1EBDC9}"/>
    <cellStyle name="Normal 100 7 2 2" xfId="1349" xr:uid="{D9EE6B53-B61A-4703-97AA-B3946009D85E}"/>
    <cellStyle name="Normal 100 7 3" xfId="1350" xr:uid="{BD6D7460-787A-4CE1-B484-9BE6670F737B}"/>
    <cellStyle name="Normal 100 7 3 2" xfId="1351" xr:uid="{270B50E4-B168-495C-A2A7-05A26B82BD10}"/>
    <cellStyle name="Normal 100 7 3 3" xfId="1352" xr:uid="{E0B5AFA0-D371-4ADC-AED9-F11EE340E686}"/>
    <cellStyle name="Normal 100 7 3 3 2" xfId="1353" xr:uid="{0800FF8E-2228-4CC3-A133-6D37CA57131B}"/>
    <cellStyle name="Normal 100 7 3 4" xfId="1354" xr:uid="{5B783C6E-0170-4566-BC2D-4A29B5DBF4E3}"/>
    <cellStyle name="Normal 100 7 4" xfId="1355" xr:uid="{5AD04D0A-56D4-431B-B616-F13E5D38BDEC}"/>
    <cellStyle name="Normal 100 7 4 2" xfId="1356" xr:uid="{FA48AD0C-4A2B-480F-85B6-EF2519ABDE87}"/>
    <cellStyle name="Normal 100 7 5" xfId="1357" xr:uid="{BDC7BC46-638A-46CC-9250-C3E9A059E537}"/>
    <cellStyle name="Normal 100 7 6" xfId="1358" xr:uid="{B65B3931-8829-4B2B-9DC5-BBAFF32B83E8}"/>
    <cellStyle name="Normal 100 7 7" xfId="1359" xr:uid="{854F959B-57B9-413E-9C05-51EADE623021}"/>
    <cellStyle name="Normal 100 7 8" xfId="1360" xr:uid="{77F0B938-4994-4C42-BC62-53AE9371B576}"/>
    <cellStyle name="Normal 100 7 9" xfId="1361" xr:uid="{75CF1306-A8C7-4ACF-B24A-E3CF3B47968F}"/>
    <cellStyle name="Normal 100 8" xfId="1362" xr:uid="{D1F81032-DE9B-4F84-8E2D-18D2EF4AFB8E}"/>
    <cellStyle name="Normal 100 8 10" xfId="1363" xr:uid="{B8C453C3-D562-4AF8-AA6C-E483224D23C0}"/>
    <cellStyle name="Normal 100 8 11" xfId="1364" xr:uid="{19AA0471-5A0A-4227-A1F1-5F4E8C9B342A}"/>
    <cellStyle name="Normal 100 8 2" xfId="1365" xr:uid="{ED715F7D-7E65-49F4-A419-22A7435C3765}"/>
    <cellStyle name="Normal 100 8 2 2" xfId="1366" xr:uid="{CD5B60B5-1F35-40B6-AD18-53F4D0FF304D}"/>
    <cellStyle name="Normal 100 8 3" xfId="1367" xr:uid="{7CEE8EAC-8D4B-4F38-BE89-920ED07D5EB1}"/>
    <cellStyle name="Normal 100 8 3 2" xfId="1368" xr:uid="{04BE1E0A-8924-4165-80A5-52EF279AF10D}"/>
    <cellStyle name="Normal 100 8 3 3" xfId="1369" xr:uid="{FC62F183-8EBB-45EB-BA58-9BAD3932A564}"/>
    <cellStyle name="Normal 100 8 3 3 2" xfId="1370" xr:uid="{55809B6C-EC9E-4450-93DD-B953D1E6C8B1}"/>
    <cellStyle name="Normal 100 8 3 4" xfId="1371" xr:uid="{18D059F6-7DB4-45D3-B359-CFBAB31B4873}"/>
    <cellStyle name="Normal 100 8 4" xfId="1372" xr:uid="{84C34995-4DC0-4DF9-9A4E-2BB8F5C8B957}"/>
    <cellStyle name="Normal 100 8 4 2" xfId="1373" xr:uid="{0A02045B-DC35-44E8-9FD5-9E661535B5B9}"/>
    <cellStyle name="Normal 100 8 5" xfId="1374" xr:uid="{EBF2E53C-FFEA-40FA-A76C-BE916E4E1202}"/>
    <cellStyle name="Normal 100 8 6" xfId="1375" xr:uid="{5969E640-8348-465A-BC27-6EDC3DED687F}"/>
    <cellStyle name="Normal 100 8 7" xfId="1376" xr:uid="{45519B60-6E00-43B4-A674-AA4C1CDC02D8}"/>
    <cellStyle name="Normal 100 8 8" xfId="1377" xr:uid="{ADF3C908-0035-4F96-ACE6-F9F655E2DE2C}"/>
    <cellStyle name="Normal 100 8 9" xfId="1378" xr:uid="{73E95BDB-FE55-4421-917E-5D649161EC7E}"/>
    <cellStyle name="Normal 100 9" xfId="1379" xr:uid="{9A7626BF-50A8-4480-BD98-EAD11FF9E07D}"/>
    <cellStyle name="Normal 100 9 10" xfId="1380" xr:uid="{F33B04C0-5D2B-4659-8956-9CFD4371749F}"/>
    <cellStyle name="Normal 100 9 11" xfId="1381" xr:uid="{D152DFFE-AA81-46D4-B485-97470B42CF50}"/>
    <cellStyle name="Normal 100 9 2" xfId="1382" xr:uid="{9AB1C2F0-6F3A-4AD5-A153-311551B2C1BA}"/>
    <cellStyle name="Normal 100 9 2 2" xfId="1383" xr:uid="{1CC541B1-23A2-4612-8CF3-AC92EB9C6063}"/>
    <cellStyle name="Normal 100 9 3" xfId="1384" xr:uid="{7CD13A68-71E6-4A2F-8316-253BA081D8BC}"/>
    <cellStyle name="Normal 100 9 3 2" xfId="1385" xr:uid="{7B93C10E-26A7-41CE-BDC2-132284621143}"/>
    <cellStyle name="Normal 100 9 3 3" xfId="1386" xr:uid="{10BD3A37-9C01-4E6F-837D-89B8BF1573CF}"/>
    <cellStyle name="Normal 100 9 3 3 2" xfId="1387" xr:uid="{D6532299-B9AF-4974-A3AE-C47650F90250}"/>
    <cellStyle name="Normal 100 9 3 4" xfId="1388" xr:uid="{6461B493-634F-4CD8-84FD-7BCDA44FBD51}"/>
    <cellStyle name="Normal 100 9 4" xfId="1389" xr:uid="{4A5F0019-1121-4ACE-B925-1E07F65EA01F}"/>
    <cellStyle name="Normal 100 9 4 2" xfId="1390" xr:uid="{EB69EB40-9525-4F21-92F3-B3364E5D018E}"/>
    <cellStyle name="Normal 100 9 5" xfId="1391" xr:uid="{3C1DCF56-F383-47BE-961E-4D8710931405}"/>
    <cellStyle name="Normal 100 9 6" xfId="1392" xr:uid="{496CFFD0-0AC8-4249-A54B-1D2E0BB10602}"/>
    <cellStyle name="Normal 100 9 7" xfId="1393" xr:uid="{C7CA2E21-0EF2-4EF6-ABA3-0120042FA07B}"/>
    <cellStyle name="Normal 100 9 8" xfId="1394" xr:uid="{6A4CE25E-5C7C-4A18-B115-A958EFE649CC}"/>
    <cellStyle name="Normal 100 9 9" xfId="1395" xr:uid="{803F535E-5407-4270-9E23-FF70846D1DC9}"/>
    <cellStyle name="Normal 106" xfId="1396" xr:uid="{32196DA2-E981-4A8E-B2D1-1586F3B452BF}"/>
    <cellStyle name="Normal 106 10" xfId="1397" xr:uid="{98FBA188-B38A-47ED-B053-9B33D413F89C}"/>
    <cellStyle name="Normal 106 10 10" xfId="1398" xr:uid="{CBE6FCE6-DD81-41CF-BA2D-4298C0910680}"/>
    <cellStyle name="Normal 106 10 11" xfId="1399" xr:uid="{F4706CAE-8D6A-468B-9441-584E9AE37DA2}"/>
    <cellStyle name="Normal 106 10 2" xfId="1400" xr:uid="{F2C165C6-5F51-49D5-BC18-5EBB731570BF}"/>
    <cellStyle name="Normal 106 10 2 2" xfId="1401" xr:uid="{3FE4911E-FDBE-43AC-AB8E-14AB9473F9C1}"/>
    <cellStyle name="Normal 106 10 3" xfId="1402" xr:uid="{7038CC23-6656-48B5-9936-22C4F8BA4B18}"/>
    <cellStyle name="Normal 106 10 3 2" xfId="1403" xr:uid="{8BE01A80-2203-427D-B991-8934F82E2EB5}"/>
    <cellStyle name="Normal 106 10 3 3" xfId="1404" xr:uid="{25294D22-74DD-43AE-8047-91ADA1DF7585}"/>
    <cellStyle name="Normal 106 10 3 3 2" xfId="1405" xr:uid="{4FE9E8ED-7491-4BFC-874B-D61B80E00376}"/>
    <cellStyle name="Normal 106 10 3 4" xfId="1406" xr:uid="{54407C44-62E9-4DE1-BC46-688EC914908C}"/>
    <cellStyle name="Normal 106 10 4" xfId="1407" xr:uid="{625A4DCC-4CD9-44CF-8C8C-432E9E5AE948}"/>
    <cellStyle name="Normal 106 10 4 2" xfId="1408" xr:uid="{ED230298-1CFF-4B87-9178-4316401F64A4}"/>
    <cellStyle name="Normal 106 10 5" xfId="1409" xr:uid="{7B49FEB0-57DC-456F-91B8-BDA99C11D49E}"/>
    <cellStyle name="Normal 106 10 6" xfId="1410" xr:uid="{001F7CAC-A022-4342-AF97-434E436C649D}"/>
    <cellStyle name="Normal 106 10 7" xfId="1411" xr:uid="{4AE7CB43-5F96-494E-BC5B-BE325975F270}"/>
    <cellStyle name="Normal 106 10 8" xfId="1412" xr:uid="{87205BA1-9C14-4D0C-8642-05F59597BDDF}"/>
    <cellStyle name="Normal 106 10 9" xfId="1413" xr:uid="{583C3376-732B-4C46-9B63-4DBFF7DAE063}"/>
    <cellStyle name="Normal 106 11" xfId="1414" xr:uid="{F0D3488B-344B-4138-B2F7-CA925D039B4D}"/>
    <cellStyle name="Normal 106 11 10" xfId="1415" xr:uid="{133B8C82-4021-4A50-836F-2BF730A66A91}"/>
    <cellStyle name="Normal 106 11 11" xfId="1416" xr:uid="{5B9FB360-7E2B-4516-89B8-7075320B085B}"/>
    <cellStyle name="Normal 106 11 2" xfId="1417" xr:uid="{C5CDCF26-55F5-4AB4-99AE-57303F4E3042}"/>
    <cellStyle name="Normal 106 11 2 2" xfId="1418" xr:uid="{BE948B40-958D-4A3F-830D-F36184101994}"/>
    <cellStyle name="Normal 106 11 3" xfId="1419" xr:uid="{4F8553C7-8AC1-400F-AC8E-B21F093E84E9}"/>
    <cellStyle name="Normal 106 11 3 2" xfId="1420" xr:uid="{EAFC0443-007E-455A-B79E-2FC3A236AD2F}"/>
    <cellStyle name="Normal 106 11 3 3" xfId="1421" xr:uid="{B2FB4691-A6D5-4328-972B-0E172C5C6950}"/>
    <cellStyle name="Normal 106 11 3 3 2" xfId="1422" xr:uid="{4AD6A692-C560-4E83-8DB3-1322A72DDB3E}"/>
    <cellStyle name="Normal 106 11 3 4" xfId="1423" xr:uid="{190C094D-20CD-4334-AD71-01C94D9CDD20}"/>
    <cellStyle name="Normal 106 11 4" xfId="1424" xr:uid="{D735083F-CEE5-41B2-92EE-32D55C2C3125}"/>
    <cellStyle name="Normal 106 11 4 2" xfId="1425" xr:uid="{A82AAE09-8BD6-40D4-BA95-AE731152863A}"/>
    <cellStyle name="Normal 106 11 5" xfId="1426" xr:uid="{8834BF28-A6A0-4B52-B8A1-46FE6E859966}"/>
    <cellStyle name="Normal 106 11 6" xfId="1427" xr:uid="{8720AFF1-6AFD-4F94-A1DB-FD5B0DA9A319}"/>
    <cellStyle name="Normal 106 11 7" xfId="1428" xr:uid="{BB55FF5B-D506-4B14-A9D1-E6283CBCB25E}"/>
    <cellStyle name="Normal 106 11 8" xfId="1429" xr:uid="{7D7633A0-BAA2-4532-862C-E89D7684D23C}"/>
    <cellStyle name="Normal 106 11 9" xfId="1430" xr:uid="{28B58A18-7B6D-4FCD-97AB-9C1F77B05526}"/>
    <cellStyle name="Normal 106 12" xfId="1431" xr:uid="{688AD1EA-6190-469F-A4BE-A81393B2A94D}"/>
    <cellStyle name="Normal 106 12 10" xfId="1432" xr:uid="{64CA305D-74EB-4DBA-94E1-C8A7AE5469D9}"/>
    <cellStyle name="Normal 106 12 11" xfId="1433" xr:uid="{E22E440D-F194-468A-BD19-63706498A643}"/>
    <cellStyle name="Normal 106 12 2" xfId="1434" xr:uid="{FDBA6B1C-5CC8-417D-9F64-39DFB82E6DC7}"/>
    <cellStyle name="Normal 106 12 2 2" xfId="1435" xr:uid="{8FD5E94F-DC45-49F8-A1E3-B28CFAB94AF1}"/>
    <cellStyle name="Normal 106 12 3" xfId="1436" xr:uid="{C7BA9F8B-A0EE-4F12-92F4-DE3456BBAF07}"/>
    <cellStyle name="Normal 106 12 3 2" xfId="1437" xr:uid="{A2D35B33-473C-4DFD-A663-06A1A20626AD}"/>
    <cellStyle name="Normal 106 12 3 3" xfId="1438" xr:uid="{8E1A0F59-4D8B-4C8C-B8F8-CDED4BDCBA01}"/>
    <cellStyle name="Normal 106 12 3 3 2" xfId="1439" xr:uid="{75F826FA-966C-45A2-A971-4A8A2D356D50}"/>
    <cellStyle name="Normal 106 12 3 4" xfId="1440" xr:uid="{6123630E-C4EA-4966-BA4A-624FAE8D54E8}"/>
    <cellStyle name="Normal 106 12 4" xfId="1441" xr:uid="{DC55D74A-C08F-4D8D-A48C-A42989BDE778}"/>
    <cellStyle name="Normal 106 12 4 2" xfId="1442" xr:uid="{ACA13063-55ED-4D77-81F2-21734E6F34A6}"/>
    <cellStyle name="Normal 106 12 5" xfId="1443" xr:uid="{EB23EBD8-D50C-41F5-B19F-4FB1F2FD2091}"/>
    <cellStyle name="Normal 106 12 6" xfId="1444" xr:uid="{B58B3397-605F-4F9D-AB3D-7021FE2B337F}"/>
    <cellStyle name="Normal 106 12 7" xfId="1445" xr:uid="{A66FA039-0B80-4B0F-8B7A-5224E1481B46}"/>
    <cellStyle name="Normal 106 12 8" xfId="1446" xr:uid="{47ACA373-4831-4C27-AAA2-C6EA9FD97D01}"/>
    <cellStyle name="Normal 106 12 9" xfId="1447" xr:uid="{0BD00DF4-AE4B-409F-92D2-49B4501482C8}"/>
    <cellStyle name="Normal 106 13" xfId="1448" xr:uid="{BBA8FFFD-5F40-438F-B706-F0B579728135}"/>
    <cellStyle name="Normal 106 13 10" xfId="1449" xr:uid="{E1B65E17-23C7-4B3A-A281-9681722AA13C}"/>
    <cellStyle name="Normal 106 13 11" xfId="1450" xr:uid="{1638C4D6-7D00-483D-93A7-DE820E5BC820}"/>
    <cellStyle name="Normal 106 13 2" xfId="1451" xr:uid="{FFCEA730-4EC7-4F47-89EE-927F849A11EB}"/>
    <cellStyle name="Normal 106 13 2 2" xfId="1452" xr:uid="{C10B6145-BF44-45DF-9DD2-490E87D58E6D}"/>
    <cellStyle name="Normal 106 13 3" xfId="1453" xr:uid="{5F18CBD8-C1C1-4C39-9959-14577ACF1503}"/>
    <cellStyle name="Normal 106 13 3 2" xfId="1454" xr:uid="{74E5BF63-CA5D-47DE-9A6A-3D17FCE857B1}"/>
    <cellStyle name="Normal 106 13 3 3" xfId="1455" xr:uid="{BC963F8F-8036-4345-BB9F-342A2237DE54}"/>
    <cellStyle name="Normal 106 13 3 3 2" xfId="1456" xr:uid="{C6E89898-8DE2-4E87-905A-1BB407205FF8}"/>
    <cellStyle name="Normal 106 13 3 4" xfId="1457" xr:uid="{8E69D5C7-8C0D-46F8-A870-7B75C365F152}"/>
    <cellStyle name="Normal 106 13 4" xfId="1458" xr:uid="{FE79D050-B2FF-42F1-B436-8FA13C19D43C}"/>
    <cellStyle name="Normal 106 13 4 2" xfId="1459" xr:uid="{6C23F5B8-6C40-46D5-912D-A969C7A6F43E}"/>
    <cellStyle name="Normal 106 13 5" xfId="1460" xr:uid="{A7CC6EA8-6E7E-4A3E-982A-D127A44BC13E}"/>
    <cellStyle name="Normal 106 13 6" xfId="1461" xr:uid="{8CE52D3D-60D3-4055-B947-43C24364469F}"/>
    <cellStyle name="Normal 106 13 7" xfId="1462" xr:uid="{695560DD-15E9-468A-BA2D-B1428623881A}"/>
    <cellStyle name="Normal 106 13 8" xfId="1463" xr:uid="{D0C8E8B1-3B23-4ED2-825E-6F519AEA6BBE}"/>
    <cellStyle name="Normal 106 13 9" xfId="1464" xr:uid="{4119FE52-A54E-4E9D-9C79-071517188E61}"/>
    <cellStyle name="Normal 106 14" xfId="1465" xr:uid="{A71CAB47-74D3-4632-AC5B-86CAC1221C7B}"/>
    <cellStyle name="Normal 106 14 10" xfId="1466" xr:uid="{F5100393-668D-42DB-B25C-D59D86705941}"/>
    <cellStyle name="Normal 106 14 11" xfId="1467" xr:uid="{54A623C9-D69E-4605-9299-97E8472252B4}"/>
    <cellStyle name="Normal 106 14 2" xfId="1468" xr:uid="{83069673-B1BA-4E0C-81A3-DB2A9B664F15}"/>
    <cellStyle name="Normal 106 14 2 2" xfId="1469" xr:uid="{CBFBBDD7-479A-4737-BA92-DE954D05867E}"/>
    <cellStyle name="Normal 106 14 3" xfId="1470" xr:uid="{D7289560-9A4C-41DB-ABCB-56A52A6F4D78}"/>
    <cellStyle name="Normal 106 14 3 2" xfId="1471" xr:uid="{71C87E94-BA22-417C-961C-FB09593DF35F}"/>
    <cellStyle name="Normal 106 14 3 3" xfId="1472" xr:uid="{32230082-A790-4791-9B49-E86E090F7DCA}"/>
    <cellStyle name="Normal 106 14 3 3 2" xfId="1473" xr:uid="{DFE35B2D-9AFC-4EC8-A611-C90CF0C0ECBF}"/>
    <cellStyle name="Normal 106 14 3 4" xfId="1474" xr:uid="{4A9B4253-BEDD-4719-93B3-E3072EF3D2F9}"/>
    <cellStyle name="Normal 106 14 4" xfId="1475" xr:uid="{621D85BE-33DE-4E65-99AA-D806099CB26C}"/>
    <cellStyle name="Normal 106 14 4 2" xfId="1476" xr:uid="{9E71B8B8-0F07-4BD8-B628-EF7B73FD30C4}"/>
    <cellStyle name="Normal 106 14 5" xfId="1477" xr:uid="{21B06411-E321-4D01-948C-E5B096B78574}"/>
    <cellStyle name="Normal 106 14 6" xfId="1478" xr:uid="{08EDEF1B-5724-4C06-89FD-37B410F8ECFD}"/>
    <cellStyle name="Normal 106 14 7" xfId="1479" xr:uid="{3E0EF0CF-D8B0-4883-84BF-44CDE2AE60FD}"/>
    <cellStyle name="Normal 106 14 8" xfId="1480" xr:uid="{BD7274E8-8D70-4527-B428-D1C53E36E1A0}"/>
    <cellStyle name="Normal 106 14 9" xfId="1481" xr:uid="{D6E63ECC-6D43-4F92-9DF7-69AA1CFAD801}"/>
    <cellStyle name="Normal 106 15" xfId="1482" xr:uid="{81C283A2-8D79-49F5-98A9-9BE36D913CC1}"/>
    <cellStyle name="Normal 106 15 10" xfId="1483" xr:uid="{81396BFB-F5C4-4C75-9563-2B425A07116E}"/>
    <cellStyle name="Normal 106 15 11" xfId="1484" xr:uid="{5E4565EF-6910-42B8-A027-C2F845D2CF4E}"/>
    <cellStyle name="Normal 106 15 2" xfId="1485" xr:uid="{646A667C-95B0-4ACD-908A-7D90E7B44263}"/>
    <cellStyle name="Normal 106 15 2 2" xfId="1486" xr:uid="{B33B83D4-34FE-42DC-A19A-4FED84929DF5}"/>
    <cellStyle name="Normal 106 15 3" xfId="1487" xr:uid="{4AD1E611-27CA-4263-B84F-A0C16BAF8EEA}"/>
    <cellStyle name="Normal 106 15 3 2" xfId="1488" xr:uid="{79FA5BF1-25D6-4FF5-8BA4-4E58E90C7F7B}"/>
    <cellStyle name="Normal 106 15 3 3" xfId="1489" xr:uid="{51E460C3-ADCD-4134-9749-897636F56535}"/>
    <cellStyle name="Normal 106 15 3 3 2" xfId="1490" xr:uid="{F0E50CCC-CF18-49A4-87CB-7A84FC865DEC}"/>
    <cellStyle name="Normal 106 15 3 4" xfId="1491" xr:uid="{688C3CDA-A542-4943-AB47-88FFD580FABA}"/>
    <cellStyle name="Normal 106 15 4" xfId="1492" xr:uid="{9C44FACC-ECEF-41FC-8855-A05E8FBFC807}"/>
    <cellStyle name="Normal 106 15 4 2" xfId="1493" xr:uid="{F97BF517-FBD6-42CB-96F9-107A85C98CEC}"/>
    <cellStyle name="Normal 106 15 5" xfId="1494" xr:uid="{CBA4894F-5C38-4A47-98B4-A41FB817ED61}"/>
    <cellStyle name="Normal 106 15 6" xfId="1495" xr:uid="{8C7A422F-388E-4107-A73A-63AC68B26A16}"/>
    <cellStyle name="Normal 106 15 7" xfId="1496" xr:uid="{2BFC216F-7D30-41E7-B87F-D8FAAD0D61C1}"/>
    <cellStyle name="Normal 106 15 8" xfId="1497" xr:uid="{A3E21121-FE51-4740-922F-5175E99ED95B}"/>
    <cellStyle name="Normal 106 15 9" xfId="1498" xr:uid="{AD1FE849-CFF7-47DE-BE7B-D0C0506633DD}"/>
    <cellStyle name="Normal 106 16" xfId="1499" xr:uid="{B3F63B97-92F1-4611-AACC-568EFCB82687}"/>
    <cellStyle name="Normal 106 16 10" xfId="1500" xr:uid="{AC3770C5-ED86-4F39-A287-3AC770D46213}"/>
    <cellStyle name="Normal 106 16 11" xfId="1501" xr:uid="{17ED812B-492B-4BFB-A429-E5C10B02B1A3}"/>
    <cellStyle name="Normal 106 16 2" xfId="1502" xr:uid="{E75BAA99-FF43-45B3-9103-3476BF5598A5}"/>
    <cellStyle name="Normal 106 16 2 2" xfId="1503" xr:uid="{E581F844-4580-432A-811A-067BE9027E7C}"/>
    <cellStyle name="Normal 106 16 3" xfId="1504" xr:uid="{CA838473-5C9C-47B0-A881-91A272F9CEFF}"/>
    <cellStyle name="Normal 106 16 3 2" xfId="1505" xr:uid="{B9CEB55A-1989-46D9-95F5-DF303DEE87D8}"/>
    <cellStyle name="Normal 106 16 3 3" xfId="1506" xr:uid="{39E5C682-EA13-4D38-925D-FC18349FC22C}"/>
    <cellStyle name="Normal 106 16 3 3 2" xfId="1507" xr:uid="{0A114BF4-AEE9-453D-8B7C-770A9733D567}"/>
    <cellStyle name="Normal 106 16 3 4" xfId="1508" xr:uid="{2592BD50-21A0-4EF2-802B-35703A349B68}"/>
    <cellStyle name="Normal 106 16 4" xfId="1509" xr:uid="{1C318C25-2C8F-45EC-B91D-4AC5390EC337}"/>
    <cellStyle name="Normal 106 16 4 2" xfId="1510" xr:uid="{88D6E224-41C8-4C85-B44F-A4C43FEF1BC3}"/>
    <cellStyle name="Normal 106 16 5" xfId="1511" xr:uid="{6CBF4EC3-EC4E-457F-BB6B-E6A3C78425B9}"/>
    <cellStyle name="Normal 106 16 6" xfId="1512" xr:uid="{BBB439E2-C01C-4684-BDDD-DA5AA65DBFF3}"/>
    <cellStyle name="Normal 106 16 7" xfId="1513" xr:uid="{B11F3C8C-34B0-4229-A339-955A9AD48B8F}"/>
    <cellStyle name="Normal 106 16 8" xfId="1514" xr:uid="{FCF4098F-383E-495B-9437-D899CA775AD3}"/>
    <cellStyle name="Normal 106 16 9" xfId="1515" xr:uid="{24B656A1-24B8-4B02-B372-2EB2F407A616}"/>
    <cellStyle name="Normal 106 17" xfId="1516" xr:uid="{DEB28D97-5B63-4AB3-BB1B-83172BE8D811}"/>
    <cellStyle name="Normal 106 17 10" xfId="1517" xr:uid="{80289A55-AD37-476F-8396-9714222797BC}"/>
    <cellStyle name="Normal 106 17 11" xfId="1518" xr:uid="{A7B59568-52CF-4866-AB1C-F14CC34F085C}"/>
    <cellStyle name="Normal 106 17 2" xfId="1519" xr:uid="{139B569B-D215-42E3-A1E2-7FA5669145B1}"/>
    <cellStyle name="Normal 106 17 2 2" xfId="1520" xr:uid="{6B1EB74D-48CF-4ED9-A348-99F40CBB88D6}"/>
    <cellStyle name="Normal 106 17 3" xfId="1521" xr:uid="{3C525F8E-EF3D-4EC7-869C-E1979202D92E}"/>
    <cellStyle name="Normal 106 17 3 2" xfId="1522" xr:uid="{46F9BF4A-36E6-4503-9368-EF4AF0EAEB98}"/>
    <cellStyle name="Normal 106 17 3 3" xfId="1523" xr:uid="{83A3591E-89AE-4864-BA5D-4E6F9F15A8DE}"/>
    <cellStyle name="Normal 106 17 3 3 2" xfId="1524" xr:uid="{5A9E3779-76CF-42FF-A580-2CCE9298F440}"/>
    <cellStyle name="Normal 106 17 3 4" xfId="1525" xr:uid="{4D7A53D0-1AF5-48C3-BFD0-63A8BE168D0B}"/>
    <cellStyle name="Normal 106 17 4" xfId="1526" xr:uid="{3C345282-C680-4EDE-AE12-49D47C4DFBC5}"/>
    <cellStyle name="Normal 106 17 4 2" xfId="1527" xr:uid="{9A106034-5451-4A2F-A22C-40BFE3A4B38B}"/>
    <cellStyle name="Normal 106 17 5" xfId="1528" xr:uid="{A70116B3-B0B5-4051-9C40-90E1802E2C91}"/>
    <cellStyle name="Normal 106 17 6" xfId="1529" xr:uid="{0C62230F-5E6B-4779-86B7-76BB8542FD99}"/>
    <cellStyle name="Normal 106 17 7" xfId="1530" xr:uid="{CC4E1034-9864-40BC-B04E-3FF5C97870A4}"/>
    <cellStyle name="Normal 106 17 8" xfId="1531" xr:uid="{90B9D5C1-5EF4-486F-B033-EEBADEE1551E}"/>
    <cellStyle name="Normal 106 17 9" xfId="1532" xr:uid="{CDC8B975-4065-4199-A3C7-BF18A8E30B02}"/>
    <cellStyle name="Normal 106 18" xfId="1533" xr:uid="{5FBD7339-EECC-4151-9FAA-3CB528B1EBA9}"/>
    <cellStyle name="Normal 106 18 10" xfId="1534" xr:uid="{7B080FE1-DEC2-46C2-BAAA-D01A86C6A713}"/>
    <cellStyle name="Normal 106 18 11" xfId="1535" xr:uid="{58E7F12D-5FFE-43DF-8249-C30BDB1768F5}"/>
    <cellStyle name="Normal 106 18 2" xfId="1536" xr:uid="{CCA92191-B1A1-42E2-B519-F413905A7022}"/>
    <cellStyle name="Normal 106 18 2 2" xfId="1537" xr:uid="{3DEAFCD1-5C1D-49A0-86FF-B014C249E22D}"/>
    <cellStyle name="Normal 106 18 3" xfId="1538" xr:uid="{F763B891-82BB-4BB9-992B-7E4DCB92A866}"/>
    <cellStyle name="Normal 106 18 3 2" xfId="1539" xr:uid="{8F662317-7FB8-4F41-8A42-757DD031EC91}"/>
    <cellStyle name="Normal 106 18 3 3" xfId="1540" xr:uid="{2CE3D7F5-726F-46D8-8026-B0DEBFE02B5B}"/>
    <cellStyle name="Normal 106 18 3 3 2" xfId="1541" xr:uid="{F829E0D7-4184-4534-81D6-88F07A05DE74}"/>
    <cellStyle name="Normal 106 18 3 4" xfId="1542" xr:uid="{565E78FE-079C-4FC8-857E-1AB209226C02}"/>
    <cellStyle name="Normal 106 18 4" xfId="1543" xr:uid="{71AAE331-36EE-4893-9540-0EE42194A2B1}"/>
    <cellStyle name="Normal 106 18 4 2" xfId="1544" xr:uid="{9B589740-D2D1-46EA-B4EB-6B23F54F3620}"/>
    <cellStyle name="Normal 106 18 5" xfId="1545" xr:uid="{D75C94ED-54DD-497B-9DDB-77BA6A85E6BD}"/>
    <cellStyle name="Normal 106 18 6" xfId="1546" xr:uid="{055ABB4B-9258-4096-901A-CBE39A1978AB}"/>
    <cellStyle name="Normal 106 18 7" xfId="1547" xr:uid="{0FA54343-7054-48DE-8609-A8E400A7C0FF}"/>
    <cellStyle name="Normal 106 18 8" xfId="1548" xr:uid="{FE78C562-8D61-48B5-990B-6FF2F0B400A4}"/>
    <cellStyle name="Normal 106 18 9" xfId="1549" xr:uid="{C242F366-B58B-4CFD-8C20-30D351E171C7}"/>
    <cellStyle name="Normal 106 19" xfId="1550" xr:uid="{C8DD6108-09DD-43C8-B509-97D82A50A082}"/>
    <cellStyle name="Normal 106 19 10" xfId="1551" xr:uid="{4E72EDAF-4CB9-4BD0-813F-93713DA613F0}"/>
    <cellStyle name="Normal 106 19 11" xfId="1552" xr:uid="{894AC640-88CA-419F-A03D-CD94F3A4CB20}"/>
    <cellStyle name="Normal 106 19 2" xfId="1553" xr:uid="{DC1EF3EE-2D5D-4910-B0B5-930D1191B4B5}"/>
    <cellStyle name="Normal 106 19 2 2" xfId="1554" xr:uid="{3456C334-7CDB-427E-9548-04F860A4DA46}"/>
    <cellStyle name="Normal 106 19 3" xfId="1555" xr:uid="{0160FE8F-15A4-4825-9973-33F41EDC192A}"/>
    <cellStyle name="Normal 106 19 3 2" xfId="1556" xr:uid="{E82999A5-8093-49BE-B45B-ACEB91D73F00}"/>
    <cellStyle name="Normal 106 19 3 3" xfId="1557" xr:uid="{87FD7C2D-93AB-4C97-AADF-27B1F763D209}"/>
    <cellStyle name="Normal 106 19 3 3 2" xfId="1558" xr:uid="{5C643FBB-AD53-4DB8-8293-ECDE06F2399C}"/>
    <cellStyle name="Normal 106 19 3 4" xfId="1559" xr:uid="{C2300CE2-1032-4AFA-B167-47FF7B6D7061}"/>
    <cellStyle name="Normal 106 19 4" xfId="1560" xr:uid="{7E1F93E7-08FD-4A6B-BD52-333C8356C3C5}"/>
    <cellStyle name="Normal 106 19 4 2" xfId="1561" xr:uid="{93ACF7F7-EF70-4B04-BC90-63EC4E861B50}"/>
    <cellStyle name="Normal 106 19 5" xfId="1562" xr:uid="{489E6872-CB33-40C3-95B5-1E4D3328EB60}"/>
    <cellStyle name="Normal 106 19 6" xfId="1563" xr:uid="{B14C3045-D813-4DD4-8529-AC511B418126}"/>
    <cellStyle name="Normal 106 19 7" xfId="1564" xr:uid="{05E22895-4E78-4355-99B4-C59EE35B4283}"/>
    <cellStyle name="Normal 106 19 8" xfId="1565" xr:uid="{099DA9A5-490F-4150-9B4E-F31109531114}"/>
    <cellStyle name="Normal 106 19 9" xfId="1566" xr:uid="{367F40FC-A515-4A1E-AC41-DD03CDE7178D}"/>
    <cellStyle name="Normal 106 2" xfId="1567" xr:uid="{4A887AC4-33C2-4667-98CC-A4062F2A8EC6}"/>
    <cellStyle name="Normal 106 2 10" xfId="1568" xr:uid="{F73C91F7-ADF6-4A36-B597-97A1D4643445}"/>
    <cellStyle name="Normal 106 2 11" xfId="1569" xr:uid="{F089B5F9-D5DE-4A11-B6FD-AF5693587EC4}"/>
    <cellStyle name="Normal 106 2 2" xfId="1570" xr:uid="{9799A60D-AAD8-49C6-89E7-F18175FA377C}"/>
    <cellStyle name="Normal 106 2 2 2" xfId="1571" xr:uid="{266D5D56-40A3-4823-9B65-5B8AA5E2D50D}"/>
    <cellStyle name="Normal 106 2 3" xfId="1572" xr:uid="{7831B149-897F-4A08-8FCD-A62528E951D0}"/>
    <cellStyle name="Normal 106 2 3 2" xfId="1573" xr:uid="{54409869-0A0C-4A3A-8D1D-084F4754C3E0}"/>
    <cellStyle name="Normal 106 2 3 3" xfId="1574" xr:uid="{1E36EDE5-A77A-4619-AAA2-8C24AC744D99}"/>
    <cellStyle name="Normal 106 2 3 3 2" xfId="1575" xr:uid="{769770DB-2F09-4015-8704-08CC60994633}"/>
    <cellStyle name="Normal 106 2 3 4" xfId="1576" xr:uid="{EC335723-12A1-45C0-A0CC-6934A3B3F474}"/>
    <cellStyle name="Normal 106 2 4" xfId="1577" xr:uid="{A1A20B75-0F39-40DB-8BC3-1FECF2267EE0}"/>
    <cellStyle name="Normal 106 2 4 2" xfId="1578" xr:uid="{B4514F81-0A3A-4C71-B4C6-61C4B1889F4A}"/>
    <cellStyle name="Normal 106 2 5" xfId="1579" xr:uid="{3E25AEEE-A509-446A-88F7-B93F52AA1121}"/>
    <cellStyle name="Normal 106 2 6" xfId="1580" xr:uid="{77E065E0-BD82-46BD-9CD8-E4DAD3E143DD}"/>
    <cellStyle name="Normal 106 2 7" xfId="1581" xr:uid="{68B6A20F-17EE-4919-BE7F-919D3AC8D490}"/>
    <cellStyle name="Normal 106 2 8" xfId="1582" xr:uid="{AA2DAE7D-E643-41E5-BFA4-EBE6D30B9B8D}"/>
    <cellStyle name="Normal 106 2 9" xfId="1583" xr:uid="{20D48381-720A-4EC7-88EF-23EC8EDA0E24}"/>
    <cellStyle name="Normal 106 20" xfId="1584" xr:uid="{D10EA959-9EC1-4C6D-B512-A961EC12DDCF}"/>
    <cellStyle name="Normal 106 20 10" xfId="1585" xr:uid="{F04C2A71-8D55-4A15-AF61-99864FD4DC8A}"/>
    <cellStyle name="Normal 106 20 11" xfId="1586" xr:uid="{B22A2552-2D44-4733-9604-91DF76C1A9D0}"/>
    <cellStyle name="Normal 106 20 2" xfId="1587" xr:uid="{984754C3-435C-4DF2-8F9C-E918CC7432F0}"/>
    <cellStyle name="Normal 106 20 2 2" xfId="1588" xr:uid="{5F71A031-565D-4F28-BC85-0FC72983B270}"/>
    <cellStyle name="Normal 106 20 3" xfId="1589" xr:uid="{7D72422A-E557-4A48-9D70-25DE0712560E}"/>
    <cellStyle name="Normal 106 20 3 2" xfId="1590" xr:uid="{78DCCB49-E428-4203-8B5E-F2CFFE2A8644}"/>
    <cellStyle name="Normal 106 20 3 3" xfId="1591" xr:uid="{E4F652AA-7FAA-474C-8931-2313A2D90054}"/>
    <cellStyle name="Normal 106 20 3 3 2" xfId="1592" xr:uid="{A6639B09-CD81-4C5F-AFE8-08D1E8601AA8}"/>
    <cellStyle name="Normal 106 20 3 4" xfId="1593" xr:uid="{0237ACC5-6B8E-49D1-83B0-7C825997463F}"/>
    <cellStyle name="Normal 106 20 4" xfId="1594" xr:uid="{C93634F3-C181-4174-BB88-5B2EB5EDC89F}"/>
    <cellStyle name="Normal 106 20 4 2" xfId="1595" xr:uid="{B2B1553B-7471-47EA-9C90-A7F026748F1A}"/>
    <cellStyle name="Normal 106 20 5" xfId="1596" xr:uid="{0B574F4F-EB3D-4F33-93CA-AA381CE5F62F}"/>
    <cellStyle name="Normal 106 20 6" xfId="1597" xr:uid="{F7546B5B-8918-47A7-A99E-90D6382A8840}"/>
    <cellStyle name="Normal 106 20 7" xfId="1598" xr:uid="{026A14C4-EA27-4039-BC27-341EDDE5E7F0}"/>
    <cellStyle name="Normal 106 20 8" xfId="1599" xr:uid="{6C0F83E7-FD9D-4A9E-97D3-E76E452EEEB0}"/>
    <cellStyle name="Normal 106 20 9" xfId="1600" xr:uid="{C5667EE9-F397-4A6F-B574-DC66B93C1383}"/>
    <cellStyle name="Normal 106 21" xfId="1601" xr:uid="{E496C4E2-88E3-42BA-BD9A-90164806F135}"/>
    <cellStyle name="Normal 106 21 10" xfId="1602" xr:uid="{12B7756F-4A6D-41BA-8482-6AFBC03D507F}"/>
    <cellStyle name="Normal 106 21 11" xfId="1603" xr:uid="{3CE8758A-6D42-4F5C-AE99-0D17D4F81EF9}"/>
    <cellStyle name="Normal 106 21 2" xfId="1604" xr:uid="{51EBF55E-DE5A-457C-B6AC-23A5FF41A0A4}"/>
    <cellStyle name="Normal 106 21 2 2" xfId="1605" xr:uid="{C0CC766C-A6A9-4956-BBFE-6CD248ADF7A1}"/>
    <cellStyle name="Normal 106 21 3" xfId="1606" xr:uid="{17B1A761-804C-483A-AAA1-88DC71DFD294}"/>
    <cellStyle name="Normal 106 21 3 2" xfId="1607" xr:uid="{78EA4628-114B-4631-B3A9-53B28A63E142}"/>
    <cellStyle name="Normal 106 21 3 3" xfId="1608" xr:uid="{A321F58A-A1EE-4144-9AC4-17611AA9C7BA}"/>
    <cellStyle name="Normal 106 21 3 3 2" xfId="1609" xr:uid="{9A67F50D-D06E-45F9-BD37-A409F3635F5F}"/>
    <cellStyle name="Normal 106 21 3 4" xfId="1610" xr:uid="{D01D013A-AF3C-4329-8723-E39174770514}"/>
    <cellStyle name="Normal 106 21 4" xfId="1611" xr:uid="{7A05A3F6-F0AC-4FD8-9B96-55166C1FAA81}"/>
    <cellStyle name="Normal 106 21 4 2" xfId="1612" xr:uid="{65C871B7-CEEB-426B-B520-0FC8525C0932}"/>
    <cellStyle name="Normal 106 21 5" xfId="1613" xr:uid="{4984CC99-C062-47AD-856E-0D00C81C0131}"/>
    <cellStyle name="Normal 106 21 6" xfId="1614" xr:uid="{393A0C4D-6D3D-4589-94FF-992A0D71118C}"/>
    <cellStyle name="Normal 106 21 7" xfId="1615" xr:uid="{C6040F7A-9D99-4FF5-A422-E98261AB6926}"/>
    <cellStyle name="Normal 106 21 8" xfId="1616" xr:uid="{B70A30D4-5A77-417F-8BD0-8116CC03BB0F}"/>
    <cellStyle name="Normal 106 21 9" xfId="1617" xr:uid="{74A13B6D-EA71-4EDB-AEAF-552E036BC703}"/>
    <cellStyle name="Normal 106 22" xfId="1618" xr:uid="{88DB4F00-73B7-4FB2-A6EB-480041A51E76}"/>
    <cellStyle name="Normal 106 22 10" xfId="1619" xr:uid="{AF54B9FB-274A-44EB-BAA6-DC9D6EA0A374}"/>
    <cellStyle name="Normal 106 22 11" xfId="1620" xr:uid="{F0EF317E-E2A6-4419-8278-8D81134E1D23}"/>
    <cellStyle name="Normal 106 22 2" xfId="1621" xr:uid="{A827D2B6-62A3-404D-A4CD-4ACBD9B35AA4}"/>
    <cellStyle name="Normal 106 22 2 2" xfId="1622" xr:uid="{D5FA3508-6F72-4242-8334-27C17EDBD689}"/>
    <cellStyle name="Normal 106 22 3" xfId="1623" xr:uid="{F2C23431-6B69-438C-8920-DB9D37EE8B59}"/>
    <cellStyle name="Normal 106 22 3 2" xfId="1624" xr:uid="{CC9FFDA8-2948-46FA-A59C-F4CE9BA8B07D}"/>
    <cellStyle name="Normal 106 22 3 3" xfId="1625" xr:uid="{133F8CCD-D8A5-4589-849C-06640558E2FF}"/>
    <cellStyle name="Normal 106 22 3 3 2" xfId="1626" xr:uid="{6AD26E03-CED2-4A04-BD74-388D4815F151}"/>
    <cellStyle name="Normal 106 22 3 4" xfId="1627" xr:uid="{0A240BCA-F229-42C7-9CC4-4F16BDB93C5E}"/>
    <cellStyle name="Normal 106 22 4" xfId="1628" xr:uid="{02B3DAA9-4433-4950-B557-CC18050F44BD}"/>
    <cellStyle name="Normal 106 22 4 2" xfId="1629" xr:uid="{FA8E19B7-B313-4C87-BCA4-BB02E6C4E43C}"/>
    <cellStyle name="Normal 106 22 5" xfId="1630" xr:uid="{E6455563-8DE6-473C-9E89-02FB6D16A1F1}"/>
    <cellStyle name="Normal 106 22 6" xfId="1631" xr:uid="{A7C876D2-DCA2-458D-8FA6-D164D18B4089}"/>
    <cellStyle name="Normal 106 22 7" xfId="1632" xr:uid="{74780A88-0E57-428F-9E77-E6FE84B6FB0D}"/>
    <cellStyle name="Normal 106 22 8" xfId="1633" xr:uid="{A9267087-B9BB-46EA-828C-D5404D9856FF}"/>
    <cellStyle name="Normal 106 22 9" xfId="1634" xr:uid="{84A67131-DDFA-4269-A64A-3B1592E05285}"/>
    <cellStyle name="Normal 106 23" xfId="1635" xr:uid="{8722A8D2-F977-4EE0-8E5A-A5EFAFD5BEF2}"/>
    <cellStyle name="Normal 106 23 10" xfId="1636" xr:uid="{65943238-4D44-4E4C-BD69-DD6E4187961C}"/>
    <cellStyle name="Normal 106 23 11" xfId="1637" xr:uid="{479AB6FF-C056-4C31-A278-FE85E7D53644}"/>
    <cellStyle name="Normal 106 23 2" xfId="1638" xr:uid="{FBBB5DAC-CE1B-46B5-A80D-56039C5E234F}"/>
    <cellStyle name="Normal 106 23 2 2" xfId="1639" xr:uid="{BB73E5A8-E9AD-49D0-91B1-0BDBEC603CDD}"/>
    <cellStyle name="Normal 106 23 3" xfId="1640" xr:uid="{9710B5D0-F7A4-467C-9BDE-0A14526B83FF}"/>
    <cellStyle name="Normal 106 23 3 2" xfId="1641" xr:uid="{A6F05F73-8F42-445C-A743-8721BF51389B}"/>
    <cellStyle name="Normal 106 23 3 3" xfId="1642" xr:uid="{10A3F3C0-83DB-4649-9737-02760070087B}"/>
    <cellStyle name="Normal 106 23 3 3 2" xfId="1643" xr:uid="{9D23921F-33D4-4452-8482-677032897DAC}"/>
    <cellStyle name="Normal 106 23 3 4" xfId="1644" xr:uid="{48AB14C1-1D61-4E90-A5A8-4BEFFB523783}"/>
    <cellStyle name="Normal 106 23 4" xfId="1645" xr:uid="{879B4589-D125-4351-A4F5-46B7F938F3EB}"/>
    <cellStyle name="Normal 106 23 4 2" xfId="1646" xr:uid="{6AA28137-37A2-400A-8058-8D64DE70E526}"/>
    <cellStyle name="Normal 106 23 5" xfId="1647" xr:uid="{3200618F-64D2-439A-96A2-97DE37C38527}"/>
    <cellStyle name="Normal 106 23 6" xfId="1648" xr:uid="{57AD2652-1D3C-4AEC-8282-F77468E046F1}"/>
    <cellStyle name="Normal 106 23 7" xfId="1649" xr:uid="{1639846A-B045-4274-971B-21D93EF3A92B}"/>
    <cellStyle name="Normal 106 23 8" xfId="1650" xr:uid="{FB637986-0DB8-4910-A368-A2C84DBEFE99}"/>
    <cellStyle name="Normal 106 23 9" xfId="1651" xr:uid="{DBCE5DA7-4FFB-43DC-9494-F3B8942B6B02}"/>
    <cellStyle name="Normal 106 24" xfId="1652" xr:uid="{BEF6C9B0-60C1-4272-9E29-B9324271B61C}"/>
    <cellStyle name="Normal 106 24 10" xfId="1653" xr:uid="{1365CA16-4CBC-4FE2-87CB-4858B9C36AD7}"/>
    <cellStyle name="Normal 106 24 11" xfId="1654" xr:uid="{6036536A-07B0-47A7-BE17-567FC7CB504A}"/>
    <cellStyle name="Normal 106 24 2" xfId="1655" xr:uid="{23B16512-F52F-4769-80BF-EDD01B8874AE}"/>
    <cellStyle name="Normal 106 24 2 2" xfId="1656" xr:uid="{C31677A1-2347-42AC-A048-82897BD1895C}"/>
    <cellStyle name="Normal 106 24 3" xfId="1657" xr:uid="{995F3631-1732-4C16-8A76-C02599D093BB}"/>
    <cellStyle name="Normal 106 24 3 2" xfId="1658" xr:uid="{9AF538AA-81F4-47BA-8A69-1B723C6B95A2}"/>
    <cellStyle name="Normal 106 24 3 3" xfId="1659" xr:uid="{F35FEA64-DD7E-4FDD-BAE1-84727393E912}"/>
    <cellStyle name="Normal 106 24 3 3 2" xfId="1660" xr:uid="{94FF61B7-354E-4D35-943F-53C606B2D9C9}"/>
    <cellStyle name="Normal 106 24 3 4" xfId="1661" xr:uid="{4543981A-AE50-4FA6-A372-50FB69D492A1}"/>
    <cellStyle name="Normal 106 24 4" xfId="1662" xr:uid="{15E64F45-CC96-4758-98FE-A63BCC0093A5}"/>
    <cellStyle name="Normal 106 24 4 2" xfId="1663" xr:uid="{2D5585F8-4E95-4A1D-A7D4-0E94FD8D4016}"/>
    <cellStyle name="Normal 106 24 5" xfId="1664" xr:uid="{F22108E2-A1EE-4E71-905D-8DED28924B82}"/>
    <cellStyle name="Normal 106 24 6" xfId="1665" xr:uid="{AA0D0342-F079-402F-B903-78AE716875C8}"/>
    <cellStyle name="Normal 106 24 7" xfId="1666" xr:uid="{784EE8E1-0B65-4EFE-ACAC-815BBE3B4192}"/>
    <cellStyle name="Normal 106 24 8" xfId="1667" xr:uid="{42036737-7196-4C6E-AF75-20931205F087}"/>
    <cellStyle name="Normal 106 24 9" xfId="1668" xr:uid="{E02758DC-37A1-4DD7-BC4E-507D49F33F45}"/>
    <cellStyle name="Normal 106 25" xfId="1669" xr:uid="{E238184B-EE2A-4C8F-B694-EF8637A8CA75}"/>
    <cellStyle name="Normal 106 25 10" xfId="1670" xr:uid="{933BFDC6-733F-4F7C-AE92-C4243EB33C19}"/>
    <cellStyle name="Normal 106 25 11" xfId="1671" xr:uid="{AA91C26F-3C58-4118-AC35-6DA99443D76D}"/>
    <cellStyle name="Normal 106 25 2" xfId="1672" xr:uid="{44835065-1C4E-45CA-AB3A-BFAF0C05FC0D}"/>
    <cellStyle name="Normal 106 25 2 2" xfId="1673" xr:uid="{2D2450E0-8C91-49F8-B77C-C66C5F85F2C0}"/>
    <cellStyle name="Normal 106 25 3" xfId="1674" xr:uid="{432BB07D-9939-4DD9-B40C-E59E3582192D}"/>
    <cellStyle name="Normal 106 25 3 2" xfId="1675" xr:uid="{3438C660-7A29-432F-B5D2-E29E264A02B3}"/>
    <cellStyle name="Normal 106 25 3 3" xfId="1676" xr:uid="{DB63A110-6542-46DC-B59A-AA45585E74E9}"/>
    <cellStyle name="Normal 106 25 3 3 2" xfId="1677" xr:uid="{B757C8A0-A4F6-419B-A33B-C06E6581A587}"/>
    <cellStyle name="Normal 106 25 3 4" xfId="1678" xr:uid="{631668B9-AE0F-4BDD-A9FD-450B4BCDF141}"/>
    <cellStyle name="Normal 106 25 4" xfId="1679" xr:uid="{F78F3626-5545-4596-B61E-18E450FA8441}"/>
    <cellStyle name="Normal 106 25 4 2" xfId="1680" xr:uid="{643B238D-3A12-46B5-8A52-DE1BA6EE18E3}"/>
    <cellStyle name="Normal 106 25 5" xfId="1681" xr:uid="{D1290798-7F56-435C-89F2-10B9B8BE4A08}"/>
    <cellStyle name="Normal 106 25 6" xfId="1682" xr:uid="{863BBB80-4D4C-48F0-9EB6-E3EC8C54681A}"/>
    <cellStyle name="Normal 106 25 7" xfId="1683" xr:uid="{5F694C68-A91B-4446-8DCF-848CD63BD08C}"/>
    <cellStyle name="Normal 106 25 8" xfId="1684" xr:uid="{05023166-D801-4E34-A777-9232C5ED9BC0}"/>
    <cellStyle name="Normal 106 25 9" xfId="1685" xr:uid="{81C62D6C-ED4A-4E6F-B7AA-D0C321FEE04A}"/>
    <cellStyle name="Normal 106 26" xfId="1686" xr:uid="{675C91A7-B86B-471D-BE9A-25C30A17905E}"/>
    <cellStyle name="Normal 106 26 10" xfId="1687" xr:uid="{D3596B5C-23F0-4D28-9508-31DA32A032CD}"/>
    <cellStyle name="Normal 106 26 11" xfId="1688" xr:uid="{430C1C52-5BD7-42C6-A3C6-607817013BBF}"/>
    <cellStyle name="Normal 106 26 2" xfId="1689" xr:uid="{BC72BA27-DEF6-4D16-BE08-39D5E01EE21E}"/>
    <cellStyle name="Normal 106 26 2 2" xfId="1690" xr:uid="{DF7F36AE-5D37-4E0C-8F57-79532F2F7F5A}"/>
    <cellStyle name="Normal 106 26 3" xfId="1691" xr:uid="{D5DC2071-70C3-4C1E-B40D-D6DA17EF327D}"/>
    <cellStyle name="Normal 106 26 3 2" xfId="1692" xr:uid="{FAE5B621-3E2B-4883-9F2A-427E619FA68F}"/>
    <cellStyle name="Normal 106 26 3 3" xfId="1693" xr:uid="{6D804BEA-13F5-484F-8607-CC6420796534}"/>
    <cellStyle name="Normal 106 26 3 3 2" xfId="1694" xr:uid="{B61DD2EB-66D6-44D8-8B8D-D890FDB6C332}"/>
    <cellStyle name="Normal 106 26 3 4" xfId="1695" xr:uid="{D89DF76D-E33D-4910-88C5-DD67F7FC2026}"/>
    <cellStyle name="Normal 106 26 4" xfId="1696" xr:uid="{78EE544D-DFE5-48B9-93C9-A267ED98C7B5}"/>
    <cellStyle name="Normal 106 26 4 2" xfId="1697" xr:uid="{6FA1CC2C-79DF-4C05-8BB8-A4FCA7F5EBC6}"/>
    <cellStyle name="Normal 106 26 5" xfId="1698" xr:uid="{BB59381A-9685-4343-B1F3-8D69CB456EFA}"/>
    <cellStyle name="Normal 106 26 6" xfId="1699" xr:uid="{B540D3A4-E274-448A-8ADE-33624F83BC0C}"/>
    <cellStyle name="Normal 106 26 7" xfId="1700" xr:uid="{ED48E40E-D23E-4FC1-9618-72A6DA4A56C6}"/>
    <cellStyle name="Normal 106 26 8" xfId="1701" xr:uid="{90B45A2C-B509-4828-BD11-02ABE59C183B}"/>
    <cellStyle name="Normal 106 26 9" xfId="1702" xr:uid="{2B6475AB-06A8-402A-8057-EDD70CA4C171}"/>
    <cellStyle name="Normal 106 27" xfId="1703" xr:uid="{731CA900-85E0-4EA9-830B-411FB2FF62CA}"/>
    <cellStyle name="Normal 106 27 10" xfId="1704" xr:uid="{D233BC90-7701-4A58-B7BE-DCA4B4661C55}"/>
    <cellStyle name="Normal 106 27 11" xfId="1705" xr:uid="{DDAA749C-7F9D-44AA-8C8F-BA7C32492E7A}"/>
    <cellStyle name="Normal 106 27 2" xfId="1706" xr:uid="{22951D42-0FC6-4546-86A1-0BD7D85D5B96}"/>
    <cellStyle name="Normal 106 27 2 2" xfId="1707" xr:uid="{4B3543E8-85E9-488C-BFD4-A836849EF819}"/>
    <cellStyle name="Normal 106 27 3" xfId="1708" xr:uid="{04408C63-1FFB-4B4E-B364-D8060702655F}"/>
    <cellStyle name="Normal 106 27 3 2" xfId="1709" xr:uid="{D5DDA241-F00C-489E-89EA-FCC96857F378}"/>
    <cellStyle name="Normal 106 27 3 3" xfId="1710" xr:uid="{FB662953-458A-475A-9DFF-7216DA24F3EB}"/>
    <cellStyle name="Normal 106 27 3 3 2" xfId="1711" xr:uid="{6EEE38EC-E4BF-4EE8-81EC-A6E79F11145F}"/>
    <cellStyle name="Normal 106 27 3 4" xfId="1712" xr:uid="{9B81FFCB-8538-4E95-9500-326EAF4E7D07}"/>
    <cellStyle name="Normal 106 27 4" xfId="1713" xr:uid="{8BB9FA12-E2FD-43BE-94DA-B0C6495C6F49}"/>
    <cellStyle name="Normal 106 27 4 2" xfId="1714" xr:uid="{6DAC0D5F-DF5D-4791-B0BE-2AF17A2C9B9F}"/>
    <cellStyle name="Normal 106 27 5" xfId="1715" xr:uid="{B29FE7EE-BEC1-49CD-B9D3-9F972F2AFA04}"/>
    <cellStyle name="Normal 106 27 6" xfId="1716" xr:uid="{C1497737-2992-4773-B364-0F865003C439}"/>
    <cellStyle name="Normal 106 27 7" xfId="1717" xr:uid="{69E16733-1E12-4176-9DB6-D7BE966C1F7D}"/>
    <cellStyle name="Normal 106 27 8" xfId="1718" xr:uid="{4CEE9102-12BD-4E05-8ACB-D0D19E2F1482}"/>
    <cellStyle name="Normal 106 27 9" xfId="1719" xr:uid="{B19EB1B0-C12D-48AE-A41A-4BA07F58ED8E}"/>
    <cellStyle name="Normal 106 28" xfId="1720" xr:uid="{419E76C4-E1FA-4A31-B9A2-92F04CF10199}"/>
    <cellStyle name="Normal 106 29" xfId="1721" xr:uid="{F0973F20-6135-425E-B720-0ABF6DA82682}"/>
    <cellStyle name="Normal 106 29 2" xfId="1722" xr:uid="{63F71B37-7E8B-4D36-A542-646E8A3E517B}"/>
    <cellStyle name="Normal 106 29 2 2" xfId="1723" xr:uid="{E67E1898-EF2F-41DF-825D-EEC012276C85}"/>
    <cellStyle name="Normal 106 29 3" xfId="1724" xr:uid="{84F5A0CC-13B5-4682-B573-DFEAEF872209}"/>
    <cellStyle name="Normal 106 3" xfId="1725" xr:uid="{EBDB291A-BBE4-41C9-A417-C946C000D714}"/>
    <cellStyle name="Normal 106 3 10" xfId="1726" xr:uid="{6A8DA0D0-BFE3-4E2F-AA69-AE60F40265B5}"/>
    <cellStyle name="Normal 106 3 11" xfId="1727" xr:uid="{59EDEBFD-2739-4FFC-979A-6495B8E4470D}"/>
    <cellStyle name="Normal 106 3 2" xfId="1728" xr:uid="{CDB8F36F-FFB9-4997-9F24-D8A1AA903D74}"/>
    <cellStyle name="Normal 106 3 2 2" xfId="1729" xr:uid="{422A1609-80E5-4951-A267-9B323BCF79E8}"/>
    <cellStyle name="Normal 106 3 3" xfId="1730" xr:uid="{1735F800-B833-4495-8D29-53F1F9BF7720}"/>
    <cellStyle name="Normal 106 3 3 2" xfId="1731" xr:uid="{469758BF-36F2-4691-B125-034D6692E551}"/>
    <cellStyle name="Normal 106 3 3 3" xfId="1732" xr:uid="{CFDF74B5-95B3-4DBD-AFD8-7E82C15B4F2D}"/>
    <cellStyle name="Normal 106 3 3 3 2" xfId="1733" xr:uid="{69333FB4-CF84-4C53-BA6A-4BD1B27B1CAE}"/>
    <cellStyle name="Normal 106 3 3 4" xfId="1734" xr:uid="{D66A2123-82CE-4967-8451-4F191A7EA6FB}"/>
    <cellStyle name="Normal 106 3 4" xfId="1735" xr:uid="{C1AA0AC7-5D00-4EFD-91BC-6B72A79B4A0D}"/>
    <cellStyle name="Normal 106 3 4 2" xfId="1736" xr:uid="{580926FE-6A9E-4202-A621-0945C95C7AFE}"/>
    <cellStyle name="Normal 106 3 5" xfId="1737" xr:uid="{61C8AB45-3A42-477C-99E4-9863BA7C2D68}"/>
    <cellStyle name="Normal 106 3 6" xfId="1738" xr:uid="{18CCE3EC-7FE7-475C-9340-BC3C6339EDDC}"/>
    <cellStyle name="Normal 106 3 7" xfId="1739" xr:uid="{2F865F5C-198B-4A91-8B41-2A4ED8CC7C40}"/>
    <cellStyle name="Normal 106 3 8" xfId="1740" xr:uid="{204EE982-FBBF-4407-A242-6EC26A8AFC8B}"/>
    <cellStyle name="Normal 106 3 9" xfId="1741" xr:uid="{3960B050-CE28-4DE2-A6C6-06B9C5F28402}"/>
    <cellStyle name="Normal 106 30" xfId="1742" xr:uid="{E84EE78B-F065-4DD9-8E44-24839D768505}"/>
    <cellStyle name="Normal 106 31" xfId="1743" xr:uid="{5114CD4F-945C-4F16-A5BD-29DDA3A6C262}"/>
    <cellStyle name="Normal 106 32" xfId="1744" xr:uid="{71721058-56B9-4899-94C8-63AF9F735480}"/>
    <cellStyle name="Normal 106 33" xfId="1745" xr:uid="{99521D46-21DF-4300-893D-194BBB52A50E}"/>
    <cellStyle name="Normal 106 34" xfId="1746" xr:uid="{37478FCD-5473-4EC4-90B1-F3A09F310C7F}"/>
    <cellStyle name="Normal 2" xfId="3" xr:uid="{6DEFA8D2-74B5-4E4B-B9A6-3F0FA7BA1EED}"/>
    <cellStyle name="Normal 2 2" xfId="1747" xr:uid="{DA50BDAD-F8E5-4B90-8870-5BC8D99DE705}"/>
    <cellStyle name="Porcentaje 2" xfId="7" xr:uid="{28615010-B9D7-4539-9CC1-124FB582C6A5}"/>
    <cellStyle name="Porcentaje 3" xfId="6" xr:uid="{6C190C2C-32EE-457A-8DD7-4B88BAE93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MIRO\Downloads\LICITAR\SONIA\CONTRATO\IDU-246-PARCHEO%20KENNED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wner\Downloads\Presupuesto%20Parque%20San%20Alberto%20electri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CE\PUESTOS%20DE%20SALUD%202009\PRESUPUESTOS%20FINALES\Cardales%20%20unitarios%20actualizados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-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</sheetNames>
    <sheetDataSet>
      <sheetData sheetId="0"/>
      <sheetData sheetId="1"/>
      <sheetData sheetId="2" refreshError="1"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  <sheetName val="5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1">
          <cell r="D21">
            <v>76779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materiales"/>
    </sheetNames>
    <sheetDataSet>
      <sheetData sheetId="0"/>
      <sheetData sheetId="1"/>
      <sheetData sheetId="2">
        <row r="2">
          <cell r="B2">
            <v>1</v>
          </cell>
          <cell r="C2" t="str">
            <v>Armante para dos proyectores</v>
          </cell>
          <cell r="D2" t="str">
            <v>un</v>
          </cell>
          <cell r="E2">
            <v>104000</v>
          </cell>
        </row>
        <row r="3">
          <cell r="B3">
            <v>2</v>
          </cell>
          <cell r="C3" t="str">
            <v>Adaptador de 2"</v>
          </cell>
          <cell r="D3" t="str">
            <v>ml</v>
          </cell>
          <cell r="E3">
            <v>2000</v>
          </cell>
        </row>
        <row r="4">
          <cell r="B4">
            <v>3</v>
          </cell>
          <cell r="D4" t="str">
            <v>ml</v>
          </cell>
          <cell r="E4">
            <v>0</v>
          </cell>
        </row>
        <row r="5">
          <cell r="B5">
            <v>4</v>
          </cell>
          <cell r="D5" t="str">
            <v>ml</v>
          </cell>
          <cell r="E5">
            <v>0</v>
          </cell>
        </row>
        <row r="6">
          <cell r="B6">
            <v>13</v>
          </cell>
          <cell r="C6" t="str">
            <v>Alambre de Cu # 14 desnudo</v>
          </cell>
          <cell r="D6" t="str">
            <v>ml</v>
          </cell>
          <cell r="E6">
            <v>800</v>
          </cell>
        </row>
        <row r="7">
          <cell r="B7">
            <v>14</v>
          </cell>
          <cell r="C7" t="str">
            <v>Alambre de Cu # 12 desnudo</v>
          </cell>
          <cell r="D7" t="str">
            <v>ml</v>
          </cell>
          <cell r="E7">
            <v>1072.5</v>
          </cell>
        </row>
        <row r="8">
          <cell r="B8">
            <v>15</v>
          </cell>
          <cell r="C8" t="str">
            <v>Alambre de Cu # 8 desnudo</v>
          </cell>
          <cell r="D8" t="str">
            <v>ml</v>
          </cell>
          <cell r="E8">
            <v>3289</v>
          </cell>
        </row>
        <row r="9">
          <cell r="B9">
            <v>16</v>
          </cell>
          <cell r="C9" t="str">
            <v>Alambre de Cu # 10 desnudo</v>
          </cell>
          <cell r="D9" t="str">
            <v>ml</v>
          </cell>
          <cell r="E9">
            <v>1315.6000000000001</v>
          </cell>
        </row>
        <row r="10">
          <cell r="B10">
            <v>17</v>
          </cell>
          <cell r="C10" t="str">
            <v>Alambre de Cu # 6 desnudo</v>
          </cell>
          <cell r="D10" t="str">
            <v>ml</v>
          </cell>
          <cell r="E10">
            <v>4500</v>
          </cell>
        </row>
        <row r="11">
          <cell r="B11">
            <v>18</v>
          </cell>
          <cell r="C11" t="str">
            <v>Automaticos enchufables 1x20A</v>
          </cell>
          <cell r="D11" t="str">
            <v>ml</v>
          </cell>
          <cell r="E11">
            <v>12000</v>
          </cell>
        </row>
        <row r="12">
          <cell r="B12">
            <v>19</v>
          </cell>
          <cell r="C12" t="str">
            <v>Automaticos enchufables 2x30A</v>
          </cell>
          <cell r="D12" t="str">
            <v>ml</v>
          </cell>
          <cell r="E12">
            <v>25000</v>
          </cell>
        </row>
        <row r="17">
          <cell r="B17">
            <v>28</v>
          </cell>
          <cell r="C17" t="str">
            <v>Breaker Termomagnetico 3*25 A -25Ka</v>
          </cell>
          <cell r="D17" t="str">
            <v>un</v>
          </cell>
          <cell r="E17">
            <v>120000</v>
          </cell>
        </row>
        <row r="18">
          <cell r="B18">
            <v>30</v>
          </cell>
          <cell r="C18" t="str">
            <v>Breaker Termomagnetico 3*80 A -25Ka</v>
          </cell>
          <cell r="D18" t="str">
            <v>un</v>
          </cell>
          <cell r="E18">
            <v>180000</v>
          </cell>
        </row>
        <row r="19">
          <cell r="B19">
            <v>31</v>
          </cell>
          <cell r="C19" t="str">
            <v>Breaker Termomagnetico 1*30 A -10Ka</v>
          </cell>
          <cell r="D19" t="str">
            <v>un</v>
          </cell>
          <cell r="E19">
            <v>15000</v>
          </cell>
        </row>
        <row r="20">
          <cell r="B20">
            <v>32</v>
          </cell>
          <cell r="C20" t="str">
            <v>Breaker Termomagnetico 3*200 A -25Ka</v>
          </cell>
          <cell r="D20" t="str">
            <v>un</v>
          </cell>
          <cell r="E20">
            <v>250000</v>
          </cell>
        </row>
        <row r="21">
          <cell r="B21">
            <v>33</v>
          </cell>
          <cell r="C21" t="str">
            <v>Breaker Termomagnetico 3*(150-200) A -25Ka</v>
          </cell>
          <cell r="D21" t="str">
            <v>un</v>
          </cell>
          <cell r="E21">
            <v>280000</v>
          </cell>
        </row>
        <row r="23">
          <cell r="B23">
            <v>36</v>
          </cell>
          <cell r="C23" t="str">
            <v>Barra de cobre 20*3 mm -300 A</v>
          </cell>
          <cell r="D23" t="str">
            <v>ml</v>
          </cell>
          <cell r="E23">
            <v>29601</v>
          </cell>
        </row>
        <row r="24">
          <cell r="B24">
            <v>37</v>
          </cell>
          <cell r="C24" t="str">
            <v>Bornera de equipo de medida</v>
          </cell>
          <cell r="D24" t="str">
            <v>un</v>
          </cell>
          <cell r="E24">
            <v>390000</v>
          </cell>
        </row>
        <row r="25">
          <cell r="B25">
            <v>38</v>
          </cell>
          <cell r="C25" t="str">
            <v>Base en concreto</v>
          </cell>
          <cell r="D25" t="str">
            <v>un</v>
          </cell>
          <cell r="E25">
            <v>50050</v>
          </cell>
        </row>
        <row r="26">
          <cell r="B26">
            <v>39</v>
          </cell>
          <cell r="C26" t="str">
            <v>Cable Thwn-Cu # 12</v>
          </cell>
          <cell r="D26" t="str">
            <v>ml</v>
          </cell>
          <cell r="E26">
            <v>1408.4</v>
          </cell>
        </row>
        <row r="27">
          <cell r="B27">
            <v>41</v>
          </cell>
          <cell r="C27" t="str">
            <v>Cable Thwn-Cu # 10</v>
          </cell>
          <cell r="D27" t="str">
            <v>ml</v>
          </cell>
          <cell r="E27">
            <v>1500</v>
          </cell>
        </row>
        <row r="28">
          <cell r="B28">
            <v>42</v>
          </cell>
          <cell r="C28" t="str">
            <v>Cable Thhn-Cu # 8</v>
          </cell>
          <cell r="D28" t="str">
            <v>ml</v>
          </cell>
          <cell r="E28">
            <v>2700</v>
          </cell>
        </row>
        <row r="29">
          <cell r="B29">
            <v>43</v>
          </cell>
          <cell r="C29" t="str">
            <v>Cable Thhn-Cu # 6</v>
          </cell>
          <cell r="D29" t="str">
            <v>ml</v>
          </cell>
          <cell r="E29">
            <v>5688.8</v>
          </cell>
        </row>
        <row r="30">
          <cell r="B30">
            <v>44</v>
          </cell>
          <cell r="C30" t="str">
            <v>Cable Thw-Cu # 4</v>
          </cell>
          <cell r="D30" t="str">
            <v>ml</v>
          </cell>
          <cell r="E30">
            <v>8775</v>
          </cell>
        </row>
        <row r="31">
          <cell r="B31">
            <v>45</v>
          </cell>
          <cell r="C31" t="str">
            <v>Cable Thw-Cu # 2/0</v>
          </cell>
          <cell r="D31" t="str">
            <v>ml</v>
          </cell>
          <cell r="E31">
            <v>15754</v>
          </cell>
        </row>
        <row r="32">
          <cell r="B32">
            <v>46</v>
          </cell>
          <cell r="C32" t="str">
            <v>Cable Thw-Cu #3/0</v>
          </cell>
          <cell r="D32" t="str">
            <v>ml</v>
          </cell>
          <cell r="E32">
            <v>22275.5</v>
          </cell>
        </row>
        <row r="33">
          <cell r="B33">
            <v>47</v>
          </cell>
          <cell r="C33" t="str">
            <v>Certificación Retie</v>
          </cell>
          <cell r="D33" t="str">
            <v>gl</v>
          </cell>
          <cell r="E33">
            <v>1950000</v>
          </cell>
        </row>
        <row r="34">
          <cell r="B34">
            <v>48</v>
          </cell>
          <cell r="C34" t="str">
            <v xml:space="preserve">Cable concentrico 2x6+6 </v>
          </cell>
          <cell r="D34" t="str">
            <v>ml</v>
          </cell>
          <cell r="E34">
            <v>20000</v>
          </cell>
        </row>
        <row r="35">
          <cell r="B35">
            <v>49</v>
          </cell>
          <cell r="C35" t="str">
            <v>Terminal tipo codo uso interior</v>
          </cell>
          <cell r="D35" t="str">
            <v>Jgo</v>
          </cell>
          <cell r="E35">
            <v>1000000</v>
          </cell>
        </row>
        <row r="36">
          <cell r="B36">
            <v>50</v>
          </cell>
          <cell r="C36" t="str">
            <v>Subestaciòn pat mounted de 50 KVA-13200/-220/127V</v>
          </cell>
          <cell r="D36" t="str">
            <v>Un</v>
          </cell>
          <cell r="E36">
            <v>5000000</v>
          </cell>
        </row>
        <row r="37">
          <cell r="B37">
            <v>51</v>
          </cell>
          <cell r="C37" t="str">
            <v>Hidrosolda</v>
          </cell>
          <cell r="D37" t="str">
            <v>gl</v>
          </cell>
          <cell r="E37">
            <v>45000</v>
          </cell>
        </row>
        <row r="38">
          <cell r="B38">
            <v>52</v>
          </cell>
          <cell r="C38" t="str">
            <v>Accesorios</v>
          </cell>
          <cell r="D38" t="str">
            <v>un</v>
          </cell>
          <cell r="E38">
            <v>15000</v>
          </cell>
        </row>
        <row r="39">
          <cell r="B39">
            <v>53</v>
          </cell>
          <cell r="C39" t="str">
            <v>Reparcheo de via</v>
          </cell>
          <cell r="D39" t="str">
            <v>m-2</v>
          </cell>
          <cell r="E39">
            <v>50000</v>
          </cell>
        </row>
        <row r="41">
          <cell r="B41">
            <v>73</v>
          </cell>
          <cell r="C41" t="str">
            <v>Caja de proteccción de breaker 40x30 Cm</v>
          </cell>
          <cell r="D41" t="str">
            <v>Un</v>
          </cell>
          <cell r="E41">
            <v>171600</v>
          </cell>
        </row>
        <row r="42">
          <cell r="B42">
            <v>94</v>
          </cell>
          <cell r="C42" t="str">
            <v>Curva Pvc  2"</v>
          </cell>
          <cell r="D42" t="str">
            <v>Un</v>
          </cell>
          <cell r="E42">
            <v>3575</v>
          </cell>
        </row>
        <row r="43">
          <cell r="B43">
            <v>95</v>
          </cell>
          <cell r="C43" t="str">
            <v>Estudio de disponibilidad</v>
          </cell>
          <cell r="D43" t="str">
            <v>Un</v>
          </cell>
          <cell r="E43">
            <v>390000</v>
          </cell>
        </row>
        <row r="44">
          <cell r="B44">
            <v>96</v>
          </cell>
          <cell r="C44" t="str">
            <v>Revisiòn contador</v>
          </cell>
          <cell r="D44" t="str">
            <v>Un</v>
          </cell>
          <cell r="E44">
            <v>92950</v>
          </cell>
        </row>
        <row r="45">
          <cell r="B45">
            <v>97</v>
          </cell>
          <cell r="C45" t="str">
            <v>Servicio de linea viva</v>
          </cell>
          <cell r="D45" t="str">
            <v>Un</v>
          </cell>
          <cell r="E45">
            <v>1001000</v>
          </cell>
        </row>
        <row r="46">
          <cell r="B46">
            <v>99</v>
          </cell>
          <cell r="C46" t="str">
            <v>Ducto Pvc 3/4" Tipo pesado</v>
          </cell>
          <cell r="D46" t="str">
            <v>ml</v>
          </cell>
          <cell r="E46">
            <v>1500</v>
          </cell>
        </row>
        <row r="47">
          <cell r="B47">
            <v>100</v>
          </cell>
          <cell r="C47" t="str">
            <v>Curva Pvc  2"</v>
          </cell>
          <cell r="D47" t="str">
            <v>Un</v>
          </cell>
          <cell r="E47">
            <v>3575</v>
          </cell>
        </row>
        <row r="48">
          <cell r="B48">
            <v>101</v>
          </cell>
          <cell r="C48" t="str">
            <v>Ducto Pvc 1- 1/4" Tipo pesado</v>
          </cell>
          <cell r="D48" t="str">
            <v>ml</v>
          </cell>
          <cell r="E48">
            <v>2000</v>
          </cell>
        </row>
        <row r="49">
          <cell r="B49">
            <v>103</v>
          </cell>
          <cell r="C49" t="str">
            <v>Ducto Pvc 2" Tipo pesado</v>
          </cell>
          <cell r="D49" t="str">
            <v>ml</v>
          </cell>
          <cell r="E49">
            <v>10400</v>
          </cell>
        </row>
        <row r="50">
          <cell r="B50">
            <v>104</v>
          </cell>
          <cell r="C50" t="str">
            <v>Ducto Pvc 3" Tipo pesado</v>
          </cell>
          <cell r="D50" t="str">
            <v>ml</v>
          </cell>
          <cell r="E50">
            <v>13585</v>
          </cell>
        </row>
        <row r="51">
          <cell r="B51">
            <v>105</v>
          </cell>
          <cell r="C51" t="str">
            <v>Ducto Pvc 1/2" Tipo pesado</v>
          </cell>
          <cell r="D51" t="str">
            <v>ml</v>
          </cell>
          <cell r="E51">
            <v>3000</v>
          </cell>
        </row>
        <row r="52">
          <cell r="B52">
            <v>106</v>
          </cell>
          <cell r="C52" t="str">
            <v>Ladrillo T-1</v>
          </cell>
          <cell r="D52" t="str">
            <v>Un</v>
          </cell>
          <cell r="E52">
            <v>600</v>
          </cell>
        </row>
        <row r="53">
          <cell r="B53">
            <v>107</v>
          </cell>
          <cell r="C53" t="str">
            <v xml:space="preserve">Friso </v>
          </cell>
          <cell r="D53" t="str">
            <v>M-2</v>
          </cell>
          <cell r="E53">
            <v>12000</v>
          </cell>
        </row>
        <row r="54">
          <cell r="B54">
            <v>108</v>
          </cell>
          <cell r="C54" t="str">
            <v>Tapa en angulo de 0,6x0,6</v>
          </cell>
          <cell r="D54" t="str">
            <v>Un</v>
          </cell>
          <cell r="E54">
            <v>120000</v>
          </cell>
        </row>
        <row r="55">
          <cell r="B55">
            <v>109</v>
          </cell>
          <cell r="C55" t="str">
            <v>Concreto</v>
          </cell>
          <cell r="D55" t="str">
            <v>M-3</v>
          </cell>
          <cell r="E55">
            <v>350000</v>
          </cell>
        </row>
        <row r="56">
          <cell r="B56">
            <v>110</v>
          </cell>
          <cell r="C56" t="str">
            <v>Puerta contafuego</v>
          </cell>
          <cell r="D56" t="str">
            <v>Un</v>
          </cell>
          <cell r="E56">
            <v>3500000</v>
          </cell>
        </row>
        <row r="57">
          <cell r="B57">
            <v>111</v>
          </cell>
          <cell r="C57" t="str">
            <v>Muro Contafuego</v>
          </cell>
          <cell r="D57" t="str">
            <v>m-2</v>
          </cell>
          <cell r="E57">
            <v>25000</v>
          </cell>
        </row>
        <row r="58">
          <cell r="B58">
            <v>112</v>
          </cell>
          <cell r="C58" t="str">
            <v>Placa en concreto</v>
          </cell>
          <cell r="D58" t="str">
            <v>m-2</v>
          </cell>
          <cell r="E58">
            <v>80000</v>
          </cell>
        </row>
        <row r="59">
          <cell r="B59">
            <v>113</v>
          </cell>
          <cell r="C59" t="str">
            <v>Tapa en angulo de 0,4x0,4 m</v>
          </cell>
          <cell r="D59" t="str">
            <v>Un</v>
          </cell>
          <cell r="E59">
            <v>60000</v>
          </cell>
        </row>
        <row r="62">
          <cell r="B62">
            <v>116</v>
          </cell>
          <cell r="C62" t="str">
            <v>Manecilla  # 4</v>
          </cell>
          <cell r="D62" t="str">
            <v>Un</v>
          </cell>
          <cell r="E62">
            <v>4576</v>
          </cell>
        </row>
        <row r="63">
          <cell r="B63">
            <v>139</v>
          </cell>
          <cell r="C63" t="str">
            <v>Tubo metalico Galvanizado de 1-1/4"-l=6m</v>
          </cell>
          <cell r="D63" t="str">
            <v>ml</v>
          </cell>
          <cell r="E63">
            <v>65000</v>
          </cell>
        </row>
        <row r="64">
          <cell r="B64">
            <v>140</v>
          </cell>
          <cell r="C64" t="str">
            <v>Varilla  de cobre  5/8"x2.4 mt</v>
          </cell>
          <cell r="D64" t="str">
            <v>Un</v>
          </cell>
          <cell r="E64">
            <v>135850</v>
          </cell>
        </row>
        <row r="65">
          <cell r="B65">
            <v>142</v>
          </cell>
          <cell r="C65" t="str">
            <v>Soldadura Liquida</v>
          </cell>
          <cell r="D65" t="str">
            <v>gl</v>
          </cell>
          <cell r="E65">
            <v>986.7</v>
          </cell>
        </row>
        <row r="66">
          <cell r="B66">
            <v>143</v>
          </cell>
          <cell r="C66" t="str">
            <v>Lampara Tipo  Bala 100W-120V para exteriores</v>
          </cell>
          <cell r="D66" t="str">
            <v>Un</v>
          </cell>
          <cell r="E66">
            <v>104000</v>
          </cell>
        </row>
        <row r="67">
          <cell r="B67">
            <v>144</v>
          </cell>
          <cell r="C67" t="str">
            <v>Lampara Flourescente  100W-120V para exteriores</v>
          </cell>
          <cell r="D67" t="str">
            <v>Un</v>
          </cell>
          <cell r="E67">
            <v>52000</v>
          </cell>
        </row>
        <row r="68">
          <cell r="B68">
            <v>145</v>
          </cell>
          <cell r="C68" t="str">
            <v>Contacto LCD-25 -AC3</v>
          </cell>
          <cell r="D68" t="str">
            <v>Un</v>
          </cell>
          <cell r="E68">
            <v>80000</v>
          </cell>
        </row>
        <row r="69">
          <cell r="B69">
            <v>146</v>
          </cell>
          <cell r="C69" t="str">
            <v>Relé Temporizador  LR -60</v>
          </cell>
          <cell r="D69" t="str">
            <v>Un</v>
          </cell>
          <cell r="E69">
            <v>120000</v>
          </cell>
        </row>
        <row r="81">
          <cell r="E81">
            <v>0</v>
          </cell>
        </row>
        <row r="82">
          <cell r="B82">
            <v>148</v>
          </cell>
          <cell r="C82" t="str">
            <v>Hidrosolda</v>
          </cell>
          <cell r="D82" t="str">
            <v>gl</v>
          </cell>
          <cell r="E82">
            <v>49335</v>
          </cell>
        </row>
        <row r="83">
          <cell r="B83">
            <v>164</v>
          </cell>
          <cell r="C83" t="str">
            <v>Contador Trifásico de 20(100)A-380 V</v>
          </cell>
          <cell r="D83" t="str">
            <v>Un</v>
          </cell>
          <cell r="E83">
            <v>494000</v>
          </cell>
        </row>
        <row r="84">
          <cell r="B84">
            <v>165</v>
          </cell>
          <cell r="C84" t="str">
            <v>Contador  medida directa 2x15-(60)A-2x220-380 V</v>
          </cell>
          <cell r="D84" t="str">
            <v>Un</v>
          </cell>
          <cell r="E84">
            <v>1000000</v>
          </cell>
        </row>
        <row r="85">
          <cell r="B85">
            <v>166</v>
          </cell>
          <cell r="C85" t="str">
            <v>Contador  monofasico de 15(60)A- 120 V</v>
          </cell>
          <cell r="D85" t="str">
            <v>Un</v>
          </cell>
          <cell r="E85">
            <v>100000</v>
          </cell>
        </row>
        <row r="86">
          <cell r="B86">
            <v>167</v>
          </cell>
          <cell r="C86" t="str">
            <v>Adaptador 1/2"</v>
          </cell>
          <cell r="D86" t="str">
            <v>Un</v>
          </cell>
          <cell r="E86">
            <v>231</v>
          </cell>
        </row>
        <row r="87">
          <cell r="B87">
            <v>168</v>
          </cell>
          <cell r="C87" t="str">
            <v>Caja octogonal</v>
          </cell>
          <cell r="D87" t="str">
            <v>Un</v>
          </cell>
          <cell r="E87">
            <v>911.29499999999996</v>
          </cell>
        </row>
        <row r="88">
          <cell r="B88">
            <v>169</v>
          </cell>
          <cell r="C88" t="str">
            <v>Caja rectangular</v>
          </cell>
          <cell r="D88" t="str">
            <v>Un</v>
          </cell>
          <cell r="E88">
            <v>884.73</v>
          </cell>
        </row>
        <row r="89">
          <cell r="B89">
            <v>170</v>
          </cell>
          <cell r="C89" t="str">
            <v>Cable Thwn-Cu # 12</v>
          </cell>
          <cell r="D89" t="str">
            <v>ml</v>
          </cell>
          <cell r="E89">
            <v>1848</v>
          </cell>
        </row>
        <row r="90">
          <cell r="B90">
            <v>171</v>
          </cell>
          <cell r="C90" t="str">
            <v>Alambre de Cu # 14 desnudo</v>
          </cell>
          <cell r="D90" t="str">
            <v>ml</v>
          </cell>
          <cell r="E90">
            <v>744.97500000000002</v>
          </cell>
        </row>
        <row r="91">
          <cell r="B91">
            <v>172</v>
          </cell>
          <cell r="C91" t="str">
            <v>Ducto Pvc 1/2" Tipo pesado</v>
          </cell>
          <cell r="D91" t="str">
            <v>ml</v>
          </cell>
          <cell r="E91">
            <v>788.86500000000001</v>
          </cell>
        </row>
        <row r="92">
          <cell r="B92">
            <v>173</v>
          </cell>
          <cell r="C92" t="str">
            <v>Plafon plastico Ave</v>
          </cell>
          <cell r="D92" t="str">
            <v>Un</v>
          </cell>
          <cell r="E92">
            <v>2000</v>
          </cell>
        </row>
        <row r="93">
          <cell r="B93">
            <v>174</v>
          </cell>
          <cell r="C93" t="str">
            <v>Interruptor sencillo Lx</v>
          </cell>
          <cell r="D93" t="str">
            <v>Un</v>
          </cell>
          <cell r="E93">
            <v>5500</v>
          </cell>
        </row>
        <row r="94">
          <cell r="B94">
            <v>175</v>
          </cell>
          <cell r="C94" t="str">
            <v>Soldadura Liquida</v>
          </cell>
          <cell r="D94" t="str">
            <v>gl</v>
          </cell>
          <cell r="E94">
            <v>796.95</v>
          </cell>
        </row>
        <row r="95">
          <cell r="B95">
            <v>175</v>
          </cell>
          <cell r="C95" t="str">
            <v>Limpiador Pvc</v>
          </cell>
          <cell r="D95" t="str">
            <v>gl</v>
          </cell>
          <cell r="E95">
            <v>398.47500000000002</v>
          </cell>
        </row>
        <row r="96">
          <cell r="B96">
            <v>177</v>
          </cell>
          <cell r="C96" t="str">
            <v>Curva Pvc  1-1/2"</v>
          </cell>
          <cell r="D96" t="str">
            <v>Un</v>
          </cell>
          <cell r="E96">
            <v>346.5</v>
          </cell>
        </row>
        <row r="97">
          <cell r="B97">
            <v>178</v>
          </cell>
          <cell r="C97" t="str">
            <v>Tomacorriente con polo a tierra</v>
          </cell>
          <cell r="D97" t="str">
            <v>Un</v>
          </cell>
          <cell r="E97">
            <v>4500</v>
          </cell>
        </row>
        <row r="98">
          <cell r="B98">
            <v>179</v>
          </cell>
          <cell r="C98" t="str">
            <v xml:space="preserve">Cinta autofundente 3M </v>
          </cell>
          <cell r="D98" t="str">
            <v>Un</v>
          </cell>
          <cell r="E98">
            <v>20000</v>
          </cell>
        </row>
        <row r="99">
          <cell r="B99">
            <v>180</v>
          </cell>
          <cell r="C99" t="str">
            <v>Tomacorriente Bifasica 220V</v>
          </cell>
          <cell r="D99" t="str">
            <v>Un</v>
          </cell>
          <cell r="E99">
            <v>6000</v>
          </cell>
        </row>
        <row r="100">
          <cell r="B100">
            <v>181</v>
          </cell>
          <cell r="C100" t="str">
            <v>Curva pvc 3/4"</v>
          </cell>
          <cell r="D100" t="str">
            <v>Un</v>
          </cell>
          <cell r="E100">
            <v>600</v>
          </cell>
        </row>
        <row r="101">
          <cell r="B101">
            <v>182</v>
          </cell>
          <cell r="D101" t="str">
            <v>Un</v>
          </cell>
        </row>
        <row r="102">
          <cell r="B102">
            <v>183</v>
          </cell>
          <cell r="D102" t="str">
            <v>Un</v>
          </cell>
        </row>
        <row r="103">
          <cell r="B103">
            <v>184</v>
          </cell>
          <cell r="D103" t="str">
            <v>Un</v>
          </cell>
        </row>
        <row r="124">
          <cell r="B124">
            <v>180</v>
          </cell>
          <cell r="C124" t="str">
            <v>Accesorios</v>
          </cell>
          <cell r="D124" t="str">
            <v>Un</v>
          </cell>
          <cell r="E124">
            <v>8222.5</v>
          </cell>
        </row>
        <row r="125">
          <cell r="B125">
            <v>185</v>
          </cell>
          <cell r="C125" t="str">
            <v>Espigo Ping cruzeta</v>
          </cell>
          <cell r="D125" t="str">
            <v>Un</v>
          </cell>
          <cell r="E125">
            <v>9867</v>
          </cell>
        </row>
        <row r="126">
          <cell r="B126">
            <v>186</v>
          </cell>
          <cell r="C126" t="str">
            <v>Aislador tipo ping</v>
          </cell>
          <cell r="D126" t="str">
            <v>Un</v>
          </cell>
          <cell r="E126">
            <v>28350.400000000001</v>
          </cell>
        </row>
        <row r="127">
          <cell r="B127">
            <v>187</v>
          </cell>
          <cell r="C127" t="str">
            <v>Proyecto electrico</v>
          </cell>
          <cell r="D127" t="str">
            <v>Un</v>
          </cell>
          <cell r="E127">
            <v>1300000</v>
          </cell>
        </row>
        <row r="128">
          <cell r="B128">
            <v>189</v>
          </cell>
          <cell r="C128" t="str">
            <v>Perno de maquina 1/2x1-1/2"</v>
          </cell>
          <cell r="D128" t="str">
            <v>Un</v>
          </cell>
          <cell r="E128">
            <v>1907.1000000000001</v>
          </cell>
        </row>
        <row r="129">
          <cell r="B129">
            <v>190</v>
          </cell>
          <cell r="C129" t="str">
            <v>Perno de maquina 5/8"x10"</v>
          </cell>
          <cell r="D129" t="str">
            <v>Un</v>
          </cell>
          <cell r="E129">
            <v>5458.7</v>
          </cell>
        </row>
        <row r="130">
          <cell r="B130">
            <v>191</v>
          </cell>
          <cell r="C130" t="str">
            <v>Diagonal en angulo 0,64 Cmt</v>
          </cell>
          <cell r="D130" t="str">
            <v>Un</v>
          </cell>
          <cell r="E130">
            <v>10688.6</v>
          </cell>
        </row>
        <row r="131">
          <cell r="B131">
            <v>194</v>
          </cell>
          <cell r="C131" t="str">
            <v>Cortacircuito 15 Kv-100A</v>
          </cell>
          <cell r="D131" t="str">
            <v>Un</v>
          </cell>
          <cell r="E131">
            <v>120000</v>
          </cell>
        </row>
        <row r="132">
          <cell r="B132">
            <v>195</v>
          </cell>
          <cell r="C132" t="str">
            <v>Pararrayo 12 Kv-10 Ka</v>
          </cell>
          <cell r="D132" t="str">
            <v>Un</v>
          </cell>
          <cell r="E132">
            <v>125000</v>
          </cell>
        </row>
        <row r="133">
          <cell r="B133">
            <v>196</v>
          </cell>
          <cell r="C133" t="str">
            <v>Tubo Coduit de 1/2" L=3mts</v>
          </cell>
          <cell r="D133" t="str">
            <v>Un</v>
          </cell>
          <cell r="E133">
            <v>24667.5</v>
          </cell>
        </row>
        <row r="134">
          <cell r="B134">
            <v>207</v>
          </cell>
          <cell r="C134" t="str">
            <v>Poste de concreto 12 mts- 1050  Kgr</v>
          </cell>
          <cell r="D134" t="str">
            <v>Un</v>
          </cell>
          <cell r="E134">
            <v>1200000</v>
          </cell>
        </row>
        <row r="135">
          <cell r="B135">
            <v>198</v>
          </cell>
          <cell r="C135" t="str">
            <v>Varilla cooperweld 5/8"x2,2 mts</v>
          </cell>
          <cell r="D135" t="str">
            <v>Un</v>
          </cell>
          <cell r="E135">
            <v>120000</v>
          </cell>
        </row>
        <row r="136">
          <cell r="B136">
            <v>199</v>
          </cell>
          <cell r="C136" t="str">
            <v>Hilo fusible 1-5A,tipo K</v>
          </cell>
          <cell r="D136" t="str">
            <v>Un</v>
          </cell>
          <cell r="E136">
            <v>6363.5</v>
          </cell>
        </row>
        <row r="137">
          <cell r="B137">
            <v>200</v>
          </cell>
          <cell r="C137" t="str">
            <v>Cruzeta metalica de proteeción 1,5 mts 2x2x1/4"</v>
          </cell>
          <cell r="D137" t="str">
            <v>Un</v>
          </cell>
          <cell r="E137">
            <v>107250</v>
          </cell>
        </row>
        <row r="138">
          <cell r="B138">
            <v>201</v>
          </cell>
          <cell r="C138" t="str">
            <v>Esparrago 1/2"x12"</v>
          </cell>
          <cell r="D138" t="str">
            <v>Un</v>
          </cell>
          <cell r="E138">
            <v>9209.2000000000007</v>
          </cell>
        </row>
        <row r="139">
          <cell r="B139">
            <v>202</v>
          </cell>
          <cell r="C139" t="str">
            <v>Esparrago 5/8"x12"</v>
          </cell>
          <cell r="D139" t="str">
            <v>Un</v>
          </cell>
          <cell r="E139">
            <v>9209.2000000000007</v>
          </cell>
        </row>
        <row r="140">
          <cell r="B140">
            <v>203</v>
          </cell>
          <cell r="C140" t="str">
            <v>Tuerca de ojo</v>
          </cell>
          <cell r="D140" t="str">
            <v>Un</v>
          </cell>
          <cell r="E140">
            <v>11154</v>
          </cell>
        </row>
        <row r="141">
          <cell r="B141">
            <v>204</v>
          </cell>
          <cell r="C141" t="str">
            <v>Collarin doble salida de 6-8"</v>
          </cell>
          <cell r="D141" t="str">
            <v>Un</v>
          </cell>
          <cell r="E141">
            <v>2145</v>
          </cell>
        </row>
        <row r="142">
          <cell r="B142">
            <v>205</v>
          </cell>
          <cell r="C142" t="str">
            <v xml:space="preserve">Armante para dos proyectores </v>
          </cell>
          <cell r="D142" t="str">
            <v>Un</v>
          </cell>
          <cell r="E142">
            <v>200000</v>
          </cell>
        </row>
        <row r="143">
          <cell r="B143">
            <v>206</v>
          </cell>
          <cell r="C143" t="str">
            <v>Poste metalico de 4" x 10 m</v>
          </cell>
          <cell r="D143" t="str">
            <v>Un</v>
          </cell>
          <cell r="E143">
            <v>585000</v>
          </cell>
        </row>
        <row r="144">
          <cell r="B144">
            <v>207</v>
          </cell>
          <cell r="C144" t="str">
            <v>Poste de concreto 12 mts- 750Kgr</v>
          </cell>
          <cell r="D144" t="str">
            <v>Un</v>
          </cell>
          <cell r="E144">
            <v>1176375</v>
          </cell>
        </row>
        <row r="145">
          <cell r="B145">
            <v>208</v>
          </cell>
          <cell r="C145" t="str">
            <v>Concreto 3000 P.S.I</v>
          </cell>
          <cell r="D145" t="str">
            <v>m-3</v>
          </cell>
          <cell r="E145">
            <v>344500</v>
          </cell>
        </row>
        <row r="146">
          <cell r="B146">
            <v>209</v>
          </cell>
          <cell r="C146" t="str">
            <v xml:space="preserve">Poste  decorativo metalico de  6,2 Mt  doble ,ref: Homologado </v>
          </cell>
          <cell r="D146" t="str">
            <v>Un</v>
          </cell>
          <cell r="E146">
            <v>1300000</v>
          </cell>
        </row>
        <row r="147">
          <cell r="B147">
            <v>210</v>
          </cell>
          <cell r="C147" t="str">
            <v>Poste  decorativo metalico de 4,2  Mt  sencillo  ,ref: schreder</v>
          </cell>
          <cell r="D147" t="str">
            <v>Un</v>
          </cell>
          <cell r="E147">
            <v>800000</v>
          </cell>
        </row>
        <row r="148">
          <cell r="B148">
            <v>211</v>
          </cell>
          <cell r="C148" t="str">
            <v xml:space="preserve">Base para fijación de poste decorativo </v>
          </cell>
          <cell r="D148" t="str">
            <v>Un</v>
          </cell>
          <cell r="E148">
            <v>150000</v>
          </cell>
        </row>
        <row r="155">
          <cell r="B155">
            <v>212</v>
          </cell>
          <cell r="C155" t="str">
            <v>Cinta bandit 5/8"</v>
          </cell>
          <cell r="D155" t="str">
            <v>ml</v>
          </cell>
          <cell r="E155">
            <v>5755.1</v>
          </cell>
        </row>
        <row r="156">
          <cell r="B156">
            <v>213</v>
          </cell>
          <cell r="C156" t="str">
            <v>Transformador trifásico de 10  K-va- 2X220/380V</v>
          </cell>
          <cell r="D156" t="str">
            <v>Un</v>
          </cell>
          <cell r="E156">
            <v>3500000</v>
          </cell>
        </row>
        <row r="157">
          <cell r="B157">
            <v>214</v>
          </cell>
          <cell r="C157" t="str">
            <v>Transformadores de corriente de 200/5A</v>
          </cell>
          <cell r="D157" t="str">
            <v>Un</v>
          </cell>
          <cell r="E157">
            <v>120000</v>
          </cell>
        </row>
        <row r="158">
          <cell r="B158">
            <v>217</v>
          </cell>
          <cell r="C158" t="str">
            <v>Aislador AXUS</v>
          </cell>
          <cell r="D158" t="str">
            <v>Un</v>
          </cell>
          <cell r="E158">
            <v>106892.5</v>
          </cell>
        </row>
        <row r="159">
          <cell r="B159">
            <v>231</v>
          </cell>
          <cell r="C159" t="str">
            <v>Brazo metalico para luminaria de 1-1/4"</v>
          </cell>
          <cell r="D159" t="str">
            <v>Un</v>
          </cell>
          <cell r="E159">
            <v>78650</v>
          </cell>
        </row>
        <row r="160">
          <cell r="B160">
            <v>240</v>
          </cell>
          <cell r="C160" t="str">
            <v>Modulo de Contador de Medida Directa 0,8X1,4m</v>
          </cell>
          <cell r="D160" t="str">
            <v>Un</v>
          </cell>
          <cell r="E160">
            <v>1950000</v>
          </cell>
        </row>
        <row r="161">
          <cell r="B161">
            <v>243</v>
          </cell>
          <cell r="C161" t="str">
            <v>Aislador portabarra</v>
          </cell>
          <cell r="D161" t="str">
            <v>Un</v>
          </cell>
          <cell r="E161">
            <v>11440</v>
          </cell>
        </row>
        <row r="162">
          <cell r="B162">
            <v>246</v>
          </cell>
          <cell r="C162" t="str">
            <v>Tornillo de cobre 1/4"</v>
          </cell>
          <cell r="D162" t="str">
            <v>Un</v>
          </cell>
          <cell r="E162">
            <v>1500</v>
          </cell>
        </row>
        <row r="163">
          <cell r="B163">
            <v>248</v>
          </cell>
          <cell r="C163" t="str">
            <v xml:space="preserve">Poste metalico de 4,5 m x 2" , Para proyector </v>
          </cell>
          <cell r="D163" t="str">
            <v>Un</v>
          </cell>
          <cell r="E163">
            <v>585000</v>
          </cell>
        </row>
        <row r="164">
          <cell r="B164">
            <v>251</v>
          </cell>
          <cell r="C164" t="str">
            <v>Ladrilo a la vista</v>
          </cell>
          <cell r="D164" t="str">
            <v>Un</v>
          </cell>
          <cell r="E164">
            <v>929.5</v>
          </cell>
        </row>
        <row r="165">
          <cell r="B165">
            <v>252</v>
          </cell>
          <cell r="C165" t="str">
            <v>Cruzeta metelica galvanizada de 2,4 m-2,5x2,5x1/4"</v>
          </cell>
          <cell r="D165" t="str">
            <v>Un</v>
          </cell>
          <cell r="E165">
            <v>100100</v>
          </cell>
        </row>
        <row r="166">
          <cell r="B166">
            <v>253</v>
          </cell>
          <cell r="C166" t="str">
            <v>Ladrillo T-1</v>
          </cell>
          <cell r="D166" t="str">
            <v>Un</v>
          </cell>
          <cell r="E166">
            <v>455</v>
          </cell>
        </row>
        <row r="167">
          <cell r="B167">
            <v>254</v>
          </cell>
          <cell r="C167" t="str">
            <v xml:space="preserve">Friso </v>
          </cell>
          <cell r="D167" t="str">
            <v>M-2</v>
          </cell>
          <cell r="E167">
            <v>15616.9</v>
          </cell>
        </row>
        <row r="168">
          <cell r="B168">
            <v>255</v>
          </cell>
          <cell r="C168" t="str">
            <v>Tapa aro en concreto 0,4x0,4m</v>
          </cell>
          <cell r="D168" t="str">
            <v>Un</v>
          </cell>
          <cell r="E168">
            <v>100100</v>
          </cell>
        </row>
        <row r="169">
          <cell r="B169">
            <v>256</v>
          </cell>
          <cell r="C169" t="str">
            <v>Angulo de 2x2x1/4"</v>
          </cell>
          <cell r="D169" t="str">
            <v>Ml</v>
          </cell>
          <cell r="E169">
            <v>6436.3</v>
          </cell>
        </row>
        <row r="170">
          <cell r="B170">
            <v>257</v>
          </cell>
          <cell r="C170" t="str">
            <v>Acero estructural</v>
          </cell>
          <cell r="D170" t="str">
            <v>kgr</v>
          </cell>
          <cell r="E170">
            <v>3120</v>
          </cell>
        </row>
        <row r="171">
          <cell r="B171">
            <v>258</v>
          </cell>
          <cell r="C171" t="str">
            <v>Triturado</v>
          </cell>
          <cell r="D171" t="str">
            <v>m-3</v>
          </cell>
          <cell r="E171">
            <v>58500</v>
          </cell>
        </row>
        <row r="172">
          <cell r="B172">
            <v>259</v>
          </cell>
          <cell r="C172" t="str">
            <v>Alambre negro</v>
          </cell>
          <cell r="D172" t="str">
            <v>kgr</v>
          </cell>
          <cell r="E172">
            <v>3640</v>
          </cell>
        </row>
        <row r="173">
          <cell r="B173">
            <v>260</v>
          </cell>
          <cell r="C173" t="str">
            <v xml:space="preserve">Arena </v>
          </cell>
          <cell r="D173" t="str">
            <v>m-3</v>
          </cell>
          <cell r="E173">
            <v>32500</v>
          </cell>
        </row>
        <row r="174">
          <cell r="B174">
            <v>261</v>
          </cell>
          <cell r="C174" t="str">
            <v>Cemento</v>
          </cell>
          <cell r="D174" t="str">
            <v>kgr</v>
          </cell>
          <cell r="E174">
            <v>442</v>
          </cell>
        </row>
        <row r="175">
          <cell r="B175">
            <v>262</v>
          </cell>
          <cell r="C175" t="str">
            <v>Tapa en polipropileno 0,35x0,65 m</v>
          </cell>
          <cell r="D175" t="str">
            <v>Un</v>
          </cell>
          <cell r="E175">
            <v>2000000</v>
          </cell>
        </row>
        <row r="176">
          <cell r="B176">
            <v>263</v>
          </cell>
          <cell r="C176" t="str">
            <v>Luminaria tipo  baru leds   70W/220V</v>
          </cell>
          <cell r="D176" t="str">
            <v>Un</v>
          </cell>
          <cell r="E176">
            <v>900000</v>
          </cell>
        </row>
        <row r="177">
          <cell r="B177">
            <v>264</v>
          </cell>
          <cell r="D177" t="str">
            <v>Un</v>
          </cell>
          <cell r="E177">
            <v>600000</v>
          </cell>
        </row>
        <row r="178">
          <cell r="B178">
            <v>265</v>
          </cell>
          <cell r="C178" t="str">
            <v>Luminaria  decorativa tipo  Bolard   100W  / 220V</v>
          </cell>
          <cell r="D178" t="str">
            <v>Un</v>
          </cell>
          <cell r="E178">
            <v>650000</v>
          </cell>
        </row>
        <row r="179">
          <cell r="B179">
            <v>266</v>
          </cell>
          <cell r="C179" t="str">
            <v xml:space="preserve">Ruptura y resane de pavimento </v>
          </cell>
          <cell r="D179" t="str">
            <v>ml</v>
          </cell>
          <cell r="E179">
            <v>39000</v>
          </cell>
        </row>
        <row r="180">
          <cell r="B180">
            <v>267</v>
          </cell>
          <cell r="C180" t="str">
            <v>Proyector RCG   400W - 220V -Metal Halide ,Ref : Roy Alpha</v>
          </cell>
          <cell r="D180" t="str">
            <v>Un</v>
          </cell>
          <cell r="E180">
            <v>450000</v>
          </cell>
        </row>
        <row r="181">
          <cell r="B181">
            <v>268</v>
          </cell>
          <cell r="C181" t="str">
            <v>Tablero trifasico de 24 puestos ,ref; Luminex</v>
          </cell>
          <cell r="D181" t="str">
            <v>Un</v>
          </cell>
          <cell r="E181">
            <v>260000</v>
          </cell>
        </row>
        <row r="182">
          <cell r="B182">
            <v>269</v>
          </cell>
          <cell r="C182" t="str">
            <v>Tablero trifasico de 6 Puestos  ,ref; Luminex</v>
          </cell>
          <cell r="D182" t="str">
            <v>Un</v>
          </cell>
          <cell r="E182">
            <v>45000</v>
          </cell>
        </row>
        <row r="183">
          <cell r="B183">
            <v>270</v>
          </cell>
          <cell r="E183">
            <v>0</v>
          </cell>
        </row>
        <row r="184">
          <cell r="B184">
            <v>271</v>
          </cell>
          <cell r="E184">
            <v>0</v>
          </cell>
        </row>
        <row r="185">
          <cell r="B185">
            <v>272</v>
          </cell>
          <cell r="E185">
            <v>0</v>
          </cell>
        </row>
        <row r="186">
          <cell r="B186">
            <v>273</v>
          </cell>
          <cell r="E186">
            <v>0</v>
          </cell>
        </row>
        <row r="187">
          <cell r="B187">
            <v>274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DEF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4.1"/>
      <sheetName val="4.2"/>
      <sheetName val="4.3"/>
      <sheetName val="4.4"/>
      <sheetName val="4.5"/>
      <sheetName val="5.1"/>
      <sheetName val="5.2"/>
      <sheetName val="5.3"/>
      <sheetName val="6.1"/>
      <sheetName val="6.2"/>
      <sheetName val="6.3"/>
      <sheetName val="7.1"/>
      <sheetName val="7,2"/>
      <sheetName val="7,3"/>
      <sheetName val="7,4"/>
      <sheetName val="7,5"/>
      <sheetName val="7,6"/>
      <sheetName val="8.1"/>
      <sheetName val="8.2"/>
      <sheetName val="8.3"/>
      <sheetName val="9,1"/>
      <sheetName val="9,2"/>
      <sheetName val="9.3"/>
      <sheetName val="9,4"/>
      <sheetName val="10.3"/>
      <sheetName val="10.4"/>
      <sheetName val="10.5"/>
      <sheetName val="10.6"/>
      <sheetName val="10.7"/>
      <sheetName val="10.8"/>
      <sheetName val="12.1"/>
      <sheetName val="12.2"/>
      <sheetName val="12.3"/>
      <sheetName val="12.4"/>
      <sheetName val="ELECTR1"/>
      <sheetName val="ELECTR2"/>
      <sheetName val="ELECTR3"/>
      <sheetName val="T_ equip"/>
      <sheetName val="T_ material"/>
      <sheetName val="T_ M_ de O_"/>
      <sheetName val="DATOS"/>
      <sheetName val="equipos"/>
      <sheetName val="material"/>
      <sheetName val="mano de obra"/>
      <sheetName val="Disc_ Unit"/>
      <sheetName val="Resumen"/>
      <sheetName val="MORTERO 1.3"/>
      <sheetName val="CONCRETO 3000PSI"/>
      <sheetName val="CONCRETO 2000P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ANEXO 7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  <sheetName val="4_2"/>
    </sheetNames>
    <sheetDataSet>
      <sheetData sheetId="0" refreshError="1">
        <row r="38">
          <cell r="B38">
            <v>15555.555555555555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36A7-BB2A-463B-AEF0-5EB925425BC9}">
  <dimension ref="A2:E51"/>
  <sheetViews>
    <sheetView tabSelected="1" workbookViewId="0">
      <selection activeCell="B42" sqref="B42"/>
    </sheetView>
  </sheetViews>
  <sheetFormatPr baseColWidth="10" defaultRowHeight="15" x14ac:dyDescent="0.25"/>
  <cols>
    <col min="1" max="1" width="21.5703125" bestFit="1" customWidth="1"/>
  </cols>
  <sheetData>
    <row r="2" spans="1:5" ht="32.25" customHeight="1" x14ac:dyDescent="0.25">
      <c r="A2" s="49" t="s">
        <v>77</v>
      </c>
      <c r="B2" s="49"/>
      <c r="C2" s="49"/>
      <c r="D2" s="49"/>
      <c r="E2" s="49"/>
    </row>
    <row r="3" spans="1:5" x14ac:dyDescent="0.25">
      <c r="A3" s="50">
        <v>42644</v>
      </c>
      <c r="B3" s="51">
        <v>218.64787547328567</v>
      </c>
    </row>
    <row r="4" spans="1:5" x14ac:dyDescent="0.25">
      <c r="A4" s="50">
        <v>42675</v>
      </c>
      <c r="B4" s="51">
        <v>218.80605805637356</v>
      </c>
    </row>
    <row r="5" spans="1:5" x14ac:dyDescent="0.25">
      <c r="A5" s="50">
        <v>42705</v>
      </c>
      <c r="B5" s="51">
        <v>221.06015986537651</v>
      </c>
    </row>
    <row r="6" spans="1:5" x14ac:dyDescent="0.25">
      <c r="A6" s="50">
        <v>42736</v>
      </c>
      <c r="B6" s="51">
        <v>220.15061001262097</v>
      </c>
    </row>
    <row r="7" spans="1:5" x14ac:dyDescent="0.25">
      <c r="A7" s="50">
        <v>42767</v>
      </c>
      <c r="B7" s="51">
        <v>231.51851072780815</v>
      </c>
    </row>
    <row r="8" spans="1:5" x14ac:dyDescent="0.25">
      <c r="A8" s="50">
        <v>42795</v>
      </c>
      <c r="B8" s="51">
        <v>231.02124526714346</v>
      </c>
    </row>
    <row r="9" spans="1:5" x14ac:dyDescent="0.25">
      <c r="A9" s="50">
        <v>42826</v>
      </c>
      <c r="B9" s="51">
        <v>231.70498527555742</v>
      </c>
    </row>
    <row r="10" spans="1:5" x14ac:dyDescent="0.25">
      <c r="A10" s="50">
        <v>42856</v>
      </c>
      <c r="B10" s="51">
        <v>230.58613798906185</v>
      </c>
    </row>
    <row r="11" spans="1:5" x14ac:dyDescent="0.25">
      <c r="A11" s="50">
        <v>42887</v>
      </c>
      <c r="B11" s="51">
        <v>230.66901556583929</v>
      </c>
    </row>
    <row r="12" spans="1:5" x14ac:dyDescent="0.25">
      <c r="A12" s="50">
        <v>42917</v>
      </c>
      <c r="B12" s="51">
        <v>230.48254101809002</v>
      </c>
    </row>
    <row r="13" spans="1:5" x14ac:dyDescent="0.25">
      <c r="A13" s="50">
        <v>42948</v>
      </c>
      <c r="B13" s="51">
        <v>231.6635464871687</v>
      </c>
    </row>
    <row r="14" spans="1:5" x14ac:dyDescent="0.25">
      <c r="A14" s="50">
        <v>42979</v>
      </c>
      <c r="B14" s="51">
        <v>232.05721497686159</v>
      </c>
    </row>
    <row r="15" spans="1:5" x14ac:dyDescent="0.25">
      <c r="A15" s="50">
        <v>43009</v>
      </c>
      <c r="B15" s="51">
        <v>231.80858224652926</v>
      </c>
    </row>
    <row r="16" spans="1:5" x14ac:dyDescent="0.25">
      <c r="A16" s="50">
        <v>43040</v>
      </c>
      <c r="B16" s="51">
        <v>232.4508834665545</v>
      </c>
    </row>
    <row r="17" spans="1:2" x14ac:dyDescent="0.25">
      <c r="A17" s="50">
        <v>43070</v>
      </c>
      <c r="B17" s="51">
        <v>234.66785864535129</v>
      </c>
    </row>
    <row r="18" spans="1:2" x14ac:dyDescent="0.25">
      <c r="A18" s="50">
        <v>43101</v>
      </c>
      <c r="B18" s="51">
        <v>234.97864955826674</v>
      </c>
    </row>
    <row r="19" spans="1:2" x14ac:dyDescent="0.25">
      <c r="A19" s="50">
        <v>43132</v>
      </c>
      <c r="B19" s="52">
        <v>246.6887883887253</v>
      </c>
    </row>
    <row r="20" spans="1:2" x14ac:dyDescent="0.25">
      <c r="A20" s="50">
        <v>43160</v>
      </c>
      <c r="B20" s="52">
        <v>247.25483803113167</v>
      </c>
    </row>
    <row r="21" spans="1:2" x14ac:dyDescent="0.25">
      <c r="A21" s="50">
        <v>43191</v>
      </c>
      <c r="B21" s="52">
        <v>247.4943205721498</v>
      </c>
    </row>
    <row r="22" spans="1:2" x14ac:dyDescent="0.25">
      <c r="A22" s="50">
        <v>43221</v>
      </c>
      <c r="B22" s="52">
        <v>246.95004206983594</v>
      </c>
    </row>
    <row r="23" spans="1:2" x14ac:dyDescent="0.25">
      <c r="A23" s="50">
        <v>43252</v>
      </c>
      <c r="B23" s="52">
        <v>249.19246949936894</v>
      </c>
    </row>
    <row r="24" spans="1:2" x14ac:dyDescent="0.25">
      <c r="A24" s="50">
        <v>43282</v>
      </c>
      <c r="B24" s="52">
        <v>249.64966344131258</v>
      </c>
    </row>
    <row r="25" spans="1:2" x14ac:dyDescent="0.25">
      <c r="A25" s="50">
        <v>43313</v>
      </c>
      <c r="B25" s="52">
        <v>249.38840976020194</v>
      </c>
    </row>
    <row r="26" spans="1:2" x14ac:dyDescent="0.25">
      <c r="A26" s="50">
        <v>43344</v>
      </c>
      <c r="B26" s="52">
        <v>249.80206142196047</v>
      </c>
    </row>
    <row r="27" spans="1:2" x14ac:dyDescent="0.25">
      <c r="A27" s="50">
        <v>43374</v>
      </c>
      <c r="B27" s="52">
        <v>252.76293647454773</v>
      </c>
    </row>
    <row r="28" spans="1:2" x14ac:dyDescent="0.25">
      <c r="A28" s="50">
        <v>43405</v>
      </c>
      <c r="B28" s="52">
        <v>254.56994110222973</v>
      </c>
    </row>
    <row r="29" spans="1:2" x14ac:dyDescent="0.25">
      <c r="A29" s="50">
        <v>43435</v>
      </c>
      <c r="B29" s="52">
        <v>254.76588136306268</v>
      </c>
    </row>
    <row r="30" spans="1:2" x14ac:dyDescent="0.25">
      <c r="A30" s="50">
        <v>43466</v>
      </c>
      <c r="B30" s="52">
        <v>254.5263988220446</v>
      </c>
    </row>
    <row r="31" spans="1:2" x14ac:dyDescent="0.25">
      <c r="A31" s="50">
        <v>43497</v>
      </c>
      <c r="B31" s="52">
        <v>257.42965779467681</v>
      </c>
    </row>
    <row r="32" spans="1:2" x14ac:dyDescent="0.25">
      <c r="A32" s="50">
        <v>43525</v>
      </c>
      <c r="B32" s="53">
        <v>247.55427122940426</v>
      </c>
    </row>
    <row r="33" spans="1:2" x14ac:dyDescent="0.25">
      <c r="A33" s="50">
        <v>43556</v>
      </c>
      <c r="B33" s="53">
        <v>248.48223067173635</v>
      </c>
    </row>
    <row r="34" spans="1:2" x14ac:dyDescent="0.25">
      <c r="A34" s="50">
        <v>43586</v>
      </c>
      <c r="B34" s="53">
        <v>248.06438529784535</v>
      </c>
    </row>
    <row r="35" spans="1:2" x14ac:dyDescent="0.25">
      <c r="A35" s="50">
        <v>43617</v>
      </c>
      <c r="B35" s="53">
        <v>250.84013519222643</v>
      </c>
    </row>
    <row r="36" spans="1:2" x14ac:dyDescent="0.25">
      <c r="A36" s="50">
        <v>43647</v>
      </c>
      <c r="B36" s="52">
        <v>249.94271229404308</v>
      </c>
    </row>
    <row r="37" spans="1:2" x14ac:dyDescent="0.25">
      <c r="A37" s="50">
        <v>43678</v>
      </c>
      <c r="B37" s="53">
        <v>251.96713138994508</v>
      </c>
    </row>
    <row r="38" spans="1:2" x14ac:dyDescent="0.25">
      <c r="A38" s="50">
        <v>43709</v>
      </c>
      <c r="B38" s="54">
        <v>253.78284748626947</v>
      </c>
    </row>
    <row r="39" spans="1:2" x14ac:dyDescent="0.25">
      <c r="A39" s="50">
        <v>43739</v>
      </c>
      <c r="B39" s="54">
        <v>255.09767638360793</v>
      </c>
    </row>
    <row r="40" spans="1:2" x14ac:dyDescent="0.25">
      <c r="A40" s="50">
        <v>43770</v>
      </c>
      <c r="B40" s="54">
        <v>255.7863962822137</v>
      </c>
    </row>
    <row r="41" spans="1:2" x14ac:dyDescent="0.25">
      <c r="A41" s="50">
        <v>43800</v>
      </c>
      <c r="B41" s="54">
        <v>255.26463878327002</v>
      </c>
    </row>
    <row r="42" spans="1:2" x14ac:dyDescent="0.25">
      <c r="A42" s="50">
        <v>43831</v>
      </c>
      <c r="B42" s="53">
        <v>255.36899028305868</v>
      </c>
    </row>
    <row r="43" spans="1:2" x14ac:dyDescent="0.25">
      <c r="A43" s="50">
        <v>43862</v>
      </c>
      <c r="B43" s="54">
        <v>214.31033380270026</v>
      </c>
    </row>
    <row r="44" spans="1:2" x14ac:dyDescent="0.25">
      <c r="A44" s="50">
        <v>43891</v>
      </c>
      <c r="B44" s="54">
        <v>214.31033380270026</v>
      </c>
    </row>
    <row r="45" spans="1:2" x14ac:dyDescent="0.25">
      <c r="A45" s="50">
        <v>43922</v>
      </c>
      <c r="B45" s="54">
        <v>215.93947071978795</v>
      </c>
    </row>
    <row r="46" spans="1:2" x14ac:dyDescent="0.25">
      <c r="A46" s="50">
        <v>43952</v>
      </c>
      <c r="B46" s="54">
        <v>214.74827383417542</v>
      </c>
    </row>
    <row r="47" spans="1:2" x14ac:dyDescent="0.25">
      <c r="A47" s="50">
        <v>43983</v>
      </c>
      <c r="B47" s="54">
        <v>214.59061542284437</v>
      </c>
    </row>
    <row r="48" spans="1:2" x14ac:dyDescent="0.25">
      <c r="A48" s="50">
        <v>44013</v>
      </c>
      <c r="B48" s="54">
        <v>214.74827383417542</v>
      </c>
    </row>
    <row r="49" spans="1:2" x14ac:dyDescent="0.25">
      <c r="A49" s="50">
        <v>44044</v>
      </c>
      <c r="B49" s="54">
        <v>215.04607305557857</v>
      </c>
    </row>
    <row r="50" spans="1:2" x14ac:dyDescent="0.25">
      <c r="A50" s="50">
        <v>44075</v>
      </c>
      <c r="B50" s="54">
        <v>216.41244595378117</v>
      </c>
    </row>
    <row r="51" spans="1:2" x14ac:dyDescent="0.25">
      <c r="A51" s="50">
        <v>44105</v>
      </c>
      <c r="B51" s="54">
        <v>216.69272757392528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EBD7-6B2B-4447-874B-75AE9A03BCCC}">
  <dimension ref="B2:E25"/>
  <sheetViews>
    <sheetView workbookViewId="0">
      <selection activeCell="I8" sqref="I8"/>
    </sheetView>
  </sheetViews>
  <sheetFormatPr baseColWidth="10" defaultColWidth="9.140625" defaultRowHeight="15" x14ac:dyDescent="0.25"/>
  <cols>
    <col min="1" max="1" width="4.85546875" style="1" customWidth="1"/>
    <col min="2" max="2" width="7.28515625" style="1" customWidth="1"/>
    <col min="3" max="3" width="16.42578125" style="1" customWidth="1"/>
    <col min="4" max="4" width="11.5703125" style="1" customWidth="1"/>
    <col min="5" max="5" width="23.85546875" style="1" customWidth="1"/>
    <col min="6" max="9" width="9.140625" style="1"/>
    <col min="10" max="10" width="10.7109375" style="1" customWidth="1"/>
    <col min="11" max="11" width="12.42578125" style="1" bestFit="1" customWidth="1"/>
    <col min="12" max="16384" width="9.140625" style="1"/>
  </cols>
  <sheetData>
    <row r="2" spans="2:5" ht="16.5" x14ac:dyDescent="0.25">
      <c r="B2" s="49" t="s">
        <v>152</v>
      </c>
    </row>
    <row r="4" spans="2:5" ht="16.5" customHeight="1" x14ac:dyDescent="0.25">
      <c r="B4" s="65" t="s">
        <v>74</v>
      </c>
      <c r="C4" s="65" t="s">
        <v>50</v>
      </c>
      <c r="D4" s="65" t="s">
        <v>58</v>
      </c>
      <c r="E4" s="65" t="s">
        <v>57</v>
      </c>
    </row>
    <row r="5" spans="2:5" ht="16.5" customHeight="1" x14ac:dyDescent="0.25">
      <c r="B5" s="65"/>
      <c r="C5" s="65"/>
      <c r="D5" s="65"/>
      <c r="E5" s="65"/>
    </row>
    <row r="6" spans="2:5" x14ac:dyDescent="0.25">
      <c r="B6" s="86">
        <v>2016</v>
      </c>
      <c r="C6" s="46" t="s">
        <v>70</v>
      </c>
      <c r="D6" s="40">
        <f>D10-(D10*4%)</f>
        <v>120607.21152</v>
      </c>
      <c r="E6" s="41" t="s">
        <v>4</v>
      </c>
    </row>
    <row r="7" spans="2:5" x14ac:dyDescent="0.25">
      <c r="B7" s="87"/>
      <c r="C7" s="46" t="s">
        <v>71</v>
      </c>
      <c r="D7" s="40">
        <f t="shared" ref="D7:D8" si="0">D11-(D11*4%)</f>
        <v>42467.328000000001</v>
      </c>
      <c r="E7" s="41" t="s">
        <v>4</v>
      </c>
    </row>
    <row r="8" spans="2:5" x14ac:dyDescent="0.25">
      <c r="B8" s="87"/>
      <c r="C8" s="46" t="s">
        <v>72</v>
      </c>
      <c r="D8" s="40">
        <f t="shared" si="0"/>
        <v>42467.328000000001</v>
      </c>
      <c r="E8" s="41" t="s">
        <v>4</v>
      </c>
    </row>
    <row r="9" spans="2:5" x14ac:dyDescent="0.25">
      <c r="B9" s="88"/>
      <c r="C9" s="46" t="s">
        <v>73</v>
      </c>
      <c r="D9" s="40">
        <f>D13-(D13*4%)</f>
        <v>291227.34587904002</v>
      </c>
      <c r="E9" s="41" t="s">
        <v>4</v>
      </c>
    </row>
    <row r="10" spans="2:5" x14ac:dyDescent="0.25">
      <c r="B10" s="86">
        <v>2017</v>
      </c>
      <c r="C10" s="46" t="s">
        <v>70</v>
      </c>
      <c r="D10" s="40">
        <f>D14-(D14*4%)</f>
        <v>125632.512</v>
      </c>
      <c r="E10" s="41" t="s">
        <v>4</v>
      </c>
    </row>
    <row r="11" spans="2:5" x14ac:dyDescent="0.25">
      <c r="B11" s="87"/>
      <c r="C11" s="46" t="s">
        <v>71</v>
      </c>
      <c r="D11" s="40">
        <f t="shared" ref="D11:D12" si="1">D15-(D15*4%)</f>
        <v>44236.800000000003</v>
      </c>
      <c r="E11" s="41" t="s">
        <v>4</v>
      </c>
    </row>
    <row r="12" spans="2:5" x14ac:dyDescent="0.25">
      <c r="B12" s="87"/>
      <c r="C12" s="46" t="s">
        <v>72</v>
      </c>
      <c r="D12" s="40">
        <f t="shared" si="1"/>
        <v>44236.800000000003</v>
      </c>
      <c r="E12" s="41" t="s">
        <v>4</v>
      </c>
    </row>
    <row r="13" spans="2:5" x14ac:dyDescent="0.25">
      <c r="B13" s="88"/>
      <c r="C13" s="46" t="s">
        <v>73</v>
      </c>
      <c r="D13" s="40">
        <f>D17-(D17*4%)</f>
        <v>303361.81862400001</v>
      </c>
      <c r="E13" s="41" t="s">
        <v>4</v>
      </c>
    </row>
    <row r="14" spans="2:5" x14ac:dyDescent="0.25">
      <c r="B14" s="86">
        <v>2018</v>
      </c>
      <c r="C14" s="46" t="s">
        <v>70</v>
      </c>
      <c r="D14" s="40">
        <f>D18-(D18*4%)</f>
        <v>130867.2</v>
      </c>
      <c r="E14" s="41" t="s">
        <v>4</v>
      </c>
    </row>
    <row r="15" spans="2:5" x14ac:dyDescent="0.25">
      <c r="B15" s="87"/>
      <c r="C15" s="46" t="s">
        <v>71</v>
      </c>
      <c r="D15" s="40">
        <f t="shared" ref="D15:D16" si="2">D19-(D19*4%)</f>
        <v>46080</v>
      </c>
      <c r="E15" s="41" t="s">
        <v>4</v>
      </c>
    </row>
    <row r="16" spans="2:5" x14ac:dyDescent="0.25">
      <c r="B16" s="87"/>
      <c r="C16" s="46" t="s">
        <v>72</v>
      </c>
      <c r="D16" s="40">
        <f t="shared" si="2"/>
        <v>46080</v>
      </c>
      <c r="E16" s="41" t="s">
        <v>4</v>
      </c>
    </row>
    <row r="17" spans="2:5" x14ac:dyDescent="0.25">
      <c r="B17" s="88"/>
      <c r="C17" s="46" t="s">
        <v>73</v>
      </c>
      <c r="D17" s="40">
        <f>D21-(D21*4%)</f>
        <v>316001.89439999999</v>
      </c>
      <c r="E17" s="41" t="s">
        <v>4</v>
      </c>
    </row>
    <row r="18" spans="2:5" x14ac:dyDescent="0.25">
      <c r="B18" s="86">
        <v>2019</v>
      </c>
      <c r="C18" s="46" t="s">
        <v>70</v>
      </c>
      <c r="D18" s="40">
        <f>D22-(D22*4%)</f>
        <v>136320</v>
      </c>
      <c r="E18" s="41" t="s">
        <v>4</v>
      </c>
    </row>
    <row r="19" spans="2:5" x14ac:dyDescent="0.25">
      <c r="B19" s="87"/>
      <c r="C19" s="46" t="s">
        <v>71</v>
      </c>
      <c r="D19" s="40">
        <f>D23-(D23*4%)</f>
        <v>48000</v>
      </c>
      <c r="E19" s="41" t="s">
        <v>4</v>
      </c>
    </row>
    <row r="20" spans="2:5" x14ac:dyDescent="0.25">
      <c r="B20" s="87"/>
      <c r="C20" s="46" t="s">
        <v>72</v>
      </c>
      <c r="D20" s="40">
        <f>D24-(D24*4%)</f>
        <v>48000</v>
      </c>
      <c r="E20" s="41" t="s">
        <v>4</v>
      </c>
    </row>
    <row r="21" spans="2:5" x14ac:dyDescent="0.25">
      <c r="B21" s="88"/>
      <c r="C21" s="46" t="s">
        <v>73</v>
      </c>
      <c r="D21" s="40">
        <f>D25-(D25*4%)</f>
        <v>329168.64000000001</v>
      </c>
      <c r="E21" s="41" t="s">
        <v>4</v>
      </c>
    </row>
    <row r="22" spans="2:5" x14ac:dyDescent="0.25">
      <c r="B22" s="86">
        <v>2020</v>
      </c>
      <c r="C22" s="46" t="s">
        <v>70</v>
      </c>
      <c r="D22" s="40">
        <v>142000</v>
      </c>
      <c r="E22" s="41" t="s">
        <v>4</v>
      </c>
    </row>
    <row r="23" spans="2:5" x14ac:dyDescent="0.25">
      <c r="B23" s="87"/>
      <c r="C23" s="46" t="s">
        <v>71</v>
      </c>
      <c r="D23" s="47">
        <v>50000</v>
      </c>
      <c r="E23" s="41" t="s">
        <v>4</v>
      </c>
    </row>
    <row r="24" spans="2:5" x14ac:dyDescent="0.25">
      <c r="B24" s="87"/>
      <c r="C24" s="46" t="s">
        <v>72</v>
      </c>
      <c r="D24" s="47">
        <v>50000</v>
      </c>
      <c r="E24" s="41" t="s">
        <v>4</v>
      </c>
    </row>
    <row r="25" spans="2:5" x14ac:dyDescent="0.25">
      <c r="B25" s="88"/>
      <c r="C25" s="46" t="s">
        <v>73</v>
      </c>
      <c r="D25" s="40">
        <f>'43'!D8+'43'!D9</f>
        <v>342884</v>
      </c>
      <c r="E25" s="41" t="s">
        <v>4</v>
      </c>
    </row>
  </sheetData>
  <mergeCells count="9">
    <mergeCell ref="C4:C5"/>
    <mergeCell ref="D4:D5"/>
    <mergeCell ref="E4:E5"/>
    <mergeCell ref="B18:B21"/>
    <mergeCell ref="B22:B25"/>
    <mergeCell ref="B4:B5"/>
    <mergeCell ref="B6:B9"/>
    <mergeCell ref="B10:B13"/>
    <mergeCell ref="B14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B1EF-BD79-464A-B04A-649DB6639D0D}">
  <dimension ref="A2:B53"/>
  <sheetViews>
    <sheetView workbookViewId="0">
      <selection activeCell="A2" sqref="A2"/>
    </sheetView>
  </sheetViews>
  <sheetFormatPr baseColWidth="10" defaultRowHeight="15" x14ac:dyDescent="0.25"/>
  <cols>
    <col min="2" max="2" width="12.85546875" bestFit="1" customWidth="1"/>
  </cols>
  <sheetData>
    <row r="2" spans="1:2" ht="16.5" x14ac:dyDescent="0.25">
      <c r="A2" s="49" t="s">
        <v>78</v>
      </c>
    </row>
    <row r="3" spans="1:2" ht="16.5" x14ac:dyDescent="0.25">
      <c r="A3" s="49"/>
    </row>
    <row r="4" spans="1:2" x14ac:dyDescent="0.25">
      <c r="B4" s="56" t="s">
        <v>79</v>
      </c>
    </row>
    <row r="5" spans="1:2" x14ac:dyDescent="0.25">
      <c r="A5" s="50">
        <v>42644</v>
      </c>
      <c r="B5" s="55">
        <v>0</v>
      </c>
    </row>
    <row r="6" spans="1:2" x14ac:dyDescent="0.25">
      <c r="A6" s="50">
        <v>42675</v>
      </c>
      <c r="B6" s="55">
        <v>0</v>
      </c>
    </row>
    <row r="7" spans="1:2" x14ac:dyDescent="0.25">
      <c r="A7" s="50">
        <v>42705</v>
      </c>
      <c r="B7" s="55">
        <v>0</v>
      </c>
    </row>
    <row r="8" spans="1:2" x14ac:dyDescent="0.25">
      <c r="A8" s="50">
        <v>42736</v>
      </c>
      <c r="B8" s="55">
        <v>0</v>
      </c>
    </row>
    <row r="9" spans="1:2" x14ac:dyDescent="0.25">
      <c r="A9" s="50">
        <v>42767</v>
      </c>
      <c r="B9" s="55">
        <v>0</v>
      </c>
    </row>
    <row r="10" spans="1:2" x14ac:dyDescent="0.25">
      <c r="A10" s="50">
        <v>42795</v>
      </c>
      <c r="B10" s="55">
        <v>0</v>
      </c>
    </row>
    <row r="11" spans="1:2" x14ac:dyDescent="0.25">
      <c r="A11" s="50">
        <v>42826</v>
      </c>
      <c r="B11" s="55">
        <v>0</v>
      </c>
    </row>
    <row r="12" spans="1:2" x14ac:dyDescent="0.25">
      <c r="A12" s="50">
        <v>42856</v>
      </c>
      <c r="B12" s="55">
        <v>0</v>
      </c>
    </row>
    <row r="13" spans="1:2" x14ac:dyDescent="0.25">
      <c r="A13" s="50">
        <v>42887</v>
      </c>
      <c r="B13" s="55">
        <v>0</v>
      </c>
    </row>
    <row r="14" spans="1:2" x14ac:dyDescent="0.25">
      <c r="A14" s="50">
        <v>42917</v>
      </c>
      <c r="B14" s="55">
        <v>0</v>
      </c>
    </row>
    <row r="15" spans="1:2" x14ac:dyDescent="0.25">
      <c r="A15" s="50">
        <v>42948</v>
      </c>
      <c r="B15" s="55">
        <v>0</v>
      </c>
    </row>
    <row r="16" spans="1:2" x14ac:dyDescent="0.25">
      <c r="A16" s="50">
        <v>42979</v>
      </c>
      <c r="B16" s="55">
        <v>0</v>
      </c>
    </row>
    <row r="17" spans="1:2" x14ac:dyDescent="0.25">
      <c r="A17" s="50">
        <v>43009</v>
      </c>
      <c r="B17" s="55">
        <v>0</v>
      </c>
    </row>
    <row r="18" spans="1:2" x14ac:dyDescent="0.25">
      <c r="A18" s="50">
        <v>43040</v>
      </c>
      <c r="B18" s="55">
        <v>0</v>
      </c>
    </row>
    <row r="19" spans="1:2" x14ac:dyDescent="0.25">
      <c r="A19" s="50">
        <v>43070</v>
      </c>
      <c r="B19" s="55">
        <v>0</v>
      </c>
    </row>
    <row r="20" spans="1:2" x14ac:dyDescent="0.25">
      <c r="A20" s="50">
        <v>43101</v>
      </c>
      <c r="B20" s="55">
        <v>0</v>
      </c>
    </row>
    <row r="21" spans="1:2" x14ac:dyDescent="0.25">
      <c r="A21" s="50">
        <v>43132</v>
      </c>
      <c r="B21" s="55">
        <v>0</v>
      </c>
    </row>
    <row r="22" spans="1:2" x14ac:dyDescent="0.25">
      <c r="A22" s="50">
        <v>43160</v>
      </c>
      <c r="B22" s="55">
        <v>0</v>
      </c>
    </row>
    <row r="23" spans="1:2" x14ac:dyDescent="0.25">
      <c r="A23" s="50">
        <v>43191</v>
      </c>
      <c r="B23" s="55">
        <v>0</v>
      </c>
    </row>
    <row r="24" spans="1:2" x14ac:dyDescent="0.25">
      <c r="A24" s="50">
        <v>43221</v>
      </c>
      <c r="B24" s="55">
        <v>0</v>
      </c>
    </row>
    <row r="25" spans="1:2" x14ac:dyDescent="0.25">
      <c r="A25" s="50">
        <v>43252</v>
      </c>
      <c r="B25" s="55">
        <v>0</v>
      </c>
    </row>
    <row r="26" spans="1:2" x14ac:dyDescent="0.25">
      <c r="A26" s="50">
        <v>43282</v>
      </c>
      <c r="B26" s="55">
        <v>0</v>
      </c>
    </row>
    <row r="27" spans="1:2" x14ac:dyDescent="0.25">
      <c r="A27" s="50">
        <v>43313</v>
      </c>
      <c r="B27" s="55">
        <v>0</v>
      </c>
    </row>
    <row r="28" spans="1:2" x14ac:dyDescent="0.25">
      <c r="A28" s="50">
        <v>43344</v>
      </c>
      <c r="B28" s="55">
        <v>0</v>
      </c>
    </row>
    <row r="29" spans="1:2" x14ac:dyDescent="0.25">
      <c r="A29" s="50">
        <v>43374</v>
      </c>
      <c r="B29" s="55">
        <v>0</v>
      </c>
    </row>
    <row r="30" spans="1:2" x14ac:dyDescent="0.25">
      <c r="A30" s="50">
        <v>43405</v>
      </c>
      <c r="B30" s="55">
        <v>0</v>
      </c>
    </row>
    <row r="31" spans="1:2" x14ac:dyDescent="0.25">
      <c r="A31" s="50">
        <v>43435</v>
      </c>
      <c r="B31" s="55">
        <v>0</v>
      </c>
    </row>
    <row r="32" spans="1:2" x14ac:dyDescent="0.25">
      <c r="A32" s="50">
        <v>43466</v>
      </c>
      <c r="B32" s="55">
        <v>0</v>
      </c>
    </row>
    <row r="33" spans="1:2" x14ac:dyDescent="0.25">
      <c r="A33" s="50">
        <v>43497</v>
      </c>
      <c r="B33" s="55">
        <v>0</v>
      </c>
    </row>
    <row r="34" spans="1:2" x14ac:dyDescent="0.25">
      <c r="A34" s="50">
        <v>43525</v>
      </c>
      <c r="B34" s="55">
        <v>0</v>
      </c>
    </row>
    <row r="35" spans="1:2" x14ac:dyDescent="0.25">
      <c r="A35" s="50">
        <v>43556</v>
      </c>
      <c r="B35" s="55">
        <v>0</v>
      </c>
    </row>
    <row r="36" spans="1:2" x14ac:dyDescent="0.25">
      <c r="A36" s="50">
        <v>43586</v>
      </c>
      <c r="B36" s="55">
        <v>0</v>
      </c>
    </row>
    <row r="37" spans="1:2" x14ac:dyDescent="0.25">
      <c r="A37" s="50">
        <v>43617</v>
      </c>
      <c r="B37" s="55">
        <v>0</v>
      </c>
    </row>
    <row r="38" spans="1:2" x14ac:dyDescent="0.25">
      <c r="A38" s="50">
        <v>43647</v>
      </c>
      <c r="B38" s="55">
        <v>0</v>
      </c>
    </row>
    <row r="39" spans="1:2" x14ac:dyDescent="0.25">
      <c r="A39" s="50">
        <v>43678</v>
      </c>
      <c r="B39" s="55">
        <v>0</v>
      </c>
    </row>
    <row r="40" spans="1:2" x14ac:dyDescent="0.25">
      <c r="A40" s="50">
        <v>43709</v>
      </c>
      <c r="B40" s="55">
        <v>0</v>
      </c>
    </row>
    <row r="41" spans="1:2" x14ac:dyDescent="0.25">
      <c r="A41" s="50">
        <v>43739</v>
      </c>
      <c r="B41" s="55">
        <v>0</v>
      </c>
    </row>
    <row r="42" spans="1:2" x14ac:dyDescent="0.25">
      <c r="A42" s="50">
        <v>43770</v>
      </c>
      <c r="B42" s="55">
        <v>0</v>
      </c>
    </row>
    <row r="43" spans="1:2" x14ac:dyDescent="0.25">
      <c r="A43" s="50">
        <v>43800</v>
      </c>
      <c r="B43" s="55">
        <v>0</v>
      </c>
    </row>
    <row r="44" spans="1:2" x14ac:dyDescent="0.25">
      <c r="A44" s="50">
        <v>43831</v>
      </c>
      <c r="B44" s="55">
        <v>195226</v>
      </c>
    </row>
    <row r="45" spans="1:2" x14ac:dyDescent="0.25">
      <c r="A45" s="50">
        <v>43862</v>
      </c>
      <c r="B45" s="55">
        <v>314552</v>
      </c>
    </row>
    <row r="46" spans="1:2" x14ac:dyDescent="0.25">
      <c r="A46" s="50">
        <v>43891</v>
      </c>
      <c r="B46" s="55">
        <v>97993</v>
      </c>
    </row>
    <row r="47" spans="1:2" x14ac:dyDescent="0.25">
      <c r="A47" s="50">
        <v>43922</v>
      </c>
      <c r="B47" s="55">
        <v>-109755</v>
      </c>
    </row>
    <row r="48" spans="1:2" x14ac:dyDescent="0.25">
      <c r="A48" s="50">
        <v>43952</v>
      </c>
      <c r="B48" s="55">
        <v>130138</v>
      </c>
    </row>
    <row r="49" spans="1:2" x14ac:dyDescent="0.25">
      <c r="A49" s="50">
        <v>43983</v>
      </c>
      <c r="B49" s="55">
        <v>237109</v>
      </c>
    </row>
    <row r="50" spans="1:2" x14ac:dyDescent="0.25">
      <c r="A50" s="50">
        <v>44013</v>
      </c>
      <c r="B50" s="55">
        <v>239202</v>
      </c>
    </row>
    <row r="51" spans="1:2" x14ac:dyDescent="0.25">
      <c r="A51" s="50">
        <v>44044</v>
      </c>
      <c r="B51" s="55">
        <v>325266</v>
      </c>
    </row>
    <row r="52" spans="1:2" x14ac:dyDescent="0.25">
      <c r="A52" s="50">
        <v>44075</v>
      </c>
      <c r="B52" s="55">
        <v>407438</v>
      </c>
    </row>
    <row r="53" spans="1:2" x14ac:dyDescent="0.25">
      <c r="A53" s="50">
        <v>44105</v>
      </c>
      <c r="B53" s="55">
        <v>551055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58FE-B0D7-4B72-80F9-0750E1CBB20C}">
  <dimension ref="A2:B33"/>
  <sheetViews>
    <sheetView workbookViewId="0">
      <selection activeCell="A2" sqref="A2"/>
    </sheetView>
  </sheetViews>
  <sheetFormatPr baseColWidth="10" defaultRowHeight="15" x14ac:dyDescent="0.25"/>
  <cols>
    <col min="1" max="1" width="21.28515625" bestFit="1" customWidth="1"/>
    <col min="2" max="2" width="20.28515625" bestFit="1" customWidth="1"/>
  </cols>
  <sheetData>
    <row r="2" spans="1:2" ht="16.5" x14ac:dyDescent="0.25">
      <c r="A2" s="49" t="s">
        <v>78</v>
      </c>
    </row>
    <row r="4" spans="1:2" x14ac:dyDescent="0.25">
      <c r="A4" s="48" t="s">
        <v>117</v>
      </c>
      <c r="B4" s="48" t="s">
        <v>75</v>
      </c>
    </row>
    <row r="5" spans="1:2" x14ac:dyDescent="0.25">
      <c r="A5" s="48" t="s">
        <v>81</v>
      </c>
      <c r="B5" s="57" t="s">
        <v>81</v>
      </c>
    </row>
    <row r="6" spans="1:2" x14ac:dyDescent="0.25">
      <c r="A6" s="48" t="s">
        <v>82</v>
      </c>
      <c r="B6" s="57" t="s">
        <v>83</v>
      </c>
    </row>
    <row r="7" spans="1:2" x14ac:dyDescent="0.25">
      <c r="A7" s="48" t="s">
        <v>84</v>
      </c>
      <c r="B7" s="57" t="s">
        <v>85</v>
      </c>
    </row>
    <row r="8" spans="1:2" x14ac:dyDescent="0.25">
      <c r="A8" s="64" t="s">
        <v>86</v>
      </c>
      <c r="B8" s="57" t="s">
        <v>87</v>
      </c>
    </row>
    <row r="9" spans="1:2" x14ac:dyDescent="0.25">
      <c r="A9" s="64"/>
      <c r="B9" s="57" t="s">
        <v>88</v>
      </c>
    </row>
    <row r="10" spans="1:2" x14ac:dyDescent="0.25">
      <c r="A10" s="64" t="s">
        <v>89</v>
      </c>
      <c r="B10" s="57" t="s">
        <v>90</v>
      </c>
    </row>
    <row r="11" spans="1:2" x14ac:dyDescent="0.25">
      <c r="A11" s="64"/>
      <c r="B11" s="57" t="s">
        <v>91</v>
      </c>
    </row>
    <row r="12" spans="1:2" x14ac:dyDescent="0.25">
      <c r="A12" s="64"/>
      <c r="B12" s="57" t="s">
        <v>92</v>
      </c>
    </row>
    <row r="13" spans="1:2" x14ac:dyDescent="0.25">
      <c r="A13" s="64"/>
      <c r="B13" s="57" t="s">
        <v>93</v>
      </c>
    </row>
    <row r="14" spans="1:2" x14ac:dyDescent="0.25">
      <c r="A14" s="64"/>
      <c r="B14" s="57" t="s">
        <v>94</v>
      </c>
    </row>
    <row r="15" spans="1:2" x14ac:dyDescent="0.25">
      <c r="A15" s="64"/>
      <c r="B15" s="57" t="s">
        <v>95</v>
      </c>
    </row>
    <row r="16" spans="1:2" x14ac:dyDescent="0.25">
      <c r="A16" s="48" t="s">
        <v>96</v>
      </c>
      <c r="B16" s="57" t="s">
        <v>97</v>
      </c>
    </row>
    <row r="17" spans="1:2" x14ac:dyDescent="0.25">
      <c r="A17" s="48" t="s">
        <v>98</v>
      </c>
      <c r="B17" s="57" t="s">
        <v>99</v>
      </c>
    </row>
    <row r="18" spans="1:2" x14ac:dyDescent="0.25">
      <c r="A18" s="64" t="s">
        <v>100</v>
      </c>
      <c r="B18" s="57" t="s">
        <v>101</v>
      </c>
    </row>
    <row r="19" spans="1:2" x14ac:dyDescent="0.25">
      <c r="A19" s="64"/>
      <c r="B19" s="57" t="s">
        <v>102</v>
      </c>
    </row>
    <row r="20" spans="1:2" x14ac:dyDescent="0.25">
      <c r="A20" s="64"/>
      <c r="B20" s="57" t="s">
        <v>103</v>
      </c>
    </row>
    <row r="21" spans="1:2" x14ac:dyDescent="0.25">
      <c r="A21" s="64"/>
      <c r="B21" s="57" t="s">
        <v>104</v>
      </c>
    </row>
    <row r="22" spans="1:2" x14ac:dyDescent="0.25">
      <c r="A22" s="64"/>
      <c r="B22" s="57" t="s">
        <v>105</v>
      </c>
    </row>
    <row r="23" spans="1:2" x14ac:dyDescent="0.25">
      <c r="A23" s="64"/>
      <c r="B23" s="57" t="s">
        <v>106</v>
      </c>
    </row>
    <row r="24" spans="1:2" x14ac:dyDescent="0.25">
      <c r="A24" s="64" t="s">
        <v>107</v>
      </c>
      <c r="B24" s="57" t="s">
        <v>108</v>
      </c>
    </row>
    <row r="25" spans="1:2" x14ac:dyDescent="0.25">
      <c r="A25" s="64"/>
      <c r="B25" s="57" t="s">
        <v>109</v>
      </c>
    </row>
    <row r="26" spans="1:2" x14ac:dyDescent="0.25">
      <c r="A26" s="64"/>
      <c r="B26" s="57" t="s">
        <v>76</v>
      </c>
    </row>
    <row r="27" spans="1:2" x14ac:dyDescent="0.25">
      <c r="A27" s="64"/>
      <c r="B27" s="57" t="s">
        <v>110</v>
      </c>
    </row>
    <row r="28" spans="1:2" x14ac:dyDescent="0.25">
      <c r="A28" s="64"/>
      <c r="B28" s="57" t="s">
        <v>111</v>
      </c>
    </row>
    <row r="29" spans="1:2" x14ac:dyDescent="0.25">
      <c r="A29" s="64"/>
      <c r="B29" s="57" t="s">
        <v>112</v>
      </c>
    </row>
    <row r="30" spans="1:2" x14ac:dyDescent="0.25">
      <c r="A30" s="64"/>
      <c r="B30" s="57" t="s">
        <v>113</v>
      </c>
    </row>
    <row r="31" spans="1:2" x14ac:dyDescent="0.25">
      <c r="A31" s="64"/>
      <c r="B31" s="57" t="s">
        <v>114</v>
      </c>
    </row>
    <row r="32" spans="1:2" x14ac:dyDescent="0.25">
      <c r="A32" s="64"/>
      <c r="B32" s="57" t="s">
        <v>115</v>
      </c>
    </row>
    <row r="33" spans="1:2" x14ac:dyDescent="0.25">
      <c r="A33" s="64"/>
      <c r="B33" s="57" t="s">
        <v>116</v>
      </c>
    </row>
  </sheetData>
  <mergeCells count="4">
    <mergeCell ref="A8:A9"/>
    <mergeCell ref="A10:A15"/>
    <mergeCell ref="A18:A23"/>
    <mergeCell ref="A24:A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D417-CDDA-4A5A-A534-F8AFD455416D}">
  <dimension ref="A2:B53"/>
  <sheetViews>
    <sheetView workbookViewId="0">
      <selection activeCell="A2" sqref="A2"/>
    </sheetView>
  </sheetViews>
  <sheetFormatPr baseColWidth="10" defaultRowHeight="15" x14ac:dyDescent="0.25"/>
  <sheetData>
    <row r="2" spans="1:2" ht="16.5" x14ac:dyDescent="0.25">
      <c r="A2" s="49" t="s">
        <v>80</v>
      </c>
    </row>
    <row r="4" spans="1:2" x14ac:dyDescent="0.25">
      <c r="B4" s="56" t="s">
        <v>79</v>
      </c>
    </row>
    <row r="5" spans="1:2" x14ac:dyDescent="0.25">
      <c r="A5" s="50">
        <v>42644</v>
      </c>
      <c r="B5" s="55">
        <v>0</v>
      </c>
    </row>
    <row r="6" spans="1:2" x14ac:dyDescent="0.25">
      <c r="A6" s="50">
        <v>42675</v>
      </c>
      <c r="B6" s="55">
        <v>0</v>
      </c>
    </row>
    <row r="7" spans="1:2" x14ac:dyDescent="0.25">
      <c r="A7" s="50">
        <v>42705</v>
      </c>
      <c r="B7" s="55">
        <v>0</v>
      </c>
    </row>
    <row r="8" spans="1:2" x14ac:dyDescent="0.25">
      <c r="A8" s="50">
        <v>42736</v>
      </c>
      <c r="B8" s="55">
        <v>0</v>
      </c>
    </row>
    <row r="9" spans="1:2" x14ac:dyDescent="0.25">
      <c r="A9" s="50">
        <v>42767</v>
      </c>
      <c r="B9" s="55">
        <v>0</v>
      </c>
    </row>
    <row r="10" spans="1:2" x14ac:dyDescent="0.25">
      <c r="A10" s="50">
        <v>42795</v>
      </c>
      <c r="B10" s="55">
        <v>0</v>
      </c>
    </row>
    <row r="11" spans="1:2" x14ac:dyDescent="0.25">
      <c r="A11" s="50">
        <v>42826</v>
      </c>
      <c r="B11" s="55">
        <v>0</v>
      </c>
    </row>
    <row r="12" spans="1:2" x14ac:dyDescent="0.25">
      <c r="A12" s="50">
        <v>42856</v>
      </c>
      <c r="B12" s="55">
        <v>0</v>
      </c>
    </row>
    <row r="13" spans="1:2" x14ac:dyDescent="0.25">
      <c r="A13" s="50">
        <v>42887</v>
      </c>
      <c r="B13" s="55">
        <v>0</v>
      </c>
    </row>
    <row r="14" spans="1:2" x14ac:dyDescent="0.25">
      <c r="A14" s="50">
        <v>42917</v>
      </c>
      <c r="B14" s="55">
        <v>0</v>
      </c>
    </row>
    <row r="15" spans="1:2" x14ac:dyDescent="0.25">
      <c r="A15" s="50">
        <v>42948</v>
      </c>
      <c r="B15" s="55">
        <v>0</v>
      </c>
    </row>
    <row r="16" spans="1:2" x14ac:dyDescent="0.25">
      <c r="A16" s="50">
        <v>42979</v>
      </c>
      <c r="B16" s="55">
        <v>0</v>
      </c>
    </row>
    <row r="17" spans="1:2" x14ac:dyDescent="0.25">
      <c r="A17" s="50">
        <v>43009</v>
      </c>
      <c r="B17" s="55">
        <v>0</v>
      </c>
    </row>
    <row r="18" spans="1:2" x14ac:dyDescent="0.25">
      <c r="A18" s="50">
        <v>43040</v>
      </c>
      <c r="B18" s="55">
        <v>0</v>
      </c>
    </row>
    <row r="19" spans="1:2" x14ac:dyDescent="0.25">
      <c r="A19" s="50">
        <v>43070</v>
      </c>
      <c r="B19" s="55">
        <v>0</v>
      </c>
    </row>
    <row r="20" spans="1:2" x14ac:dyDescent="0.25">
      <c r="A20" s="50">
        <v>43101</v>
      </c>
      <c r="B20" s="55">
        <v>0</v>
      </c>
    </row>
    <row r="21" spans="1:2" x14ac:dyDescent="0.25">
      <c r="A21" s="50">
        <v>43132</v>
      </c>
      <c r="B21" s="55">
        <v>0</v>
      </c>
    </row>
    <row r="22" spans="1:2" x14ac:dyDescent="0.25">
      <c r="A22" s="50">
        <v>43160</v>
      </c>
      <c r="B22" s="55">
        <v>0</v>
      </c>
    </row>
    <row r="23" spans="1:2" x14ac:dyDescent="0.25">
      <c r="A23" s="50">
        <v>43191</v>
      </c>
      <c r="B23" s="55">
        <v>0</v>
      </c>
    </row>
    <row r="24" spans="1:2" x14ac:dyDescent="0.25">
      <c r="A24" s="50">
        <v>43221</v>
      </c>
      <c r="B24" s="55">
        <v>0</v>
      </c>
    </row>
    <row r="25" spans="1:2" x14ac:dyDescent="0.25">
      <c r="A25" s="50">
        <v>43252</v>
      </c>
      <c r="B25" s="55">
        <v>0</v>
      </c>
    </row>
    <row r="26" spans="1:2" x14ac:dyDescent="0.25">
      <c r="A26" s="50">
        <v>43282</v>
      </c>
      <c r="B26" s="55">
        <v>0</v>
      </c>
    </row>
    <row r="27" spans="1:2" x14ac:dyDescent="0.25">
      <c r="A27" s="50">
        <v>43313</v>
      </c>
      <c r="B27" s="55">
        <v>0</v>
      </c>
    </row>
    <row r="28" spans="1:2" x14ac:dyDescent="0.25">
      <c r="A28" s="50">
        <v>43344</v>
      </c>
      <c r="B28" s="55">
        <v>0</v>
      </c>
    </row>
    <row r="29" spans="1:2" x14ac:dyDescent="0.25">
      <c r="A29" s="50">
        <v>43374</v>
      </c>
      <c r="B29" s="55">
        <v>0</v>
      </c>
    </row>
    <row r="30" spans="1:2" x14ac:dyDescent="0.25">
      <c r="A30" s="50">
        <v>43405</v>
      </c>
      <c r="B30" s="55">
        <v>0</v>
      </c>
    </row>
    <row r="31" spans="1:2" x14ac:dyDescent="0.25">
      <c r="A31" s="50">
        <v>43435</v>
      </c>
      <c r="B31" s="55">
        <v>0</v>
      </c>
    </row>
    <row r="32" spans="1:2" x14ac:dyDescent="0.25">
      <c r="A32" s="50">
        <v>43466</v>
      </c>
      <c r="B32" s="55">
        <v>0</v>
      </c>
    </row>
    <row r="33" spans="1:2" x14ac:dyDescent="0.25">
      <c r="A33" s="50">
        <v>43497</v>
      </c>
      <c r="B33" s="55">
        <v>0</v>
      </c>
    </row>
    <row r="34" spans="1:2" x14ac:dyDescent="0.25">
      <c r="A34" s="50">
        <v>43525</v>
      </c>
      <c r="B34" s="55">
        <v>0</v>
      </c>
    </row>
    <row r="35" spans="1:2" x14ac:dyDescent="0.25">
      <c r="A35" s="50">
        <v>43556</v>
      </c>
      <c r="B35" s="55">
        <v>0</v>
      </c>
    </row>
    <row r="36" spans="1:2" x14ac:dyDescent="0.25">
      <c r="A36" s="50">
        <v>43586</v>
      </c>
      <c r="B36" s="55">
        <v>0</v>
      </c>
    </row>
    <row r="37" spans="1:2" x14ac:dyDescent="0.25">
      <c r="A37" s="50">
        <v>43617</v>
      </c>
      <c r="B37" s="55">
        <v>0</v>
      </c>
    </row>
    <row r="38" spans="1:2" x14ac:dyDescent="0.25">
      <c r="A38" s="50">
        <v>43647</v>
      </c>
      <c r="B38" s="55">
        <v>0</v>
      </c>
    </row>
    <row r="39" spans="1:2" x14ac:dyDescent="0.25">
      <c r="A39" s="50">
        <v>43678</v>
      </c>
      <c r="B39" s="55">
        <v>0</v>
      </c>
    </row>
    <row r="40" spans="1:2" x14ac:dyDescent="0.25">
      <c r="A40" s="50">
        <v>43709</v>
      </c>
      <c r="B40" s="55">
        <v>0</v>
      </c>
    </row>
    <row r="41" spans="1:2" x14ac:dyDescent="0.25">
      <c r="A41" s="50">
        <v>43739</v>
      </c>
      <c r="B41" s="55">
        <v>0</v>
      </c>
    </row>
    <row r="42" spans="1:2" x14ac:dyDescent="0.25">
      <c r="A42" s="50">
        <v>43770</v>
      </c>
      <c r="B42" s="55">
        <v>0</v>
      </c>
    </row>
    <row r="43" spans="1:2" x14ac:dyDescent="0.25">
      <c r="A43" s="50">
        <v>43800</v>
      </c>
      <c r="B43" s="55">
        <v>0</v>
      </c>
    </row>
    <row r="44" spans="1:2" x14ac:dyDescent="0.25">
      <c r="A44" s="50">
        <v>43831</v>
      </c>
      <c r="B44" s="53">
        <v>344.82781999999997</v>
      </c>
    </row>
    <row r="45" spans="1:2" x14ac:dyDescent="0.25">
      <c r="A45" s="50">
        <v>43862</v>
      </c>
      <c r="B45" s="53">
        <v>449.89562999999998</v>
      </c>
    </row>
    <row r="46" spans="1:2" x14ac:dyDescent="0.25">
      <c r="A46" s="50">
        <v>43891</v>
      </c>
      <c r="B46" s="53">
        <v>368.08486731666699</v>
      </c>
    </row>
    <row r="47" spans="1:2" x14ac:dyDescent="0.25">
      <c r="A47" s="50">
        <v>43922</v>
      </c>
      <c r="B47" s="53">
        <v>238.74180000000001</v>
      </c>
    </row>
    <row r="48" spans="1:2" x14ac:dyDescent="0.25">
      <c r="A48" s="50">
        <v>43952</v>
      </c>
      <c r="B48" s="53">
        <v>347.60043999999999</v>
      </c>
    </row>
    <row r="49" spans="1:2" x14ac:dyDescent="0.25">
      <c r="A49" s="50">
        <v>43983</v>
      </c>
      <c r="B49" s="53">
        <v>286.42048</v>
      </c>
    </row>
    <row r="50" spans="1:2" x14ac:dyDescent="0.25">
      <c r="A50" s="50">
        <v>44013</v>
      </c>
      <c r="B50" s="53">
        <v>160.97368</v>
      </c>
    </row>
    <row r="51" spans="1:2" x14ac:dyDescent="0.25">
      <c r="A51" s="50">
        <v>44044</v>
      </c>
      <c r="B51" s="53">
        <v>161.04558</v>
      </c>
    </row>
    <row r="52" spans="1:2" x14ac:dyDescent="0.25">
      <c r="A52" s="50">
        <v>44075</v>
      </c>
      <c r="B52" s="53">
        <v>151.3948</v>
      </c>
    </row>
    <row r="53" spans="1:2" x14ac:dyDescent="0.25">
      <c r="A53" s="50">
        <v>44105</v>
      </c>
      <c r="B53" s="53">
        <v>205.35650000000001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B093-64EE-4CFE-B355-7039E5FA94DC}">
  <dimension ref="A2:D105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10.7109375" bestFit="1" customWidth="1"/>
    <col min="3" max="3" width="19.28515625" bestFit="1" customWidth="1"/>
    <col min="4" max="6" width="31.140625" bestFit="1" customWidth="1"/>
  </cols>
  <sheetData>
    <row r="2" spans="1:4" ht="16.5" x14ac:dyDescent="0.25">
      <c r="A2" s="49" t="s">
        <v>147</v>
      </c>
    </row>
    <row r="4" spans="1:4" x14ac:dyDescent="0.25">
      <c r="A4" s="58" t="s">
        <v>120</v>
      </c>
      <c r="B4" s="58" t="s">
        <v>121</v>
      </c>
      <c r="C4" s="58" t="s">
        <v>122</v>
      </c>
      <c r="D4" s="58" t="s">
        <v>123</v>
      </c>
    </row>
    <row r="5" spans="1:4" x14ac:dyDescent="0.25">
      <c r="A5" s="59">
        <v>3</v>
      </c>
      <c r="B5" s="59" t="s">
        <v>124</v>
      </c>
      <c r="C5" t="s">
        <v>125</v>
      </c>
      <c r="D5">
        <v>1</v>
      </c>
    </row>
    <row r="6" spans="1:4" x14ac:dyDescent="0.25">
      <c r="A6" s="59"/>
      <c r="B6" s="59"/>
      <c r="C6" t="s">
        <v>126</v>
      </c>
      <c r="D6">
        <v>6</v>
      </c>
    </row>
    <row r="7" spans="1:4" x14ac:dyDescent="0.25">
      <c r="A7" s="59"/>
      <c r="B7" s="59"/>
      <c r="C7" t="s">
        <v>127</v>
      </c>
      <c r="D7">
        <v>1</v>
      </c>
    </row>
    <row r="8" spans="1:4" x14ac:dyDescent="0.25">
      <c r="A8" s="59"/>
      <c r="B8" s="59"/>
      <c r="C8" t="s">
        <v>128</v>
      </c>
      <c r="D8">
        <v>4</v>
      </c>
    </row>
    <row r="9" spans="1:4" x14ac:dyDescent="0.25">
      <c r="A9" s="59"/>
      <c r="B9" s="59"/>
      <c r="C9" t="s">
        <v>129</v>
      </c>
      <c r="D9">
        <v>1</v>
      </c>
    </row>
    <row r="10" spans="1:4" x14ac:dyDescent="0.25">
      <c r="A10" s="59"/>
      <c r="B10" s="59"/>
      <c r="C10" t="s">
        <v>130</v>
      </c>
      <c r="D10">
        <v>2</v>
      </c>
    </row>
    <row r="11" spans="1:4" x14ac:dyDescent="0.25">
      <c r="A11" s="59"/>
      <c r="B11" s="59" t="s">
        <v>131</v>
      </c>
      <c r="C11" s="59"/>
      <c r="D11" s="59">
        <v>15</v>
      </c>
    </row>
    <row r="12" spans="1:4" x14ac:dyDescent="0.25">
      <c r="A12" s="59"/>
      <c r="B12" s="59" t="s">
        <v>132</v>
      </c>
      <c r="C12" t="s">
        <v>127</v>
      </c>
      <c r="D12">
        <v>5</v>
      </c>
    </row>
    <row r="13" spans="1:4" x14ac:dyDescent="0.25">
      <c r="A13" s="59"/>
      <c r="B13" s="59"/>
      <c r="C13" t="s">
        <v>133</v>
      </c>
      <c r="D13">
        <v>2</v>
      </c>
    </row>
    <row r="14" spans="1:4" x14ac:dyDescent="0.25">
      <c r="A14" s="59"/>
      <c r="B14" s="59"/>
      <c r="C14" t="s">
        <v>134</v>
      </c>
      <c r="D14">
        <v>7</v>
      </c>
    </row>
    <row r="15" spans="1:4" x14ac:dyDescent="0.25">
      <c r="A15" s="59"/>
      <c r="B15" s="59"/>
      <c r="C15" t="s">
        <v>135</v>
      </c>
      <c r="D15">
        <v>1</v>
      </c>
    </row>
    <row r="16" spans="1:4" x14ac:dyDescent="0.25">
      <c r="A16" s="59"/>
      <c r="B16" s="59" t="s">
        <v>118</v>
      </c>
      <c r="C16" s="59"/>
      <c r="D16" s="59">
        <v>15</v>
      </c>
    </row>
    <row r="17" spans="1:4" x14ac:dyDescent="0.25">
      <c r="A17" s="59"/>
      <c r="B17" s="59" t="s">
        <v>136</v>
      </c>
      <c r="C17" t="s">
        <v>125</v>
      </c>
      <c r="D17">
        <v>1</v>
      </c>
    </row>
    <row r="18" spans="1:4" x14ac:dyDescent="0.25">
      <c r="A18" s="59"/>
      <c r="B18" s="59"/>
      <c r="C18" t="s">
        <v>137</v>
      </c>
      <c r="D18">
        <v>3</v>
      </c>
    </row>
    <row r="19" spans="1:4" x14ac:dyDescent="0.25">
      <c r="A19" s="59"/>
      <c r="B19" s="59"/>
      <c r="C19" t="s">
        <v>126</v>
      </c>
      <c r="D19">
        <v>1</v>
      </c>
    </row>
    <row r="20" spans="1:4" x14ac:dyDescent="0.25">
      <c r="A20" s="59"/>
      <c r="B20" s="59"/>
      <c r="C20" t="s">
        <v>127</v>
      </c>
      <c r="D20">
        <v>4</v>
      </c>
    </row>
    <row r="21" spans="1:4" x14ac:dyDescent="0.25">
      <c r="A21" s="59"/>
      <c r="B21" s="59"/>
      <c r="C21" t="s">
        <v>138</v>
      </c>
      <c r="D21">
        <v>2</v>
      </c>
    </row>
    <row r="22" spans="1:4" x14ac:dyDescent="0.25">
      <c r="A22" s="59"/>
      <c r="B22" s="59" t="s">
        <v>119</v>
      </c>
      <c r="C22" s="59"/>
      <c r="D22" s="59">
        <v>11</v>
      </c>
    </row>
    <row r="23" spans="1:4" x14ac:dyDescent="0.25">
      <c r="A23" s="59"/>
      <c r="B23" s="59" t="s">
        <v>139</v>
      </c>
      <c r="C23" t="s">
        <v>125</v>
      </c>
      <c r="D23">
        <v>1</v>
      </c>
    </row>
    <row r="24" spans="1:4" x14ac:dyDescent="0.25">
      <c r="A24" s="59"/>
      <c r="B24" s="59"/>
      <c r="C24" t="s">
        <v>127</v>
      </c>
      <c r="D24">
        <v>2</v>
      </c>
    </row>
    <row r="25" spans="1:4" x14ac:dyDescent="0.25">
      <c r="A25" s="59"/>
      <c r="B25" s="59"/>
      <c r="C25" t="s">
        <v>138</v>
      </c>
      <c r="D25">
        <v>2</v>
      </c>
    </row>
    <row r="26" spans="1:4" x14ac:dyDescent="0.25">
      <c r="A26" s="60"/>
      <c r="B26" s="59" t="s">
        <v>140</v>
      </c>
      <c r="C26" s="59"/>
      <c r="D26" s="59">
        <v>5</v>
      </c>
    </row>
    <row r="27" spans="1:4" x14ac:dyDescent="0.25">
      <c r="A27" s="61" t="s">
        <v>141</v>
      </c>
      <c r="B27" s="61"/>
      <c r="C27" s="61"/>
      <c r="D27" s="61">
        <f>+D26+D22+D16+D11</f>
        <v>46</v>
      </c>
    </row>
    <row r="28" spans="1:4" x14ac:dyDescent="0.25">
      <c r="A28" s="59">
        <v>4</v>
      </c>
      <c r="B28" s="59" t="s">
        <v>124</v>
      </c>
      <c r="C28" t="s">
        <v>125</v>
      </c>
      <c r="D28">
        <v>4</v>
      </c>
    </row>
    <row r="29" spans="1:4" x14ac:dyDescent="0.25">
      <c r="A29" s="59"/>
      <c r="B29" s="59"/>
      <c r="C29" t="s">
        <v>137</v>
      </c>
      <c r="D29">
        <v>10</v>
      </c>
    </row>
    <row r="30" spans="1:4" x14ac:dyDescent="0.25">
      <c r="A30" s="59"/>
      <c r="B30" s="59"/>
      <c r="C30" t="s">
        <v>126</v>
      </c>
      <c r="D30">
        <v>3</v>
      </c>
    </row>
    <row r="31" spans="1:4" x14ac:dyDescent="0.25">
      <c r="A31" s="59"/>
      <c r="B31" s="59"/>
      <c r="C31" t="s">
        <v>128</v>
      </c>
      <c r="D31">
        <v>1</v>
      </c>
    </row>
    <row r="32" spans="1:4" x14ac:dyDescent="0.25">
      <c r="A32" s="59"/>
      <c r="B32" s="59"/>
      <c r="C32" t="s">
        <v>129</v>
      </c>
      <c r="D32">
        <v>3</v>
      </c>
    </row>
    <row r="33" spans="1:4" x14ac:dyDescent="0.25">
      <c r="A33" s="59"/>
      <c r="B33" s="59"/>
      <c r="C33" t="s">
        <v>133</v>
      </c>
      <c r="D33">
        <v>3</v>
      </c>
    </row>
    <row r="34" spans="1:4" x14ac:dyDescent="0.25">
      <c r="A34" s="59"/>
      <c r="B34" s="59" t="s">
        <v>131</v>
      </c>
      <c r="C34" s="59"/>
      <c r="D34" s="59">
        <v>24</v>
      </c>
    </row>
    <row r="35" spans="1:4" x14ac:dyDescent="0.25">
      <c r="A35" s="59"/>
      <c r="B35" s="59" t="s">
        <v>132</v>
      </c>
      <c r="C35" t="s">
        <v>127</v>
      </c>
      <c r="D35">
        <v>12</v>
      </c>
    </row>
    <row r="36" spans="1:4" x14ac:dyDescent="0.25">
      <c r="A36" s="59"/>
      <c r="B36" s="59"/>
      <c r="C36" t="s">
        <v>134</v>
      </c>
      <c r="D36">
        <v>6</v>
      </c>
    </row>
    <row r="37" spans="1:4" x14ac:dyDescent="0.25">
      <c r="A37" s="59"/>
      <c r="B37" s="59" t="s">
        <v>118</v>
      </c>
      <c r="C37" s="59"/>
      <c r="D37" s="59">
        <v>18</v>
      </c>
    </row>
    <row r="38" spans="1:4" x14ac:dyDescent="0.25">
      <c r="A38" s="59"/>
      <c r="B38" s="59" t="s">
        <v>136</v>
      </c>
      <c r="C38" t="s">
        <v>125</v>
      </c>
      <c r="D38">
        <v>2</v>
      </c>
    </row>
    <row r="39" spans="1:4" x14ac:dyDescent="0.25">
      <c r="A39" s="59"/>
      <c r="B39" s="59"/>
      <c r="C39" t="s">
        <v>137</v>
      </c>
      <c r="D39">
        <v>6</v>
      </c>
    </row>
    <row r="40" spans="1:4" x14ac:dyDescent="0.25">
      <c r="A40" s="59"/>
      <c r="B40" s="59"/>
      <c r="C40" t="s">
        <v>126</v>
      </c>
      <c r="D40">
        <v>2</v>
      </c>
    </row>
    <row r="41" spans="1:4" x14ac:dyDescent="0.25">
      <c r="A41" s="59"/>
      <c r="B41" s="59"/>
      <c r="C41" t="s">
        <v>138</v>
      </c>
      <c r="D41">
        <v>5</v>
      </c>
    </row>
    <row r="42" spans="1:4" x14ac:dyDescent="0.25">
      <c r="A42" s="59"/>
      <c r="B42" s="59"/>
      <c r="C42" t="s">
        <v>128</v>
      </c>
      <c r="D42">
        <v>1</v>
      </c>
    </row>
    <row r="43" spans="1:4" x14ac:dyDescent="0.25">
      <c r="A43" s="59"/>
      <c r="B43" s="59"/>
      <c r="C43" t="s">
        <v>130</v>
      </c>
      <c r="D43">
        <v>1</v>
      </c>
    </row>
    <row r="44" spans="1:4" x14ac:dyDescent="0.25">
      <c r="A44" s="59"/>
      <c r="B44" s="59"/>
      <c r="C44" t="s">
        <v>135</v>
      </c>
      <c r="D44">
        <v>3</v>
      </c>
    </row>
    <row r="45" spans="1:4" x14ac:dyDescent="0.25">
      <c r="A45" s="59"/>
      <c r="B45" s="59" t="s">
        <v>119</v>
      </c>
      <c r="C45" s="59"/>
      <c r="D45" s="59">
        <v>20</v>
      </c>
    </row>
    <row r="46" spans="1:4" x14ac:dyDescent="0.25">
      <c r="A46" s="59"/>
      <c r="B46" s="59" t="s">
        <v>139</v>
      </c>
      <c r="C46" t="s">
        <v>125</v>
      </c>
      <c r="D46">
        <v>1</v>
      </c>
    </row>
    <row r="47" spans="1:4" x14ac:dyDescent="0.25">
      <c r="A47" s="59"/>
      <c r="B47" s="59"/>
      <c r="C47" t="s">
        <v>126</v>
      </c>
      <c r="D47">
        <v>6</v>
      </c>
    </row>
    <row r="48" spans="1:4" x14ac:dyDescent="0.25">
      <c r="A48" s="59"/>
      <c r="B48" s="59"/>
      <c r="C48" t="s">
        <v>127</v>
      </c>
      <c r="D48">
        <v>6</v>
      </c>
    </row>
    <row r="49" spans="1:4" x14ac:dyDescent="0.25">
      <c r="A49" s="59"/>
      <c r="B49" s="59"/>
      <c r="C49" t="s">
        <v>138</v>
      </c>
      <c r="D49">
        <v>3</v>
      </c>
    </row>
    <row r="50" spans="1:4" x14ac:dyDescent="0.25">
      <c r="A50" s="59"/>
      <c r="B50" s="59"/>
      <c r="C50" t="s">
        <v>129</v>
      </c>
      <c r="D50">
        <v>7</v>
      </c>
    </row>
    <row r="51" spans="1:4" x14ac:dyDescent="0.25">
      <c r="A51" s="60"/>
      <c r="B51" s="59" t="s">
        <v>140</v>
      </c>
      <c r="C51" s="59"/>
      <c r="D51" s="59">
        <v>23</v>
      </c>
    </row>
    <row r="52" spans="1:4" x14ac:dyDescent="0.25">
      <c r="A52" s="61" t="s">
        <v>142</v>
      </c>
      <c r="B52" s="61"/>
      <c r="C52" s="61"/>
      <c r="D52" s="61">
        <f>+D51+D45+D37+D34</f>
        <v>85</v>
      </c>
    </row>
    <row r="53" spans="1:4" x14ac:dyDescent="0.25">
      <c r="A53" s="59">
        <v>5</v>
      </c>
      <c r="B53" s="59" t="s">
        <v>124</v>
      </c>
      <c r="C53" t="s">
        <v>125</v>
      </c>
      <c r="D53">
        <v>1</v>
      </c>
    </row>
    <row r="54" spans="1:4" x14ac:dyDescent="0.25">
      <c r="A54" s="59"/>
      <c r="B54" s="59"/>
      <c r="C54" t="s">
        <v>137</v>
      </c>
      <c r="D54">
        <v>1</v>
      </c>
    </row>
    <row r="55" spans="1:4" x14ac:dyDescent="0.25">
      <c r="A55" s="59"/>
      <c r="B55" s="59"/>
      <c r="C55" t="s">
        <v>126</v>
      </c>
      <c r="D55">
        <v>3</v>
      </c>
    </row>
    <row r="56" spans="1:4" x14ac:dyDescent="0.25">
      <c r="A56" s="59"/>
      <c r="B56" s="59"/>
      <c r="C56" t="s">
        <v>128</v>
      </c>
      <c r="D56">
        <v>3</v>
      </c>
    </row>
    <row r="57" spans="1:4" x14ac:dyDescent="0.25">
      <c r="A57" s="59"/>
      <c r="B57" s="59"/>
      <c r="C57" t="s">
        <v>129</v>
      </c>
      <c r="D57">
        <v>2</v>
      </c>
    </row>
    <row r="58" spans="1:4" x14ac:dyDescent="0.25">
      <c r="A58" s="59"/>
      <c r="B58" s="59" t="s">
        <v>131</v>
      </c>
      <c r="C58" s="59"/>
      <c r="D58" s="59">
        <v>10</v>
      </c>
    </row>
    <row r="59" spans="1:4" x14ac:dyDescent="0.25">
      <c r="A59" s="59"/>
      <c r="B59" s="59" t="s">
        <v>132</v>
      </c>
      <c r="C59" t="s">
        <v>127</v>
      </c>
      <c r="D59">
        <v>1</v>
      </c>
    </row>
    <row r="60" spans="1:4" x14ac:dyDescent="0.25">
      <c r="A60" s="59"/>
      <c r="B60" s="59"/>
      <c r="C60" t="s">
        <v>134</v>
      </c>
      <c r="D60">
        <v>3</v>
      </c>
    </row>
    <row r="61" spans="1:4" x14ac:dyDescent="0.25">
      <c r="A61" s="59"/>
      <c r="B61" s="59"/>
      <c r="C61" t="s">
        <v>135</v>
      </c>
      <c r="D61">
        <v>3</v>
      </c>
    </row>
    <row r="62" spans="1:4" x14ac:dyDescent="0.25">
      <c r="A62" s="59"/>
      <c r="B62" s="59" t="s">
        <v>118</v>
      </c>
      <c r="C62" s="59"/>
      <c r="D62" s="59">
        <v>7</v>
      </c>
    </row>
    <row r="63" spans="1:4" x14ac:dyDescent="0.25">
      <c r="A63" s="59"/>
      <c r="B63" s="59" t="s">
        <v>136</v>
      </c>
      <c r="C63" t="s">
        <v>125</v>
      </c>
      <c r="D63">
        <v>2</v>
      </c>
    </row>
    <row r="64" spans="1:4" x14ac:dyDescent="0.25">
      <c r="A64" s="59"/>
      <c r="B64" s="59"/>
      <c r="C64" t="s">
        <v>126</v>
      </c>
      <c r="D64">
        <v>2</v>
      </c>
    </row>
    <row r="65" spans="1:4" x14ac:dyDescent="0.25">
      <c r="A65" s="59"/>
      <c r="B65" s="59"/>
      <c r="C65" t="s">
        <v>127</v>
      </c>
      <c r="D65">
        <v>8</v>
      </c>
    </row>
    <row r="66" spans="1:4" x14ac:dyDescent="0.25">
      <c r="A66" s="59"/>
      <c r="B66" s="59"/>
      <c r="C66" t="s">
        <v>128</v>
      </c>
      <c r="D66">
        <v>2</v>
      </c>
    </row>
    <row r="67" spans="1:4" x14ac:dyDescent="0.25">
      <c r="A67" s="59"/>
      <c r="B67" s="59"/>
      <c r="C67" t="s">
        <v>129</v>
      </c>
      <c r="D67">
        <v>1</v>
      </c>
    </row>
    <row r="68" spans="1:4" x14ac:dyDescent="0.25">
      <c r="A68" s="59"/>
      <c r="B68" s="59"/>
      <c r="C68" t="s">
        <v>130</v>
      </c>
      <c r="D68">
        <v>1</v>
      </c>
    </row>
    <row r="69" spans="1:4" x14ac:dyDescent="0.25">
      <c r="A69" s="59"/>
      <c r="B69" s="59"/>
      <c r="C69" t="s">
        <v>133</v>
      </c>
      <c r="D69">
        <v>3</v>
      </c>
    </row>
    <row r="70" spans="1:4" x14ac:dyDescent="0.25">
      <c r="A70" s="59"/>
      <c r="B70" s="59"/>
      <c r="C70" t="s">
        <v>135</v>
      </c>
      <c r="D70">
        <v>5</v>
      </c>
    </row>
    <row r="71" spans="1:4" x14ac:dyDescent="0.25">
      <c r="A71" s="59"/>
      <c r="B71" s="59" t="s">
        <v>119</v>
      </c>
      <c r="C71" s="59"/>
      <c r="D71" s="59">
        <v>24</v>
      </c>
    </row>
    <row r="72" spans="1:4" x14ac:dyDescent="0.25">
      <c r="A72" s="59"/>
      <c r="B72" s="59" t="s">
        <v>139</v>
      </c>
      <c r="C72" t="s">
        <v>125</v>
      </c>
      <c r="D72">
        <v>1</v>
      </c>
    </row>
    <row r="73" spans="1:4" x14ac:dyDescent="0.25">
      <c r="A73" s="59"/>
      <c r="B73" s="59"/>
      <c r="C73" t="s">
        <v>137</v>
      </c>
      <c r="D73">
        <v>1</v>
      </c>
    </row>
    <row r="74" spans="1:4" x14ac:dyDescent="0.25">
      <c r="A74" s="59"/>
      <c r="B74" s="59"/>
      <c r="C74" t="s">
        <v>126</v>
      </c>
      <c r="D74">
        <v>1</v>
      </c>
    </row>
    <row r="75" spans="1:4" x14ac:dyDescent="0.25">
      <c r="A75" s="59"/>
      <c r="B75" s="59"/>
      <c r="C75" t="s">
        <v>127</v>
      </c>
      <c r="D75">
        <v>6</v>
      </c>
    </row>
    <row r="76" spans="1:4" x14ac:dyDescent="0.25">
      <c r="A76" s="59"/>
      <c r="B76" s="59"/>
      <c r="C76" t="s">
        <v>138</v>
      </c>
      <c r="D76">
        <v>7</v>
      </c>
    </row>
    <row r="77" spans="1:4" x14ac:dyDescent="0.25">
      <c r="A77" s="59"/>
      <c r="B77" s="59"/>
      <c r="C77" t="s">
        <v>128</v>
      </c>
      <c r="D77">
        <v>3</v>
      </c>
    </row>
    <row r="78" spans="1:4" x14ac:dyDescent="0.25">
      <c r="A78" s="59"/>
      <c r="B78" s="59"/>
      <c r="C78" t="s">
        <v>129</v>
      </c>
      <c r="D78">
        <v>2</v>
      </c>
    </row>
    <row r="79" spans="1:4" x14ac:dyDescent="0.25">
      <c r="A79" s="59"/>
      <c r="B79" s="59"/>
      <c r="C79" t="s">
        <v>130</v>
      </c>
      <c r="D79">
        <v>1</v>
      </c>
    </row>
    <row r="80" spans="1:4" x14ac:dyDescent="0.25">
      <c r="A80" s="59"/>
      <c r="B80" s="59"/>
      <c r="C80" t="s">
        <v>134</v>
      </c>
      <c r="D80">
        <v>1</v>
      </c>
    </row>
    <row r="81" spans="1:4" x14ac:dyDescent="0.25">
      <c r="A81" s="59"/>
      <c r="B81" s="59"/>
      <c r="C81" t="s">
        <v>135</v>
      </c>
      <c r="D81">
        <v>3</v>
      </c>
    </row>
    <row r="82" spans="1:4" x14ac:dyDescent="0.25">
      <c r="A82" s="59"/>
      <c r="B82" s="59" t="s">
        <v>140</v>
      </c>
      <c r="C82" s="59"/>
      <c r="D82" s="59">
        <v>26</v>
      </c>
    </row>
    <row r="83" spans="1:4" x14ac:dyDescent="0.25">
      <c r="A83" s="60"/>
      <c r="B83" s="59" t="s">
        <v>143</v>
      </c>
      <c r="C83" t="s">
        <v>126</v>
      </c>
      <c r="D83">
        <v>1</v>
      </c>
    </row>
    <row r="84" spans="1:4" x14ac:dyDescent="0.25">
      <c r="A84" s="62"/>
      <c r="B84" s="59"/>
      <c r="C84" t="s">
        <v>138</v>
      </c>
      <c r="D84">
        <v>1</v>
      </c>
    </row>
    <row r="85" spans="1:4" x14ac:dyDescent="0.25">
      <c r="A85" s="62"/>
      <c r="B85" s="59" t="s">
        <v>146</v>
      </c>
      <c r="D85" s="59">
        <v>2</v>
      </c>
    </row>
    <row r="86" spans="1:4" x14ac:dyDescent="0.25">
      <c r="A86" s="61" t="s">
        <v>144</v>
      </c>
      <c r="B86" s="61"/>
      <c r="C86" s="61"/>
      <c r="D86" s="61">
        <f>+D85+D82+D71+D62+D58</f>
        <v>69</v>
      </c>
    </row>
    <row r="87" spans="1:4" x14ac:dyDescent="0.25">
      <c r="A87" s="59">
        <v>6</v>
      </c>
      <c r="B87" s="59" t="s">
        <v>124</v>
      </c>
      <c r="C87" t="s">
        <v>125</v>
      </c>
      <c r="D87">
        <v>1</v>
      </c>
    </row>
    <row r="88" spans="1:4" x14ac:dyDescent="0.25">
      <c r="A88" s="59"/>
      <c r="B88" s="59"/>
      <c r="C88" t="s">
        <v>137</v>
      </c>
      <c r="D88">
        <v>3</v>
      </c>
    </row>
    <row r="89" spans="1:4" x14ac:dyDescent="0.25">
      <c r="A89" s="59"/>
      <c r="B89" s="59"/>
      <c r="C89" t="s">
        <v>126</v>
      </c>
      <c r="D89">
        <v>1</v>
      </c>
    </row>
    <row r="90" spans="1:4" x14ac:dyDescent="0.25">
      <c r="A90" s="59"/>
      <c r="B90" s="59"/>
      <c r="C90" t="s">
        <v>129</v>
      </c>
      <c r="D90">
        <v>2</v>
      </c>
    </row>
    <row r="91" spans="1:4" x14ac:dyDescent="0.25">
      <c r="A91" s="59"/>
      <c r="B91" s="59"/>
      <c r="C91" t="s">
        <v>130</v>
      </c>
      <c r="D91">
        <v>1</v>
      </c>
    </row>
    <row r="92" spans="1:4" x14ac:dyDescent="0.25">
      <c r="A92" s="59"/>
      <c r="B92" s="59"/>
      <c r="C92" t="s">
        <v>133</v>
      </c>
      <c r="D92">
        <v>2</v>
      </c>
    </row>
    <row r="93" spans="1:4" x14ac:dyDescent="0.25">
      <c r="A93" s="59"/>
      <c r="B93" s="59" t="s">
        <v>131</v>
      </c>
      <c r="C93" s="59"/>
      <c r="D93" s="59">
        <v>10</v>
      </c>
    </row>
    <row r="94" spans="1:4" x14ac:dyDescent="0.25">
      <c r="A94" s="59"/>
      <c r="B94" s="59" t="s">
        <v>132</v>
      </c>
      <c r="C94" t="s">
        <v>127</v>
      </c>
      <c r="D94">
        <v>4</v>
      </c>
    </row>
    <row r="95" spans="1:4" x14ac:dyDescent="0.25">
      <c r="A95" s="59"/>
      <c r="B95" s="59"/>
      <c r="C95" t="s">
        <v>133</v>
      </c>
      <c r="D95">
        <v>3</v>
      </c>
    </row>
    <row r="96" spans="1:4" x14ac:dyDescent="0.25">
      <c r="A96" s="59"/>
      <c r="B96" s="59" t="s">
        <v>118</v>
      </c>
      <c r="C96" s="59"/>
      <c r="D96" s="59">
        <v>7</v>
      </c>
    </row>
    <row r="97" spans="1:4" x14ac:dyDescent="0.25">
      <c r="A97" s="59"/>
      <c r="B97" s="59" t="s">
        <v>136</v>
      </c>
      <c r="C97" t="s">
        <v>125</v>
      </c>
      <c r="D97">
        <v>3</v>
      </c>
    </row>
    <row r="98" spans="1:4" x14ac:dyDescent="0.25">
      <c r="A98" s="59"/>
      <c r="B98" s="59"/>
      <c r="C98" t="s">
        <v>137</v>
      </c>
      <c r="D98">
        <v>2</v>
      </c>
    </row>
    <row r="99" spans="1:4" x14ac:dyDescent="0.25">
      <c r="A99" s="59"/>
      <c r="B99" s="59"/>
      <c r="C99" t="s">
        <v>126</v>
      </c>
      <c r="D99">
        <v>3</v>
      </c>
    </row>
    <row r="100" spans="1:4" x14ac:dyDescent="0.25">
      <c r="A100" s="59"/>
      <c r="B100" s="59"/>
      <c r="C100" t="s">
        <v>133</v>
      </c>
      <c r="D100">
        <v>3</v>
      </c>
    </row>
    <row r="101" spans="1:4" x14ac:dyDescent="0.25">
      <c r="A101" s="59"/>
      <c r="B101" s="59" t="s">
        <v>119</v>
      </c>
      <c r="C101" s="59"/>
      <c r="D101" s="59">
        <v>11</v>
      </c>
    </row>
    <row r="102" spans="1:4" x14ac:dyDescent="0.25">
      <c r="A102" s="59"/>
      <c r="B102" s="59" t="s">
        <v>139</v>
      </c>
      <c r="C102" t="s">
        <v>133</v>
      </c>
      <c r="D102">
        <v>1</v>
      </c>
    </row>
    <row r="103" spans="1:4" x14ac:dyDescent="0.25">
      <c r="A103" s="60"/>
      <c r="B103" s="59" t="s">
        <v>140</v>
      </c>
      <c r="C103" s="59"/>
      <c r="D103" s="59">
        <v>1</v>
      </c>
    </row>
    <row r="104" spans="1:4" x14ac:dyDescent="0.25">
      <c r="A104" s="61" t="s">
        <v>145</v>
      </c>
      <c r="B104" s="61"/>
      <c r="C104" s="61"/>
      <c r="D104" s="61">
        <f>+D103+D101+D96+D93</f>
        <v>29</v>
      </c>
    </row>
    <row r="105" spans="1:4" x14ac:dyDescent="0.25">
      <c r="A105" s="63">
        <f>+D104+D86+D52+D27</f>
        <v>229</v>
      </c>
      <c r="B105" s="63"/>
      <c r="C105" s="63"/>
      <c r="D105" s="63">
        <f>+D104+D86+D52+D27</f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9.140625" style="1"/>
    <col min="2" max="2" width="13.140625" style="1" customWidth="1"/>
    <col min="3" max="4" width="9.85546875" style="1" bestFit="1" customWidth="1"/>
    <col min="5" max="5" width="23.85546875" style="1" customWidth="1"/>
    <col min="6" max="6" width="21.28515625" style="1" customWidth="1"/>
    <col min="7" max="10" width="9.140625" style="1"/>
    <col min="11" max="11" width="10.7109375" style="1" customWidth="1"/>
    <col min="12" max="12" width="12.42578125" style="1" bestFit="1" customWidth="1"/>
    <col min="13" max="16384" width="9.140625" style="1"/>
  </cols>
  <sheetData>
    <row r="2" spans="1:6" ht="16.5" x14ac:dyDescent="0.25">
      <c r="A2" s="49" t="s">
        <v>148</v>
      </c>
    </row>
    <row r="4" spans="1:6" ht="23.25" customHeight="1" x14ac:dyDescent="0.25">
      <c r="A4" s="65" t="s">
        <v>5</v>
      </c>
      <c r="B4" s="65" t="s">
        <v>0</v>
      </c>
      <c r="C4" s="65" t="s">
        <v>1</v>
      </c>
      <c r="D4" s="65"/>
      <c r="E4" s="65" t="s">
        <v>57</v>
      </c>
      <c r="F4" s="65" t="s">
        <v>2</v>
      </c>
    </row>
    <row r="5" spans="1:6" ht="23.25" customHeight="1" x14ac:dyDescent="0.25">
      <c r="A5" s="65"/>
      <c r="B5" s="65"/>
      <c r="C5" s="44">
        <v>4</v>
      </c>
      <c r="D5" s="44">
        <v>5</v>
      </c>
      <c r="E5" s="65"/>
      <c r="F5" s="65"/>
    </row>
    <row r="6" spans="1:6" x14ac:dyDescent="0.25">
      <c r="A6" s="45">
        <v>42370</v>
      </c>
      <c r="B6" s="45" t="s">
        <v>3</v>
      </c>
      <c r="C6" s="40">
        <v>874816.42984409805</v>
      </c>
      <c r="D6" s="40">
        <v>874816.42984409805</v>
      </c>
      <c r="E6" s="41" t="s">
        <v>4</v>
      </c>
      <c r="F6" s="41">
        <v>0</v>
      </c>
    </row>
    <row r="7" spans="1:6" x14ac:dyDescent="0.25">
      <c r="A7" s="45">
        <v>42401</v>
      </c>
      <c r="B7" s="45" t="s">
        <v>3</v>
      </c>
      <c r="C7" s="40">
        <v>874816.42984409805</v>
      </c>
      <c r="D7" s="40">
        <v>874816.42984409805</v>
      </c>
      <c r="E7" s="41" t="s">
        <v>4</v>
      </c>
      <c r="F7" s="41">
        <v>0</v>
      </c>
    </row>
    <row r="8" spans="1:6" x14ac:dyDescent="0.25">
      <c r="A8" s="45">
        <v>42430</v>
      </c>
      <c r="B8" s="45" t="s">
        <v>3</v>
      </c>
      <c r="C8" s="40">
        <v>874816.42984409805</v>
      </c>
      <c r="D8" s="40">
        <v>874816.42984409805</v>
      </c>
      <c r="E8" s="41" t="s">
        <v>4</v>
      </c>
      <c r="F8" s="41">
        <v>0</v>
      </c>
    </row>
    <row r="9" spans="1:6" x14ac:dyDescent="0.25">
      <c r="A9" s="45">
        <v>42461</v>
      </c>
      <c r="B9" s="45" t="s">
        <v>3</v>
      </c>
      <c r="C9" s="40">
        <v>874816.42984409805</v>
      </c>
      <c r="D9" s="40">
        <v>874816.42984409805</v>
      </c>
      <c r="E9" s="41" t="s">
        <v>4</v>
      </c>
      <c r="F9" s="41">
        <v>0</v>
      </c>
    </row>
    <row r="10" spans="1:6" x14ac:dyDescent="0.25">
      <c r="A10" s="45">
        <v>42491</v>
      </c>
      <c r="B10" s="45" t="s">
        <v>3</v>
      </c>
      <c r="C10" s="40">
        <v>874816.42984409805</v>
      </c>
      <c r="D10" s="40">
        <v>874816.42984409805</v>
      </c>
      <c r="E10" s="41" t="s">
        <v>4</v>
      </c>
      <c r="F10" s="41">
        <v>0</v>
      </c>
    </row>
    <row r="11" spans="1:6" x14ac:dyDescent="0.25">
      <c r="A11" s="45">
        <v>42522</v>
      </c>
      <c r="B11" s="45" t="s">
        <v>3</v>
      </c>
      <c r="C11" s="40">
        <v>874816.42984409805</v>
      </c>
      <c r="D11" s="40">
        <v>874816.42984409805</v>
      </c>
      <c r="E11" s="41" t="s">
        <v>4</v>
      </c>
      <c r="F11" s="41">
        <v>0</v>
      </c>
    </row>
    <row r="12" spans="1:6" x14ac:dyDescent="0.25">
      <c r="A12" s="45">
        <v>42552</v>
      </c>
      <c r="B12" s="45" t="s">
        <v>3</v>
      </c>
      <c r="C12" s="40">
        <v>874816.42984409805</v>
      </c>
      <c r="D12" s="40">
        <v>874816.42984409805</v>
      </c>
      <c r="E12" s="41" t="s">
        <v>4</v>
      </c>
      <c r="F12" s="41">
        <v>0</v>
      </c>
    </row>
    <row r="13" spans="1:6" x14ac:dyDescent="0.25">
      <c r="A13" s="45">
        <v>42583</v>
      </c>
      <c r="B13" s="45" t="s">
        <v>3</v>
      </c>
      <c r="C13" s="40">
        <v>874816.42984409805</v>
      </c>
      <c r="D13" s="40">
        <v>874816.42984409805</v>
      </c>
      <c r="E13" s="41" t="s">
        <v>4</v>
      </c>
      <c r="F13" s="41">
        <v>0</v>
      </c>
    </row>
    <row r="14" spans="1:6" x14ac:dyDescent="0.25">
      <c r="A14" s="45">
        <v>42614</v>
      </c>
      <c r="B14" s="45" t="s">
        <v>3</v>
      </c>
      <c r="C14" s="40">
        <v>874816.42984409805</v>
      </c>
      <c r="D14" s="40">
        <v>874816.42984409805</v>
      </c>
      <c r="E14" s="41" t="s">
        <v>4</v>
      </c>
      <c r="F14" s="41">
        <v>0</v>
      </c>
    </row>
    <row r="15" spans="1:6" x14ac:dyDescent="0.25">
      <c r="A15" s="45">
        <v>42644</v>
      </c>
      <c r="B15" s="45" t="s">
        <v>3</v>
      </c>
      <c r="C15" s="40">
        <v>874816.42984409805</v>
      </c>
      <c r="D15" s="40">
        <v>874816.42984409805</v>
      </c>
      <c r="E15" s="41" t="s">
        <v>4</v>
      </c>
      <c r="F15" s="41">
        <v>0</v>
      </c>
    </row>
    <row r="16" spans="1:6" x14ac:dyDescent="0.25">
      <c r="A16" s="45">
        <v>42675</v>
      </c>
      <c r="B16" s="45" t="s">
        <v>3</v>
      </c>
      <c r="C16" s="40">
        <v>874816.42984409805</v>
      </c>
      <c r="D16" s="40">
        <v>874816.42984409805</v>
      </c>
      <c r="E16" s="41" t="s">
        <v>4</v>
      </c>
      <c r="F16" s="41">
        <v>0</v>
      </c>
    </row>
    <row r="17" spans="1:12" x14ac:dyDescent="0.25">
      <c r="A17" s="45">
        <v>42705</v>
      </c>
      <c r="B17" s="45" t="s">
        <v>3</v>
      </c>
      <c r="C17" s="40">
        <v>874816.42984409805</v>
      </c>
      <c r="D17" s="40">
        <v>874816.42984409805</v>
      </c>
      <c r="E17" s="41" t="s">
        <v>4</v>
      </c>
      <c r="F17" s="41">
        <v>0</v>
      </c>
    </row>
    <row r="18" spans="1:12" x14ac:dyDescent="0.25">
      <c r="A18" s="45">
        <v>42736</v>
      </c>
      <c r="B18" s="45" t="s">
        <v>3</v>
      </c>
      <c r="C18" s="40">
        <v>893726</v>
      </c>
      <c r="D18" s="40">
        <v>893726</v>
      </c>
      <c r="E18" s="41" t="s">
        <v>4</v>
      </c>
      <c r="F18" s="41">
        <v>0</v>
      </c>
      <c r="K18" s="3"/>
    </row>
    <row r="19" spans="1:12" x14ac:dyDescent="0.25">
      <c r="A19" s="45">
        <v>42767</v>
      </c>
      <c r="B19" s="45" t="s">
        <v>3</v>
      </c>
      <c r="C19" s="40">
        <v>893726</v>
      </c>
      <c r="D19" s="40">
        <v>893726</v>
      </c>
      <c r="E19" s="41" t="s">
        <v>4</v>
      </c>
      <c r="F19" s="41">
        <v>0</v>
      </c>
    </row>
    <row r="20" spans="1:12" x14ac:dyDescent="0.25">
      <c r="A20" s="45">
        <v>42795</v>
      </c>
      <c r="B20" s="45" t="s">
        <v>3</v>
      </c>
      <c r="C20" s="40">
        <v>893726</v>
      </c>
      <c r="D20" s="40">
        <v>893726</v>
      </c>
      <c r="E20" s="41" t="s">
        <v>4</v>
      </c>
      <c r="F20" s="41">
        <v>0</v>
      </c>
    </row>
    <row r="21" spans="1:12" x14ac:dyDescent="0.25">
      <c r="A21" s="45">
        <v>42826</v>
      </c>
      <c r="B21" s="45" t="s">
        <v>3</v>
      </c>
      <c r="C21" s="40">
        <v>893726</v>
      </c>
      <c r="D21" s="40">
        <v>893726</v>
      </c>
      <c r="E21" s="41" t="s">
        <v>4</v>
      </c>
      <c r="F21" s="41">
        <v>0</v>
      </c>
      <c r="L21" s="2"/>
    </row>
    <row r="22" spans="1:12" x14ac:dyDescent="0.25">
      <c r="A22" s="45">
        <v>42856</v>
      </c>
      <c r="B22" s="45" t="s">
        <v>3</v>
      </c>
      <c r="C22" s="40">
        <v>893726</v>
      </c>
      <c r="D22" s="40">
        <v>893726</v>
      </c>
      <c r="E22" s="41" t="s">
        <v>4</v>
      </c>
      <c r="F22" s="41">
        <v>0</v>
      </c>
    </row>
    <row r="23" spans="1:12" x14ac:dyDescent="0.25">
      <c r="A23" s="45">
        <v>42887</v>
      </c>
      <c r="B23" s="45" t="s">
        <v>3</v>
      </c>
      <c r="C23" s="40">
        <v>893726</v>
      </c>
      <c r="D23" s="40">
        <v>893726</v>
      </c>
      <c r="E23" s="41" t="s">
        <v>4</v>
      </c>
      <c r="F23" s="41">
        <v>0</v>
      </c>
    </row>
    <row r="24" spans="1:12" x14ac:dyDescent="0.25">
      <c r="A24" s="45">
        <v>42917</v>
      </c>
      <c r="B24" s="45" t="s">
        <v>3</v>
      </c>
      <c r="C24" s="40">
        <v>893726</v>
      </c>
      <c r="D24" s="40">
        <v>893726</v>
      </c>
      <c r="E24" s="41" t="s">
        <v>4</v>
      </c>
      <c r="F24" s="41">
        <v>0</v>
      </c>
    </row>
    <row r="25" spans="1:12" x14ac:dyDescent="0.25">
      <c r="A25" s="45">
        <v>42948</v>
      </c>
      <c r="B25" s="45" t="s">
        <v>3</v>
      </c>
      <c r="C25" s="40">
        <v>893726</v>
      </c>
      <c r="D25" s="40">
        <v>893726</v>
      </c>
      <c r="E25" s="41" t="s">
        <v>4</v>
      </c>
      <c r="F25" s="41">
        <v>0</v>
      </c>
    </row>
    <row r="26" spans="1:12" x14ac:dyDescent="0.25">
      <c r="A26" s="45">
        <v>42979</v>
      </c>
      <c r="B26" s="45" t="s">
        <v>3</v>
      </c>
      <c r="C26" s="40">
        <v>893726</v>
      </c>
      <c r="D26" s="40">
        <v>893726</v>
      </c>
      <c r="E26" s="41" t="s">
        <v>4</v>
      </c>
      <c r="F26" s="41">
        <v>0</v>
      </c>
    </row>
    <row r="27" spans="1:12" x14ac:dyDescent="0.25">
      <c r="A27" s="45">
        <v>43009</v>
      </c>
      <c r="B27" s="45" t="s">
        <v>3</v>
      </c>
      <c r="C27" s="40">
        <v>893726</v>
      </c>
      <c r="D27" s="40">
        <v>893726</v>
      </c>
      <c r="E27" s="41" t="s">
        <v>4</v>
      </c>
      <c r="F27" s="41">
        <v>0</v>
      </c>
    </row>
    <row r="28" spans="1:12" x14ac:dyDescent="0.25">
      <c r="A28" s="45">
        <v>43040</v>
      </c>
      <c r="B28" s="45" t="s">
        <v>3</v>
      </c>
      <c r="C28" s="40">
        <v>893726</v>
      </c>
      <c r="D28" s="40">
        <v>893726</v>
      </c>
      <c r="E28" s="41" t="s">
        <v>4</v>
      </c>
      <c r="F28" s="41">
        <v>0</v>
      </c>
    </row>
    <row r="29" spans="1:12" x14ac:dyDescent="0.25">
      <c r="A29" s="45">
        <v>43070</v>
      </c>
      <c r="B29" s="45" t="s">
        <v>3</v>
      </c>
      <c r="C29" s="40">
        <v>893726</v>
      </c>
      <c r="D29" s="40">
        <v>893726</v>
      </c>
      <c r="E29" s="41" t="s">
        <v>4</v>
      </c>
      <c r="F29" s="41">
        <v>0</v>
      </c>
    </row>
    <row r="30" spans="1:12" x14ac:dyDescent="0.25">
      <c r="A30" s="45">
        <v>43101</v>
      </c>
      <c r="B30" s="45" t="s">
        <v>3</v>
      </c>
      <c r="C30" s="40">
        <v>893726</v>
      </c>
      <c r="D30" s="40">
        <v>893726</v>
      </c>
      <c r="E30" s="41" t="s">
        <v>4</v>
      </c>
      <c r="F30" s="41">
        <v>0</v>
      </c>
    </row>
    <row r="31" spans="1:12" x14ac:dyDescent="0.25">
      <c r="A31" s="45">
        <v>43132</v>
      </c>
      <c r="B31" s="45" t="s">
        <v>3</v>
      </c>
      <c r="C31" s="40">
        <v>893726</v>
      </c>
      <c r="D31" s="40">
        <v>893726</v>
      </c>
      <c r="E31" s="41" t="s">
        <v>4</v>
      </c>
      <c r="F31" s="41">
        <v>0</v>
      </c>
    </row>
    <row r="32" spans="1:12" x14ac:dyDescent="0.25">
      <c r="A32" s="45">
        <v>43160</v>
      </c>
      <c r="B32" s="45" t="s">
        <v>3</v>
      </c>
      <c r="C32" s="40">
        <v>893726</v>
      </c>
      <c r="D32" s="40">
        <v>893726</v>
      </c>
      <c r="E32" s="41" t="s">
        <v>4</v>
      </c>
      <c r="F32" s="41">
        <v>0</v>
      </c>
    </row>
    <row r="33" spans="1:6" x14ac:dyDescent="0.25">
      <c r="A33" s="45">
        <v>43191</v>
      </c>
      <c r="B33" s="45" t="s">
        <v>3</v>
      </c>
      <c r="C33" s="40">
        <v>893726</v>
      </c>
      <c r="D33" s="40">
        <v>893726</v>
      </c>
      <c r="E33" s="41" t="s">
        <v>4</v>
      </c>
      <c r="F33" s="41">
        <v>0</v>
      </c>
    </row>
    <row r="34" spans="1:6" x14ac:dyDescent="0.25">
      <c r="A34" s="45">
        <v>43221</v>
      </c>
      <c r="B34" s="45" t="s">
        <v>3</v>
      </c>
      <c r="C34" s="40">
        <v>893726</v>
      </c>
      <c r="D34" s="40">
        <v>893726</v>
      </c>
      <c r="E34" s="41" t="s">
        <v>4</v>
      </c>
      <c r="F34" s="41">
        <v>0</v>
      </c>
    </row>
    <row r="35" spans="1:6" x14ac:dyDescent="0.25">
      <c r="A35" s="45">
        <v>43252</v>
      </c>
      <c r="B35" s="45" t="s">
        <v>3</v>
      </c>
      <c r="C35" s="40">
        <v>893726</v>
      </c>
      <c r="D35" s="40">
        <v>893726</v>
      </c>
      <c r="E35" s="41" t="s">
        <v>4</v>
      </c>
      <c r="F35" s="41">
        <v>0</v>
      </c>
    </row>
    <row r="36" spans="1:6" x14ac:dyDescent="0.25">
      <c r="A36" s="45">
        <v>43282</v>
      </c>
      <c r="B36" s="45" t="s">
        <v>3</v>
      </c>
      <c r="C36" s="40">
        <v>893726</v>
      </c>
      <c r="D36" s="40">
        <v>893726</v>
      </c>
      <c r="E36" s="41" t="s">
        <v>4</v>
      </c>
      <c r="F36" s="41">
        <v>0</v>
      </c>
    </row>
    <row r="37" spans="1:6" x14ac:dyDescent="0.25">
      <c r="A37" s="45">
        <v>43313</v>
      </c>
      <c r="B37" s="45" t="s">
        <v>3</v>
      </c>
      <c r="C37" s="40">
        <v>893726</v>
      </c>
      <c r="D37" s="40">
        <v>893726</v>
      </c>
      <c r="E37" s="41" t="s">
        <v>4</v>
      </c>
      <c r="F37" s="41">
        <v>0</v>
      </c>
    </row>
    <row r="38" spans="1:6" x14ac:dyDescent="0.25">
      <c r="A38" s="45">
        <v>43344</v>
      </c>
      <c r="B38" s="45" t="s">
        <v>3</v>
      </c>
      <c r="C38" s="40">
        <v>893726</v>
      </c>
      <c r="D38" s="40">
        <v>893726</v>
      </c>
      <c r="E38" s="41" t="s">
        <v>4</v>
      </c>
      <c r="F38" s="41">
        <v>0</v>
      </c>
    </row>
    <row r="39" spans="1:6" x14ac:dyDescent="0.25">
      <c r="A39" s="45">
        <v>43374</v>
      </c>
      <c r="B39" s="45" t="s">
        <v>3</v>
      </c>
      <c r="C39" s="40">
        <v>893726</v>
      </c>
      <c r="D39" s="40">
        <v>893726</v>
      </c>
      <c r="E39" s="41" t="s">
        <v>4</v>
      </c>
      <c r="F39" s="41">
        <v>0</v>
      </c>
    </row>
    <row r="40" spans="1:6" x14ac:dyDescent="0.25">
      <c r="A40" s="45">
        <v>43405</v>
      </c>
      <c r="B40" s="45" t="s">
        <v>3</v>
      </c>
      <c r="C40" s="40">
        <v>893726</v>
      </c>
      <c r="D40" s="40">
        <v>893726</v>
      </c>
      <c r="E40" s="41" t="s">
        <v>4</v>
      </c>
      <c r="F40" s="41">
        <v>0</v>
      </c>
    </row>
    <row r="41" spans="1:6" x14ac:dyDescent="0.25">
      <c r="A41" s="45">
        <v>43435</v>
      </c>
      <c r="B41" s="45" t="s">
        <v>3</v>
      </c>
      <c r="C41" s="40">
        <v>893726</v>
      </c>
      <c r="D41" s="40">
        <v>893726</v>
      </c>
      <c r="E41" s="41" t="s">
        <v>4</v>
      </c>
      <c r="F41" s="41">
        <v>0</v>
      </c>
    </row>
    <row r="42" spans="1:6" x14ac:dyDescent="0.25">
      <c r="A42" s="45">
        <v>43466</v>
      </c>
      <c r="B42" s="45" t="s">
        <v>3</v>
      </c>
      <c r="C42" s="40">
        <v>893726</v>
      </c>
      <c r="D42" s="40">
        <v>893726</v>
      </c>
      <c r="E42" s="41" t="s">
        <v>4</v>
      </c>
      <c r="F42" s="41">
        <v>0</v>
      </c>
    </row>
    <row r="43" spans="1:6" x14ac:dyDescent="0.25">
      <c r="A43" s="45">
        <v>43497</v>
      </c>
      <c r="B43" s="45" t="s">
        <v>3</v>
      </c>
      <c r="C43" s="40">
        <v>893726</v>
      </c>
      <c r="D43" s="40">
        <v>893726</v>
      </c>
      <c r="E43" s="41" t="s">
        <v>4</v>
      </c>
      <c r="F43" s="41">
        <v>0</v>
      </c>
    </row>
    <row r="44" spans="1:6" x14ac:dyDescent="0.25">
      <c r="A44" s="45">
        <v>43525</v>
      </c>
      <c r="B44" s="45" t="s">
        <v>3</v>
      </c>
      <c r="C44" s="40">
        <v>893726</v>
      </c>
      <c r="D44" s="40">
        <v>893726</v>
      </c>
      <c r="E44" s="41" t="s">
        <v>4</v>
      </c>
      <c r="F44" s="41">
        <v>0</v>
      </c>
    </row>
    <row r="45" spans="1:6" x14ac:dyDescent="0.25">
      <c r="A45" s="45">
        <v>43556</v>
      </c>
      <c r="B45" s="45" t="s">
        <v>3</v>
      </c>
      <c r="C45" s="40">
        <v>893726</v>
      </c>
      <c r="D45" s="40">
        <v>893726</v>
      </c>
      <c r="E45" s="41" t="s">
        <v>4</v>
      </c>
      <c r="F45" s="41">
        <v>0</v>
      </c>
    </row>
    <row r="46" spans="1:6" x14ac:dyDescent="0.25">
      <c r="A46" s="45">
        <v>43586</v>
      </c>
      <c r="B46" s="45" t="s">
        <v>3</v>
      </c>
      <c r="C46" s="40">
        <v>893726</v>
      </c>
      <c r="D46" s="40">
        <v>893726</v>
      </c>
      <c r="E46" s="41" t="s">
        <v>4</v>
      </c>
      <c r="F46" s="41">
        <v>0</v>
      </c>
    </row>
    <row r="47" spans="1:6" x14ac:dyDescent="0.25">
      <c r="A47" s="45">
        <v>43617</v>
      </c>
      <c r="B47" s="45" t="s">
        <v>3</v>
      </c>
      <c r="C47" s="40">
        <v>893726</v>
      </c>
      <c r="D47" s="40">
        <v>893726</v>
      </c>
      <c r="E47" s="41" t="s">
        <v>4</v>
      </c>
      <c r="F47" s="41">
        <v>0</v>
      </c>
    </row>
    <row r="48" spans="1:6" x14ac:dyDescent="0.25">
      <c r="A48" s="45">
        <v>43647</v>
      </c>
      <c r="B48" s="45" t="s">
        <v>3</v>
      </c>
      <c r="C48" s="40">
        <v>893726</v>
      </c>
      <c r="D48" s="40">
        <v>893726</v>
      </c>
      <c r="E48" s="41" t="s">
        <v>4</v>
      </c>
      <c r="F48" s="41">
        <v>0</v>
      </c>
    </row>
    <row r="49" spans="1:6" x14ac:dyDescent="0.25">
      <c r="A49" s="45">
        <v>43678</v>
      </c>
      <c r="B49" s="45" t="s">
        <v>3</v>
      </c>
      <c r="C49" s="40">
        <v>893726</v>
      </c>
      <c r="D49" s="40">
        <v>893726</v>
      </c>
      <c r="E49" s="41" t="s">
        <v>4</v>
      </c>
      <c r="F49" s="41">
        <v>0</v>
      </c>
    </row>
    <row r="50" spans="1:6" x14ac:dyDescent="0.25">
      <c r="A50" s="45">
        <v>43709</v>
      </c>
      <c r="B50" s="45" t="s">
        <v>3</v>
      </c>
      <c r="C50" s="40">
        <v>893726</v>
      </c>
      <c r="D50" s="40">
        <v>893726</v>
      </c>
      <c r="E50" s="41" t="s">
        <v>4</v>
      </c>
      <c r="F50" s="41">
        <v>0</v>
      </c>
    </row>
    <row r="51" spans="1:6" x14ac:dyDescent="0.25">
      <c r="A51" s="45">
        <v>43739</v>
      </c>
      <c r="B51" s="45" t="s">
        <v>3</v>
      </c>
      <c r="C51" s="40">
        <v>893726</v>
      </c>
      <c r="D51" s="40">
        <v>893726</v>
      </c>
      <c r="E51" s="41" t="s">
        <v>4</v>
      </c>
      <c r="F51" s="41">
        <v>0</v>
      </c>
    </row>
    <row r="52" spans="1:6" x14ac:dyDescent="0.25">
      <c r="A52" s="45">
        <v>43770</v>
      </c>
      <c r="B52" s="45" t="s">
        <v>3</v>
      </c>
      <c r="C52" s="40">
        <v>893726</v>
      </c>
      <c r="D52" s="40">
        <v>893726</v>
      </c>
      <c r="E52" s="41" t="s">
        <v>4</v>
      </c>
      <c r="F52" s="41">
        <v>0</v>
      </c>
    </row>
    <row r="53" spans="1:6" x14ac:dyDescent="0.25">
      <c r="A53" s="45">
        <v>43800</v>
      </c>
      <c r="B53" s="45" t="s">
        <v>3</v>
      </c>
      <c r="C53" s="40">
        <v>893726</v>
      </c>
      <c r="D53" s="40">
        <v>893726</v>
      </c>
      <c r="E53" s="41" t="s">
        <v>4</v>
      </c>
      <c r="F53" s="41">
        <v>0</v>
      </c>
    </row>
    <row r="54" spans="1:6" x14ac:dyDescent="0.25">
      <c r="A54" s="45">
        <v>43831</v>
      </c>
      <c r="B54" s="45" t="s">
        <v>3</v>
      </c>
      <c r="C54" s="40">
        <v>893726</v>
      </c>
      <c r="D54" s="40">
        <v>893726</v>
      </c>
      <c r="E54" s="41" t="s">
        <v>4</v>
      </c>
      <c r="F54" s="41">
        <v>0</v>
      </c>
    </row>
    <row r="55" spans="1:6" x14ac:dyDescent="0.25">
      <c r="A55" s="45">
        <v>43862</v>
      </c>
      <c r="B55" s="45" t="s">
        <v>3</v>
      </c>
      <c r="C55" s="40">
        <v>893726</v>
      </c>
      <c r="D55" s="40">
        <v>893726</v>
      </c>
      <c r="E55" s="41" t="s">
        <v>4</v>
      </c>
      <c r="F55" s="41">
        <v>0</v>
      </c>
    </row>
    <row r="56" spans="1:6" x14ac:dyDescent="0.25">
      <c r="A56" s="45">
        <v>43891</v>
      </c>
      <c r="B56" s="45" t="s">
        <v>3</v>
      </c>
      <c r="C56" s="40">
        <v>893726</v>
      </c>
      <c r="D56" s="40">
        <v>893726</v>
      </c>
      <c r="E56" s="41" t="s">
        <v>4</v>
      </c>
      <c r="F56" s="41">
        <v>0</v>
      </c>
    </row>
    <row r="57" spans="1:6" x14ac:dyDescent="0.25">
      <c r="A57" s="45">
        <v>43922</v>
      </c>
      <c r="B57" s="45" t="s">
        <v>3</v>
      </c>
      <c r="C57" s="40">
        <v>893726</v>
      </c>
      <c r="D57" s="40">
        <v>893726</v>
      </c>
      <c r="E57" s="41" t="s">
        <v>4</v>
      </c>
      <c r="F57" s="41">
        <v>0</v>
      </c>
    </row>
    <row r="58" spans="1:6" x14ac:dyDescent="0.25">
      <c r="A58" s="45">
        <v>43952</v>
      </c>
      <c r="B58" s="45" t="s">
        <v>3</v>
      </c>
      <c r="C58" s="40">
        <v>893726</v>
      </c>
      <c r="D58" s="40">
        <v>893726</v>
      </c>
      <c r="E58" s="41" t="s">
        <v>4</v>
      </c>
      <c r="F58" s="41">
        <v>0</v>
      </c>
    </row>
    <row r="59" spans="1:6" x14ac:dyDescent="0.25">
      <c r="A59" s="45">
        <v>43983</v>
      </c>
      <c r="B59" s="45" t="s">
        <v>3</v>
      </c>
      <c r="C59" s="40">
        <v>893726</v>
      </c>
      <c r="D59" s="40">
        <v>893726</v>
      </c>
      <c r="E59" s="41" t="s">
        <v>4</v>
      </c>
      <c r="F59" s="41">
        <v>0</v>
      </c>
    </row>
    <row r="60" spans="1:6" x14ac:dyDescent="0.25">
      <c r="A60" s="45">
        <v>44013</v>
      </c>
      <c r="B60" s="45" t="s">
        <v>3</v>
      </c>
      <c r="C60" s="40">
        <v>893726</v>
      </c>
      <c r="D60" s="40">
        <v>893726</v>
      </c>
      <c r="E60" s="41" t="s">
        <v>4</v>
      </c>
      <c r="F60" s="41">
        <v>0</v>
      </c>
    </row>
    <row r="61" spans="1:6" x14ac:dyDescent="0.25">
      <c r="A61" s="45">
        <v>44044</v>
      </c>
      <c r="B61" s="45" t="s">
        <v>3</v>
      </c>
      <c r="C61" s="40">
        <v>893726</v>
      </c>
      <c r="D61" s="40">
        <v>893726</v>
      </c>
      <c r="E61" s="41" t="s">
        <v>4</v>
      </c>
      <c r="F61" s="41">
        <v>0</v>
      </c>
    </row>
    <row r="62" spans="1:6" x14ac:dyDescent="0.25">
      <c r="A62" s="45">
        <v>44075</v>
      </c>
      <c r="B62" s="45" t="s">
        <v>3</v>
      </c>
      <c r="C62" s="40">
        <v>893726</v>
      </c>
      <c r="D62" s="40">
        <v>893726</v>
      </c>
      <c r="E62" s="41" t="s">
        <v>4</v>
      </c>
      <c r="F62" s="41">
        <v>0</v>
      </c>
    </row>
    <row r="63" spans="1:6" x14ac:dyDescent="0.25">
      <c r="A63" s="45">
        <v>44105</v>
      </c>
      <c r="B63" s="45" t="s">
        <v>3</v>
      </c>
      <c r="C63" s="40">
        <v>893726</v>
      </c>
      <c r="D63" s="40">
        <v>893726</v>
      </c>
      <c r="E63" s="41" t="s">
        <v>4</v>
      </c>
      <c r="F63" s="41">
        <v>0</v>
      </c>
    </row>
  </sheetData>
  <mergeCells count="5">
    <mergeCell ref="C4:D4"/>
    <mergeCell ref="E4:E5"/>
    <mergeCell ref="B4:B5"/>
    <mergeCell ref="F4:F5"/>
    <mergeCell ref="A4:A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170B-A3D2-4466-BEF6-C5F832CD584F}">
  <dimension ref="A2:O44"/>
  <sheetViews>
    <sheetView workbookViewId="0">
      <selection activeCell="A2" sqref="A2"/>
    </sheetView>
  </sheetViews>
  <sheetFormatPr baseColWidth="10" defaultRowHeight="15" x14ac:dyDescent="0.25"/>
  <cols>
    <col min="1" max="1" width="33.28515625" bestFit="1" customWidth="1"/>
    <col min="2" max="2" width="34" customWidth="1"/>
    <col min="6" max="6" width="13.42578125" customWidth="1"/>
  </cols>
  <sheetData>
    <row r="2" spans="1:7" ht="16.5" x14ac:dyDescent="0.25">
      <c r="A2" s="49" t="s">
        <v>149</v>
      </c>
      <c r="B2" s="49"/>
      <c r="C2" s="49"/>
      <c r="D2" s="49"/>
      <c r="E2" s="49"/>
      <c r="F2" s="49"/>
      <c r="G2" s="49"/>
    </row>
    <row r="3" spans="1:7" ht="15.75" thickBot="1" x14ac:dyDescent="0.3"/>
    <row r="4" spans="1:7" x14ac:dyDescent="0.25">
      <c r="A4" s="4" t="s">
        <v>6</v>
      </c>
      <c r="B4" s="68"/>
      <c r="C4" s="68"/>
      <c r="D4" s="68"/>
      <c r="E4" s="68"/>
      <c r="F4" s="68"/>
      <c r="G4" s="69"/>
    </row>
    <row r="5" spans="1:7" x14ac:dyDescent="0.25">
      <c r="A5" s="5"/>
      <c r="B5" s="70"/>
      <c r="C5" s="70"/>
      <c r="D5" s="70"/>
      <c r="E5" s="70"/>
      <c r="F5" s="70"/>
      <c r="G5" s="71"/>
    </row>
    <row r="6" spans="1:7" x14ac:dyDescent="0.25">
      <c r="A6" s="5"/>
      <c r="B6" s="70"/>
      <c r="C6" s="70"/>
      <c r="D6" s="70"/>
      <c r="E6" s="70"/>
      <c r="F6" s="70"/>
      <c r="G6" s="71"/>
    </row>
    <row r="7" spans="1:7" x14ac:dyDescent="0.25">
      <c r="A7" s="5" t="s">
        <v>7</v>
      </c>
      <c r="B7" s="6"/>
      <c r="C7" s="7"/>
      <c r="D7" s="7"/>
      <c r="E7" s="8"/>
      <c r="F7" s="9"/>
      <c r="G7" s="10"/>
    </row>
    <row r="8" spans="1:7" ht="20.25" customHeight="1" x14ac:dyDescent="0.25">
      <c r="A8" s="11" t="s">
        <v>8</v>
      </c>
      <c r="B8" s="72" t="s">
        <v>9</v>
      </c>
      <c r="C8" s="72"/>
      <c r="D8" s="72"/>
      <c r="E8" s="72"/>
      <c r="F8" s="72"/>
      <c r="G8" s="73"/>
    </row>
    <row r="9" spans="1:7" x14ac:dyDescent="0.25">
      <c r="A9" s="5" t="s">
        <v>10</v>
      </c>
      <c r="B9" s="8"/>
      <c r="C9" s="7"/>
      <c r="D9" s="7"/>
      <c r="E9" s="8"/>
      <c r="F9" s="9"/>
      <c r="G9" s="10"/>
    </row>
    <row r="10" spans="1:7" x14ac:dyDescent="0.25">
      <c r="A10" s="12"/>
      <c r="B10" s="13"/>
      <c r="C10" s="14"/>
      <c r="D10" s="14"/>
      <c r="E10" s="13"/>
      <c r="F10" s="15"/>
      <c r="G10" s="16"/>
    </row>
    <row r="11" spans="1:7" x14ac:dyDescent="0.25">
      <c r="A11" s="17" t="s">
        <v>11</v>
      </c>
      <c r="B11" s="13"/>
      <c r="C11" s="14"/>
      <c r="D11" s="14"/>
      <c r="E11" s="13"/>
      <c r="F11" s="15"/>
      <c r="G11" s="16"/>
    </row>
    <row r="12" spans="1:7" x14ac:dyDescent="0.25">
      <c r="A12" s="18" t="s">
        <v>12</v>
      </c>
      <c r="B12" s="19"/>
      <c r="C12" s="20" t="s">
        <v>13</v>
      </c>
      <c r="D12" s="20" t="s">
        <v>14</v>
      </c>
      <c r="E12" s="19" t="s">
        <v>15</v>
      </c>
      <c r="F12" s="21" t="s">
        <v>16</v>
      </c>
      <c r="G12" s="16"/>
    </row>
    <row r="13" spans="1:7" x14ac:dyDescent="0.25">
      <c r="A13" s="74" t="s">
        <v>17</v>
      </c>
      <c r="B13" s="75"/>
      <c r="C13" s="22" t="s">
        <v>18</v>
      </c>
      <c r="D13" s="22">
        <v>142000</v>
      </c>
      <c r="E13" s="23">
        <v>1</v>
      </c>
      <c r="F13" s="24">
        <f>D13*E13</f>
        <v>142000</v>
      </c>
      <c r="G13" s="16"/>
    </row>
    <row r="14" spans="1:7" x14ac:dyDescent="0.25">
      <c r="A14" s="74"/>
      <c r="B14" s="75"/>
      <c r="C14" s="22"/>
      <c r="D14" s="22"/>
      <c r="E14" s="23"/>
      <c r="F14" s="24"/>
      <c r="G14" s="16"/>
    </row>
    <row r="15" spans="1:7" x14ac:dyDescent="0.25">
      <c r="A15" s="12"/>
      <c r="B15" s="13"/>
      <c r="C15" s="14"/>
      <c r="D15" s="14"/>
      <c r="E15" s="13"/>
      <c r="F15" s="21" t="s">
        <v>19</v>
      </c>
      <c r="G15" s="25">
        <f>SUM(F13:F14)</f>
        <v>142000</v>
      </c>
    </row>
    <row r="16" spans="1:7" x14ac:dyDescent="0.25">
      <c r="A16" s="12"/>
      <c r="B16" s="13"/>
      <c r="C16" s="14"/>
      <c r="D16" s="14"/>
      <c r="E16" s="13"/>
      <c r="F16" s="15"/>
      <c r="G16" s="16"/>
    </row>
    <row r="17" spans="1:15" x14ac:dyDescent="0.25">
      <c r="A17" s="76" t="s">
        <v>20</v>
      </c>
      <c r="B17" s="77"/>
      <c r="C17" s="14"/>
      <c r="D17" s="14"/>
      <c r="E17" s="13"/>
      <c r="F17" s="15"/>
      <c r="G17" s="16"/>
    </row>
    <row r="18" spans="1:15" x14ac:dyDescent="0.25">
      <c r="A18" s="78" t="s">
        <v>12</v>
      </c>
      <c r="B18" s="79"/>
      <c r="C18" s="20" t="s">
        <v>13</v>
      </c>
      <c r="D18" s="20" t="s">
        <v>14</v>
      </c>
      <c r="E18" s="19" t="s">
        <v>15</v>
      </c>
      <c r="F18" s="21" t="s">
        <v>16</v>
      </c>
      <c r="G18" s="16"/>
    </row>
    <row r="19" spans="1:15" x14ac:dyDescent="0.25">
      <c r="A19" s="66" t="s">
        <v>21</v>
      </c>
      <c r="B19" s="67"/>
      <c r="C19" s="26" t="s">
        <v>18</v>
      </c>
      <c r="D19" s="27">
        <v>32000</v>
      </c>
      <c r="E19" s="28">
        <v>1</v>
      </c>
      <c r="F19" s="29">
        <f>D19*E19</f>
        <v>32000</v>
      </c>
      <c r="G19" s="16"/>
    </row>
    <row r="20" spans="1:15" x14ac:dyDescent="0.25">
      <c r="A20" s="66" t="s">
        <v>22</v>
      </c>
      <c r="B20" s="67"/>
      <c r="C20" s="26" t="s">
        <v>18</v>
      </c>
      <c r="D20" s="27">
        <v>73000</v>
      </c>
      <c r="E20" s="28">
        <v>1</v>
      </c>
      <c r="F20" s="29">
        <f t="shared" ref="F20:F27" si="0">D20*E20</f>
        <v>73000</v>
      </c>
      <c r="G20" s="16"/>
    </row>
    <row r="21" spans="1:15" x14ac:dyDescent="0.25">
      <c r="A21" s="66" t="s">
        <v>23</v>
      </c>
      <c r="B21" s="67"/>
      <c r="C21" s="26" t="s">
        <v>18</v>
      </c>
      <c r="D21" s="27">
        <v>84132</v>
      </c>
      <c r="E21" s="28">
        <v>1</v>
      </c>
      <c r="F21" s="29">
        <f t="shared" si="0"/>
        <v>84132</v>
      </c>
      <c r="G21" s="16"/>
    </row>
    <row r="22" spans="1:15" x14ac:dyDescent="0.25">
      <c r="A22" s="80" t="s">
        <v>24</v>
      </c>
      <c r="B22" s="81"/>
      <c r="C22" s="26" t="s">
        <v>25</v>
      </c>
      <c r="D22" s="27">
        <v>1369</v>
      </c>
      <c r="E22" s="28">
        <v>40</v>
      </c>
      <c r="F22" s="29">
        <f t="shared" si="0"/>
        <v>54760</v>
      </c>
      <c r="G22" s="16"/>
    </row>
    <row r="23" spans="1:15" x14ac:dyDescent="0.25">
      <c r="A23" s="80" t="s">
        <v>26</v>
      </c>
      <c r="B23" s="81"/>
      <c r="C23" s="26" t="s">
        <v>18</v>
      </c>
      <c r="D23" s="27">
        <v>240</v>
      </c>
      <c r="E23" s="28">
        <v>6</v>
      </c>
      <c r="F23" s="29">
        <f t="shared" si="0"/>
        <v>1440</v>
      </c>
      <c r="G23" s="16"/>
    </row>
    <row r="24" spans="1:15" s="33" customFormat="1" x14ac:dyDescent="0.25">
      <c r="A24" s="66" t="s">
        <v>27</v>
      </c>
      <c r="B24" s="67"/>
      <c r="C24" s="30" t="s">
        <v>25</v>
      </c>
      <c r="D24" s="31">
        <v>2394</v>
      </c>
      <c r="E24" s="32">
        <v>3</v>
      </c>
      <c r="F24" s="29">
        <f t="shared" si="0"/>
        <v>7182</v>
      </c>
      <c r="G24" s="16"/>
      <c r="H24"/>
      <c r="I24"/>
      <c r="J24"/>
      <c r="K24"/>
      <c r="L24"/>
      <c r="M24"/>
      <c r="N24"/>
      <c r="O24"/>
    </row>
    <row r="25" spans="1:15" s="33" customFormat="1" x14ac:dyDescent="0.25">
      <c r="A25" s="66" t="s">
        <v>28</v>
      </c>
      <c r="B25" s="67"/>
      <c r="C25" s="30" t="s">
        <v>25</v>
      </c>
      <c r="D25" s="31">
        <v>831</v>
      </c>
      <c r="E25" s="32">
        <v>1</v>
      </c>
      <c r="F25" s="29">
        <f t="shared" si="0"/>
        <v>831</v>
      </c>
      <c r="G25" s="16"/>
      <c r="H25"/>
      <c r="I25"/>
      <c r="J25"/>
      <c r="K25"/>
      <c r="L25"/>
      <c r="M25"/>
      <c r="N25"/>
      <c r="O25"/>
    </row>
    <row r="26" spans="1:15" s="33" customFormat="1" x14ac:dyDescent="0.25">
      <c r="A26" s="66" t="s">
        <v>29</v>
      </c>
      <c r="B26" s="67"/>
      <c r="C26" s="30" t="s">
        <v>18</v>
      </c>
      <c r="D26" s="31">
        <v>20</v>
      </c>
      <c r="E26" s="32">
        <v>6</v>
      </c>
      <c r="F26" s="29">
        <f t="shared" si="0"/>
        <v>120</v>
      </c>
      <c r="G26" s="16"/>
      <c r="H26"/>
      <c r="I26"/>
      <c r="J26"/>
      <c r="K26"/>
      <c r="L26"/>
      <c r="M26"/>
      <c r="N26"/>
      <c r="O26"/>
    </row>
    <row r="27" spans="1:15" s="33" customFormat="1" x14ac:dyDescent="0.25">
      <c r="A27" s="66" t="s">
        <v>30</v>
      </c>
      <c r="B27" s="67"/>
      <c r="C27" s="30" t="s">
        <v>31</v>
      </c>
      <c r="D27" s="31">
        <v>10425</v>
      </c>
      <c r="E27" s="32">
        <v>1</v>
      </c>
      <c r="F27" s="29">
        <f t="shared" si="0"/>
        <v>10425</v>
      </c>
      <c r="G27" s="16"/>
      <c r="H27"/>
      <c r="I27"/>
      <c r="J27"/>
      <c r="K27"/>
      <c r="L27"/>
      <c r="M27"/>
      <c r="N27"/>
      <c r="O27"/>
    </row>
    <row r="28" spans="1:15" s="33" customFormat="1" x14ac:dyDescent="0.25">
      <c r="A28" s="66"/>
      <c r="B28" s="67"/>
      <c r="C28" s="30"/>
      <c r="D28" s="31"/>
      <c r="E28" s="32"/>
      <c r="F28" s="29"/>
      <c r="G28" s="16"/>
      <c r="H28"/>
      <c r="I28"/>
      <c r="J28"/>
      <c r="K28"/>
      <c r="L28"/>
      <c r="M28"/>
      <c r="N28"/>
      <c r="O28"/>
    </row>
    <row r="29" spans="1:15" s="33" customFormat="1" x14ac:dyDescent="0.25">
      <c r="A29" s="66"/>
      <c r="B29" s="67"/>
      <c r="C29" s="30"/>
      <c r="D29" s="31"/>
      <c r="E29" s="32"/>
      <c r="F29" s="29"/>
      <c r="G29" s="16"/>
      <c r="H29"/>
      <c r="I29"/>
      <c r="J29"/>
      <c r="K29"/>
      <c r="L29"/>
      <c r="M29"/>
      <c r="N29"/>
      <c r="O29"/>
    </row>
    <row r="30" spans="1:15" x14ac:dyDescent="0.25">
      <c r="A30" s="80"/>
      <c r="B30" s="81"/>
      <c r="C30" s="26"/>
      <c r="D30" s="27"/>
      <c r="E30" s="28"/>
      <c r="F30" s="29"/>
      <c r="G30" s="16"/>
    </row>
    <row r="31" spans="1:15" x14ac:dyDescent="0.25">
      <c r="A31" s="12"/>
      <c r="B31" s="13"/>
      <c r="C31" s="14"/>
      <c r="D31" s="14"/>
      <c r="E31" s="13"/>
      <c r="F31" s="34" t="s">
        <v>19</v>
      </c>
      <c r="G31" s="25">
        <f>SUM(F19:F30)</f>
        <v>263890</v>
      </c>
    </row>
    <row r="32" spans="1:15" x14ac:dyDescent="0.25">
      <c r="A32" s="12"/>
      <c r="B32" s="13"/>
      <c r="C32" s="14"/>
      <c r="D32" s="14"/>
      <c r="E32" s="13"/>
      <c r="F32" s="15"/>
      <c r="G32" s="16"/>
    </row>
    <row r="33" spans="1:7" x14ac:dyDescent="0.25">
      <c r="A33" s="17" t="s">
        <v>32</v>
      </c>
      <c r="B33" s="13"/>
      <c r="C33" s="14"/>
      <c r="D33" s="14"/>
      <c r="E33" s="13"/>
      <c r="F33" s="15"/>
      <c r="G33" s="16"/>
    </row>
    <row r="34" spans="1:7" x14ac:dyDescent="0.25">
      <c r="A34" s="18" t="s">
        <v>33</v>
      </c>
      <c r="B34" s="19" t="s">
        <v>34</v>
      </c>
      <c r="C34" s="20" t="s">
        <v>35</v>
      </c>
      <c r="D34" s="20" t="s">
        <v>36</v>
      </c>
      <c r="E34" s="19" t="s">
        <v>37</v>
      </c>
      <c r="F34" s="21" t="s">
        <v>16</v>
      </c>
      <c r="G34" s="16"/>
    </row>
    <row r="35" spans="1:7" x14ac:dyDescent="0.25">
      <c r="A35" s="35" t="s">
        <v>38</v>
      </c>
      <c r="B35" s="28" t="s">
        <v>39</v>
      </c>
      <c r="C35" s="36">
        <v>1</v>
      </c>
      <c r="D35" s="36" t="s">
        <v>40</v>
      </c>
      <c r="E35" s="23">
        <v>50000</v>
      </c>
      <c r="F35" s="24">
        <f>C35*E35</f>
        <v>50000</v>
      </c>
      <c r="G35" s="16"/>
    </row>
    <row r="36" spans="1:7" x14ac:dyDescent="0.25">
      <c r="A36" s="35"/>
      <c r="B36" s="23"/>
      <c r="C36" s="22"/>
      <c r="D36" s="22"/>
      <c r="E36" s="23"/>
      <c r="F36" s="24"/>
      <c r="G36" s="16"/>
    </row>
    <row r="37" spans="1:7" x14ac:dyDescent="0.25">
      <c r="A37" s="12"/>
      <c r="B37" s="13"/>
      <c r="C37" s="14"/>
      <c r="D37" s="14"/>
      <c r="E37" s="13"/>
      <c r="F37" s="21" t="s">
        <v>19</v>
      </c>
      <c r="G37" s="25">
        <f>SUM(F35:F36)</f>
        <v>50000</v>
      </c>
    </row>
    <row r="38" spans="1:7" x14ac:dyDescent="0.25">
      <c r="A38" s="12"/>
      <c r="B38" s="13"/>
      <c r="C38" s="14"/>
      <c r="D38" s="14"/>
      <c r="E38" s="13"/>
      <c r="F38" s="15"/>
      <c r="G38" s="16"/>
    </row>
    <row r="39" spans="1:7" x14ac:dyDescent="0.25">
      <c r="A39" s="37" t="s">
        <v>41</v>
      </c>
      <c r="B39" s="13"/>
      <c r="C39" s="14"/>
      <c r="D39" s="14"/>
      <c r="E39" s="13"/>
      <c r="F39" s="15"/>
      <c r="G39" s="16"/>
    </row>
    <row r="40" spans="1:7" x14ac:dyDescent="0.25">
      <c r="A40" s="18" t="s">
        <v>42</v>
      </c>
      <c r="B40" s="19" t="s">
        <v>43</v>
      </c>
      <c r="C40" s="20" t="s">
        <v>44</v>
      </c>
      <c r="D40" s="20" t="s">
        <v>45</v>
      </c>
      <c r="E40" s="19" t="s">
        <v>46</v>
      </c>
      <c r="F40" s="21" t="s">
        <v>16</v>
      </c>
      <c r="G40" s="16"/>
    </row>
    <row r="41" spans="1:7" x14ac:dyDescent="0.25">
      <c r="A41" s="35" t="s">
        <v>47</v>
      </c>
      <c r="B41" s="38" t="s">
        <v>48</v>
      </c>
      <c r="C41" s="22"/>
      <c r="D41" s="22">
        <f>(1308000*1.33)/30</f>
        <v>57988</v>
      </c>
      <c r="E41" s="23">
        <v>100</v>
      </c>
      <c r="F41" s="24">
        <f>(D41/8)*4</f>
        <v>28994</v>
      </c>
      <c r="G41" s="16"/>
    </row>
    <row r="42" spans="1:7" x14ac:dyDescent="0.25">
      <c r="A42" s="12"/>
      <c r="B42" s="13"/>
      <c r="C42" s="14"/>
      <c r="D42" s="14"/>
      <c r="E42" s="13"/>
      <c r="F42" s="21" t="s">
        <v>19</v>
      </c>
      <c r="G42" s="25">
        <f>SUM(F41)</f>
        <v>28994</v>
      </c>
    </row>
    <row r="43" spans="1:7" ht="15.75" thickBot="1" x14ac:dyDescent="0.3">
      <c r="A43" s="12"/>
      <c r="B43" s="13"/>
      <c r="C43" s="14"/>
      <c r="D43" s="14"/>
      <c r="E43" s="13"/>
      <c r="F43" s="15"/>
      <c r="G43" s="16"/>
    </row>
    <row r="44" spans="1:7" ht="15.75" thickBot="1" x14ac:dyDescent="0.3">
      <c r="A44" s="82" t="s">
        <v>49</v>
      </c>
      <c r="B44" s="83"/>
      <c r="C44" s="83"/>
      <c r="D44" s="83"/>
      <c r="E44" s="83"/>
      <c r="F44" s="83"/>
      <c r="G44" s="39">
        <f>G15+G31+G37+G42</f>
        <v>484884</v>
      </c>
    </row>
  </sheetData>
  <mergeCells count="19">
    <mergeCell ref="A44:F44"/>
    <mergeCell ref="A25:B25"/>
    <mergeCell ref="A26:B26"/>
    <mergeCell ref="A27:B27"/>
    <mergeCell ref="A28:B28"/>
    <mergeCell ref="A29:B29"/>
    <mergeCell ref="A30:B30"/>
    <mergeCell ref="A24:B24"/>
    <mergeCell ref="B4:G6"/>
    <mergeCell ref="B8:G8"/>
    <mergeCell ref="A13:B13"/>
    <mergeCell ref="A14:B14"/>
    <mergeCell ref="A17:B17"/>
    <mergeCell ref="A18:B18"/>
    <mergeCell ref="A19:B19"/>
    <mergeCell ref="A20:B20"/>
    <mergeCell ref="A21:B21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7FF3-2967-404C-882A-609A2F78D03E}">
  <dimension ref="A2:H9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6.28515625" style="1" customWidth="1"/>
    <col min="2" max="7" width="10.7109375" style="1" customWidth="1"/>
    <col min="8" max="8" width="23.85546875" style="1" customWidth="1"/>
    <col min="9" max="12" width="9.140625" style="1"/>
    <col min="13" max="13" width="10.7109375" style="1" customWidth="1"/>
    <col min="14" max="14" width="12.42578125" style="1" bestFit="1" customWidth="1"/>
    <col min="15" max="16384" width="9.140625" style="1"/>
  </cols>
  <sheetData>
    <row r="2" spans="1:8" ht="16.5" x14ac:dyDescent="0.25">
      <c r="A2" s="49" t="s">
        <v>150</v>
      </c>
    </row>
    <row r="4" spans="1:8" ht="23.25" customHeight="1" x14ac:dyDescent="0.25">
      <c r="A4" s="65" t="s">
        <v>50</v>
      </c>
      <c r="B4" s="65" t="s">
        <v>1</v>
      </c>
      <c r="C4" s="65"/>
      <c r="D4" s="65"/>
      <c r="E4" s="65"/>
      <c r="F4" s="65"/>
      <c r="G4" s="65"/>
      <c r="H4" s="65" t="s">
        <v>57</v>
      </c>
    </row>
    <row r="5" spans="1:8" ht="23.25" customHeight="1" x14ac:dyDescent="0.25">
      <c r="A5" s="65"/>
      <c r="B5" s="44">
        <v>2</v>
      </c>
      <c r="C5" s="44">
        <v>3</v>
      </c>
      <c r="D5" s="44">
        <v>4</v>
      </c>
      <c r="E5" s="44">
        <v>5</v>
      </c>
      <c r="F5" s="44" t="s">
        <v>52</v>
      </c>
      <c r="G5" s="44" t="s">
        <v>53</v>
      </c>
      <c r="H5" s="65"/>
    </row>
    <row r="6" spans="1:8" ht="30" x14ac:dyDescent="0.25">
      <c r="A6" s="45" t="s">
        <v>51</v>
      </c>
      <c r="B6" s="40">
        <v>893726</v>
      </c>
      <c r="C6" s="40">
        <v>893726</v>
      </c>
      <c r="D6" s="40">
        <v>893726</v>
      </c>
      <c r="E6" s="40">
        <v>893726</v>
      </c>
      <c r="F6" s="40"/>
      <c r="G6" s="40"/>
      <c r="H6" s="41" t="s">
        <v>4</v>
      </c>
    </row>
    <row r="7" spans="1:8" ht="30" x14ac:dyDescent="0.25">
      <c r="A7" s="45" t="s">
        <v>54</v>
      </c>
      <c r="B7" s="40">
        <v>183051</v>
      </c>
      <c r="C7" s="40">
        <v>183051</v>
      </c>
      <c r="D7" s="40">
        <v>183051</v>
      </c>
      <c r="E7" s="40">
        <v>183051</v>
      </c>
      <c r="F7" s="40">
        <v>183051</v>
      </c>
      <c r="G7" s="40">
        <v>183051</v>
      </c>
      <c r="H7" s="41" t="s">
        <v>4</v>
      </c>
    </row>
    <row r="8" spans="1:8" ht="30" x14ac:dyDescent="0.25">
      <c r="A8" s="45" t="s">
        <v>55</v>
      </c>
      <c r="B8" s="40">
        <v>183051</v>
      </c>
      <c r="C8" s="40">
        <v>183051</v>
      </c>
      <c r="D8" s="40">
        <v>183051</v>
      </c>
      <c r="E8" s="40">
        <v>183051</v>
      </c>
      <c r="F8" s="40">
        <v>183051</v>
      </c>
      <c r="G8" s="40">
        <v>183051</v>
      </c>
      <c r="H8" s="41" t="s">
        <v>4</v>
      </c>
    </row>
    <row r="9" spans="1:8" ht="30" x14ac:dyDescent="0.25">
      <c r="A9" s="45" t="s">
        <v>56</v>
      </c>
      <c r="B9" s="40">
        <v>376872</v>
      </c>
      <c r="C9" s="40">
        <v>376872</v>
      </c>
      <c r="D9" s="40">
        <v>376872</v>
      </c>
      <c r="E9" s="40">
        <v>376872</v>
      </c>
      <c r="F9" s="40">
        <v>376872</v>
      </c>
      <c r="G9" s="40">
        <v>376872</v>
      </c>
      <c r="H9" s="41" t="s">
        <v>4</v>
      </c>
    </row>
  </sheetData>
  <mergeCells count="3">
    <mergeCell ref="A4:A5"/>
    <mergeCell ref="H4:H5"/>
    <mergeCell ref="B4:G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0DD6-6985-4545-96B7-28217157AB37}">
  <dimension ref="B2:E12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9.140625" style="1"/>
    <col min="2" max="2" width="20.7109375" style="1" customWidth="1"/>
    <col min="3" max="3" width="18.28515625" style="1" customWidth="1"/>
    <col min="4" max="4" width="16.140625" style="1" customWidth="1"/>
    <col min="5" max="5" width="23.85546875" style="1" customWidth="1"/>
    <col min="6" max="9" width="9.140625" style="1"/>
    <col min="10" max="10" width="10.7109375" style="1" customWidth="1"/>
    <col min="11" max="11" width="12.42578125" style="1" bestFit="1" customWidth="1"/>
    <col min="12" max="16384" width="9.140625" style="1"/>
  </cols>
  <sheetData>
    <row r="2" spans="2:5" ht="16.5" x14ac:dyDescent="0.25">
      <c r="B2" s="49" t="s">
        <v>151</v>
      </c>
    </row>
    <row r="4" spans="2:5" ht="23.25" customHeight="1" x14ac:dyDescent="0.25">
      <c r="B4" s="65" t="s">
        <v>50</v>
      </c>
      <c r="C4" s="65"/>
      <c r="D4" s="65" t="s">
        <v>58</v>
      </c>
      <c r="E4" s="65" t="s">
        <v>57</v>
      </c>
    </row>
    <row r="5" spans="2:5" ht="23.25" customHeight="1" x14ac:dyDescent="0.25">
      <c r="B5" s="65"/>
      <c r="C5" s="65"/>
      <c r="D5" s="65"/>
      <c r="E5" s="65"/>
    </row>
    <row r="6" spans="2:5" ht="30" customHeight="1" x14ac:dyDescent="0.25">
      <c r="B6" s="85" t="s">
        <v>59</v>
      </c>
      <c r="C6" s="85"/>
      <c r="D6" s="40">
        <v>0</v>
      </c>
      <c r="E6" s="41" t="s">
        <v>4</v>
      </c>
    </row>
    <row r="7" spans="2:5" ht="30" customHeight="1" x14ac:dyDescent="0.25">
      <c r="B7" s="85" t="s">
        <v>60</v>
      </c>
      <c r="C7" s="85"/>
      <c r="D7" s="40">
        <f>'40.1.'!G15</f>
        <v>142000</v>
      </c>
      <c r="E7" s="41" t="s">
        <v>4</v>
      </c>
    </row>
    <row r="8" spans="2:5" ht="30" customHeight="1" x14ac:dyDescent="0.25">
      <c r="B8" s="85" t="s">
        <v>61</v>
      </c>
      <c r="C8" s="85"/>
      <c r="D8" s="40">
        <f>'40.1.'!G31+'40.1.'!G37</f>
        <v>313890</v>
      </c>
      <c r="E8" s="41" t="s">
        <v>4</v>
      </c>
    </row>
    <row r="9" spans="2:5" x14ac:dyDescent="0.25">
      <c r="B9" s="85" t="s">
        <v>62</v>
      </c>
      <c r="C9" s="85"/>
      <c r="D9" s="40">
        <f>'40.1.'!G42</f>
        <v>28994</v>
      </c>
      <c r="E9" s="41" t="s">
        <v>4</v>
      </c>
    </row>
    <row r="10" spans="2:5" x14ac:dyDescent="0.25">
      <c r="B10" s="84" t="s">
        <v>63</v>
      </c>
      <c r="C10" s="42" t="s">
        <v>64</v>
      </c>
      <c r="D10" s="43" t="s">
        <v>67</v>
      </c>
      <c r="E10" s="41" t="s">
        <v>4</v>
      </c>
    </row>
    <row r="11" spans="2:5" ht="30" x14ac:dyDescent="0.25">
      <c r="B11" s="84"/>
      <c r="C11" s="41" t="s">
        <v>65</v>
      </c>
      <c r="D11" s="43" t="s">
        <v>68</v>
      </c>
      <c r="E11" s="41" t="s">
        <v>4</v>
      </c>
    </row>
    <row r="12" spans="2:5" ht="30" x14ac:dyDescent="0.25">
      <c r="B12" s="84"/>
      <c r="C12" s="41" t="s">
        <v>66</v>
      </c>
      <c r="D12" s="43" t="s">
        <v>69</v>
      </c>
      <c r="E12" s="41" t="s">
        <v>4</v>
      </c>
    </row>
  </sheetData>
  <mergeCells count="8">
    <mergeCell ref="B10:B12"/>
    <mergeCell ref="E4:E5"/>
    <mergeCell ref="D4:D5"/>
    <mergeCell ref="B4:C5"/>
    <mergeCell ref="B6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4.1.</vt:lpstr>
      <vt:lpstr>5.</vt:lpstr>
      <vt:lpstr>5.1.</vt:lpstr>
      <vt:lpstr>14.</vt:lpstr>
      <vt:lpstr>28.1.</vt:lpstr>
      <vt:lpstr>29.1.</vt:lpstr>
      <vt:lpstr>40.1.</vt:lpstr>
      <vt:lpstr>42</vt:lpstr>
      <vt:lpstr>43</vt:lpstr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Andres Badillo Jaimes</dc:creator>
  <cp:lastModifiedBy>JANETH ROCIO CASTAÑEDA</cp:lastModifiedBy>
  <dcterms:created xsi:type="dcterms:W3CDTF">2015-06-05T18:19:34Z</dcterms:created>
  <dcterms:modified xsi:type="dcterms:W3CDTF">2021-01-04T16:29:05Z</dcterms:modified>
</cp:coreProperties>
</file>