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y.hurtado.CAMARA\Downloads\"/>
    </mc:Choice>
  </mc:AlternateContent>
  <bookViews>
    <workbookView xWindow="0" yWindow="0" windowWidth="24000" windowHeight="9630"/>
  </bookViews>
  <sheets>
    <sheet name="RECIPROCAS CAMARA A SEPT 2021" sheetId="1" r:id="rId1"/>
    <sheet name="UNP" sheetId="2" r:id="rId2"/>
  </sheets>
  <externalReferences>
    <externalReference r:id="rId3"/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J23" i="2"/>
  <c r="J17" i="2"/>
  <c r="J19" i="2" l="1"/>
  <c r="J20" i="2"/>
  <c r="D17" i="2"/>
  <c r="B6" i="2"/>
  <c r="B13" i="2"/>
  <c r="E17" i="2"/>
  <c r="C17" i="2"/>
  <c r="C19" i="2" l="1"/>
  <c r="J16" i="2" s="1"/>
  <c r="J22" i="2"/>
  <c r="J18" i="2"/>
  <c r="G11" i="2"/>
  <c r="G6" i="2"/>
  <c r="G15" i="2" l="1"/>
  <c r="G17" i="2" s="1"/>
  <c r="J21" i="2" s="1"/>
</calcChain>
</file>

<file path=xl/sharedStrings.xml><?xml version="1.0" encoding="utf-8"?>
<sst xmlns="http://schemas.openxmlformats.org/spreadsheetml/2006/main" count="134" uniqueCount="105">
  <si>
    <t>Código Contable</t>
  </si>
  <si>
    <t>Nombre Cuenta Contable</t>
  </si>
  <si>
    <t>Nit</t>
  </si>
  <si>
    <t>Código de Consolidación (ECP)</t>
  </si>
  <si>
    <t>Nombre de la Entidad Contable Pública</t>
  </si>
  <si>
    <t>Saldo a Distribuir</t>
  </si>
  <si>
    <t>Saldo</t>
  </si>
  <si>
    <t>190604001</t>
  </si>
  <si>
    <t xml:space="preserve">Adquisición de bienes y servicios </t>
  </si>
  <si>
    <t>133076000</t>
  </si>
  <si>
    <t>EMPRESA DE RECURSOS TECNOLOGICOS S.A. E.S.P.</t>
  </si>
  <si>
    <t>249051001</t>
  </si>
  <si>
    <t>Servicios públicos</t>
  </si>
  <si>
    <t>234111001</t>
  </si>
  <si>
    <t>EMPRESA DE TELECOMUNICACIONES DE BOGOTA SA ESP PUDIENDO IDENTIFICARSE PARA TODOS LOS EFECTOS CON LA SIGLA ETB S.A. E.S.P.</t>
  </si>
  <si>
    <t>442803001</t>
  </si>
  <si>
    <t>Para gastos de funcionamiento</t>
  </si>
  <si>
    <t>820200000</t>
  </si>
  <si>
    <t>FONDO UNICO DE TECNOLOGIAS DE LA INFORMACIÓN Y LAS COMUNICACIONES.</t>
  </si>
  <si>
    <t>470508</t>
  </si>
  <si>
    <t>Funcionamiento</t>
  </si>
  <si>
    <t>923272394</t>
  </si>
  <si>
    <t>TESORO NACIONAL</t>
  </si>
  <si>
    <t>470510</t>
  </si>
  <si>
    <t>Inversión</t>
  </si>
  <si>
    <t>472201</t>
  </si>
  <si>
    <t>Cruce de cuentas</t>
  </si>
  <si>
    <t>910300000</t>
  </si>
  <si>
    <t>DIAN - RECAUDADOR</t>
  </si>
  <si>
    <t>011300000</t>
  </si>
  <si>
    <t>MINISTERIO DE EDUCACION NACIONAL</t>
  </si>
  <si>
    <t>510401001</t>
  </si>
  <si>
    <t>Aportes al icbf</t>
  </si>
  <si>
    <t>023900000</t>
  </si>
  <si>
    <t>INSTITUTO COLOMBIANO DE BIENESTAR FAMILIAR</t>
  </si>
  <si>
    <t>510402001</t>
  </si>
  <si>
    <t>Aportes al sena</t>
  </si>
  <si>
    <t>026800000</t>
  </si>
  <si>
    <t>SERVICIO NACIONAL DE APRENDIZAJE</t>
  </si>
  <si>
    <t>510403001</t>
  </si>
  <si>
    <t>Aportes a la esap</t>
  </si>
  <si>
    <t>022000000</t>
  </si>
  <si>
    <t>ESCUELA SUPERIOR DE ADMINISTRACION PUBLICA</t>
  </si>
  <si>
    <t>510404001</t>
  </si>
  <si>
    <t>Aportes a escuelas industriales e institutos técnicos</t>
  </si>
  <si>
    <t>511113001</t>
  </si>
  <si>
    <t>Vigilancia y seguridad</t>
  </si>
  <si>
    <t>923272419</t>
  </si>
  <si>
    <t>UNIDAD NACIONAL DE PROTECCION - UNP</t>
  </si>
  <si>
    <t>511117001</t>
  </si>
  <si>
    <t>234011001</t>
  </si>
  <si>
    <t>EMPRESA DE ACUEDUCTO Y ALCANTARILLADO DE BOGOTA - ESP</t>
  </si>
  <si>
    <t>033800000</t>
  </si>
  <si>
    <t>RADIO TELEVISION NACIONAL DE COLOMBIA RTVC</t>
  </si>
  <si>
    <t>511123001</t>
  </si>
  <si>
    <t>Comunicaciones y transporte</t>
  </si>
  <si>
    <t>923269422</t>
  </si>
  <si>
    <t>SERVICIOS POSTALES NACIONALES S.A</t>
  </si>
  <si>
    <t>512011001</t>
  </si>
  <si>
    <t>Impuesto sobre vehículos automotores</t>
  </si>
  <si>
    <t>112525000</t>
  </si>
  <si>
    <t>DEPARTAMENTO DE CUNDINAMARCA</t>
  </si>
  <si>
    <t>210111001</t>
  </si>
  <si>
    <t>BOGOTA DISTRITO CAPITAL</t>
  </si>
  <si>
    <t>GOBERNACION DEL VALLE</t>
  </si>
  <si>
    <t>572080</t>
  </si>
  <si>
    <t>Recaudos</t>
  </si>
  <si>
    <t xml:space="preserve">IVA </t>
  </si>
  <si>
    <t>RETEFUENTE</t>
  </si>
  <si>
    <t>RETEICA</t>
  </si>
  <si>
    <t>TOTAL DEDUCCIONES</t>
  </si>
  <si>
    <t>a junio</t>
  </si>
  <si>
    <t>a marzo</t>
  </si>
  <si>
    <t>total</t>
  </si>
  <si>
    <t>deducciones a junio</t>
  </si>
  <si>
    <t>deducciones a marzo</t>
  </si>
  <si>
    <t>valor bruto a junio</t>
  </si>
  <si>
    <t>JULIO PAGO DE JUNIO DE 2021</t>
  </si>
  <si>
    <t>AGOSTO PAGO DE JULIO DE 2021</t>
  </si>
  <si>
    <t>SEPTIEMBRE PAGO DE AGOSTO DE 2021</t>
  </si>
  <si>
    <t>CORREO</t>
  </si>
  <si>
    <t>milton.rios@minhacienda.gov.co</t>
  </si>
  <si>
    <t>ertcali@ert.net.co</t>
  </si>
  <si>
    <t>ruth.rodriguezf@etb.com.co</t>
  </si>
  <si>
    <t>concastro@mintic.gov.co</t>
  </si>
  <si>
    <t>mbuenaventurac@dian.gov.co</t>
  </si>
  <si>
    <t>marevalo@mineducacion.gov.co</t>
  </si>
  <si>
    <t>jairo.cardona@icbf.gov.co</t>
  </si>
  <si>
    <t>victorg@sena.edu.co</t>
  </si>
  <si>
    <t>pedro.medellin@esap.edu.co</t>
  </si>
  <si>
    <t>miguel.diaz@unp.gov.co</t>
  </si>
  <si>
    <t>comunicaciones@acueducto.com.co</t>
  </si>
  <si>
    <t>contabilidad@rtvc.gov.co</t>
  </si>
  <si>
    <t>notificaciones.judiciales@4-72.com.co</t>
  </si>
  <si>
    <t>luis.davila@cundinamarca.gov.co</t>
  </si>
  <si>
    <t>contabilidad@shd.gov.co</t>
  </si>
  <si>
    <t>VALOR BRUTO UNP A JUNIO</t>
  </si>
  <si>
    <t>VALOR BRUTO UNP A JULIO</t>
  </si>
  <si>
    <t>VALOR BRUTO UNP A AGOSTO</t>
  </si>
  <si>
    <t>VALOR GASTO NETO UNP A SPTIEMBRE</t>
  </si>
  <si>
    <t>a septiembre</t>
  </si>
  <si>
    <t>deducciones a septiembre</t>
  </si>
  <si>
    <t>CODIGO DE CONSOLIDACION 013900000</t>
  </si>
  <si>
    <t>CAMARA DE REPRESENTANTES - OPERACIONES RECIPROCAS TRIMESTRE JULIO-SEPTIEMBRE DE 2021.</t>
  </si>
  <si>
    <t>yamilehc01@gmail.com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</si>
</sst>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[$-10C0A]0.00;\(0.00\)"/>
    <numFmt numFmtId="165" formatCode="#0"/>
  </numFmts>
  <fonts count="13"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10"/>
      <color rgb="FF000000"/>
      <name val="Andale WT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3">
    <xf numFmtId="0" fontId="1" fillId="0" borderId="0" xfId="0" applyFont="1" applyFill="1" applyBorder="1"/>
    <xf numFmtId="164" fontId="2" fillId="0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2" fillId="3" borderId="1" xfId="0" applyNumberFormat="1" applyFont="1" applyFill="1" applyBorder="1" applyAlignment="1">
      <alignment horizontal="center" vertical="top" wrapText="1" readingOrder="1"/>
    </xf>
    <xf numFmtId="164" fontId="2" fillId="3" borderId="1" xfId="0" applyNumberFormat="1" applyFont="1" applyFill="1" applyBorder="1" applyAlignment="1">
      <alignment horizontal="center" vertical="top" wrapText="1" readingOrder="1"/>
    </xf>
    <xf numFmtId="0" fontId="1" fillId="3" borderId="0" xfId="0" applyFont="1" applyFill="1" applyBorder="1"/>
    <xf numFmtId="0" fontId="5" fillId="0" borderId="0" xfId="0" applyFont="1" applyFill="1" applyBorder="1"/>
    <xf numFmtId="43" fontId="5" fillId="4" borderId="0" xfId="1" applyFont="1" applyFill="1" applyBorder="1"/>
    <xf numFmtId="43" fontId="5" fillId="0" borderId="0" xfId="1" applyFont="1" applyFill="1" applyBorder="1"/>
    <xf numFmtId="43" fontId="5" fillId="0" borderId="0" xfId="0" applyNumberFormat="1" applyFont="1" applyFill="1" applyBorder="1"/>
    <xf numFmtId="43" fontId="6" fillId="4" borderId="0" xfId="1" applyFont="1" applyFill="1" applyBorder="1"/>
    <xf numFmtId="43" fontId="5" fillId="2" borderId="0" xfId="0" applyNumberFormat="1" applyFont="1" applyFill="1" applyBorder="1"/>
    <xf numFmtId="0" fontId="7" fillId="0" borderId="0" xfId="0" applyFont="1" applyFill="1" applyBorder="1"/>
    <xf numFmtId="43" fontId="7" fillId="0" borderId="0" xfId="0" applyNumberFormat="1" applyFont="1" applyFill="1" applyBorder="1"/>
    <xf numFmtId="43" fontId="7" fillId="2" borderId="0" xfId="0" applyNumberFormat="1" applyFont="1" applyFill="1" applyBorder="1"/>
    <xf numFmtId="0" fontId="6" fillId="0" borderId="0" xfId="0" applyFont="1" applyFill="1" applyBorder="1"/>
    <xf numFmtId="0" fontId="5" fillId="2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0" fontId="2" fillId="0" borderId="2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2" fillId="3" borderId="1" xfId="0" applyNumberFormat="1" applyFont="1" applyFill="1" applyBorder="1" applyAlignment="1">
      <alignment vertical="top" wrapText="1" readingOrder="1"/>
    </xf>
    <xf numFmtId="165" fontId="8" fillId="0" borderId="3" xfId="0" applyNumberFormat="1" applyFont="1" applyBorder="1" applyAlignment="1">
      <alignment vertical="top"/>
    </xf>
    <xf numFmtId="164" fontId="2" fillId="0" borderId="2" xfId="0" applyNumberFormat="1" applyFont="1" applyFill="1" applyBorder="1" applyAlignment="1">
      <alignment horizontal="center" vertical="top" wrapText="1" readingOrder="1"/>
    </xf>
    <xf numFmtId="164" fontId="2" fillId="4" borderId="2" xfId="0" applyNumberFormat="1" applyFont="1" applyFill="1" applyBorder="1" applyAlignment="1">
      <alignment horizontal="center" vertical="top" wrapText="1" readingOrder="1"/>
    </xf>
    <xf numFmtId="164" fontId="2" fillId="3" borderId="2" xfId="0" applyNumberFormat="1" applyFont="1" applyFill="1" applyBorder="1" applyAlignment="1">
      <alignment horizontal="center" vertical="top" wrapText="1" readingOrder="1"/>
    </xf>
    <xf numFmtId="0" fontId="3" fillId="2" borderId="5" xfId="0" applyNumberFormat="1" applyFont="1" applyFill="1" applyBorder="1" applyAlignment="1">
      <alignment horizontal="center" vertical="center" wrapText="1" readingOrder="1"/>
    </xf>
    <xf numFmtId="0" fontId="1" fillId="0" borderId="4" xfId="0" applyFont="1" applyFill="1" applyBorder="1"/>
    <xf numFmtId="0" fontId="10" fillId="0" borderId="4" xfId="3" applyFill="1" applyBorder="1"/>
    <xf numFmtId="43" fontId="9" fillId="0" borderId="0" xfId="1" applyFont="1" applyFill="1" applyBorder="1"/>
    <xf numFmtId="43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41" fontId="1" fillId="0" borderId="0" xfId="2" applyFont="1" applyFill="1" applyBorder="1"/>
    <xf numFmtId="41" fontId="1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 vertical="top" wrapText="1" readingOrder="1"/>
    </xf>
    <xf numFmtId="0" fontId="1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</cellXfs>
  <cellStyles count="4">
    <cellStyle name="Hipervínculo" xfId="3" builtinId="8"/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med.mejia\JORGE%20HERRERA\RECIPROCAS%20CGN\2021\JUNIO\CGN\Reciprocas%20Convergencia%20a%20Junio%202021%20Camara%20Re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med.mejia\JORGE%20HERRERA\RECIPROCAS%20CGN\2021\MARZO\CGN\Operaciones%20Reciprocas%20Convergencia%20a%20marzo%20d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iprocas a junio 2021 "/>
      <sheetName val="UNP"/>
    </sheetNames>
    <sheetDataSet>
      <sheetData sheetId="0" refreshError="1"/>
      <sheetData sheetId="1">
        <row r="18">
          <cell r="E18">
            <v>11081400022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IPROCAS CGN A MARZO 2021"/>
      <sheetName val="UNP"/>
    </sheetNames>
    <sheetDataSet>
      <sheetData sheetId="0"/>
      <sheetData sheetId="1">
        <row r="16">
          <cell r="I16">
            <v>749842131</v>
          </cell>
        </row>
        <row r="18">
          <cell r="E18">
            <v>6952178734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amilehc01@gmail.com" TargetMode="External"/><Relationship Id="rId3" Type="http://schemas.openxmlformats.org/officeDocument/2006/relationships/hyperlink" Target="mailto:concastro@mintic.gov.co" TargetMode="External"/><Relationship Id="rId7" Type="http://schemas.openxmlformats.org/officeDocument/2006/relationships/hyperlink" Target="mailto:victorg@sena.edu.co" TargetMode="External"/><Relationship Id="rId2" Type="http://schemas.openxmlformats.org/officeDocument/2006/relationships/hyperlink" Target="mailto:ruth.rodriguezf@etb.com.co" TargetMode="External"/><Relationship Id="rId1" Type="http://schemas.openxmlformats.org/officeDocument/2006/relationships/hyperlink" Target="mailto:ertcali@ert.net.co" TargetMode="External"/><Relationship Id="rId6" Type="http://schemas.openxmlformats.org/officeDocument/2006/relationships/hyperlink" Target="mailto:marevalo@mineducacion.gov.co" TargetMode="External"/><Relationship Id="rId5" Type="http://schemas.openxmlformats.org/officeDocument/2006/relationships/hyperlink" Target="mailto:mbuenaventurac@dian.gov.co" TargetMode="External"/><Relationship Id="rId4" Type="http://schemas.openxmlformats.org/officeDocument/2006/relationships/hyperlink" Target="mailto:milton.rios@minhaciend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showGridLines="0" tabSelected="1" workbookViewId="0">
      <selection activeCell="K24" sqref="K24"/>
    </sheetView>
  </sheetViews>
  <sheetFormatPr baseColWidth="10" defaultRowHeight="15"/>
  <cols>
    <col min="1" max="1" width="1" style="2" customWidth="1"/>
    <col min="2" max="2" width="13.42578125" style="2" customWidth="1"/>
    <col min="3" max="4" width="11.42578125" style="2" customWidth="1"/>
    <col min="5" max="5" width="13.42578125" style="2" customWidth="1"/>
    <col min="6" max="6" width="17.5703125" style="2" customWidth="1"/>
    <col min="7" max="7" width="17.7109375" style="2" customWidth="1"/>
    <col min="8" max="8" width="16.140625" style="2" customWidth="1"/>
    <col min="9" max="9" width="34.7109375" style="2" customWidth="1"/>
    <col min="10" max="10" width="28" style="2" customWidth="1"/>
    <col min="11" max="16384" width="11.42578125" style="2"/>
  </cols>
  <sheetData>
    <row r="1" spans="2:9" ht="10.9" customHeight="1"/>
    <row r="2" spans="2:9">
      <c r="D2" s="19"/>
      <c r="E2" s="20"/>
    </row>
    <row r="3" spans="2:9" ht="59.25" customHeight="1">
      <c r="B3" s="40" t="s">
        <v>103</v>
      </c>
      <c r="C3" s="40"/>
      <c r="D3" s="40"/>
      <c r="E3" s="40"/>
      <c r="F3" s="40"/>
      <c r="G3" s="40"/>
      <c r="H3" s="40"/>
    </row>
    <row r="4" spans="2:9">
      <c r="B4" s="38"/>
      <c r="C4" s="38"/>
      <c r="D4" s="38"/>
      <c r="E4" s="38"/>
      <c r="F4" s="38"/>
      <c r="G4" s="38"/>
      <c r="H4" s="38"/>
    </row>
    <row r="5" spans="2:9" ht="0.95" customHeight="1">
      <c r="B5" s="40" t="s">
        <v>102</v>
      </c>
      <c r="C5" s="41"/>
      <c r="D5" s="41"/>
      <c r="E5" s="41"/>
      <c r="F5" s="41"/>
      <c r="G5" s="41"/>
      <c r="H5" s="41"/>
    </row>
    <row r="6" spans="2:9" ht="15" customHeight="1">
      <c r="D6" s="19"/>
      <c r="E6" s="20"/>
    </row>
    <row r="7" spans="2:9" ht="16.5">
      <c r="B7" s="40" t="s">
        <v>102</v>
      </c>
      <c r="C7" s="41"/>
      <c r="D7" s="41"/>
      <c r="E7" s="41"/>
      <c r="F7" s="41"/>
      <c r="G7" s="41"/>
      <c r="H7" s="41"/>
    </row>
    <row r="8" spans="2:9">
      <c r="B8" s="20"/>
      <c r="C8" s="20"/>
    </row>
    <row r="9" spans="2:9" ht="36">
      <c r="B9" s="4" t="s">
        <v>0</v>
      </c>
      <c r="C9" s="22" t="s">
        <v>1</v>
      </c>
      <c r="D9" s="22" t="s">
        <v>2</v>
      </c>
      <c r="E9" s="4" t="s">
        <v>3</v>
      </c>
      <c r="F9" s="4" t="s">
        <v>4</v>
      </c>
      <c r="G9" s="4" t="s">
        <v>5</v>
      </c>
      <c r="H9" s="4" t="s">
        <v>6</v>
      </c>
      <c r="I9" s="29" t="s">
        <v>80</v>
      </c>
    </row>
    <row r="10" spans="2:9" ht="48" customHeight="1">
      <c r="B10" s="37" t="s">
        <v>7</v>
      </c>
      <c r="C10" s="21" t="s">
        <v>8</v>
      </c>
      <c r="D10" s="21">
        <v>800135729</v>
      </c>
      <c r="E10" s="3" t="s">
        <v>9</v>
      </c>
      <c r="F10" s="5" t="s">
        <v>10</v>
      </c>
      <c r="G10" s="1">
        <v>0</v>
      </c>
      <c r="H10" s="26">
        <v>5029834884.6999998</v>
      </c>
      <c r="I10" s="31" t="s">
        <v>82</v>
      </c>
    </row>
    <row r="11" spans="2:9" ht="108">
      <c r="B11" s="3" t="s">
        <v>11</v>
      </c>
      <c r="C11" s="23" t="s">
        <v>12</v>
      </c>
      <c r="D11" s="23">
        <v>899999115</v>
      </c>
      <c r="E11" s="3" t="s">
        <v>13</v>
      </c>
      <c r="F11" s="3" t="s">
        <v>14</v>
      </c>
      <c r="G11" s="1">
        <v>0</v>
      </c>
      <c r="H11" s="26">
        <v>1375850132</v>
      </c>
      <c r="I11" s="31" t="s">
        <v>83</v>
      </c>
    </row>
    <row r="12" spans="2:9" ht="60.75" thickBot="1">
      <c r="B12" s="3" t="s">
        <v>15</v>
      </c>
      <c r="C12" s="23" t="s">
        <v>16</v>
      </c>
      <c r="D12" s="23">
        <v>800131648</v>
      </c>
      <c r="E12" s="3" t="s">
        <v>17</v>
      </c>
      <c r="F12" s="3" t="s">
        <v>18</v>
      </c>
      <c r="G12" s="1">
        <v>0</v>
      </c>
      <c r="H12" s="26">
        <v>8554000</v>
      </c>
      <c r="I12" s="31" t="s">
        <v>84</v>
      </c>
    </row>
    <row r="13" spans="2:9" ht="15" customHeight="1" thickBot="1">
      <c r="B13" s="3" t="s">
        <v>19</v>
      </c>
      <c r="C13" s="23" t="s">
        <v>20</v>
      </c>
      <c r="D13" s="25">
        <v>899999090</v>
      </c>
      <c r="E13" s="3" t="s">
        <v>21</v>
      </c>
      <c r="F13" s="3" t="s">
        <v>22</v>
      </c>
      <c r="G13" s="1">
        <v>0</v>
      </c>
      <c r="H13" s="26">
        <v>245420167009.26999</v>
      </c>
      <c r="I13" s="31" t="s">
        <v>81</v>
      </c>
    </row>
    <row r="14" spans="2:9" ht="15" customHeight="1" thickBot="1">
      <c r="B14" s="3" t="s">
        <v>23</v>
      </c>
      <c r="C14" s="23" t="s">
        <v>24</v>
      </c>
      <c r="D14" s="25">
        <v>899999090</v>
      </c>
      <c r="E14" s="3" t="s">
        <v>21</v>
      </c>
      <c r="F14" s="3" t="s">
        <v>22</v>
      </c>
      <c r="G14" s="1">
        <v>0</v>
      </c>
      <c r="H14" s="26">
        <v>32558026581</v>
      </c>
      <c r="I14" s="30" t="s">
        <v>81</v>
      </c>
    </row>
    <row r="15" spans="2:9" ht="24">
      <c r="B15" s="3" t="s">
        <v>25</v>
      </c>
      <c r="C15" s="23" t="s">
        <v>26</v>
      </c>
      <c r="D15" s="23">
        <v>800197268</v>
      </c>
      <c r="E15" s="3" t="s">
        <v>27</v>
      </c>
      <c r="F15" s="3" t="s">
        <v>28</v>
      </c>
      <c r="G15" s="1">
        <v>18290686000</v>
      </c>
      <c r="H15" s="26">
        <v>0</v>
      </c>
      <c r="I15" s="31" t="s">
        <v>85</v>
      </c>
    </row>
    <row r="16" spans="2:9" ht="36">
      <c r="B16" s="3" t="s">
        <v>25</v>
      </c>
      <c r="C16" s="23" t="s">
        <v>26</v>
      </c>
      <c r="D16" s="23">
        <v>899999001</v>
      </c>
      <c r="E16" s="3" t="s">
        <v>29</v>
      </c>
      <c r="F16" s="3" t="s">
        <v>30</v>
      </c>
      <c r="G16" s="1">
        <v>801803</v>
      </c>
      <c r="H16" s="26">
        <v>0</v>
      </c>
      <c r="I16" s="31" t="s">
        <v>86</v>
      </c>
    </row>
    <row r="17" spans="2:10" ht="48">
      <c r="B17" s="3" t="s">
        <v>31</v>
      </c>
      <c r="C17" s="23" t="s">
        <v>32</v>
      </c>
      <c r="D17" s="23">
        <v>899999239</v>
      </c>
      <c r="E17" s="3" t="s">
        <v>33</v>
      </c>
      <c r="F17" s="3" t="s">
        <v>34</v>
      </c>
      <c r="G17" s="1">
        <v>0</v>
      </c>
      <c r="H17" s="26">
        <v>3568947900</v>
      </c>
      <c r="I17" s="30" t="s">
        <v>87</v>
      </c>
    </row>
    <row r="18" spans="2:10" ht="36">
      <c r="B18" s="3" t="s">
        <v>35</v>
      </c>
      <c r="C18" s="23" t="s">
        <v>36</v>
      </c>
      <c r="D18" s="23">
        <v>899999034</v>
      </c>
      <c r="E18" s="3" t="s">
        <v>37</v>
      </c>
      <c r="F18" s="3" t="s">
        <v>38</v>
      </c>
      <c r="G18" s="1">
        <v>0</v>
      </c>
      <c r="H18" s="26">
        <v>595381900</v>
      </c>
      <c r="I18" s="31" t="s">
        <v>88</v>
      </c>
    </row>
    <row r="19" spans="2:10" ht="48">
      <c r="B19" s="3" t="s">
        <v>39</v>
      </c>
      <c r="C19" s="23" t="s">
        <v>40</v>
      </c>
      <c r="D19" s="23">
        <v>899999054</v>
      </c>
      <c r="E19" s="3" t="s">
        <v>41</v>
      </c>
      <c r="F19" s="3" t="s">
        <v>42</v>
      </c>
      <c r="G19" s="1">
        <v>0</v>
      </c>
      <c r="H19" s="26">
        <v>595381900</v>
      </c>
      <c r="I19" s="30" t="s">
        <v>89</v>
      </c>
    </row>
    <row r="20" spans="2:10" ht="36" customHeight="1">
      <c r="B20" s="3" t="s">
        <v>43</v>
      </c>
      <c r="C20" s="23" t="s">
        <v>44</v>
      </c>
      <c r="D20" s="23">
        <v>899999001</v>
      </c>
      <c r="E20" s="3" t="s">
        <v>29</v>
      </c>
      <c r="F20" s="3" t="s">
        <v>30</v>
      </c>
      <c r="G20" s="1">
        <v>1190050400</v>
      </c>
      <c r="H20" s="26">
        <v>0</v>
      </c>
      <c r="I20" s="30" t="s">
        <v>86</v>
      </c>
    </row>
    <row r="21" spans="2:10" ht="36">
      <c r="B21" s="3" t="s">
        <v>45</v>
      </c>
      <c r="C21" s="23" t="s">
        <v>46</v>
      </c>
      <c r="D21" s="23">
        <v>900475780</v>
      </c>
      <c r="E21" s="3" t="s">
        <v>47</v>
      </c>
      <c r="F21" s="3" t="s">
        <v>48</v>
      </c>
      <c r="G21" s="1">
        <v>0</v>
      </c>
      <c r="H21" s="27">
        <f>+UNP!J19</f>
        <v>29281531842</v>
      </c>
      <c r="I21" s="30" t="s">
        <v>90</v>
      </c>
      <c r="J21" s="39"/>
    </row>
    <row r="22" spans="2:10" ht="48">
      <c r="B22" s="3" t="s">
        <v>49</v>
      </c>
      <c r="C22" s="23" t="s">
        <v>12</v>
      </c>
      <c r="D22" s="23">
        <v>899999094</v>
      </c>
      <c r="E22" s="3" t="s">
        <v>50</v>
      </c>
      <c r="F22" s="3" t="s">
        <v>51</v>
      </c>
      <c r="G22" s="1">
        <v>0</v>
      </c>
      <c r="H22" s="26">
        <v>28227700</v>
      </c>
      <c r="I22" s="30" t="s">
        <v>91</v>
      </c>
    </row>
    <row r="23" spans="2:10" s="7" customFormat="1" ht="36">
      <c r="B23" s="5">
        <v>511123001</v>
      </c>
      <c r="C23" s="24" t="s">
        <v>12</v>
      </c>
      <c r="D23" s="24">
        <v>900002583</v>
      </c>
      <c r="E23" s="5" t="s">
        <v>52</v>
      </c>
      <c r="F23" s="5" t="s">
        <v>53</v>
      </c>
      <c r="G23" s="6">
        <v>0</v>
      </c>
      <c r="H23" s="28">
        <v>61000577</v>
      </c>
      <c r="I23" s="30" t="s">
        <v>92</v>
      </c>
    </row>
    <row r="24" spans="2:10" ht="48">
      <c r="B24" s="3" t="s">
        <v>49</v>
      </c>
      <c r="C24" s="23" t="s">
        <v>12</v>
      </c>
      <c r="D24" s="23">
        <v>800135729</v>
      </c>
      <c r="E24" s="3" t="s">
        <v>9</v>
      </c>
      <c r="F24" s="3" t="s">
        <v>10</v>
      </c>
      <c r="G24" s="1">
        <v>0</v>
      </c>
      <c r="H24" s="26">
        <v>6225651021</v>
      </c>
      <c r="I24" s="30" t="s">
        <v>82</v>
      </c>
    </row>
    <row r="25" spans="2:10" ht="36">
      <c r="B25" s="3" t="s">
        <v>54</v>
      </c>
      <c r="C25" s="23" t="s">
        <v>55</v>
      </c>
      <c r="D25" s="23">
        <v>900062917</v>
      </c>
      <c r="E25" s="3" t="s">
        <v>56</v>
      </c>
      <c r="F25" s="3" t="s">
        <v>57</v>
      </c>
      <c r="G25" s="1">
        <v>0</v>
      </c>
      <c r="H25" s="26">
        <v>8554000</v>
      </c>
      <c r="I25" s="30" t="s">
        <v>93</v>
      </c>
    </row>
    <row r="26" spans="2:10" ht="36" customHeight="1">
      <c r="B26" s="3" t="s">
        <v>58</v>
      </c>
      <c r="C26" s="23" t="s">
        <v>59</v>
      </c>
      <c r="D26" s="23">
        <v>899999114</v>
      </c>
      <c r="E26" s="3" t="s">
        <v>60</v>
      </c>
      <c r="F26" s="3" t="s">
        <v>61</v>
      </c>
      <c r="G26" s="1">
        <v>0</v>
      </c>
      <c r="H26" s="26">
        <v>1955200</v>
      </c>
      <c r="I26" s="30" t="s">
        <v>94</v>
      </c>
    </row>
    <row r="27" spans="2:10" ht="24" customHeight="1">
      <c r="B27" s="3" t="s">
        <v>58</v>
      </c>
      <c r="C27" s="23" t="s">
        <v>59</v>
      </c>
      <c r="D27" s="23">
        <v>899999061</v>
      </c>
      <c r="E27" s="3" t="s">
        <v>62</v>
      </c>
      <c r="F27" s="3" t="s">
        <v>63</v>
      </c>
      <c r="G27" s="1">
        <v>0</v>
      </c>
      <c r="H27" s="26">
        <v>9162000</v>
      </c>
      <c r="I27" s="30" t="s">
        <v>95</v>
      </c>
    </row>
    <row r="28" spans="2:10" ht="24" customHeight="1" thickBot="1">
      <c r="B28" s="3" t="s">
        <v>58</v>
      </c>
      <c r="C28" s="23" t="s">
        <v>59</v>
      </c>
      <c r="D28" s="23">
        <v>890399024</v>
      </c>
      <c r="E28" s="3"/>
      <c r="F28" s="3" t="s">
        <v>64</v>
      </c>
      <c r="G28" s="1">
        <v>0</v>
      </c>
      <c r="H28" s="26">
        <v>714350</v>
      </c>
      <c r="I28" s="31" t="s">
        <v>104</v>
      </c>
    </row>
    <row r="29" spans="2:10" ht="15" customHeight="1" thickBot="1">
      <c r="B29" s="3" t="s">
        <v>65</v>
      </c>
      <c r="C29" s="23" t="s">
        <v>66</v>
      </c>
      <c r="D29" s="25">
        <v>899999090</v>
      </c>
      <c r="E29" s="3" t="s">
        <v>21</v>
      </c>
      <c r="F29" s="3" t="s">
        <v>22</v>
      </c>
      <c r="G29" s="1">
        <v>0</v>
      </c>
      <c r="H29" s="26">
        <v>374701864</v>
      </c>
      <c r="I29" s="30" t="s">
        <v>81</v>
      </c>
    </row>
    <row r="30" spans="2:10" ht="0" hidden="1" customHeight="1"/>
  </sheetData>
  <mergeCells count="3">
    <mergeCell ref="B3:H3"/>
    <mergeCell ref="B5:H5"/>
    <mergeCell ref="B7:H7"/>
  </mergeCells>
  <hyperlinks>
    <hyperlink ref="I10" r:id="rId1"/>
    <hyperlink ref="I11" r:id="rId2"/>
    <hyperlink ref="I12" r:id="rId3"/>
    <hyperlink ref="I13" r:id="rId4"/>
    <hyperlink ref="I15" r:id="rId5"/>
    <hyperlink ref="I16" r:id="rId6"/>
    <hyperlink ref="I18" r:id="rId7"/>
    <hyperlink ref="I28" r:id="rId8"/>
  </hyperlinks>
  <pageMargins left="0.39370078740157499" right="0.39370078740157499" top="0.39370078740157499" bottom="3.00147637795276" header="0.39370078740157499" footer="0.39370078740157499"/>
  <pageSetup orientation="landscape" horizontalDpi="300" verticalDpi="300"/>
  <headerFooter alignWithMargins="0">
    <oddFooter>&amp;C&amp;"Arial,Regular"&amp;8 Página 
&amp;"-,Regular"&amp;P &amp;R&amp;"Arial,Regular"&amp;8 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D27" sqref="D27"/>
    </sheetView>
  </sheetViews>
  <sheetFormatPr baseColWidth="10" defaultRowHeight="15"/>
  <cols>
    <col min="2" max="2" width="33" customWidth="1"/>
    <col min="3" max="3" width="20.28515625" customWidth="1"/>
    <col min="4" max="4" width="23.42578125" customWidth="1"/>
    <col min="5" max="5" width="15.85546875" customWidth="1"/>
    <col min="7" max="7" width="16.5703125" customWidth="1"/>
    <col min="9" max="9" width="13.5703125" customWidth="1"/>
    <col min="10" max="10" width="21.85546875" customWidth="1"/>
  </cols>
  <sheetData>
    <row r="1" spans="1:10">
      <c r="A1" s="8"/>
    </row>
    <row r="3" spans="1:10">
      <c r="B3" s="8"/>
      <c r="C3" s="8"/>
      <c r="D3" s="8"/>
      <c r="E3" s="8"/>
      <c r="F3" s="8"/>
      <c r="G3" s="8"/>
      <c r="H3" s="8"/>
      <c r="I3" s="8"/>
      <c r="J3" s="8"/>
    </row>
    <row r="4" spans="1:10">
      <c r="B4" s="8"/>
      <c r="C4" s="42" t="s">
        <v>77</v>
      </c>
      <c r="D4" s="42"/>
      <c r="E4" s="42"/>
      <c r="F4" s="8"/>
      <c r="G4" s="8"/>
      <c r="H4" s="8"/>
      <c r="I4" s="8"/>
      <c r="J4" s="8"/>
    </row>
    <row r="5" spans="1:10">
      <c r="B5" s="2" t="s">
        <v>96</v>
      </c>
      <c r="C5" s="8" t="s">
        <v>67</v>
      </c>
      <c r="D5" s="8" t="s">
        <v>68</v>
      </c>
      <c r="E5" s="8" t="s">
        <v>69</v>
      </c>
      <c r="F5" s="8"/>
      <c r="G5" s="8"/>
      <c r="H5" s="8"/>
      <c r="I5" s="8"/>
      <c r="J5" s="8"/>
    </row>
    <row r="6" spans="1:10">
      <c r="B6" s="9">
        <f>3308000000+697057831</f>
        <v>4005057831</v>
      </c>
      <c r="C6" s="10">
        <v>95919452</v>
      </c>
      <c r="D6" s="10">
        <v>134623739</v>
      </c>
      <c r="E6" s="10">
        <v>32511646</v>
      </c>
      <c r="F6" s="8"/>
      <c r="G6" s="11">
        <f>+C6+D6+E6</f>
        <v>263054837</v>
      </c>
      <c r="H6" s="8"/>
      <c r="I6" s="8"/>
      <c r="J6" s="8"/>
    </row>
    <row r="7" spans="1:10">
      <c r="B7" s="8"/>
      <c r="C7" s="8"/>
      <c r="D7" s="8"/>
      <c r="E7" s="8"/>
      <c r="F7" s="8"/>
      <c r="G7" s="8"/>
      <c r="H7" s="8"/>
      <c r="I7" s="8"/>
      <c r="J7" s="8"/>
    </row>
    <row r="8" spans="1:10">
      <c r="B8" s="2" t="s">
        <v>97</v>
      </c>
      <c r="C8" s="8"/>
      <c r="D8" s="8"/>
      <c r="E8" s="8"/>
      <c r="F8" s="8"/>
      <c r="G8" s="8"/>
      <c r="H8" s="8"/>
      <c r="I8" s="8"/>
      <c r="J8" s="8"/>
    </row>
    <row r="9" spans="1:10">
      <c r="B9" s="12">
        <v>4028335803</v>
      </c>
      <c r="C9" s="42" t="s">
        <v>78</v>
      </c>
      <c r="D9" s="42"/>
      <c r="E9" s="42"/>
      <c r="F9" s="8"/>
      <c r="G9" s="8"/>
      <c r="H9" s="8"/>
      <c r="I9" s="8"/>
      <c r="J9" s="8"/>
    </row>
    <row r="10" spans="1:10">
      <c r="B10" s="13"/>
      <c r="C10" s="8" t="s">
        <v>67</v>
      </c>
      <c r="D10" s="8" t="s">
        <v>68</v>
      </c>
      <c r="E10" s="8" t="s">
        <v>69</v>
      </c>
      <c r="F10" s="8"/>
      <c r="G10" s="8"/>
      <c r="H10" s="8"/>
      <c r="I10" s="8"/>
      <c r="J10" s="8"/>
    </row>
    <row r="11" spans="1:10">
      <c r="B11" s="8"/>
      <c r="C11" s="32">
        <v>96476950</v>
      </c>
      <c r="D11" s="32">
        <v>135406245</v>
      </c>
      <c r="E11" s="32">
        <v>32700608</v>
      </c>
      <c r="F11" s="8"/>
      <c r="G11" s="11">
        <f>+C11+D11+E11</f>
        <v>264583803</v>
      </c>
      <c r="H11" s="8"/>
      <c r="I11" s="8"/>
      <c r="J11" s="8"/>
    </row>
    <row r="12" spans="1:10">
      <c r="B12" s="2" t="s">
        <v>98</v>
      </c>
      <c r="C12" s="8"/>
      <c r="D12" s="8"/>
      <c r="E12" s="8"/>
      <c r="F12" s="8"/>
      <c r="G12" s="8"/>
      <c r="H12" s="8"/>
      <c r="I12" s="8"/>
      <c r="J12" s="8"/>
    </row>
    <row r="13" spans="1:10">
      <c r="B13" s="12">
        <f>4005267334</f>
        <v>4005267334</v>
      </c>
      <c r="C13" s="42" t="s">
        <v>79</v>
      </c>
      <c r="D13" s="42"/>
      <c r="E13" s="42"/>
      <c r="F13" s="8"/>
      <c r="G13" s="8"/>
      <c r="H13" s="8"/>
      <c r="I13" s="8"/>
      <c r="J13" s="8"/>
    </row>
    <row r="14" spans="1:10">
      <c r="B14" s="13"/>
      <c r="C14" s="8" t="s">
        <v>67</v>
      </c>
      <c r="D14" s="8" t="s">
        <v>68</v>
      </c>
      <c r="E14" s="8" t="s">
        <v>69</v>
      </c>
      <c r="F14" s="8"/>
      <c r="G14" s="8"/>
      <c r="H14" s="8"/>
      <c r="I14" s="8"/>
      <c r="J14" s="8"/>
    </row>
    <row r="15" spans="1:10">
      <c r="B15" s="8"/>
      <c r="C15" s="32">
        <v>95924685</v>
      </c>
      <c r="D15" s="32">
        <v>134631137</v>
      </c>
      <c r="E15" s="32">
        <v>32513420</v>
      </c>
      <c r="F15" s="8"/>
      <c r="G15" s="11">
        <f>+C15+D15+E15</f>
        <v>263069242</v>
      </c>
      <c r="H15" s="8"/>
      <c r="I15" s="8"/>
      <c r="J15" s="8"/>
    </row>
    <row r="16" spans="1:10">
      <c r="B16" s="8"/>
      <c r="C16" s="8"/>
      <c r="D16" s="8"/>
      <c r="E16" s="8"/>
      <c r="F16" s="8"/>
      <c r="G16" s="8"/>
      <c r="H16" s="8"/>
      <c r="I16" s="2" t="s">
        <v>100</v>
      </c>
      <c r="J16" s="11">
        <f>+C19</f>
        <v>11247953086</v>
      </c>
    </row>
    <row r="17" spans="2:10">
      <c r="B17" s="14" t="s">
        <v>70</v>
      </c>
      <c r="C17" s="15">
        <f>+C15+C11+C6</f>
        <v>288321087</v>
      </c>
      <c r="D17" s="15">
        <f>+D15+D11+D6</f>
        <v>404661121</v>
      </c>
      <c r="E17" s="15">
        <f>+E15+E11+E6</f>
        <v>97725674</v>
      </c>
      <c r="F17" s="8"/>
      <c r="G17" s="11">
        <f>SUM(G6:G15)</f>
        <v>790707882</v>
      </c>
      <c r="H17" s="8"/>
      <c r="I17" s="8" t="s">
        <v>71</v>
      </c>
      <c r="J17" s="11">
        <f>+[1]UNP!$E$18</f>
        <v>11081400022</v>
      </c>
    </row>
    <row r="18" spans="2:10">
      <c r="B18" s="8"/>
      <c r="C18" s="8"/>
      <c r="D18" s="8"/>
      <c r="E18" s="8"/>
      <c r="F18" s="11"/>
      <c r="G18" s="8"/>
      <c r="H18" s="8"/>
      <c r="I18" s="8" t="s">
        <v>72</v>
      </c>
      <c r="J18" s="11">
        <f>+[2]UNP!$E$18</f>
        <v>6952178734</v>
      </c>
    </row>
    <row r="19" spans="2:10">
      <c r="B19" s="14" t="s">
        <v>99</v>
      </c>
      <c r="C19" s="16">
        <f>+B6+B9+B13-C17-D17-E17</f>
        <v>11247953086</v>
      </c>
      <c r="D19" s="8"/>
      <c r="E19" s="8"/>
      <c r="F19" s="8"/>
      <c r="G19" s="11"/>
      <c r="H19" s="8"/>
      <c r="I19" s="8" t="s">
        <v>73</v>
      </c>
      <c r="J19" s="15">
        <f>SUM(J16:J18)</f>
        <v>29281531842</v>
      </c>
    </row>
    <row r="20" spans="2:10" s="2" customFormat="1" ht="30">
      <c r="B20" s="14"/>
      <c r="C20" s="16"/>
      <c r="D20" s="8"/>
      <c r="E20" s="8"/>
      <c r="F20" s="8"/>
      <c r="G20" s="11"/>
      <c r="H20" s="8"/>
      <c r="I20" s="34" t="s">
        <v>101</v>
      </c>
      <c r="J20" s="11">
        <f>+G17</f>
        <v>790707882</v>
      </c>
    </row>
    <row r="21" spans="2:10">
      <c r="B21" s="8"/>
      <c r="C21" s="8"/>
      <c r="D21" s="8"/>
      <c r="E21" s="8"/>
      <c r="F21" s="8"/>
      <c r="G21" s="8"/>
      <c r="H21" s="8"/>
      <c r="I21" s="8" t="s">
        <v>74</v>
      </c>
      <c r="J21" s="11">
        <f>+G17</f>
        <v>790707882</v>
      </c>
    </row>
    <row r="22" spans="2:10">
      <c r="B22" s="8"/>
      <c r="C22" s="8"/>
      <c r="D22" s="8"/>
      <c r="E22" s="8"/>
      <c r="F22" s="8"/>
      <c r="G22" s="8"/>
      <c r="H22" s="8"/>
      <c r="I22" s="8" t="s">
        <v>75</v>
      </c>
      <c r="J22" s="11">
        <f>+[2]UNP!$I$16</f>
        <v>749842131</v>
      </c>
    </row>
    <row r="23" spans="2:10">
      <c r="B23" s="11"/>
      <c r="C23" s="11"/>
      <c r="D23" s="8"/>
      <c r="E23" s="8"/>
      <c r="F23" s="17"/>
      <c r="G23" s="8"/>
      <c r="H23" s="8"/>
      <c r="I23" s="18" t="s">
        <v>76</v>
      </c>
      <c r="J23" s="13">
        <f>SUM(J19:J22)</f>
        <v>31612789737</v>
      </c>
    </row>
    <row r="24" spans="2:10">
      <c r="B24" s="11"/>
      <c r="C24" s="8"/>
      <c r="D24" s="8"/>
      <c r="E24" s="8"/>
      <c r="F24" s="17"/>
      <c r="G24" s="8"/>
      <c r="H24" s="8"/>
      <c r="I24" s="8"/>
      <c r="J24" s="8"/>
    </row>
    <row r="25" spans="2:10">
      <c r="B25" s="33"/>
    </row>
    <row r="26" spans="2:10">
      <c r="J26" s="35"/>
    </row>
    <row r="28" spans="2:10">
      <c r="J28" s="36"/>
    </row>
  </sheetData>
  <mergeCells count="3">
    <mergeCell ref="C4:E4"/>
    <mergeCell ref="C9:E9"/>
    <mergeCell ref="C13:E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RECIPROCAS CAMARA A SEPT 2021</vt:lpstr>
      <vt:lpstr>UNP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Omed Mejia Moreno</dc:creator>
  <cp:lastModifiedBy>Dary Hurtado</cp:lastModifiedBy>
  <dcterms:created xsi:type="dcterms:W3CDTF">2021-10-12T23:06:17Z</dcterms:created>
  <dcterms:modified xsi:type="dcterms:W3CDTF">2021-10-14T15:02:53Z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