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 Rivaldo\Desktop\DICIEMBRE 2022\"/>
    </mc:Choice>
  </mc:AlternateContent>
  <bookViews>
    <workbookView xWindow="0" yWindow="0" windowWidth="24000" windowHeight="93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K26" i="1" l="1"/>
  <c r="K8" i="1"/>
  <c r="D26" i="1"/>
  <c r="E26" i="1"/>
  <c r="F26" i="1"/>
  <c r="G26" i="1"/>
  <c r="H26" i="1"/>
  <c r="I26" i="1"/>
  <c r="J26" i="1"/>
  <c r="L26" i="1"/>
  <c r="M26" i="1"/>
  <c r="N26" i="1"/>
  <c r="O26" i="1"/>
  <c r="D8" i="1"/>
  <c r="E8" i="1"/>
  <c r="F8" i="1"/>
  <c r="G8" i="1"/>
  <c r="H8" i="1"/>
  <c r="I8" i="1"/>
  <c r="J8" i="1"/>
  <c r="L8" i="1"/>
  <c r="M8" i="1"/>
  <c r="N8" i="1"/>
  <c r="O8" i="1"/>
  <c r="C8" i="1"/>
  <c r="K6" i="1" l="1"/>
  <c r="K7" i="1"/>
  <c r="K9" i="1"/>
  <c r="K10" i="1"/>
  <c r="K11" i="1"/>
  <c r="K12" i="1"/>
  <c r="K13" i="1"/>
  <c r="K14" i="1"/>
  <c r="K16" i="1"/>
  <c r="K18" i="1"/>
  <c r="K19" i="1"/>
  <c r="K20" i="1"/>
  <c r="K21" i="1"/>
  <c r="K23" i="1"/>
  <c r="K24" i="1"/>
  <c r="K25" i="1"/>
  <c r="K27" i="1"/>
  <c r="K28" i="1"/>
  <c r="K29" i="1"/>
  <c r="K30" i="1"/>
  <c r="K31" i="1"/>
  <c r="K5" i="1"/>
  <c r="N6" i="1"/>
  <c r="N7" i="1"/>
  <c r="N9" i="1"/>
  <c r="N10" i="1"/>
  <c r="N11" i="1"/>
  <c r="N12" i="1"/>
  <c r="N14" i="1"/>
  <c r="N15" i="1"/>
  <c r="N16" i="1"/>
  <c r="N17" i="1"/>
  <c r="N18" i="1"/>
  <c r="N20" i="1"/>
  <c r="N21" i="1"/>
  <c r="N22" i="1"/>
  <c r="N23" i="1"/>
  <c r="N24" i="1"/>
  <c r="N27" i="1"/>
  <c r="N28" i="1"/>
  <c r="N29" i="1"/>
  <c r="N31" i="1"/>
  <c r="N5" i="1"/>
  <c r="L6" i="1"/>
  <c r="L7" i="1"/>
  <c r="L9" i="1"/>
  <c r="L10" i="1"/>
  <c r="L11" i="1"/>
  <c r="L12" i="1"/>
  <c r="L14" i="1"/>
  <c r="L15" i="1"/>
  <c r="L16" i="1"/>
  <c r="L17" i="1"/>
  <c r="L18" i="1"/>
  <c r="L20" i="1"/>
  <c r="L21" i="1"/>
  <c r="L22" i="1"/>
  <c r="L23" i="1"/>
  <c r="L24" i="1"/>
  <c r="L27" i="1"/>
  <c r="L28" i="1"/>
  <c r="L29" i="1"/>
  <c r="L31" i="1"/>
  <c r="L5" i="1"/>
  <c r="D30" i="1"/>
  <c r="E30" i="1"/>
  <c r="F30" i="1"/>
  <c r="G30" i="1"/>
  <c r="H30" i="1"/>
  <c r="I30" i="1"/>
  <c r="J30" i="1"/>
  <c r="M30" i="1"/>
  <c r="N30" i="1" s="1"/>
  <c r="O30" i="1"/>
  <c r="C30" i="1"/>
  <c r="P26" i="1"/>
  <c r="C26" i="1"/>
  <c r="D25" i="1"/>
  <c r="E25" i="1"/>
  <c r="F25" i="1"/>
  <c r="G25" i="1"/>
  <c r="H25" i="1"/>
  <c r="I25" i="1"/>
  <c r="J25" i="1"/>
  <c r="M25" i="1"/>
  <c r="N25" i="1" s="1"/>
  <c r="O25" i="1"/>
  <c r="C25" i="1"/>
  <c r="D19" i="1"/>
  <c r="E19" i="1"/>
  <c r="F19" i="1"/>
  <c r="G19" i="1"/>
  <c r="H19" i="1"/>
  <c r="I19" i="1"/>
  <c r="J19" i="1"/>
  <c r="M19" i="1"/>
  <c r="O19" i="1"/>
  <c r="N19" i="1" s="1"/>
  <c r="C19" i="1"/>
  <c r="D13" i="1"/>
  <c r="E13" i="1"/>
  <c r="F13" i="1"/>
  <c r="G13" i="1"/>
  <c r="H13" i="1"/>
  <c r="I13" i="1"/>
  <c r="J13" i="1"/>
  <c r="L13" i="1" s="1"/>
  <c r="M13" i="1"/>
  <c r="O13" i="1"/>
  <c r="N13" i="1" s="1"/>
  <c r="C13" i="1"/>
  <c r="L19" i="1" l="1"/>
  <c r="L30" i="1"/>
  <c r="L25" i="1"/>
</calcChain>
</file>

<file path=xl/sharedStrings.xml><?xml version="1.0" encoding="utf-8"?>
<sst xmlns="http://schemas.openxmlformats.org/spreadsheetml/2006/main" count="107" uniqueCount="60">
  <si>
    <t>Año Fiscal:</t>
  </si>
  <si>
    <t/>
  </si>
  <si>
    <t>Vigencia:</t>
  </si>
  <si>
    <t>Actual</t>
  </si>
  <si>
    <t>Periodo:</t>
  </si>
  <si>
    <t>Diciembre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</si>
  <si>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</si>
  <si>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</si>
  <si>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</si>
  <si>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</si>
  <si>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</si>
  <si>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</si>
  <si>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</si>
  <si>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</si>
  <si>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</si>
  <si>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</si>
  <si>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</si>
  <si>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</si>
  <si>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</si>
  <si>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</si>
  <si>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</si>
  <si>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</si>
  <si>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</si>
  <si>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</si>
  <si>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</si>
  <si>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</si>
  <si>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</si>
  <si>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</si>
  <si>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</si>
  <si>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</si>
  <si>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</si>
  <si>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</si>
  <si>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</si>
  <si>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</si>
  <si>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</si>
  <si>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</si>
  <si>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</si>
  <si>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</si>
  <si>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</si>
  <si>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</si>
  <si>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</si>
  <si>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</si>
  <si>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</si>
  <si>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</si>
  <si>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</si>
  <si>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</si>
  <si>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</si>
  <si>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</si>
  <si>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C-0199-1000-6</t>
  </si>
  <si>
    <t>FORTALECIMIENTO Y RENOVACIÓN DE LOS SERVICIOS DE COMUNICACIÓN E INFORMACIÓN DE LA CÁMARA DE REPRESENTANTES  BOGOTÁ</t>
  </si>
  <si>
    <t>RESERVAS</t>
  </si>
  <si>
    <t>Cxp</t>
  </si>
  <si>
    <t>TOTAL GASTOS DE PERSONAL</t>
  </si>
  <si>
    <t>TOTAL GASTOS GENERALES</t>
  </si>
  <si>
    <t>TOTAL TRANSFERENCIAS</t>
  </si>
  <si>
    <t>GASTOS POR TRIBUTOS MULTAS, SANCIONES E INTERESES</t>
  </si>
  <si>
    <t>TOTAL GASTOS DE FUNCIONAMIENTO</t>
  </si>
  <si>
    <t>TOTAL INVERSION</t>
  </si>
  <si>
    <t>TOTAL PRESUPUESTO</t>
  </si>
  <si>
    <t>% DE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</si>
</sst>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b/>
      <sz val="8"/>
      <name val="Times New Roman"/>
      <family val="1"/>
    </font>
    <font>
      <b/>
      <sz val="5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9" fillId="3" borderId="0" xfId="0" applyFont="1" applyFill="1" applyBorder="1"/>
    <xf numFmtId="0" fontId="9" fillId="5" borderId="0" xfId="0" applyFont="1" applyFill="1" applyBorder="1"/>
    <xf numFmtId="0" fontId="9" fillId="4" borderId="0" xfId="0" applyFont="1" applyFill="1" applyBorder="1"/>
    <xf numFmtId="0" fontId="2" fillId="2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0" fontId="10" fillId="3" borderId="3" xfId="0" applyNumberFormat="1" applyFont="1" applyFill="1" applyBorder="1" applyAlignment="1">
      <alignment vertical="center" wrapText="1" readingOrder="1"/>
    </xf>
    <xf numFmtId="0" fontId="8" fillId="3" borderId="3" xfId="0" applyNumberFormat="1" applyFont="1" applyFill="1" applyBorder="1" applyAlignment="1">
      <alignment vertical="center" wrapText="1" readingOrder="1"/>
    </xf>
    <xf numFmtId="0" fontId="8" fillId="4" borderId="3" xfId="0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164" fontId="8" fillId="4" borderId="4" xfId="1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164" fontId="2" fillId="0" borderId="5" xfId="1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left" vertical="center" wrapText="1" readingOrder="1"/>
    </xf>
    <xf numFmtId="164" fontId="4" fillId="0" borderId="6" xfId="1" applyNumberFormat="1" applyFont="1" applyFill="1" applyBorder="1" applyAlignment="1">
      <alignment horizontal="right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164" fontId="11" fillId="2" borderId="2" xfId="1" applyNumberFormat="1" applyFont="1" applyFill="1" applyBorder="1" applyAlignment="1">
      <alignment horizontal="center" vertical="center" wrapText="1" readingOrder="1"/>
    </xf>
    <xf numFmtId="164" fontId="7" fillId="2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9" fontId="3" fillId="0" borderId="2" xfId="2" applyFont="1" applyFill="1" applyBorder="1" applyAlignment="1">
      <alignment horizontal="right" vertical="center" wrapText="1" readingOrder="1"/>
    </xf>
    <xf numFmtId="0" fontId="10" fillId="3" borderId="2" xfId="0" applyNumberFormat="1" applyFont="1" applyFill="1" applyBorder="1" applyAlignment="1">
      <alignment horizontal="center" vertical="center" wrapText="1" readingOrder="1"/>
    </xf>
    <xf numFmtId="164" fontId="10" fillId="3" borderId="2" xfId="1" applyNumberFormat="1" applyFont="1" applyFill="1" applyBorder="1" applyAlignment="1">
      <alignment horizontal="right" vertical="center" wrapText="1" readingOrder="1"/>
    </xf>
    <xf numFmtId="9" fontId="10" fillId="3" borderId="2" xfId="2" applyFont="1" applyFill="1" applyBorder="1" applyAlignment="1">
      <alignment horizontal="right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164" fontId="8" fillId="3" borderId="2" xfId="1" applyNumberFormat="1" applyFont="1" applyFill="1" applyBorder="1" applyAlignment="1">
      <alignment horizontal="right" vertical="center" wrapText="1" readingOrder="1"/>
    </xf>
    <xf numFmtId="9" fontId="8" fillId="3" borderId="2" xfId="2" applyFont="1" applyFill="1" applyBorder="1" applyAlignment="1">
      <alignment horizontal="right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164" fontId="8" fillId="4" borderId="2" xfId="1" applyNumberFormat="1" applyFont="1" applyFill="1" applyBorder="1" applyAlignment="1">
      <alignment horizontal="right" vertical="center" wrapText="1" readingOrder="1"/>
    </xf>
    <xf numFmtId="9" fontId="8" fillId="4" borderId="2" xfId="2" applyFont="1" applyFill="1" applyBorder="1" applyAlignment="1">
      <alignment horizontal="right" vertical="center" wrapText="1" readingOrder="1"/>
    </xf>
    <xf numFmtId="0" fontId="8" fillId="5" borderId="2" xfId="0" applyNumberFormat="1" applyFont="1" applyFill="1" applyBorder="1" applyAlignment="1">
      <alignment horizontal="center" vertical="center" wrapText="1" readingOrder="1"/>
    </xf>
    <xf numFmtId="164" fontId="8" fillId="5" borderId="2" xfId="1" applyNumberFormat="1" applyFont="1" applyFill="1" applyBorder="1" applyAlignment="1">
      <alignment horizontal="right" vertical="center" wrapText="1" readingOrder="1"/>
    </xf>
    <xf numFmtId="9" fontId="8" fillId="5" borderId="2" xfId="2" applyFont="1" applyFill="1" applyBorder="1" applyAlignment="1">
      <alignment horizontal="right" vertical="center" wrapText="1" readingOrder="1"/>
    </xf>
    <xf numFmtId="164" fontId="6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819150</xdr:colOff>
      <xdr:row>0</xdr:row>
      <xdr:rowOff>0</xdr:rowOff>
    </xdr:from>
    <xdr:to>
      <xdr:col>7</xdr:col>
      <xdr:colOff>857250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904876</xdr:colOff>
      <xdr:row>0</xdr:row>
      <xdr:rowOff>9525</xdr:rowOff>
    </xdr:from>
    <xdr:to>
      <xdr:col>11</xdr:col>
      <xdr:colOff>590550</xdr:colOff>
      <xdr:row>2</xdr:row>
      <xdr:rowOff>95250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544176" y="9525"/>
          <a:ext cx="142874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abSelected="1" topLeftCell="B1" workbookViewId="0">
      <selection activeCell="K26" sqref="K26"/>
    </sheetView>
  </sheetViews>
  <sheetFormatPr baseColWidth="10" defaultRowHeight="15" x14ac:dyDescent="0.25"/>
  <cols>
    <col min="1" max="1" width="17.28515625" customWidth="1"/>
    <col min="2" max="2" width="27.5703125" customWidth="1"/>
    <col min="3" max="6" width="14.5703125" style="6" customWidth="1"/>
    <col min="7" max="7" width="12.28515625" style="6" customWidth="1"/>
    <col min="8" max="10" width="14.5703125" style="6" customWidth="1"/>
    <col min="11" max="11" width="11.5703125" style="6" customWidth="1"/>
    <col min="12" max="13" width="14.5703125" style="6" customWidth="1"/>
    <col min="14" max="14" width="12" style="6" customWidth="1"/>
    <col min="15" max="15" width="14.5703125" style="6" customWidth="1"/>
    <col min="16" max="16" width="0" hidden="1" customWidth="1"/>
    <col min="17" max="17" width="6.42578125" customWidth="1"/>
  </cols>
  <sheetData>
    <row r="1" spans="1:15" x14ac:dyDescent="0.25">
      <c r="A1" s="2" t="s">
        <v>1</v>
      </c>
      <c r="B1" s="1" t="s">
        <v>0</v>
      </c>
      <c r="C1" s="4">
        <v>2021</v>
      </c>
      <c r="D1" s="40"/>
      <c r="E1" s="41" t="s">
        <v>1</v>
      </c>
      <c r="F1" s="41" t="s">
        <v>1</v>
      </c>
      <c r="G1" s="41" t="s">
        <v>1</v>
      </c>
      <c r="H1" s="41" t="s">
        <v>1</v>
      </c>
      <c r="I1" s="41" t="s">
        <v>1</v>
      </c>
      <c r="J1" s="42" t="s">
        <v>1</v>
      </c>
      <c r="K1" s="5"/>
      <c r="L1" s="5"/>
      <c r="M1" s="5" t="s">
        <v>1</v>
      </c>
      <c r="N1" s="5"/>
      <c r="O1" s="5" t="s">
        <v>1</v>
      </c>
    </row>
    <row r="2" spans="1:15" x14ac:dyDescent="0.25">
      <c r="A2" s="2" t="s">
        <v>1</v>
      </c>
      <c r="B2" s="1" t="s">
        <v>2</v>
      </c>
      <c r="C2" s="4" t="s">
        <v>3</v>
      </c>
      <c r="D2" s="40"/>
      <c r="E2" s="41" t="s">
        <v>1</v>
      </c>
      <c r="F2" s="41" t="s">
        <v>1</v>
      </c>
      <c r="G2" s="41" t="s">
        <v>1</v>
      </c>
      <c r="H2" s="41" t="s">
        <v>1</v>
      </c>
      <c r="I2" s="41" t="s">
        <v>1</v>
      </c>
      <c r="J2" s="42" t="s">
        <v>1</v>
      </c>
      <c r="K2" s="5"/>
      <c r="L2" s="5"/>
      <c r="M2" s="5" t="s">
        <v>1</v>
      </c>
      <c r="N2" s="5"/>
      <c r="O2" s="5" t="s">
        <v>1</v>
      </c>
    </row>
    <row r="3" spans="1:15" x14ac:dyDescent="0.25">
      <c r="A3" s="2" t="s">
        <v>1</v>
      </c>
      <c r="B3" s="17" t="s">
        <v>4</v>
      </c>
      <c r="C3" s="18" t="s">
        <v>5</v>
      </c>
      <c r="D3" s="40"/>
      <c r="E3" s="41" t="s">
        <v>1</v>
      </c>
      <c r="F3" s="41" t="s">
        <v>1</v>
      </c>
      <c r="G3" s="41" t="s">
        <v>1</v>
      </c>
      <c r="H3" s="41" t="s">
        <v>1</v>
      </c>
      <c r="I3" s="41" t="s">
        <v>1</v>
      </c>
      <c r="J3" s="42" t="s">
        <v>1</v>
      </c>
      <c r="K3" s="5"/>
      <c r="L3" s="5"/>
      <c r="M3" s="5" t="s">
        <v>1</v>
      </c>
      <c r="N3" s="5"/>
      <c r="O3" s="5" t="s">
        <v>1</v>
      </c>
    </row>
    <row r="4" spans="1:15" ht="30" customHeight="1" x14ac:dyDescent="0.25">
      <c r="A4" s="10" t="s">
        <v>6</v>
      </c>
      <c r="B4" s="21" t="s">
        <v>7</v>
      </c>
      <c r="C4" s="22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3" t="s">
        <v>59</v>
      </c>
      <c r="L4" s="22" t="s">
        <v>50</v>
      </c>
      <c r="M4" s="22" t="s">
        <v>16</v>
      </c>
      <c r="N4" s="24" t="s">
        <v>51</v>
      </c>
      <c r="O4" s="22" t="s">
        <v>17</v>
      </c>
    </row>
    <row r="5" spans="1:15" x14ac:dyDescent="0.25">
      <c r="A5" s="11" t="s">
        <v>18</v>
      </c>
      <c r="B5" s="25" t="s">
        <v>19</v>
      </c>
      <c r="C5" s="26">
        <v>203183000000</v>
      </c>
      <c r="D5" s="26">
        <v>14035000000</v>
      </c>
      <c r="E5" s="26">
        <v>2165637340</v>
      </c>
      <c r="F5" s="26">
        <v>215052362660</v>
      </c>
      <c r="G5" s="26">
        <v>0</v>
      </c>
      <c r="H5" s="26">
        <v>207839450960</v>
      </c>
      <c r="I5" s="26">
        <v>7212911700</v>
      </c>
      <c r="J5" s="26">
        <v>207839450960</v>
      </c>
      <c r="K5" s="27">
        <f>+J5/F5</f>
        <v>0.96645974212613661</v>
      </c>
      <c r="L5" s="26">
        <f>+J5-M5</f>
        <v>0</v>
      </c>
      <c r="M5" s="26">
        <v>207839450960</v>
      </c>
      <c r="N5" s="26">
        <f>+M5-O5</f>
        <v>0</v>
      </c>
      <c r="O5" s="26">
        <v>207839450960</v>
      </c>
    </row>
    <row r="6" spans="1:15" ht="22.5" x14ac:dyDescent="0.25">
      <c r="A6" s="11" t="s">
        <v>20</v>
      </c>
      <c r="B6" s="25" t="s">
        <v>21</v>
      </c>
      <c r="C6" s="26">
        <v>78048000000</v>
      </c>
      <c r="D6" s="26">
        <v>6731000000</v>
      </c>
      <c r="E6" s="26">
        <v>7100000000</v>
      </c>
      <c r="F6" s="26">
        <v>77679000000</v>
      </c>
      <c r="G6" s="26">
        <v>0</v>
      </c>
      <c r="H6" s="26">
        <v>70787655571</v>
      </c>
      <c r="I6" s="26">
        <v>6891344429</v>
      </c>
      <c r="J6" s="26">
        <v>70787655571</v>
      </c>
      <c r="K6" s="27">
        <f t="shared" ref="K6:K31" si="0">+J6/F6</f>
        <v>0.91128433129932152</v>
      </c>
      <c r="L6" s="26">
        <f t="shared" ref="L6:L31" si="1">+J6-M6</f>
        <v>0</v>
      </c>
      <c r="M6" s="26">
        <v>70787655571</v>
      </c>
      <c r="N6" s="26">
        <f t="shared" ref="N6:N31" si="2">+M6-O6</f>
        <v>0</v>
      </c>
      <c r="O6" s="26">
        <v>70787655571</v>
      </c>
    </row>
    <row r="7" spans="1:15" ht="33.75" x14ac:dyDescent="0.25">
      <c r="A7" s="11" t="s">
        <v>22</v>
      </c>
      <c r="B7" s="25" t="s">
        <v>23</v>
      </c>
      <c r="C7" s="26">
        <v>9991000000</v>
      </c>
      <c r="D7" s="26">
        <v>2234000000</v>
      </c>
      <c r="E7" s="26">
        <v>0</v>
      </c>
      <c r="F7" s="26">
        <v>12225000000</v>
      </c>
      <c r="G7" s="26">
        <v>0</v>
      </c>
      <c r="H7" s="26">
        <v>10712717405</v>
      </c>
      <c r="I7" s="26">
        <v>1512282595</v>
      </c>
      <c r="J7" s="26">
        <v>10712717405</v>
      </c>
      <c r="K7" s="27">
        <f t="shared" si="0"/>
        <v>0.87629590224948872</v>
      </c>
      <c r="L7" s="26">
        <f t="shared" si="1"/>
        <v>0</v>
      </c>
      <c r="M7" s="26">
        <v>10712717405</v>
      </c>
      <c r="N7" s="26">
        <f t="shared" si="2"/>
        <v>0</v>
      </c>
      <c r="O7" s="26">
        <v>10712717405</v>
      </c>
    </row>
    <row r="8" spans="1:15" s="7" customFormat="1" x14ac:dyDescent="0.25">
      <c r="A8" s="12"/>
      <c r="B8" s="28" t="s">
        <v>52</v>
      </c>
      <c r="C8" s="29">
        <f>SUM(C5:C7)</f>
        <v>291222000000</v>
      </c>
      <c r="D8" s="29">
        <f t="shared" ref="D8:O8" si="3">SUM(D5:D7)</f>
        <v>23000000000</v>
      </c>
      <c r="E8" s="29">
        <f t="shared" si="3"/>
        <v>9265637340</v>
      </c>
      <c r="F8" s="29">
        <f t="shared" si="3"/>
        <v>304956362660</v>
      </c>
      <c r="G8" s="29">
        <f t="shared" si="3"/>
        <v>0</v>
      </c>
      <c r="H8" s="29">
        <f t="shared" si="3"/>
        <v>289339823936</v>
      </c>
      <c r="I8" s="29">
        <f t="shared" si="3"/>
        <v>15616538724</v>
      </c>
      <c r="J8" s="29">
        <f t="shared" si="3"/>
        <v>289339823936</v>
      </c>
      <c r="K8" s="30">
        <f>+J8/F8</f>
        <v>0.94879090704065394</v>
      </c>
      <c r="L8" s="29">
        <f t="shared" si="3"/>
        <v>0</v>
      </c>
      <c r="M8" s="29">
        <f t="shared" si="3"/>
        <v>289339823936</v>
      </c>
      <c r="N8" s="29">
        <f t="shared" si="3"/>
        <v>0</v>
      </c>
      <c r="O8" s="29">
        <f t="shared" si="3"/>
        <v>289339823936</v>
      </c>
    </row>
    <row r="9" spans="1:15" ht="22.5" x14ac:dyDescent="0.25">
      <c r="A9" s="11" t="s">
        <v>24</v>
      </c>
      <c r="B9" s="25" t="s">
        <v>25</v>
      </c>
      <c r="C9" s="26">
        <v>1959000000</v>
      </c>
      <c r="D9" s="26">
        <v>395600000</v>
      </c>
      <c r="E9" s="26">
        <v>0</v>
      </c>
      <c r="F9" s="26">
        <v>2354600000</v>
      </c>
      <c r="G9" s="26">
        <v>0</v>
      </c>
      <c r="H9" s="26">
        <v>2351308704</v>
      </c>
      <c r="I9" s="26">
        <v>3291296</v>
      </c>
      <c r="J9" s="26">
        <v>2351308704</v>
      </c>
      <c r="K9" s="27">
        <f t="shared" si="0"/>
        <v>0.99860218465981487</v>
      </c>
      <c r="L9" s="26">
        <f t="shared" si="1"/>
        <v>1512156740</v>
      </c>
      <c r="M9" s="26">
        <v>839151964</v>
      </c>
      <c r="N9" s="26">
        <f t="shared" si="2"/>
        <v>0</v>
      </c>
      <c r="O9" s="26">
        <v>839151964</v>
      </c>
    </row>
    <row r="10" spans="1:15" ht="22.5" x14ac:dyDescent="0.25">
      <c r="A10" s="11" t="s">
        <v>24</v>
      </c>
      <c r="B10" s="25" t="s">
        <v>25</v>
      </c>
      <c r="C10" s="26">
        <v>0</v>
      </c>
      <c r="D10" s="26">
        <v>1983000000</v>
      </c>
      <c r="E10" s="26">
        <v>0</v>
      </c>
      <c r="F10" s="26">
        <v>1983000000</v>
      </c>
      <c r="G10" s="26">
        <v>0</v>
      </c>
      <c r="H10" s="26">
        <v>1983000000</v>
      </c>
      <c r="I10" s="26">
        <v>0</v>
      </c>
      <c r="J10" s="26">
        <v>1983000000</v>
      </c>
      <c r="K10" s="27">
        <f t="shared" si="0"/>
        <v>1</v>
      </c>
      <c r="L10" s="26">
        <f t="shared" si="1"/>
        <v>1983000000</v>
      </c>
      <c r="M10" s="26">
        <v>0</v>
      </c>
      <c r="N10" s="26">
        <f t="shared" si="2"/>
        <v>0</v>
      </c>
      <c r="O10" s="26">
        <v>0</v>
      </c>
    </row>
    <row r="11" spans="1:15" ht="22.5" x14ac:dyDescent="0.25">
      <c r="A11" s="11" t="s">
        <v>26</v>
      </c>
      <c r="B11" s="25" t="s">
        <v>27</v>
      </c>
      <c r="C11" s="26">
        <v>39378000000</v>
      </c>
      <c r="D11" s="26">
        <v>34406036843</v>
      </c>
      <c r="E11" s="26">
        <v>0</v>
      </c>
      <c r="F11" s="26">
        <v>73784036843</v>
      </c>
      <c r="G11" s="26">
        <v>0</v>
      </c>
      <c r="H11" s="26">
        <v>73784036841.210007</v>
      </c>
      <c r="I11" s="26">
        <v>1.79</v>
      </c>
      <c r="J11" s="26">
        <v>73783619748.210007</v>
      </c>
      <c r="K11" s="27">
        <f t="shared" si="0"/>
        <v>0.99999434708633683</v>
      </c>
      <c r="L11" s="26">
        <f t="shared" si="1"/>
        <v>4148949548.5200043</v>
      </c>
      <c r="M11" s="26">
        <v>69634670199.690002</v>
      </c>
      <c r="N11" s="26">
        <f t="shared" si="2"/>
        <v>191687462</v>
      </c>
      <c r="O11" s="26">
        <v>69442982737.690002</v>
      </c>
    </row>
    <row r="12" spans="1:15" ht="22.5" x14ac:dyDescent="0.25">
      <c r="A12" s="11" t="s">
        <v>26</v>
      </c>
      <c r="B12" s="25" t="s">
        <v>27</v>
      </c>
      <c r="C12" s="26">
        <v>0</v>
      </c>
      <c r="D12" s="26">
        <v>6548827394</v>
      </c>
      <c r="E12" s="26">
        <v>0</v>
      </c>
      <c r="F12" s="26">
        <v>6548827394</v>
      </c>
      <c r="G12" s="26">
        <v>0</v>
      </c>
      <c r="H12" s="26">
        <v>6548827393.0600004</v>
      </c>
      <c r="I12" s="26">
        <v>0.94</v>
      </c>
      <c r="J12" s="26">
        <v>6548827393.0600004</v>
      </c>
      <c r="K12" s="27">
        <f t="shared" si="0"/>
        <v>0.99999999985646293</v>
      </c>
      <c r="L12" s="26">
        <f t="shared" si="1"/>
        <v>940529130</v>
      </c>
      <c r="M12" s="26">
        <v>5608298263.0600004</v>
      </c>
      <c r="N12" s="26">
        <f t="shared" si="2"/>
        <v>0</v>
      </c>
      <c r="O12" s="26">
        <v>5608298263.0600004</v>
      </c>
    </row>
    <row r="13" spans="1:15" s="7" customFormat="1" x14ac:dyDescent="0.25">
      <c r="A13" s="12"/>
      <c r="B13" s="28" t="s">
        <v>53</v>
      </c>
      <c r="C13" s="29">
        <f>SUM(C9:C12)</f>
        <v>41337000000</v>
      </c>
      <c r="D13" s="29">
        <f t="shared" ref="D13:O13" si="4">SUM(D9:D12)</f>
        <v>43333464237</v>
      </c>
      <c r="E13" s="29">
        <f t="shared" si="4"/>
        <v>0</v>
      </c>
      <c r="F13" s="29">
        <f t="shared" si="4"/>
        <v>84670464237</v>
      </c>
      <c r="G13" s="29">
        <f t="shared" si="4"/>
        <v>0</v>
      </c>
      <c r="H13" s="29">
        <f t="shared" si="4"/>
        <v>84667172938.270004</v>
      </c>
      <c r="I13" s="29">
        <f t="shared" si="4"/>
        <v>3291298.73</v>
      </c>
      <c r="J13" s="29">
        <f t="shared" si="4"/>
        <v>84666755845.270004</v>
      </c>
      <c r="K13" s="30">
        <f t="shared" si="0"/>
        <v>0.99995620206215452</v>
      </c>
      <c r="L13" s="29">
        <f t="shared" si="1"/>
        <v>8584635418.5200043</v>
      </c>
      <c r="M13" s="29">
        <f t="shared" si="4"/>
        <v>76082120426.75</v>
      </c>
      <c r="N13" s="29">
        <f t="shared" si="2"/>
        <v>191687462</v>
      </c>
      <c r="O13" s="29">
        <f t="shared" si="4"/>
        <v>75890432964.75</v>
      </c>
    </row>
    <row r="14" spans="1:15" ht="33.75" x14ac:dyDescent="0.25">
      <c r="A14" s="11" t="s">
        <v>28</v>
      </c>
      <c r="B14" s="25" t="s">
        <v>29</v>
      </c>
      <c r="C14" s="26">
        <v>31400429179</v>
      </c>
      <c r="D14" s="26">
        <v>0</v>
      </c>
      <c r="E14" s="26">
        <v>25929429179</v>
      </c>
      <c r="F14" s="26">
        <v>5471000000</v>
      </c>
      <c r="G14" s="26">
        <v>5471000000</v>
      </c>
      <c r="H14" s="26">
        <v>0</v>
      </c>
      <c r="I14" s="26">
        <v>0</v>
      </c>
      <c r="J14" s="26">
        <v>0</v>
      </c>
      <c r="K14" s="27">
        <f t="shared" si="0"/>
        <v>0</v>
      </c>
      <c r="L14" s="26">
        <f t="shared" si="1"/>
        <v>0</v>
      </c>
      <c r="M14" s="26">
        <v>0</v>
      </c>
      <c r="N14" s="26">
        <f t="shared" si="2"/>
        <v>0</v>
      </c>
      <c r="O14" s="26">
        <v>0</v>
      </c>
    </row>
    <row r="15" spans="1:15" ht="33.75" x14ac:dyDescent="0.25">
      <c r="A15" s="11" t="s">
        <v>28</v>
      </c>
      <c r="B15" s="25" t="s">
        <v>29</v>
      </c>
      <c r="C15" s="26">
        <v>0</v>
      </c>
      <c r="D15" s="26">
        <v>9000000000</v>
      </c>
      <c r="E15" s="26">
        <v>9000000000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7"/>
      <c r="L15" s="26">
        <f t="shared" si="1"/>
        <v>0</v>
      </c>
      <c r="M15" s="26">
        <v>0</v>
      </c>
      <c r="N15" s="26">
        <f t="shared" si="2"/>
        <v>0</v>
      </c>
      <c r="O15" s="26">
        <v>0</v>
      </c>
    </row>
    <row r="16" spans="1:15" ht="33.75" x14ac:dyDescent="0.25">
      <c r="A16" s="11" t="s">
        <v>30</v>
      </c>
      <c r="B16" s="25" t="s">
        <v>31</v>
      </c>
      <c r="C16" s="26">
        <v>48000000</v>
      </c>
      <c r="D16" s="26">
        <v>0</v>
      </c>
      <c r="E16" s="26">
        <v>0</v>
      </c>
      <c r="F16" s="26">
        <v>48000000</v>
      </c>
      <c r="G16" s="26">
        <v>0</v>
      </c>
      <c r="H16" s="26">
        <v>41832911</v>
      </c>
      <c r="I16" s="26">
        <v>6167089</v>
      </c>
      <c r="J16" s="26">
        <v>41832911</v>
      </c>
      <c r="K16" s="27">
        <f t="shared" si="0"/>
        <v>0.87151897916666665</v>
      </c>
      <c r="L16" s="26">
        <f t="shared" si="1"/>
        <v>0</v>
      </c>
      <c r="M16" s="26">
        <v>41832911</v>
      </c>
      <c r="N16" s="26">
        <f t="shared" si="2"/>
        <v>0</v>
      </c>
      <c r="O16" s="26">
        <v>41832911</v>
      </c>
    </row>
    <row r="17" spans="1:16" x14ac:dyDescent="0.25">
      <c r="A17" s="11" t="s">
        <v>32</v>
      </c>
      <c r="B17" s="25" t="s">
        <v>33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7"/>
      <c r="L17" s="26">
        <f t="shared" si="1"/>
        <v>0</v>
      </c>
      <c r="M17" s="26">
        <v>0</v>
      </c>
      <c r="N17" s="26">
        <f t="shared" si="2"/>
        <v>0</v>
      </c>
      <c r="O17" s="26">
        <v>0</v>
      </c>
    </row>
    <row r="18" spans="1:16" x14ac:dyDescent="0.25">
      <c r="A18" s="11" t="s">
        <v>34</v>
      </c>
      <c r="B18" s="25" t="s">
        <v>35</v>
      </c>
      <c r="C18" s="26">
        <v>0</v>
      </c>
      <c r="D18" s="26">
        <v>443685427</v>
      </c>
      <c r="E18" s="26">
        <v>0</v>
      </c>
      <c r="F18" s="26">
        <v>443685427</v>
      </c>
      <c r="G18" s="26">
        <v>0</v>
      </c>
      <c r="H18" s="26">
        <v>438025255.26999998</v>
      </c>
      <c r="I18" s="26">
        <v>5660171.7300000004</v>
      </c>
      <c r="J18" s="26">
        <v>438025255.26999998</v>
      </c>
      <c r="K18" s="27">
        <f t="shared" si="0"/>
        <v>0.98724282704466648</v>
      </c>
      <c r="L18" s="26">
        <f t="shared" si="1"/>
        <v>0</v>
      </c>
      <c r="M18" s="26">
        <v>438025255.26999998</v>
      </c>
      <c r="N18" s="26">
        <f t="shared" si="2"/>
        <v>0</v>
      </c>
      <c r="O18" s="26">
        <v>438025255.26999998</v>
      </c>
    </row>
    <row r="19" spans="1:16" s="7" customFormat="1" x14ac:dyDescent="0.25">
      <c r="A19" s="12"/>
      <c r="B19" s="28" t="s">
        <v>54</v>
      </c>
      <c r="C19" s="29">
        <f>SUM(C14:C18)</f>
        <v>31448429179</v>
      </c>
      <c r="D19" s="29">
        <f t="shared" ref="D19:O19" si="5">SUM(D14:D18)</f>
        <v>9443685427</v>
      </c>
      <c r="E19" s="29">
        <f t="shared" si="5"/>
        <v>34929429179</v>
      </c>
      <c r="F19" s="29">
        <f t="shared" si="5"/>
        <v>5962685427</v>
      </c>
      <c r="G19" s="29">
        <f t="shared" si="5"/>
        <v>5471000000</v>
      </c>
      <c r="H19" s="29">
        <f t="shared" si="5"/>
        <v>479858166.26999998</v>
      </c>
      <c r="I19" s="29">
        <f t="shared" si="5"/>
        <v>11827260.73</v>
      </c>
      <c r="J19" s="29">
        <f t="shared" si="5"/>
        <v>479858166.26999998</v>
      </c>
      <c r="K19" s="30">
        <f t="shared" si="0"/>
        <v>8.0476854287352628E-2</v>
      </c>
      <c r="L19" s="29">
        <f t="shared" si="1"/>
        <v>0</v>
      </c>
      <c r="M19" s="29">
        <f t="shared" si="5"/>
        <v>479858166.26999998</v>
      </c>
      <c r="N19" s="29">
        <f t="shared" si="2"/>
        <v>0</v>
      </c>
      <c r="O19" s="29">
        <f t="shared" si="5"/>
        <v>479858166.26999998</v>
      </c>
    </row>
    <row r="20" spans="1:16" x14ac:dyDescent="0.25">
      <c r="A20" s="11" t="s">
        <v>36</v>
      </c>
      <c r="B20" s="25" t="s">
        <v>37</v>
      </c>
      <c r="C20" s="26">
        <v>117000000</v>
      </c>
      <c r="D20" s="26">
        <v>0</v>
      </c>
      <c r="E20" s="26">
        <v>0</v>
      </c>
      <c r="F20" s="26">
        <v>117000000</v>
      </c>
      <c r="G20" s="26">
        <v>0</v>
      </c>
      <c r="H20" s="26">
        <v>94031550</v>
      </c>
      <c r="I20" s="26">
        <v>22968450</v>
      </c>
      <c r="J20" s="26">
        <v>11831550</v>
      </c>
      <c r="K20" s="27">
        <f t="shared" si="0"/>
        <v>0.10112435897435898</v>
      </c>
      <c r="L20" s="26">
        <f t="shared" si="1"/>
        <v>0</v>
      </c>
      <c r="M20" s="26">
        <v>11831550</v>
      </c>
      <c r="N20" s="26">
        <f t="shared" si="2"/>
        <v>0</v>
      </c>
      <c r="O20" s="26">
        <v>11831550</v>
      </c>
    </row>
    <row r="21" spans="1:16" ht="22.5" x14ac:dyDescent="0.25">
      <c r="A21" s="11" t="s">
        <v>38</v>
      </c>
      <c r="B21" s="25" t="s">
        <v>39</v>
      </c>
      <c r="C21" s="26">
        <v>64000000</v>
      </c>
      <c r="D21" s="26">
        <v>0</v>
      </c>
      <c r="E21" s="26">
        <v>50255751</v>
      </c>
      <c r="F21" s="26">
        <v>13744249</v>
      </c>
      <c r="G21" s="26">
        <v>0</v>
      </c>
      <c r="H21" s="26">
        <v>0</v>
      </c>
      <c r="I21" s="26">
        <v>13744249</v>
      </c>
      <c r="J21" s="26">
        <v>0</v>
      </c>
      <c r="K21" s="27">
        <f t="shared" si="0"/>
        <v>0</v>
      </c>
      <c r="L21" s="26">
        <f t="shared" si="1"/>
        <v>0</v>
      </c>
      <c r="M21" s="26">
        <v>0</v>
      </c>
      <c r="N21" s="26">
        <f t="shared" si="2"/>
        <v>0</v>
      </c>
      <c r="O21" s="26">
        <v>0</v>
      </c>
    </row>
    <row r="22" spans="1:16" ht="22.5" x14ac:dyDescent="0.25">
      <c r="A22" s="11" t="s">
        <v>40</v>
      </c>
      <c r="B22" s="25" t="s">
        <v>41</v>
      </c>
      <c r="C22" s="26">
        <v>0</v>
      </c>
      <c r="D22" s="26">
        <v>468172606</v>
      </c>
      <c r="E22" s="26">
        <v>468172606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7"/>
      <c r="L22" s="26">
        <f t="shared" si="1"/>
        <v>0</v>
      </c>
      <c r="M22" s="26">
        <v>0</v>
      </c>
      <c r="N22" s="26">
        <f t="shared" si="2"/>
        <v>0</v>
      </c>
      <c r="O22" s="26">
        <v>0</v>
      </c>
    </row>
    <row r="23" spans="1:16" ht="22.5" x14ac:dyDescent="0.25">
      <c r="A23" s="11" t="s">
        <v>40</v>
      </c>
      <c r="B23" s="25" t="s">
        <v>41</v>
      </c>
      <c r="C23" s="26">
        <v>469000000</v>
      </c>
      <c r="D23" s="26">
        <v>468172606</v>
      </c>
      <c r="E23" s="26">
        <v>0</v>
      </c>
      <c r="F23" s="26">
        <v>937172606</v>
      </c>
      <c r="G23" s="26">
        <v>0</v>
      </c>
      <c r="H23" s="26">
        <v>937172606</v>
      </c>
      <c r="I23" s="26">
        <v>0</v>
      </c>
      <c r="J23" s="26">
        <v>937172606</v>
      </c>
      <c r="K23" s="27">
        <f t="shared" si="0"/>
        <v>1</v>
      </c>
      <c r="L23" s="26">
        <f t="shared" si="1"/>
        <v>0</v>
      </c>
      <c r="M23" s="26">
        <v>937172606</v>
      </c>
      <c r="N23" s="26">
        <f t="shared" si="2"/>
        <v>0</v>
      </c>
      <c r="O23" s="26">
        <v>937172606</v>
      </c>
    </row>
    <row r="24" spans="1:16" ht="22.5" x14ac:dyDescent="0.25">
      <c r="A24" s="11" t="s">
        <v>42</v>
      </c>
      <c r="B24" s="25" t="s">
        <v>43</v>
      </c>
      <c r="C24" s="26">
        <v>5000000</v>
      </c>
      <c r="D24" s="26">
        <v>0</v>
      </c>
      <c r="E24" s="26">
        <v>0</v>
      </c>
      <c r="F24" s="26">
        <v>5000000</v>
      </c>
      <c r="G24" s="26">
        <v>0</v>
      </c>
      <c r="H24" s="26">
        <v>0</v>
      </c>
      <c r="I24" s="26">
        <v>5000000</v>
      </c>
      <c r="J24" s="26">
        <v>0</v>
      </c>
      <c r="K24" s="27">
        <f t="shared" si="0"/>
        <v>0</v>
      </c>
      <c r="L24" s="26">
        <f t="shared" si="1"/>
        <v>0</v>
      </c>
      <c r="M24" s="26">
        <v>0</v>
      </c>
      <c r="N24" s="26">
        <f t="shared" si="2"/>
        <v>0</v>
      </c>
      <c r="O24" s="26">
        <v>0</v>
      </c>
    </row>
    <row r="25" spans="1:16" s="7" customFormat="1" ht="31.5" x14ac:dyDescent="0.25">
      <c r="A25" s="13"/>
      <c r="B25" s="31" t="s">
        <v>55</v>
      </c>
      <c r="C25" s="32">
        <f>SUM(C20:C24)</f>
        <v>655000000</v>
      </c>
      <c r="D25" s="32">
        <f t="shared" ref="D25:O25" si="6">SUM(D20:D24)</f>
        <v>936345212</v>
      </c>
      <c r="E25" s="32">
        <f t="shared" si="6"/>
        <v>518428357</v>
      </c>
      <c r="F25" s="32">
        <f t="shared" si="6"/>
        <v>1072916855</v>
      </c>
      <c r="G25" s="32">
        <f t="shared" si="6"/>
        <v>0</v>
      </c>
      <c r="H25" s="32">
        <f t="shared" si="6"/>
        <v>1031204156</v>
      </c>
      <c r="I25" s="32">
        <f t="shared" si="6"/>
        <v>41712699</v>
      </c>
      <c r="J25" s="32">
        <f t="shared" si="6"/>
        <v>949004156</v>
      </c>
      <c r="K25" s="33">
        <f t="shared" si="0"/>
        <v>0.88450857266101945</v>
      </c>
      <c r="L25" s="32">
        <f t="shared" si="1"/>
        <v>0</v>
      </c>
      <c r="M25" s="32">
        <f t="shared" si="6"/>
        <v>949004156</v>
      </c>
      <c r="N25" s="32">
        <f t="shared" si="2"/>
        <v>0</v>
      </c>
      <c r="O25" s="32">
        <f t="shared" si="6"/>
        <v>949004156</v>
      </c>
    </row>
    <row r="26" spans="1:16" s="9" customFormat="1" ht="21" x14ac:dyDescent="0.25">
      <c r="A26" s="14"/>
      <c r="B26" s="34" t="s">
        <v>56</v>
      </c>
      <c r="C26" s="35">
        <f>+C25+C19+C13+C8</f>
        <v>364662429179</v>
      </c>
      <c r="D26" s="35">
        <f t="shared" ref="D26:O26" si="7">+D25+D19+D13+D8</f>
        <v>76713494876</v>
      </c>
      <c r="E26" s="35">
        <f t="shared" si="7"/>
        <v>44713494876</v>
      </c>
      <c r="F26" s="35">
        <f t="shared" si="7"/>
        <v>396662429179</v>
      </c>
      <c r="G26" s="35">
        <f t="shared" si="7"/>
        <v>5471000000</v>
      </c>
      <c r="H26" s="35">
        <f t="shared" si="7"/>
        <v>375518059196.54004</v>
      </c>
      <c r="I26" s="35">
        <f t="shared" si="7"/>
        <v>15673369982.459999</v>
      </c>
      <c r="J26" s="35">
        <f t="shared" si="7"/>
        <v>375435442103.54004</v>
      </c>
      <c r="K26" s="36">
        <f>+J26/F26</f>
        <v>0.94648601552863243</v>
      </c>
      <c r="L26" s="35">
        <f t="shared" si="7"/>
        <v>8584635418.5200043</v>
      </c>
      <c r="M26" s="35">
        <f t="shared" si="7"/>
        <v>366850806685.02002</v>
      </c>
      <c r="N26" s="35">
        <f t="shared" si="7"/>
        <v>191687462</v>
      </c>
      <c r="O26" s="35">
        <f t="shared" si="7"/>
        <v>366659119223.02002</v>
      </c>
      <c r="P26" s="16">
        <f t="shared" ref="P26" si="8">+P25+P19+P13+P8</f>
        <v>0</v>
      </c>
    </row>
    <row r="27" spans="1:16" ht="67.5" x14ac:dyDescent="0.25">
      <c r="A27" s="11" t="s">
        <v>44</v>
      </c>
      <c r="B27" s="25" t="s">
        <v>45</v>
      </c>
      <c r="C27" s="26">
        <v>43000000000</v>
      </c>
      <c r="D27" s="26">
        <v>9200000000</v>
      </c>
      <c r="E27" s="26">
        <v>3050616148</v>
      </c>
      <c r="F27" s="26">
        <v>49149383852</v>
      </c>
      <c r="G27" s="26">
        <v>0</v>
      </c>
      <c r="H27" s="26">
        <v>49149383852</v>
      </c>
      <c r="I27" s="26">
        <v>0</v>
      </c>
      <c r="J27" s="26">
        <v>49149383852</v>
      </c>
      <c r="K27" s="27">
        <f t="shared" si="0"/>
        <v>1</v>
      </c>
      <c r="L27" s="26">
        <f t="shared" si="1"/>
        <v>5158345788</v>
      </c>
      <c r="M27" s="26">
        <v>43991038064</v>
      </c>
      <c r="N27" s="26">
        <f t="shared" si="2"/>
        <v>0</v>
      </c>
      <c r="O27" s="26">
        <v>43991038064</v>
      </c>
    </row>
    <row r="28" spans="1:16" ht="67.5" x14ac:dyDescent="0.25">
      <c r="A28" s="11" t="s">
        <v>46</v>
      </c>
      <c r="B28" s="25" t="s">
        <v>47</v>
      </c>
      <c r="C28" s="26">
        <v>0</v>
      </c>
      <c r="D28" s="26">
        <v>21645567913</v>
      </c>
      <c r="E28" s="26">
        <v>0</v>
      </c>
      <c r="F28" s="26">
        <v>21645567913</v>
      </c>
      <c r="G28" s="26">
        <v>0</v>
      </c>
      <c r="H28" s="26">
        <v>21645567913</v>
      </c>
      <c r="I28" s="26">
        <v>0</v>
      </c>
      <c r="J28" s="26">
        <v>21645567913</v>
      </c>
      <c r="K28" s="27">
        <f t="shared" si="0"/>
        <v>1</v>
      </c>
      <c r="L28" s="26">
        <f t="shared" si="1"/>
        <v>17277910.299999237</v>
      </c>
      <c r="M28" s="26">
        <v>21628290002.700001</v>
      </c>
      <c r="N28" s="26">
        <f t="shared" si="2"/>
        <v>0</v>
      </c>
      <c r="O28" s="26">
        <v>21628290002.700001</v>
      </c>
    </row>
    <row r="29" spans="1:16" ht="62.25" customHeight="1" x14ac:dyDescent="0.25">
      <c r="A29" s="11" t="s">
        <v>48</v>
      </c>
      <c r="B29" s="25" t="s">
        <v>49</v>
      </c>
      <c r="C29" s="26">
        <v>0</v>
      </c>
      <c r="D29" s="26">
        <v>3050616148</v>
      </c>
      <c r="E29" s="26">
        <v>0</v>
      </c>
      <c r="F29" s="26">
        <v>3050616148</v>
      </c>
      <c r="G29" s="26">
        <v>0</v>
      </c>
      <c r="H29" s="26">
        <v>3020978739</v>
      </c>
      <c r="I29" s="26">
        <v>29637409</v>
      </c>
      <c r="J29" s="26">
        <v>3020978739</v>
      </c>
      <c r="K29" s="27">
        <f t="shared" si="0"/>
        <v>0.99028477934877834</v>
      </c>
      <c r="L29" s="26">
        <f t="shared" si="1"/>
        <v>3020978739</v>
      </c>
      <c r="M29" s="26">
        <v>0</v>
      </c>
      <c r="N29" s="26">
        <f t="shared" si="2"/>
        <v>0</v>
      </c>
      <c r="O29" s="26">
        <v>0</v>
      </c>
    </row>
    <row r="30" spans="1:16" s="7" customFormat="1" x14ac:dyDescent="0.25">
      <c r="A30" s="13"/>
      <c r="B30" s="31" t="s">
        <v>57</v>
      </c>
      <c r="C30" s="32">
        <f>SUM(C27:C29)</f>
        <v>43000000000</v>
      </c>
      <c r="D30" s="32">
        <f t="shared" ref="D30:O30" si="9">SUM(D27:D29)</f>
        <v>33896184061</v>
      </c>
      <c r="E30" s="32">
        <f t="shared" si="9"/>
        <v>3050616148</v>
      </c>
      <c r="F30" s="32">
        <f t="shared" si="9"/>
        <v>73845567913</v>
      </c>
      <c r="G30" s="32">
        <f t="shared" si="9"/>
        <v>0</v>
      </c>
      <c r="H30" s="32">
        <f t="shared" si="9"/>
        <v>73815930504</v>
      </c>
      <c r="I30" s="32">
        <f t="shared" si="9"/>
        <v>29637409</v>
      </c>
      <c r="J30" s="32">
        <f t="shared" si="9"/>
        <v>73815930504</v>
      </c>
      <c r="K30" s="33">
        <f t="shared" si="0"/>
        <v>0.9995986569019969</v>
      </c>
      <c r="L30" s="32">
        <f t="shared" si="1"/>
        <v>8196602437.3000031</v>
      </c>
      <c r="M30" s="32">
        <f t="shared" si="9"/>
        <v>65619328066.699997</v>
      </c>
      <c r="N30" s="32">
        <f t="shared" si="2"/>
        <v>0</v>
      </c>
      <c r="O30" s="32">
        <f t="shared" si="9"/>
        <v>65619328066.699997</v>
      </c>
    </row>
    <row r="31" spans="1:16" s="8" customFormat="1" x14ac:dyDescent="0.25">
      <c r="A31" s="15" t="s">
        <v>1</v>
      </c>
      <c r="B31" s="37" t="s">
        <v>58</v>
      </c>
      <c r="C31" s="38">
        <v>407662429179</v>
      </c>
      <c r="D31" s="38">
        <v>110609678937</v>
      </c>
      <c r="E31" s="38">
        <v>47764111024</v>
      </c>
      <c r="F31" s="38">
        <v>470507997092</v>
      </c>
      <c r="G31" s="38">
        <v>5471000000</v>
      </c>
      <c r="H31" s="38">
        <v>449333989700.53998</v>
      </c>
      <c r="I31" s="38">
        <v>15703007391.459999</v>
      </c>
      <c r="J31" s="38">
        <v>449251372607.53998</v>
      </c>
      <c r="K31" s="39">
        <f t="shared" si="0"/>
        <v>0.95482196983720202</v>
      </c>
      <c r="L31" s="38">
        <f t="shared" si="1"/>
        <v>16781237855.820007</v>
      </c>
      <c r="M31" s="38">
        <v>432470134751.71997</v>
      </c>
      <c r="N31" s="38">
        <f t="shared" si="2"/>
        <v>191687462</v>
      </c>
      <c r="O31" s="38">
        <v>432278447289.71997</v>
      </c>
    </row>
    <row r="32" spans="1:16" x14ac:dyDescent="0.25">
      <c r="A32" s="3" t="s">
        <v>1</v>
      </c>
      <c r="B32" s="19" t="s">
        <v>1</v>
      </c>
      <c r="C32" s="20" t="s">
        <v>1</v>
      </c>
      <c r="D32" s="20" t="s">
        <v>1</v>
      </c>
      <c r="E32" s="20" t="s">
        <v>1</v>
      </c>
      <c r="F32" s="20" t="s">
        <v>1</v>
      </c>
      <c r="G32" s="20" t="s">
        <v>1</v>
      </c>
      <c r="H32" s="20" t="s">
        <v>1</v>
      </c>
      <c r="I32" s="20" t="s">
        <v>1</v>
      </c>
      <c r="J32" s="20" t="s">
        <v>1</v>
      </c>
      <c r="K32" s="20"/>
      <c r="L32" s="20"/>
      <c r="M32" s="20" t="s">
        <v>1</v>
      </c>
      <c r="N32" s="20"/>
      <c r="O32" s="20" t="s">
        <v>1</v>
      </c>
    </row>
    <row r="3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dcterms:created xsi:type="dcterms:W3CDTF">2021-12-30T23:46:46Z</dcterms:created>
  <dcterms:modified xsi:type="dcterms:W3CDTF">2022-01-17T19:37:30Z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