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DICIEMBRE 2017\"/>
    </mc:Choice>
  </mc:AlternateContent>
  <bookViews>
    <workbookView xWindow="0" yWindow="0" windowWidth="24000" windowHeight="8535"/>
  </bookViews>
  <sheets>
    <sheet name="REP_EPG034_EjecucionPresupuesta" sheetId="1" r:id="rId1"/>
  </sheets>
  <definedNames>
    <definedName name="_xlnm.Print_Area" localSheetId="0">REP_EPG034_EjecucionPresupuesta!$A$1:$O$28</definedName>
  </definedNames>
  <calcPr calcId="152511"/>
</workbook>
</file>

<file path=xl/calcChain.xml><?xml version="1.0" encoding="utf-8"?>
<calcChain xmlns="http://schemas.openxmlformats.org/spreadsheetml/2006/main">
  <c r="O32" i="1" l="1"/>
  <c r="D28" i="1" l="1"/>
  <c r="E28" i="1"/>
  <c r="F28" i="1"/>
  <c r="G28" i="1"/>
  <c r="H28" i="1"/>
  <c r="I28" i="1"/>
  <c r="J28" i="1"/>
  <c r="K28" i="1"/>
  <c r="L28" i="1"/>
  <c r="M28" i="1"/>
  <c r="N28" i="1"/>
  <c r="O28" i="1"/>
  <c r="C28" i="1"/>
  <c r="D27" i="1"/>
  <c r="E27" i="1"/>
  <c r="F27" i="1"/>
  <c r="G27" i="1"/>
  <c r="H27" i="1"/>
  <c r="I27" i="1"/>
  <c r="J27" i="1"/>
  <c r="K27" i="1"/>
  <c r="L27" i="1"/>
  <c r="M27" i="1"/>
  <c r="N27" i="1"/>
  <c r="O27" i="1"/>
  <c r="C27" i="1"/>
  <c r="D21" i="1"/>
  <c r="E21" i="1"/>
  <c r="F21" i="1"/>
  <c r="G21" i="1"/>
  <c r="H21" i="1"/>
  <c r="I21" i="1"/>
  <c r="J21" i="1"/>
  <c r="K21" i="1"/>
  <c r="L21" i="1"/>
  <c r="M21" i="1"/>
  <c r="N21" i="1"/>
  <c r="O21" i="1"/>
  <c r="C21" i="1"/>
  <c r="D20" i="1"/>
  <c r="E20" i="1"/>
  <c r="F20" i="1"/>
  <c r="G20" i="1"/>
  <c r="H20" i="1"/>
  <c r="I20" i="1"/>
  <c r="J20" i="1"/>
  <c r="K20" i="1"/>
  <c r="L20" i="1"/>
  <c r="M20" i="1"/>
  <c r="N20" i="1"/>
  <c r="O20" i="1"/>
  <c r="C20" i="1"/>
  <c r="D15" i="1"/>
  <c r="E15" i="1"/>
  <c r="F15" i="1"/>
  <c r="G15" i="1"/>
  <c r="H15" i="1"/>
  <c r="I15" i="1"/>
  <c r="J15" i="1"/>
  <c r="K15" i="1"/>
  <c r="L15" i="1"/>
  <c r="M15" i="1"/>
  <c r="N15" i="1"/>
  <c r="O15" i="1"/>
  <c r="C15" i="1"/>
  <c r="D12" i="1"/>
  <c r="E12" i="1"/>
  <c r="F12" i="1"/>
  <c r="G12" i="1"/>
  <c r="H12" i="1"/>
  <c r="I12" i="1"/>
  <c r="J12" i="1"/>
  <c r="K12" i="1"/>
  <c r="L12" i="1"/>
  <c r="M12" i="1"/>
  <c r="N12" i="1"/>
  <c r="O12" i="1"/>
  <c r="C12" i="1"/>
  <c r="I14" i="1"/>
  <c r="O6" i="1" l="1"/>
  <c r="O7" i="1"/>
  <c r="O8" i="1"/>
  <c r="O9" i="1"/>
  <c r="O10" i="1"/>
  <c r="O11" i="1"/>
  <c r="O13" i="1"/>
  <c r="O14" i="1"/>
  <c r="O16" i="1"/>
  <c r="O17" i="1"/>
  <c r="O18" i="1"/>
  <c r="O19" i="1"/>
  <c r="O22" i="1"/>
  <c r="O23" i="1"/>
  <c r="O24" i="1"/>
  <c r="O25" i="1"/>
  <c r="O26" i="1"/>
  <c r="O5" i="1"/>
  <c r="K6" i="1"/>
  <c r="K7" i="1"/>
  <c r="K8" i="1"/>
  <c r="K9" i="1"/>
  <c r="K10" i="1"/>
  <c r="K11" i="1"/>
  <c r="K13" i="1"/>
  <c r="K14" i="1"/>
  <c r="K16" i="1"/>
  <c r="K17" i="1"/>
  <c r="K18" i="1"/>
  <c r="K19" i="1"/>
  <c r="K22" i="1"/>
  <c r="K23" i="1"/>
  <c r="K24" i="1"/>
  <c r="K25" i="1"/>
  <c r="K26" i="1"/>
  <c r="K5" i="1"/>
</calcChain>
</file>

<file path=xl/sharedStrings.xml><?xml version="1.0" encoding="utf-8"?>
<sst xmlns="http://schemas.openxmlformats.org/spreadsheetml/2006/main" count="91" uniqueCount="62">
  <si>
    <t>Año Fiscal:</t>
  </si>
  <si>
    <t/>
  </si>
  <si>
    <t>Vigencia:</t>
  </si>
  <si>
    <t>Actual</t>
  </si>
  <si>
    <t>Periodo:</t>
  </si>
  <si>
    <t>Diciembre</t>
  </si>
  <si>
    <t>RUBRO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</si>
  <si>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</si>
  <si>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</si>
  <si>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</si>
  <si>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</si>
  <si>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</si>
  <si>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</si>
  <si>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</si>
  <si>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</si>
  <si>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</si>
  <si>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</si>
  <si>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</si>
  <si>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</si>
  <si>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</si>
  <si>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</si>
  <si>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</si>
  <si>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</si>
  <si>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</si>
  <si>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</si>
  <si>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</si>
  <si>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</si>
  <si>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</si>
  <si>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</si>
  <si>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</si>
  <si>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</si>
  <si>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</si>
  <si>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</si>
  <si>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</si>
  <si>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</si>
  <si>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</si>
  <si>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</si>
  <si>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</si>
  <si>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</si>
  <si>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</si>
  <si>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</si>
  <si>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</si>
  <si>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</si>
  <si>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</si>
  <si>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</si>
  <si>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</si>
  <si>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C-0199-1000-1</t>
  </si>
  <si>
    <t>DOTACIÓN DE VEHÍCULOS PARA EL MEJORAMIENTO DE LAS CONDICIONES DE SEGURIDAD Y OPORTUNIDAD EN LOS DESPLAZAMIENTOS DE LA CÁMARA DE REPRESENTANTES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</si>
  <si>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</si>
  <si>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</si>
  <si>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</si>
  <si>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</si>
  <si>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C-0199-1000-4</t>
  </si>
  <si>
    <t>MEJORAMIENTO DEL SISTEMA DE GESTION DOCUMENTAL Y DE LA INFORMACION EN LA CAMARA DE REPRESENTANTES BOGOTA</t>
  </si>
  <si>
    <t>TOTAL GASTOS DE PERSONAL</t>
  </si>
  <si>
    <t>TOTAL GASTOS GENERALES</t>
  </si>
  <si>
    <t>TOTAL TRANSFERERNCIAS</t>
  </si>
  <si>
    <t>TOTAL FUNCIONAMIENTO</t>
  </si>
  <si>
    <t>TOTAL INVERSION</t>
  </si>
  <si>
    <t>TOTAL PRESUPUESTO</t>
  </si>
  <si>
    <t>RESERVAS</t>
  </si>
  <si>
    <t>CXP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</si>
</sst>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8"/>
      <name val="Calibri"/>
      <family val="2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0" fontId="1" fillId="4" borderId="0" xfId="0" applyFont="1" applyFill="1" applyBorder="1"/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0" fontId="1" fillId="5" borderId="0" xfId="0" applyFont="1" applyFill="1" applyBorder="1"/>
    <xf numFmtId="0" fontId="5" fillId="3" borderId="2" xfId="0" applyNumberFormat="1" applyFont="1" applyFill="1" applyBorder="1" applyAlignment="1">
      <alignment horizontal="center" vertical="center" wrapText="1" readingOrder="1"/>
    </xf>
    <xf numFmtId="164" fontId="5" fillId="3" borderId="2" xfId="1" applyNumberFormat="1" applyFont="1" applyFill="1" applyBorder="1" applyAlignment="1">
      <alignment horizontal="center" vertical="center" wrapText="1" readingOrder="1"/>
    </xf>
    <xf numFmtId="0" fontId="6" fillId="3" borderId="0" xfId="0" applyFont="1" applyFill="1" applyBorder="1"/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3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/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  <xf numFmtId="0" fontId="3" fillId="4" borderId="4" xfId="0" applyNumberFormat="1" applyFont="1" applyFill="1" applyBorder="1" applyAlignment="1">
      <alignment horizontal="center" vertical="center" wrapText="1" readingOrder="1"/>
    </xf>
    <xf numFmtId="0" fontId="3" fillId="4" borderId="5" xfId="0" applyNumberFormat="1" applyFont="1" applyFill="1" applyBorder="1" applyAlignment="1">
      <alignment horizontal="center" vertical="center" wrapText="1" readingOrder="1"/>
    </xf>
    <xf numFmtId="0" fontId="3" fillId="2" borderId="4" xfId="0" applyNumberFormat="1" applyFont="1" applyFill="1" applyBorder="1" applyAlignment="1">
      <alignment horizontal="center" vertical="center" wrapText="1" readingOrder="1"/>
    </xf>
    <xf numFmtId="0" fontId="3" fillId="2" borderId="5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0"/>
          <a:ext cx="1914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8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43775" y="0"/>
          <a:ext cx="11430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tabSelected="1" topLeftCell="A19" workbookViewId="0">
      <selection activeCell="H36" sqref="H36"/>
    </sheetView>
  </sheetViews>
  <sheetFormatPr baseColWidth="10" defaultRowHeight="15" x14ac:dyDescent="0.25"/>
  <cols>
    <col min="1" max="1" width="11.7109375" customWidth="1"/>
    <col min="2" max="2" width="27.5703125" style="21" customWidth="1"/>
    <col min="3" max="3" width="14.5703125" style="5" customWidth="1"/>
    <col min="4" max="4" width="13.7109375" style="5" customWidth="1"/>
    <col min="5" max="5" width="13.42578125" style="5" customWidth="1"/>
    <col min="6" max="7" width="14.5703125" style="5" customWidth="1"/>
    <col min="8" max="8" width="12.140625" style="5" customWidth="1"/>
    <col min="9" max="10" width="14.5703125" style="5" customWidth="1"/>
    <col min="11" max="11" width="12.42578125" style="5" customWidth="1"/>
    <col min="12" max="12" width="14.5703125" style="5" hidden="1" customWidth="1"/>
    <col min="13" max="13" width="14.5703125" style="5" customWidth="1"/>
    <col min="14" max="14" width="0" hidden="1" customWidth="1"/>
    <col min="15" max="15" width="14.85546875" style="5" customWidth="1"/>
  </cols>
  <sheetData>
    <row r="1" spans="1:15" x14ac:dyDescent="0.25">
      <c r="A1" s="1" t="s">
        <v>1</v>
      </c>
      <c r="B1" s="17" t="s">
        <v>0</v>
      </c>
      <c r="C1" s="3">
        <v>2017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/>
      <c r="L1" s="4" t="s">
        <v>1</v>
      </c>
      <c r="M1" s="4" t="s">
        <v>1</v>
      </c>
      <c r="O1" s="4"/>
    </row>
    <row r="2" spans="1:15" x14ac:dyDescent="0.25">
      <c r="A2" s="1" t="s">
        <v>1</v>
      </c>
      <c r="B2" s="17" t="s">
        <v>2</v>
      </c>
      <c r="C2" s="3" t="s">
        <v>3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/>
      <c r="L2" s="4" t="s">
        <v>1</v>
      </c>
      <c r="M2" s="4" t="s">
        <v>1</v>
      </c>
      <c r="O2" s="4"/>
    </row>
    <row r="3" spans="1:15" x14ac:dyDescent="0.25">
      <c r="A3" s="1" t="s">
        <v>1</v>
      </c>
      <c r="B3" s="18" t="s">
        <v>4</v>
      </c>
      <c r="C3" s="6" t="s">
        <v>5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/>
      <c r="L3" s="4" t="s">
        <v>1</v>
      </c>
      <c r="M3" s="4" t="s">
        <v>1</v>
      </c>
      <c r="O3" s="4"/>
    </row>
    <row r="4" spans="1:15" s="16" customFormat="1" ht="33.75" customHeight="1" x14ac:dyDescent="0.2">
      <c r="A4" s="14" t="s">
        <v>6</v>
      </c>
      <c r="B4" s="19" t="s">
        <v>7</v>
      </c>
      <c r="C4" s="15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5" t="s">
        <v>60</v>
      </c>
      <c r="L4" s="15" t="s">
        <v>16</v>
      </c>
      <c r="M4" s="15" t="s">
        <v>17</v>
      </c>
      <c r="O4" s="15" t="s">
        <v>61</v>
      </c>
    </row>
    <row r="5" spans="1:15" x14ac:dyDescent="0.25">
      <c r="A5" s="7" t="s">
        <v>18</v>
      </c>
      <c r="B5" s="20" t="s">
        <v>19</v>
      </c>
      <c r="C5" s="8">
        <v>91641994938</v>
      </c>
      <c r="D5" s="8">
        <v>15828095704</v>
      </c>
      <c r="E5" s="8">
        <v>9764998445</v>
      </c>
      <c r="F5" s="8">
        <v>97705092197</v>
      </c>
      <c r="G5" s="8">
        <v>97705079672</v>
      </c>
      <c r="H5" s="8">
        <v>12525</v>
      </c>
      <c r="I5" s="8">
        <v>97705079672</v>
      </c>
      <c r="J5" s="8">
        <v>97705079672</v>
      </c>
      <c r="K5" s="8">
        <f>+I5-J5</f>
        <v>0</v>
      </c>
      <c r="L5" s="8">
        <v>97705079672</v>
      </c>
      <c r="M5" s="8">
        <v>97705079672</v>
      </c>
      <c r="O5" s="8">
        <f>+J5-M5</f>
        <v>0</v>
      </c>
    </row>
    <row r="6" spans="1:15" x14ac:dyDescent="0.25">
      <c r="A6" s="7" t="s">
        <v>20</v>
      </c>
      <c r="B6" s="20" t="s">
        <v>21</v>
      </c>
      <c r="C6" s="8">
        <v>3181183752</v>
      </c>
      <c r="D6" s="8">
        <v>0</v>
      </c>
      <c r="E6" s="8">
        <v>120000000</v>
      </c>
      <c r="F6" s="8">
        <v>3061183752</v>
      </c>
      <c r="G6" s="8">
        <v>3060671830</v>
      </c>
      <c r="H6" s="8">
        <v>511922</v>
      </c>
      <c r="I6" s="8">
        <v>3060671830</v>
      </c>
      <c r="J6" s="8">
        <v>3060671830</v>
      </c>
      <c r="K6" s="8">
        <f t="shared" ref="K6:K26" si="0">+I6-J6</f>
        <v>0</v>
      </c>
      <c r="L6" s="8">
        <v>3060671830</v>
      </c>
      <c r="M6" s="8">
        <v>3060671830</v>
      </c>
      <c r="O6" s="8">
        <f t="shared" ref="O6:O26" si="1">+J6-M6</f>
        <v>0</v>
      </c>
    </row>
    <row r="7" spans="1:15" x14ac:dyDescent="0.25">
      <c r="A7" s="7" t="s">
        <v>22</v>
      </c>
      <c r="B7" s="20" t="s">
        <v>23</v>
      </c>
      <c r="C7" s="8">
        <v>64217374776</v>
      </c>
      <c r="D7" s="8">
        <v>13387904296</v>
      </c>
      <c r="E7" s="8">
        <v>4691206000</v>
      </c>
      <c r="F7" s="8">
        <v>72914073072</v>
      </c>
      <c r="G7" s="8">
        <v>72911377696</v>
      </c>
      <c r="H7" s="8">
        <v>2695376</v>
      </c>
      <c r="I7" s="8">
        <v>72911377696</v>
      </c>
      <c r="J7" s="8">
        <v>72911377696</v>
      </c>
      <c r="K7" s="8">
        <f t="shared" si="0"/>
        <v>0</v>
      </c>
      <c r="L7" s="8">
        <v>72911377696</v>
      </c>
      <c r="M7" s="8">
        <v>72911377696</v>
      </c>
      <c r="O7" s="8">
        <f t="shared" si="1"/>
        <v>0</v>
      </c>
    </row>
    <row r="8" spans="1:15" ht="27" x14ac:dyDescent="0.25">
      <c r="A8" s="7" t="s">
        <v>24</v>
      </c>
      <c r="B8" s="20" t="s">
        <v>25</v>
      </c>
      <c r="C8" s="8">
        <v>0</v>
      </c>
      <c r="D8" s="8">
        <v>39002000000</v>
      </c>
      <c r="E8" s="8">
        <v>39002000000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f t="shared" si="0"/>
        <v>0</v>
      </c>
      <c r="L8" s="8">
        <v>0</v>
      </c>
      <c r="M8" s="8">
        <v>0</v>
      </c>
      <c r="O8" s="8">
        <f t="shared" si="1"/>
        <v>0</v>
      </c>
    </row>
    <row r="9" spans="1:15" ht="18" x14ac:dyDescent="0.25">
      <c r="A9" s="7" t="s">
        <v>26</v>
      </c>
      <c r="B9" s="20" t="s">
        <v>27</v>
      </c>
      <c r="C9" s="8">
        <v>0</v>
      </c>
      <c r="D9" s="8">
        <v>185000000</v>
      </c>
      <c r="E9" s="8">
        <v>0</v>
      </c>
      <c r="F9" s="8">
        <v>185000000</v>
      </c>
      <c r="G9" s="8">
        <v>184902147</v>
      </c>
      <c r="H9" s="8">
        <v>97853</v>
      </c>
      <c r="I9" s="8">
        <v>184902147</v>
      </c>
      <c r="J9" s="8">
        <v>184902147</v>
      </c>
      <c r="K9" s="8">
        <f t="shared" si="0"/>
        <v>0</v>
      </c>
      <c r="L9" s="8">
        <v>184902147</v>
      </c>
      <c r="M9" s="8">
        <v>184902147</v>
      </c>
      <c r="O9" s="8">
        <f t="shared" si="1"/>
        <v>0</v>
      </c>
    </row>
    <row r="10" spans="1:15" x14ac:dyDescent="0.25">
      <c r="A10" s="7" t="s">
        <v>28</v>
      </c>
      <c r="B10" s="20" t="s">
        <v>29</v>
      </c>
      <c r="C10" s="8">
        <v>3360416000</v>
      </c>
      <c r="D10" s="8">
        <v>11250998445</v>
      </c>
      <c r="E10" s="8">
        <v>0</v>
      </c>
      <c r="F10" s="8">
        <v>14611414445</v>
      </c>
      <c r="G10" s="8">
        <v>14604001765</v>
      </c>
      <c r="H10" s="8">
        <v>7412680</v>
      </c>
      <c r="I10" s="8">
        <v>14597920764</v>
      </c>
      <c r="J10" s="8">
        <v>14280793135</v>
      </c>
      <c r="K10" s="8">
        <f t="shared" si="0"/>
        <v>317127629</v>
      </c>
      <c r="L10" s="8">
        <v>14173827032</v>
      </c>
      <c r="M10" s="8">
        <v>14173827032</v>
      </c>
      <c r="O10" s="8">
        <f t="shared" si="1"/>
        <v>106966103</v>
      </c>
    </row>
    <row r="11" spans="1:15" ht="18" x14ac:dyDescent="0.25">
      <c r="A11" s="7" t="s">
        <v>30</v>
      </c>
      <c r="B11" s="20" t="s">
        <v>31</v>
      </c>
      <c r="C11" s="8">
        <v>54961483909</v>
      </c>
      <c r="D11" s="8">
        <v>18831000000</v>
      </c>
      <c r="E11" s="8">
        <v>8269000000</v>
      </c>
      <c r="F11" s="8">
        <v>65523483909</v>
      </c>
      <c r="G11" s="8">
        <v>65502685529</v>
      </c>
      <c r="H11" s="8">
        <v>20798380</v>
      </c>
      <c r="I11" s="8">
        <v>65495278375</v>
      </c>
      <c r="J11" s="8">
        <v>65495278375</v>
      </c>
      <c r="K11" s="8">
        <f t="shared" si="0"/>
        <v>0</v>
      </c>
      <c r="L11" s="8">
        <v>60581051115</v>
      </c>
      <c r="M11" s="8">
        <v>60581051115</v>
      </c>
      <c r="O11" s="8">
        <f t="shared" si="1"/>
        <v>4914227260</v>
      </c>
    </row>
    <row r="12" spans="1:15" s="10" customFormat="1" x14ac:dyDescent="0.25">
      <c r="A12" s="24" t="s">
        <v>54</v>
      </c>
      <c r="B12" s="25"/>
      <c r="C12" s="9">
        <f>SUM(C5:C11)</f>
        <v>217362453375</v>
      </c>
      <c r="D12" s="9">
        <f t="shared" ref="D12:O12" si="2">SUM(D5:D11)</f>
        <v>98484998445</v>
      </c>
      <c r="E12" s="9">
        <f t="shared" si="2"/>
        <v>61847204445</v>
      </c>
      <c r="F12" s="9">
        <f t="shared" si="2"/>
        <v>254000247375</v>
      </c>
      <c r="G12" s="9">
        <f t="shared" si="2"/>
        <v>253968718639</v>
      </c>
      <c r="H12" s="9">
        <f t="shared" si="2"/>
        <v>31528736</v>
      </c>
      <c r="I12" s="9">
        <f t="shared" si="2"/>
        <v>253955230484</v>
      </c>
      <c r="J12" s="9">
        <f t="shared" si="2"/>
        <v>253638102855</v>
      </c>
      <c r="K12" s="9">
        <f t="shared" si="2"/>
        <v>317127629</v>
      </c>
      <c r="L12" s="9">
        <f t="shared" si="2"/>
        <v>248616909492</v>
      </c>
      <c r="M12" s="9">
        <f t="shared" si="2"/>
        <v>248616909492</v>
      </c>
      <c r="N12" s="9">
        <f t="shared" si="2"/>
        <v>0</v>
      </c>
      <c r="O12" s="9">
        <f t="shared" si="2"/>
        <v>5021193363</v>
      </c>
    </row>
    <row r="13" spans="1:15" x14ac:dyDescent="0.25">
      <c r="A13" s="7" t="s">
        <v>32</v>
      </c>
      <c r="B13" s="20" t="s">
        <v>33</v>
      </c>
      <c r="C13" s="8">
        <v>166000000</v>
      </c>
      <c r="D13" s="8">
        <v>0</v>
      </c>
      <c r="E13" s="8">
        <v>135000000</v>
      </c>
      <c r="F13" s="8">
        <v>31000000</v>
      </c>
      <c r="G13" s="8">
        <v>15818993</v>
      </c>
      <c r="H13" s="8">
        <v>15181007</v>
      </c>
      <c r="I13" s="8">
        <v>15818993</v>
      </c>
      <c r="J13" s="8">
        <v>15818993</v>
      </c>
      <c r="K13" s="8">
        <f t="shared" si="0"/>
        <v>0</v>
      </c>
      <c r="L13" s="8">
        <v>15818993</v>
      </c>
      <c r="M13" s="8">
        <v>15818993</v>
      </c>
      <c r="O13" s="8">
        <f t="shared" si="1"/>
        <v>0</v>
      </c>
    </row>
    <row r="14" spans="1:15" x14ac:dyDescent="0.25">
      <c r="A14" s="7" t="s">
        <v>34</v>
      </c>
      <c r="B14" s="20" t="s">
        <v>35</v>
      </c>
      <c r="C14" s="8">
        <v>21360068992</v>
      </c>
      <c r="D14" s="8">
        <v>8076000000</v>
      </c>
      <c r="E14" s="8">
        <v>0</v>
      </c>
      <c r="F14" s="8">
        <v>29436068992</v>
      </c>
      <c r="G14" s="8">
        <v>29395136339</v>
      </c>
      <c r="H14" s="8">
        <v>40932653</v>
      </c>
      <c r="I14" s="8">
        <f>29377353215-2308291</f>
        <v>29375044924</v>
      </c>
      <c r="J14" s="8">
        <v>28948922088</v>
      </c>
      <c r="K14" s="8">
        <f t="shared" si="0"/>
        <v>426122836</v>
      </c>
      <c r="L14" s="8">
        <v>25273886675</v>
      </c>
      <c r="M14" s="8">
        <v>25273886675</v>
      </c>
      <c r="O14" s="8">
        <f t="shared" si="1"/>
        <v>3675035413</v>
      </c>
    </row>
    <row r="15" spans="1:15" s="10" customFormat="1" x14ac:dyDescent="0.25">
      <c r="A15" s="24" t="s">
        <v>55</v>
      </c>
      <c r="B15" s="25"/>
      <c r="C15" s="9">
        <f>SUM(C13:C14)</f>
        <v>21526068992</v>
      </c>
      <c r="D15" s="9">
        <f t="shared" ref="D15:O15" si="3">SUM(D13:D14)</f>
        <v>8076000000</v>
      </c>
      <c r="E15" s="9">
        <f t="shared" si="3"/>
        <v>135000000</v>
      </c>
      <c r="F15" s="9">
        <f t="shared" si="3"/>
        <v>29467068992</v>
      </c>
      <c r="G15" s="9">
        <f t="shared" si="3"/>
        <v>29410955332</v>
      </c>
      <c r="H15" s="9">
        <f t="shared" si="3"/>
        <v>56113660</v>
      </c>
      <c r="I15" s="9">
        <f t="shared" si="3"/>
        <v>29390863917</v>
      </c>
      <c r="J15" s="9">
        <f t="shared" si="3"/>
        <v>28964741081</v>
      </c>
      <c r="K15" s="9">
        <f t="shared" si="3"/>
        <v>426122836</v>
      </c>
      <c r="L15" s="9">
        <f t="shared" si="3"/>
        <v>25289705668</v>
      </c>
      <c r="M15" s="9">
        <f t="shared" si="3"/>
        <v>25289705668</v>
      </c>
      <c r="N15" s="9">
        <f t="shared" si="3"/>
        <v>0</v>
      </c>
      <c r="O15" s="9">
        <f t="shared" si="3"/>
        <v>3675035413</v>
      </c>
    </row>
    <row r="16" spans="1:15" x14ac:dyDescent="0.25">
      <c r="A16" s="7" t="s">
        <v>36</v>
      </c>
      <c r="B16" s="20" t="s">
        <v>37</v>
      </c>
      <c r="C16" s="8">
        <v>417000000</v>
      </c>
      <c r="D16" s="8">
        <v>0</v>
      </c>
      <c r="E16" s="8">
        <v>0</v>
      </c>
      <c r="F16" s="8">
        <v>417000000</v>
      </c>
      <c r="G16" s="8">
        <v>399027860</v>
      </c>
      <c r="H16" s="8">
        <v>17972140</v>
      </c>
      <c r="I16" s="8">
        <v>399027860</v>
      </c>
      <c r="J16" s="8">
        <v>399027860</v>
      </c>
      <c r="K16" s="8">
        <f t="shared" si="0"/>
        <v>0</v>
      </c>
      <c r="L16" s="8">
        <v>399027860</v>
      </c>
      <c r="M16" s="8">
        <v>399027860</v>
      </c>
      <c r="O16" s="8">
        <f t="shared" si="1"/>
        <v>0</v>
      </c>
    </row>
    <row r="17" spans="1:15" ht="27" x14ac:dyDescent="0.25">
      <c r="A17" s="7" t="s">
        <v>38</v>
      </c>
      <c r="B17" s="20" t="s">
        <v>39</v>
      </c>
      <c r="C17" s="8">
        <v>400000000</v>
      </c>
      <c r="D17" s="8">
        <v>0</v>
      </c>
      <c r="E17" s="8">
        <v>0</v>
      </c>
      <c r="F17" s="8">
        <v>400000000</v>
      </c>
      <c r="G17" s="8">
        <v>394953758</v>
      </c>
      <c r="H17" s="8">
        <v>5046242</v>
      </c>
      <c r="I17" s="8">
        <v>380066376</v>
      </c>
      <c r="J17" s="8">
        <v>376450662</v>
      </c>
      <c r="K17" s="8">
        <f t="shared" si="0"/>
        <v>3615714</v>
      </c>
      <c r="L17" s="8">
        <v>349667465</v>
      </c>
      <c r="M17" s="8">
        <v>349667465</v>
      </c>
      <c r="O17" s="8">
        <f t="shared" si="1"/>
        <v>26783197</v>
      </c>
    </row>
    <row r="18" spans="1:15" x14ac:dyDescent="0.25">
      <c r="A18" s="7" t="s">
        <v>40</v>
      </c>
      <c r="B18" s="20" t="s">
        <v>41</v>
      </c>
      <c r="C18" s="8">
        <v>0</v>
      </c>
      <c r="D18" s="8">
        <v>6206000</v>
      </c>
      <c r="E18" s="8">
        <v>0</v>
      </c>
      <c r="F18" s="8">
        <v>6206000</v>
      </c>
      <c r="G18" s="8">
        <v>6205095</v>
      </c>
      <c r="H18" s="8">
        <v>905</v>
      </c>
      <c r="I18" s="8">
        <v>6205095</v>
      </c>
      <c r="J18" s="8">
        <v>6205095</v>
      </c>
      <c r="K18" s="8">
        <f t="shared" si="0"/>
        <v>0</v>
      </c>
      <c r="L18" s="8">
        <v>6205095</v>
      </c>
      <c r="M18" s="8">
        <v>6205095</v>
      </c>
      <c r="O18" s="8">
        <f t="shared" si="1"/>
        <v>0</v>
      </c>
    </row>
    <row r="19" spans="1:15" x14ac:dyDescent="0.25">
      <c r="A19" s="7" t="s">
        <v>42</v>
      </c>
      <c r="B19" s="20" t="s">
        <v>43</v>
      </c>
      <c r="C19" s="8">
        <v>5583000000</v>
      </c>
      <c r="D19" s="8">
        <v>0</v>
      </c>
      <c r="E19" s="8">
        <v>5583000000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f t="shared" si="0"/>
        <v>0</v>
      </c>
      <c r="L19" s="8">
        <v>0</v>
      </c>
      <c r="M19" s="8">
        <v>0</v>
      </c>
      <c r="O19" s="8">
        <f t="shared" si="1"/>
        <v>0</v>
      </c>
    </row>
    <row r="20" spans="1:15" s="10" customFormat="1" x14ac:dyDescent="0.25">
      <c r="A20" s="24" t="s">
        <v>56</v>
      </c>
      <c r="B20" s="25"/>
      <c r="C20" s="9">
        <f>SUM(C16:C19)</f>
        <v>6400000000</v>
      </c>
      <c r="D20" s="9">
        <f t="shared" ref="D20:O20" si="4">SUM(D16:D19)</f>
        <v>6206000</v>
      </c>
      <c r="E20" s="9">
        <f t="shared" si="4"/>
        <v>5583000000</v>
      </c>
      <c r="F20" s="9">
        <f t="shared" si="4"/>
        <v>823206000</v>
      </c>
      <c r="G20" s="9">
        <f t="shared" si="4"/>
        <v>800186713</v>
      </c>
      <c r="H20" s="9">
        <f t="shared" si="4"/>
        <v>23019287</v>
      </c>
      <c r="I20" s="9">
        <f t="shared" si="4"/>
        <v>785299331</v>
      </c>
      <c r="J20" s="9">
        <f t="shared" si="4"/>
        <v>781683617</v>
      </c>
      <c r="K20" s="9">
        <f t="shared" si="4"/>
        <v>3615714</v>
      </c>
      <c r="L20" s="9">
        <f t="shared" si="4"/>
        <v>754900420</v>
      </c>
      <c r="M20" s="9">
        <f t="shared" si="4"/>
        <v>754900420</v>
      </c>
      <c r="N20" s="9">
        <f t="shared" si="4"/>
        <v>0</v>
      </c>
      <c r="O20" s="9">
        <f t="shared" si="4"/>
        <v>26783197</v>
      </c>
    </row>
    <row r="21" spans="1:15" s="2" customFormat="1" x14ac:dyDescent="0.25">
      <c r="A21" s="26" t="s">
        <v>57</v>
      </c>
      <c r="B21" s="27"/>
      <c r="C21" s="11">
        <f>+C20+C15+C12</f>
        <v>245288522367</v>
      </c>
      <c r="D21" s="11">
        <f t="shared" ref="D21:O21" si="5">+D20+D15+D12</f>
        <v>106567204445</v>
      </c>
      <c r="E21" s="11">
        <f t="shared" si="5"/>
        <v>67565204445</v>
      </c>
      <c r="F21" s="11">
        <f t="shared" si="5"/>
        <v>284290522367</v>
      </c>
      <c r="G21" s="11">
        <f t="shared" si="5"/>
        <v>284179860684</v>
      </c>
      <c r="H21" s="11">
        <f t="shared" si="5"/>
        <v>110661683</v>
      </c>
      <c r="I21" s="11">
        <f t="shared" si="5"/>
        <v>284131393732</v>
      </c>
      <c r="J21" s="11">
        <f t="shared" si="5"/>
        <v>283384527553</v>
      </c>
      <c r="K21" s="11">
        <f t="shared" si="5"/>
        <v>746866179</v>
      </c>
      <c r="L21" s="11">
        <f t="shared" si="5"/>
        <v>274661515580</v>
      </c>
      <c r="M21" s="11">
        <f t="shared" si="5"/>
        <v>274661515580</v>
      </c>
      <c r="N21" s="11">
        <f t="shared" si="5"/>
        <v>0</v>
      </c>
      <c r="O21" s="11">
        <f t="shared" si="5"/>
        <v>8723011973</v>
      </c>
    </row>
    <row r="22" spans="1:15" ht="45" x14ac:dyDescent="0.25">
      <c r="A22" s="7" t="s">
        <v>44</v>
      </c>
      <c r="B22" s="20" t="s">
        <v>45</v>
      </c>
      <c r="C22" s="8">
        <v>0</v>
      </c>
      <c r="D22" s="8">
        <v>1047200000</v>
      </c>
      <c r="E22" s="8">
        <v>0</v>
      </c>
      <c r="F22" s="8">
        <v>1047200000</v>
      </c>
      <c r="G22" s="8">
        <v>1047200000</v>
      </c>
      <c r="H22" s="8">
        <v>0</v>
      </c>
      <c r="I22" s="8">
        <v>1047200000</v>
      </c>
      <c r="J22" s="8">
        <v>628320000</v>
      </c>
      <c r="K22" s="8">
        <f t="shared" si="0"/>
        <v>418880000</v>
      </c>
      <c r="L22" s="8">
        <v>418880000</v>
      </c>
      <c r="M22" s="8">
        <v>418880000</v>
      </c>
      <c r="O22" s="8">
        <f t="shared" si="1"/>
        <v>209440000</v>
      </c>
    </row>
    <row r="23" spans="1:15" ht="45" x14ac:dyDescent="0.25">
      <c r="A23" s="7" t="s">
        <v>46</v>
      </c>
      <c r="B23" s="20" t="s">
        <v>47</v>
      </c>
      <c r="C23" s="8">
        <v>31000000000</v>
      </c>
      <c r="D23" s="8">
        <v>0</v>
      </c>
      <c r="E23" s="8">
        <v>20585046256</v>
      </c>
      <c r="F23" s="8">
        <v>10414953744</v>
      </c>
      <c r="G23" s="8">
        <v>10414953744</v>
      </c>
      <c r="H23" s="8">
        <v>0</v>
      </c>
      <c r="I23" s="8">
        <v>10414953744</v>
      </c>
      <c r="J23" s="8">
        <v>10414953744</v>
      </c>
      <c r="K23" s="8">
        <f t="shared" si="0"/>
        <v>0</v>
      </c>
      <c r="L23" s="8">
        <v>10414953744</v>
      </c>
      <c r="M23" s="8">
        <v>10414953744</v>
      </c>
      <c r="O23" s="8">
        <f t="shared" si="1"/>
        <v>0</v>
      </c>
    </row>
    <row r="24" spans="1:15" ht="45" x14ac:dyDescent="0.25">
      <c r="A24" s="7" t="s">
        <v>48</v>
      </c>
      <c r="B24" s="20" t="s">
        <v>49</v>
      </c>
      <c r="C24" s="8">
        <v>0</v>
      </c>
      <c r="D24" s="8">
        <v>17877475722</v>
      </c>
      <c r="E24" s="8">
        <v>0</v>
      </c>
      <c r="F24" s="8">
        <v>17877475722</v>
      </c>
      <c r="G24" s="8">
        <v>17877475722</v>
      </c>
      <c r="H24" s="8">
        <v>0</v>
      </c>
      <c r="I24" s="8">
        <v>17877475721.669998</v>
      </c>
      <c r="J24" s="8">
        <v>17877475721.669998</v>
      </c>
      <c r="K24" s="8">
        <f t="shared" si="0"/>
        <v>0</v>
      </c>
      <c r="L24" s="8">
        <v>10596138048.67</v>
      </c>
      <c r="M24" s="8">
        <v>10596138048.67</v>
      </c>
      <c r="O24" s="8">
        <f t="shared" si="1"/>
        <v>7281337672.9999981</v>
      </c>
    </row>
    <row r="25" spans="1:15" ht="45" x14ac:dyDescent="0.25">
      <c r="A25" s="7" t="s">
        <v>50</v>
      </c>
      <c r="B25" s="20" t="s">
        <v>51</v>
      </c>
      <c r="C25" s="8">
        <v>0</v>
      </c>
      <c r="D25" s="8">
        <v>2000000000</v>
      </c>
      <c r="E25" s="8">
        <v>1292429466</v>
      </c>
      <c r="F25" s="8">
        <v>707570534</v>
      </c>
      <c r="G25" s="8">
        <v>707570534</v>
      </c>
      <c r="H25" s="8">
        <v>0</v>
      </c>
      <c r="I25" s="8">
        <v>707570500</v>
      </c>
      <c r="J25" s="8">
        <v>283028200</v>
      </c>
      <c r="K25" s="8">
        <f t="shared" si="0"/>
        <v>424542300</v>
      </c>
      <c r="L25" s="8">
        <v>283028200</v>
      </c>
      <c r="M25" s="8">
        <v>283028200</v>
      </c>
      <c r="O25" s="8">
        <f t="shared" si="1"/>
        <v>0</v>
      </c>
    </row>
    <row r="26" spans="1:15" ht="36" x14ac:dyDescent="0.25">
      <c r="A26" s="7" t="s">
        <v>52</v>
      </c>
      <c r="B26" s="20" t="s">
        <v>53</v>
      </c>
      <c r="C26" s="8">
        <v>0</v>
      </c>
      <c r="D26" s="8">
        <v>2000000000</v>
      </c>
      <c r="E26" s="8">
        <v>0</v>
      </c>
      <c r="F26" s="8">
        <v>2000000000</v>
      </c>
      <c r="G26" s="8">
        <v>2000000000</v>
      </c>
      <c r="H26" s="8">
        <v>0</v>
      </c>
      <c r="I26" s="8">
        <v>2000000000</v>
      </c>
      <c r="J26" s="8">
        <v>1807000000</v>
      </c>
      <c r="K26" s="8">
        <f t="shared" si="0"/>
        <v>193000000</v>
      </c>
      <c r="L26" s="8">
        <v>1797000000</v>
      </c>
      <c r="M26" s="8">
        <v>1797000000</v>
      </c>
      <c r="O26" s="8">
        <f t="shared" si="1"/>
        <v>10000000</v>
      </c>
    </row>
    <row r="27" spans="1:15" s="10" customFormat="1" x14ac:dyDescent="0.25">
      <c r="A27" s="24" t="s">
        <v>58</v>
      </c>
      <c r="B27" s="25"/>
      <c r="C27" s="9">
        <f>SUM(C22:C26)</f>
        <v>31000000000</v>
      </c>
      <c r="D27" s="9">
        <f t="shared" ref="D27:O27" si="6">SUM(D22:D26)</f>
        <v>22924675722</v>
      </c>
      <c r="E27" s="9">
        <f t="shared" si="6"/>
        <v>21877475722</v>
      </c>
      <c r="F27" s="9">
        <f t="shared" si="6"/>
        <v>32047200000</v>
      </c>
      <c r="G27" s="9">
        <f t="shared" si="6"/>
        <v>32047200000</v>
      </c>
      <c r="H27" s="9">
        <f t="shared" si="6"/>
        <v>0</v>
      </c>
      <c r="I27" s="9">
        <f t="shared" si="6"/>
        <v>32047199965.669998</v>
      </c>
      <c r="J27" s="9">
        <f t="shared" si="6"/>
        <v>31010777665.669998</v>
      </c>
      <c r="K27" s="9">
        <f t="shared" si="6"/>
        <v>1036422300</v>
      </c>
      <c r="L27" s="9">
        <f t="shared" si="6"/>
        <v>23509999992.669998</v>
      </c>
      <c r="M27" s="9">
        <f t="shared" si="6"/>
        <v>23509999992.669998</v>
      </c>
      <c r="N27" s="9">
        <f t="shared" si="6"/>
        <v>0</v>
      </c>
      <c r="O27" s="9">
        <f t="shared" si="6"/>
        <v>7500777672.9999981</v>
      </c>
    </row>
    <row r="28" spans="1:15" s="13" customFormat="1" x14ac:dyDescent="0.25">
      <c r="A28" s="22" t="s">
        <v>59</v>
      </c>
      <c r="B28" s="23"/>
      <c r="C28" s="12">
        <f>+C27+C21</f>
        <v>276288522367</v>
      </c>
      <c r="D28" s="12">
        <f t="shared" ref="D28:O28" si="7">+D27+D21</f>
        <v>129491880167</v>
      </c>
      <c r="E28" s="12">
        <f t="shared" si="7"/>
        <v>89442680167</v>
      </c>
      <c r="F28" s="12">
        <f t="shared" si="7"/>
        <v>316337722367</v>
      </c>
      <c r="G28" s="12">
        <f t="shared" si="7"/>
        <v>316227060684</v>
      </c>
      <c r="H28" s="12">
        <f t="shared" si="7"/>
        <v>110661683</v>
      </c>
      <c r="I28" s="12">
        <f t="shared" si="7"/>
        <v>316178593697.66998</v>
      </c>
      <c r="J28" s="12">
        <f t="shared" si="7"/>
        <v>314395305218.66998</v>
      </c>
      <c r="K28" s="12">
        <f t="shared" si="7"/>
        <v>1783288479</v>
      </c>
      <c r="L28" s="12">
        <f t="shared" si="7"/>
        <v>298171515572.66998</v>
      </c>
      <c r="M28" s="12">
        <f t="shared" si="7"/>
        <v>298171515572.66998</v>
      </c>
      <c r="N28" s="12">
        <f t="shared" si="7"/>
        <v>0</v>
      </c>
      <c r="O28" s="12">
        <f t="shared" si="7"/>
        <v>16223789645.999998</v>
      </c>
    </row>
    <row r="29" spans="1:15" ht="0" hidden="1" customHeight="1" x14ac:dyDescent="0.25"/>
    <row r="31" spans="1:15" x14ac:dyDescent="0.25">
      <c r="O31" s="5">
        <v>16220234479</v>
      </c>
    </row>
    <row r="32" spans="1:15" x14ac:dyDescent="0.25">
      <c r="O32" s="5">
        <f>+O31-O28</f>
        <v>-3555166.9999980927</v>
      </c>
    </row>
  </sheetData>
  <mergeCells count="6">
    <mergeCell ref="A28:B28"/>
    <mergeCell ref="A12:B12"/>
    <mergeCell ref="A15:B15"/>
    <mergeCell ref="A20:B20"/>
    <mergeCell ref="A21:B21"/>
    <mergeCell ref="A27:B27"/>
  </mergeCells>
  <printOptions horizontalCentered="1"/>
  <pageMargins left="1.1811023622047245" right="0.78740157480314965" top="0.78740157480314965" bottom="0.78740157480314965" header="0.78740157480314965" footer="0.78740157480314965"/>
  <pageSetup paperSize="5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2018-01-15T20:02:50Z</cp:lastPrinted>
  <dcterms:created xsi:type="dcterms:W3CDTF">2018-01-15T17:18:47Z</dcterms:created>
  <dcterms:modified xsi:type="dcterms:W3CDTF">2018-01-16T22:29:12Z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