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OCTUBRE 2023\"/>
    </mc:Choice>
  </mc:AlternateContent>
  <xr:revisionPtr revIDLastSave="0" documentId="13_ncr:1_{2A5CC3F7-9B6B-43FF-A750-5F75848689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G30" i="1"/>
  <c r="G31" i="1" s="1"/>
  <c r="H30" i="1"/>
  <c r="H31" i="1" s="1"/>
  <c r="I30" i="1"/>
  <c r="J30" i="1"/>
  <c r="K30" i="1"/>
  <c r="K31" i="1" s="1"/>
  <c r="L30" i="1"/>
  <c r="L31" i="1" s="1"/>
  <c r="M30" i="1"/>
  <c r="E30" i="1"/>
  <c r="E31" i="1" s="1"/>
  <c r="F22" i="1"/>
  <c r="G22" i="1"/>
  <c r="H22" i="1"/>
  <c r="I22" i="1"/>
  <c r="J22" i="1"/>
  <c r="K22" i="1"/>
  <c r="L22" i="1"/>
  <c r="M22" i="1"/>
  <c r="E22" i="1"/>
  <c r="E20" i="1"/>
  <c r="F19" i="1"/>
  <c r="G19" i="1"/>
  <c r="G20" i="1" s="1"/>
  <c r="H19" i="1"/>
  <c r="H20" i="1" s="1"/>
  <c r="I19" i="1"/>
  <c r="I20" i="1" s="1"/>
  <c r="I31" i="1" s="1"/>
  <c r="J19" i="1"/>
  <c r="K19" i="1"/>
  <c r="K20" i="1" s="1"/>
  <c r="L19" i="1"/>
  <c r="L20" i="1" s="1"/>
  <c r="M19" i="1"/>
  <c r="M20" i="1" s="1"/>
  <c r="M31" i="1" s="1"/>
  <c r="E19" i="1"/>
  <c r="F14" i="1"/>
  <c r="G14" i="1"/>
  <c r="H14" i="1"/>
  <c r="I14" i="1"/>
  <c r="J14" i="1"/>
  <c r="K14" i="1"/>
  <c r="L14" i="1"/>
  <c r="M14" i="1"/>
  <c r="E14" i="1"/>
  <c r="F10" i="1"/>
  <c r="G10" i="1"/>
  <c r="H10" i="1"/>
  <c r="I10" i="1"/>
  <c r="J10" i="1"/>
  <c r="K10" i="1"/>
  <c r="L10" i="1"/>
  <c r="M10" i="1"/>
  <c r="E10" i="1"/>
  <c r="F8" i="1"/>
  <c r="F20" i="1" s="1"/>
  <c r="G8" i="1"/>
  <c r="H8" i="1"/>
  <c r="I8" i="1"/>
  <c r="J8" i="1"/>
  <c r="J20" i="1" s="1"/>
  <c r="K8" i="1"/>
  <c r="L8" i="1"/>
  <c r="M8" i="1"/>
  <c r="N8" i="1"/>
  <c r="E8" i="1"/>
  <c r="J31" i="1" l="1"/>
  <c r="F31" i="1"/>
</calcChain>
</file>

<file path=xl/sharedStrings.xml><?xml version="1.0" encoding="utf-8"?>
<sst xmlns="http://schemas.openxmlformats.org/spreadsheetml/2006/main" count="120" uniqueCount="62">
  <si>
    <t>Año Fiscal:</t>
  </si>
  <si>
    <t/>
  </si>
  <si>
    <t>Vigencia:</t>
  </si>
  <si>
    <t>Actual</t>
  </si>
  <si>
    <t>Periodo:</t>
  </si>
  <si>
    <t>Enero-Octubre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</si>
  <si>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</si>
  <si>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</si>
  <si>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</si>
  <si>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</si>
  <si>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</si>
  <si>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</si>
  <si>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</si>
  <si>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</si>
  <si>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</si>
  <si>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</si>
  <si>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</si>
  <si>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</si>
  <si>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</si>
  <si>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</si>
  <si>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</si>
  <si>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</si>
  <si>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</si>
  <si>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</si>
  <si>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</si>
  <si>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</si>
  <si>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</si>
  <si>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</si>
  <si>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</si>
  <si>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</si>
  <si>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</si>
  <si>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</si>
  <si>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</si>
  <si>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</si>
  <si>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</si>
  <si>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</si>
  <si>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</si>
  <si>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</si>
  <si>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</si>
  <si>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</si>
  <si>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</si>
  <si>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</si>
  <si>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</si>
  <si>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</si>
  <si>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</si>
  <si>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</si>
  <si>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</si>
  <si>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C-0199-1000-3</t>
  </si>
  <si>
    <t>MEJORAMIENTO Y ACTUALIZACIÓN TECNOLÓGICA DEL SALÓN ELÍPTICO Y DE LAS COMISIONES DE LA CÁMARA DE REPRESENTANTES A NIVEL NACIONAL</t>
  </si>
  <si>
    <t>C-0199-1000-4</t>
  </si>
  <si>
    <t>MEJORAMIENTO DEL SISTEMA DE GESTION DOCUMENTAL Y DE LA INFORMACION EN LA CAMARA DE REPRESENTANTES BOGOTA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</si>
  <si>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</si>
  <si>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</si>
  <si>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</si>
  <si>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</si>
  <si>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</si>
  <si>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TRANSFERENCIAS CORRIENTES</t>
  </si>
  <si>
    <t>GASTOS POR TRIBUTOS, MULTAS, SANCIONES E INTERESES DE MORA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</si>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</sst>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8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7" fillId="0" borderId="0" xfId="0" applyFont="1" applyFill="1" applyBorder="1"/>
    <xf numFmtId="0" fontId="8" fillId="2" borderId="2" xfId="0" applyFont="1" applyFill="1" applyBorder="1" applyAlignment="1">
      <alignment horizontal="center" vertical="center" wrapText="1" readingOrder="1"/>
    </xf>
    <xf numFmtId="0" fontId="9" fillId="0" borderId="2" xfId="0" applyFont="1" applyBorder="1" applyAlignment="1">
      <alignment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1" fillId="3" borderId="0" xfId="0" applyFont="1" applyFill="1" applyBorder="1"/>
    <xf numFmtId="0" fontId="1" fillId="2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166" fontId="6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166" fontId="4" fillId="2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0" fontId="1" fillId="4" borderId="0" xfId="0" applyFont="1" applyFill="1" applyBorder="1"/>
    <xf numFmtId="166" fontId="8" fillId="0" borderId="0" xfId="1" applyNumberFormat="1" applyFont="1" applyAlignment="1">
      <alignment horizontal="center" vertical="center" wrapText="1" readingOrder="1"/>
    </xf>
    <xf numFmtId="166" fontId="8" fillId="0" borderId="0" xfId="1" applyNumberFormat="1" applyFont="1" applyFill="1" applyBorder="1" applyAlignment="1">
      <alignment horizontal="center" vertical="center" wrapText="1" readingOrder="1"/>
    </xf>
    <xf numFmtId="9" fontId="8" fillId="0" borderId="0" xfId="2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798195</xdr:colOff>
      <xdr:row>0</xdr:row>
      <xdr:rowOff>57151</xdr:rowOff>
    </xdr:from>
    <xdr:to>
      <xdr:col>7</xdr:col>
      <xdr:colOff>672465</xdr:colOff>
      <xdr:row>3</xdr:row>
      <xdr:rowOff>57151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3A9F71-BC76-4A5D-898F-23B919B11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445" y="57151"/>
          <a:ext cx="183642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790575</xdr:colOff>
      <xdr:row>0</xdr:row>
      <xdr:rowOff>38100</xdr:rowOff>
    </xdr:from>
    <xdr:to>
      <xdr:col>10</xdr:col>
      <xdr:colOff>933450</xdr:colOff>
      <xdr:row>2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A197B04-F358-44AC-A21B-5784370683B9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951720" y="38100"/>
          <a:ext cx="1207770" cy="487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showGridLines="0" tabSelected="1" workbookViewId="0">
      <selection activeCell="D11" sqref="D11"/>
    </sheetView>
  </sheetViews>
  <sheetFormatPr baseColWidth="10" defaultRowHeight="14.4"/>
  <cols>
    <col min="1" max="1" width="14.21875" customWidth="1"/>
    <col min="2" max="2" width="8" customWidth="1"/>
    <col min="3" max="3" width="9.5546875" customWidth="1"/>
    <col min="4" max="4" width="27.5546875" customWidth="1"/>
    <col min="5" max="13" width="14.33203125" style="5" customWidth="1"/>
    <col min="14" max="14" width="0" hidden="1" customWidth="1"/>
    <col min="15" max="15" width="6.44140625" customWidth="1"/>
  </cols>
  <sheetData>
    <row r="1" spans="1:14">
      <c r="B1" s="2" t="s">
        <v>1</v>
      </c>
      <c r="C1" s="2" t="s">
        <v>1</v>
      </c>
      <c r="D1" s="1" t="s">
        <v>0</v>
      </c>
      <c r="E1" s="3">
        <v>2023</v>
      </c>
      <c r="F1" s="27" t="s">
        <v>1</v>
      </c>
      <c r="G1" s="28"/>
      <c r="H1" s="28"/>
      <c r="I1" s="28"/>
      <c r="J1" s="29"/>
      <c r="K1" s="28" t="s">
        <v>1</v>
      </c>
      <c r="L1" s="4" t="s">
        <v>1</v>
      </c>
      <c r="M1" s="4" t="s">
        <v>1</v>
      </c>
    </row>
    <row r="2" spans="1:14">
      <c r="B2" s="2" t="s">
        <v>1</v>
      </c>
      <c r="C2" s="2" t="s">
        <v>1</v>
      </c>
      <c r="D2" s="1" t="s">
        <v>2</v>
      </c>
      <c r="E2" s="3" t="s">
        <v>3</v>
      </c>
      <c r="F2" s="27" t="s">
        <v>1</v>
      </c>
      <c r="G2" s="28"/>
      <c r="H2" s="28"/>
      <c r="I2" s="28"/>
      <c r="J2" s="29"/>
      <c r="K2" s="28" t="s">
        <v>1</v>
      </c>
      <c r="L2" s="4" t="s">
        <v>1</v>
      </c>
      <c r="M2" s="4" t="s">
        <v>1</v>
      </c>
    </row>
    <row r="3" spans="1:14">
      <c r="B3" s="2" t="s">
        <v>1</v>
      </c>
      <c r="C3" s="2" t="s">
        <v>1</v>
      </c>
      <c r="D3" s="16" t="s">
        <v>4</v>
      </c>
      <c r="E3" s="17" t="s">
        <v>5</v>
      </c>
      <c r="F3" s="27" t="s">
        <v>1</v>
      </c>
      <c r="G3" s="28"/>
      <c r="H3" s="28"/>
      <c r="I3" s="28"/>
      <c r="J3" s="29"/>
      <c r="K3" s="28" t="s">
        <v>1</v>
      </c>
      <c r="L3" s="4" t="s">
        <v>1</v>
      </c>
      <c r="M3" s="4" t="s">
        <v>1</v>
      </c>
    </row>
    <row r="4" spans="1:14" s="6" customFormat="1" ht="32.4" customHeight="1">
      <c r="A4" s="7" t="s">
        <v>6</v>
      </c>
      <c r="B4" s="7" t="s">
        <v>7</v>
      </c>
      <c r="C4" s="7" t="s">
        <v>8</v>
      </c>
      <c r="D4" s="7" t="s">
        <v>9</v>
      </c>
      <c r="E4" s="18" t="s">
        <v>10</v>
      </c>
      <c r="F4" s="18" t="s">
        <v>11</v>
      </c>
      <c r="G4" s="18" t="s">
        <v>12</v>
      </c>
      <c r="H4" s="18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</row>
    <row r="5" spans="1:14">
      <c r="A5" s="8" t="s">
        <v>19</v>
      </c>
      <c r="B5" s="9" t="s">
        <v>20</v>
      </c>
      <c r="C5" s="9" t="s">
        <v>21</v>
      </c>
      <c r="D5" s="10" t="s">
        <v>22</v>
      </c>
      <c r="E5" s="19">
        <v>237865000000</v>
      </c>
      <c r="F5" s="19">
        <v>57622000000</v>
      </c>
      <c r="G5" s="19">
        <v>3514756000</v>
      </c>
      <c r="H5" s="19">
        <v>291972244000</v>
      </c>
      <c r="I5" s="19">
        <v>228139164271</v>
      </c>
      <c r="J5" s="19">
        <v>63833079729</v>
      </c>
      <c r="K5" s="19">
        <v>228139164271</v>
      </c>
      <c r="L5" s="19">
        <v>228042705270.48001</v>
      </c>
      <c r="M5" s="19">
        <v>228042705270.48001</v>
      </c>
    </row>
    <row r="6" spans="1:14" ht="20.399999999999999">
      <c r="A6" s="8" t="s">
        <v>23</v>
      </c>
      <c r="B6" s="9" t="s">
        <v>20</v>
      </c>
      <c r="C6" s="9" t="s">
        <v>21</v>
      </c>
      <c r="D6" s="10" t="s">
        <v>24</v>
      </c>
      <c r="E6" s="19">
        <v>84991000000</v>
      </c>
      <c r="F6" s="19">
        <v>22305000000</v>
      </c>
      <c r="G6" s="19">
        <v>7500000000</v>
      </c>
      <c r="H6" s="19">
        <v>99796000000</v>
      </c>
      <c r="I6" s="19">
        <v>86581008939.229996</v>
      </c>
      <c r="J6" s="19">
        <v>13214991060.77</v>
      </c>
      <c r="K6" s="19">
        <v>86580694578</v>
      </c>
      <c r="L6" s="19">
        <v>86580694578</v>
      </c>
      <c r="M6" s="19">
        <v>86580694578</v>
      </c>
    </row>
    <row r="7" spans="1:14" ht="20.399999999999999">
      <c r="A7" s="8" t="s">
        <v>25</v>
      </c>
      <c r="B7" s="9" t="s">
        <v>20</v>
      </c>
      <c r="C7" s="9" t="s">
        <v>21</v>
      </c>
      <c r="D7" s="10" t="s">
        <v>26</v>
      </c>
      <c r="E7" s="19">
        <v>15170000000</v>
      </c>
      <c r="F7" s="19">
        <v>811000000</v>
      </c>
      <c r="G7" s="19">
        <v>0</v>
      </c>
      <c r="H7" s="19">
        <v>15981000000</v>
      </c>
      <c r="I7" s="19">
        <v>7396858389</v>
      </c>
      <c r="J7" s="19">
        <v>8584141611</v>
      </c>
      <c r="K7" s="19">
        <v>7387725114</v>
      </c>
      <c r="L7" s="19">
        <v>7387725114</v>
      </c>
      <c r="M7" s="19">
        <v>7387725114</v>
      </c>
    </row>
    <row r="8" spans="1:14" s="14" customFormat="1">
      <c r="A8" s="11" t="s">
        <v>55</v>
      </c>
      <c r="B8" s="11"/>
      <c r="C8" s="11"/>
      <c r="D8" s="11"/>
      <c r="E8" s="20">
        <f>SUM(E5:E7)</f>
        <v>338026000000</v>
      </c>
      <c r="F8" s="20">
        <f t="shared" ref="F8:N8" si="0">SUM(F5:F7)</f>
        <v>80738000000</v>
      </c>
      <c r="G8" s="20">
        <f t="shared" si="0"/>
        <v>11014756000</v>
      </c>
      <c r="H8" s="20">
        <f t="shared" si="0"/>
        <v>407749244000</v>
      </c>
      <c r="I8" s="20">
        <f t="shared" si="0"/>
        <v>322117031599.22998</v>
      </c>
      <c r="J8" s="20">
        <f t="shared" si="0"/>
        <v>85632212400.770004</v>
      </c>
      <c r="K8" s="20">
        <f t="shared" si="0"/>
        <v>322107583963</v>
      </c>
      <c r="L8" s="20">
        <f t="shared" si="0"/>
        <v>322011124962.47998</v>
      </c>
      <c r="M8" s="20">
        <f t="shared" si="0"/>
        <v>322011124962.47998</v>
      </c>
      <c r="N8" s="20">
        <f t="shared" si="0"/>
        <v>0</v>
      </c>
    </row>
    <row r="9" spans="1:14" ht="31.2" customHeight="1">
      <c r="A9" s="8" t="s">
        <v>27</v>
      </c>
      <c r="B9" s="9" t="s">
        <v>20</v>
      </c>
      <c r="C9" s="9" t="s">
        <v>21</v>
      </c>
      <c r="D9" s="10" t="s">
        <v>28</v>
      </c>
      <c r="E9" s="19">
        <v>67984000000</v>
      </c>
      <c r="F9" s="19">
        <v>67010756000</v>
      </c>
      <c r="G9" s="19">
        <v>0</v>
      </c>
      <c r="H9" s="19">
        <v>134994756000</v>
      </c>
      <c r="I9" s="19">
        <v>133336092818.77</v>
      </c>
      <c r="J9" s="19">
        <v>1658663181.23</v>
      </c>
      <c r="K9" s="19">
        <v>108856197843.49001</v>
      </c>
      <c r="L9" s="19">
        <v>77719547937.889999</v>
      </c>
      <c r="M9" s="19">
        <v>76900396178.889999</v>
      </c>
    </row>
    <row r="10" spans="1:14" s="14" customFormat="1">
      <c r="A10" s="11" t="s">
        <v>28</v>
      </c>
      <c r="B10" s="11"/>
      <c r="C10" s="11"/>
      <c r="D10" s="11"/>
      <c r="E10" s="20">
        <f>+E9</f>
        <v>67984000000</v>
      </c>
      <c r="F10" s="20">
        <f t="shared" ref="F10:M10" si="1">+F9</f>
        <v>67010756000</v>
      </c>
      <c r="G10" s="20">
        <f t="shared" si="1"/>
        <v>0</v>
      </c>
      <c r="H10" s="20">
        <f t="shared" si="1"/>
        <v>134994756000</v>
      </c>
      <c r="I10" s="20">
        <f t="shared" si="1"/>
        <v>133336092818.77</v>
      </c>
      <c r="J10" s="20">
        <f t="shared" si="1"/>
        <v>1658663181.23</v>
      </c>
      <c r="K10" s="20">
        <f t="shared" si="1"/>
        <v>108856197843.49001</v>
      </c>
      <c r="L10" s="20">
        <f t="shared" si="1"/>
        <v>77719547937.889999</v>
      </c>
      <c r="M10" s="20">
        <f t="shared" si="1"/>
        <v>76900396178.889999</v>
      </c>
    </row>
    <row r="11" spans="1:14" ht="30.6">
      <c r="A11" s="21" t="s">
        <v>29</v>
      </c>
      <c r="B11" s="22" t="s">
        <v>20</v>
      </c>
      <c r="C11" s="22" t="s">
        <v>21</v>
      </c>
      <c r="D11" s="23" t="s">
        <v>30</v>
      </c>
      <c r="E11" s="19">
        <v>27996000000</v>
      </c>
      <c r="F11" s="19">
        <v>0</v>
      </c>
      <c r="G11" s="19">
        <v>27996000000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</row>
    <row r="12" spans="1:14" ht="30.6">
      <c r="A12" s="21" t="s">
        <v>31</v>
      </c>
      <c r="B12" s="22" t="s">
        <v>20</v>
      </c>
      <c r="C12" s="22" t="s">
        <v>21</v>
      </c>
      <c r="D12" s="23" t="s">
        <v>32</v>
      </c>
      <c r="E12" s="19">
        <v>48000000</v>
      </c>
      <c r="F12" s="19">
        <v>87000000</v>
      </c>
      <c r="G12" s="19">
        <v>0</v>
      </c>
      <c r="H12" s="19">
        <v>135000000</v>
      </c>
      <c r="I12" s="19">
        <v>122927135</v>
      </c>
      <c r="J12" s="19">
        <v>12072865</v>
      </c>
      <c r="K12" s="19">
        <v>122927135</v>
      </c>
      <c r="L12" s="19">
        <v>122927135</v>
      </c>
      <c r="M12" s="19">
        <v>122927135</v>
      </c>
    </row>
    <row r="13" spans="1:14">
      <c r="A13" s="21" t="s">
        <v>33</v>
      </c>
      <c r="B13" s="22" t="s">
        <v>20</v>
      </c>
      <c r="C13" s="22" t="s">
        <v>21</v>
      </c>
      <c r="D13" s="23" t="s">
        <v>34</v>
      </c>
      <c r="E13" s="19">
        <v>0</v>
      </c>
      <c r="F13" s="19">
        <v>71000000</v>
      </c>
      <c r="G13" s="19">
        <v>0</v>
      </c>
      <c r="H13" s="19">
        <v>71000000</v>
      </c>
      <c r="I13" s="19">
        <v>57150000</v>
      </c>
      <c r="J13" s="19">
        <v>13850000</v>
      </c>
      <c r="K13" s="19">
        <v>57150000</v>
      </c>
      <c r="L13" s="19">
        <v>57150000</v>
      </c>
      <c r="M13" s="19">
        <v>57150000</v>
      </c>
    </row>
    <row r="14" spans="1:14" s="14" customFormat="1">
      <c r="A14" s="11" t="s">
        <v>56</v>
      </c>
      <c r="B14" s="11"/>
      <c r="C14" s="11"/>
      <c r="D14" s="11"/>
      <c r="E14" s="20">
        <f>SUM(E11:E13)</f>
        <v>28044000000</v>
      </c>
      <c r="F14" s="20">
        <f t="shared" ref="F14:M14" si="2">SUM(F11:F13)</f>
        <v>158000000</v>
      </c>
      <c r="G14" s="20">
        <f t="shared" si="2"/>
        <v>27996000000</v>
      </c>
      <c r="H14" s="20">
        <f t="shared" si="2"/>
        <v>206000000</v>
      </c>
      <c r="I14" s="20">
        <f t="shared" si="2"/>
        <v>180077135</v>
      </c>
      <c r="J14" s="20">
        <f t="shared" si="2"/>
        <v>25922865</v>
      </c>
      <c r="K14" s="20">
        <f t="shared" si="2"/>
        <v>180077135</v>
      </c>
      <c r="L14" s="20">
        <f t="shared" si="2"/>
        <v>180077135</v>
      </c>
      <c r="M14" s="20">
        <f t="shared" si="2"/>
        <v>180077135</v>
      </c>
    </row>
    <row r="15" spans="1:14">
      <c r="A15" s="21" t="s">
        <v>35</v>
      </c>
      <c r="B15" s="22" t="s">
        <v>20</v>
      </c>
      <c r="C15" s="22" t="s">
        <v>21</v>
      </c>
      <c r="D15" s="23" t="s">
        <v>36</v>
      </c>
      <c r="E15" s="19">
        <v>128000000</v>
      </c>
      <c r="F15" s="19">
        <v>0</v>
      </c>
      <c r="G15" s="19">
        <v>71000000</v>
      </c>
      <c r="H15" s="19">
        <v>57000000</v>
      </c>
      <c r="I15" s="19">
        <v>7152200</v>
      </c>
      <c r="J15" s="19">
        <v>49847800</v>
      </c>
      <c r="K15" s="19">
        <v>7152200</v>
      </c>
      <c r="L15" s="19">
        <v>7152200</v>
      </c>
      <c r="M15" s="19">
        <v>7152200</v>
      </c>
    </row>
    <row r="16" spans="1:14" ht="20.399999999999999">
      <c r="A16" s="21" t="s">
        <v>37</v>
      </c>
      <c r="B16" s="22" t="s">
        <v>20</v>
      </c>
      <c r="C16" s="22" t="s">
        <v>21</v>
      </c>
      <c r="D16" s="23" t="s">
        <v>38</v>
      </c>
      <c r="E16" s="19">
        <v>16000000</v>
      </c>
      <c r="F16" s="19">
        <v>0</v>
      </c>
      <c r="G16" s="19">
        <v>0</v>
      </c>
      <c r="H16" s="19">
        <v>16000000</v>
      </c>
      <c r="I16" s="19">
        <v>0</v>
      </c>
      <c r="J16" s="19">
        <v>16000000</v>
      </c>
      <c r="K16" s="19">
        <v>0</v>
      </c>
      <c r="L16" s="19">
        <v>0</v>
      </c>
      <c r="M16" s="19">
        <v>0</v>
      </c>
    </row>
    <row r="17" spans="1:13">
      <c r="A17" s="21" t="s">
        <v>39</v>
      </c>
      <c r="B17" s="22" t="s">
        <v>40</v>
      </c>
      <c r="C17" s="22" t="s">
        <v>41</v>
      </c>
      <c r="D17" s="23" t="s">
        <v>42</v>
      </c>
      <c r="E17" s="19">
        <v>1089000000</v>
      </c>
      <c r="F17" s="19">
        <v>0</v>
      </c>
      <c r="G17" s="19">
        <v>0</v>
      </c>
      <c r="H17" s="19">
        <v>1089000000</v>
      </c>
      <c r="I17" s="19">
        <v>0</v>
      </c>
      <c r="J17" s="19">
        <v>1089000000</v>
      </c>
      <c r="K17" s="19">
        <v>0</v>
      </c>
      <c r="L17" s="19">
        <v>0</v>
      </c>
      <c r="M17" s="19">
        <v>0</v>
      </c>
    </row>
    <row r="18" spans="1:13" ht="20.399999999999999">
      <c r="A18" s="21" t="s">
        <v>43</v>
      </c>
      <c r="B18" s="22" t="s">
        <v>20</v>
      </c>
      <c r="C18" s="22" t="s">
        <v>21</v>
      </c>
      <c r="D18" s="23" t="s">
        <v>44</v>
      </c>
      <c r="E18" s="19">
        <v>7000000</v>
      </c>
      <c r="F18" s="19">
        <v>0</v>
      </c>
      <c r="G18" s="19">
        <v>0</v>
      </c>
      <c r="H18" s="19">
        <v>7000000</v>
      </c>
      <c r="I18" s="19">
        <v>0</v>
      </c>
      <c r="J18" s="19">
        <v>7000000</v>
      </c>
      <c r="K18" s="19">
        <v>0</v>
      </c>
      <c r="L18" s="19">
        <v>0</v>
      </c>
      <c r="M18" s="19">
        <v>0</v>
      </c>
    </row>
    <row r="19" spans="1:13" s="14" customFormat="1">
      <c r="A19" s="11" t="s">
        <v>57</v>
      </c>
      <c r="B19" s="11"/>
      <c r="C19" s="11"/>
      <c r="D19" s="11"/>
      <c r="E19" s="20">
        <f>SUM(E15:E18)</f>
        <v>1240000000</v>
      </c>
      <c r="F19" s="20">
        <f t="shared" ref="F19:M19" si="3">SUM(F15:F18)</f>
        <v>0</v>
      </c>
      <c r="G19" s="20">
        <f t="shared" si="3"/>
        <v>71000000</v>
      </c>
      <c r="H19" s="20">
        <f t="shared" si="3"/>
        <v>1169000000</v>
      </c>
      <c r="I19" s="20">
        <f t="shared" si="3"/>
        <v>7152200</v>
      </c>
      <c r="J19" s="20">
        <f t="shared" si="3"/>
        <v>1161847800</v>
      </c>
      <c r="K19" s="20">
        <f t="shared" si="3"/>
        <v>7152200</v>
      </c>
      <c r="L19" s="20">
        <f t="shared" si="3"/>
        <v>7152200</v>
      </c>
      <c r="M19" s="20">
        <f t="shared" si="3"/>
        <v>7152200</v>
      </c>
    </row>
    <row r="20" spans="1:13" s="26" customFormat="1">
      <c r="A20" s="12" t="s">
        <v>58</v>
      </c>
      <c r="B20" s="12"/>
      <c r="C20" s="12"/>
      <c r="D20" s="12"/>
      <c r="E20" s="25">
        <f>+E19+E14+E10+E8</f>
        <v>435294000000</v>
      </c>
      <c r="F20" s="25">
        <f t="shared" ref="F20:M20" si="4">+F19+F14+F10+F8</f>
        <v>147906756000</v>
      </c>
      <c r="G20" s="25">
        <f t="shared" si="4"/>
        <v>39081756000</v>
      </c>
      <c r="H20" s="25">
        <f t="shared" si="4"/>
        <v>544119000000</v>
      </c>
      <c r="I20" s="25">
        <f t="shared" si="4"/>
        <v>455640353753</v>
      </c>
      <c r="J20" s="25">
        <f t="shared" si="4"/>
        <v>88478646247</v>
      </c>
      <c r="K20" s="25">
        <f t="shared" si="4"/>
        <v>431151011141.48999</v>
      </c>
      <c r="L20" s="25">
        <f t="shared" si="4"/>
        <v>399917902235.37</v>
      </c>
      <c r="M20" s="25">
        <f t="shared" si="4"/>
        <v>399098750476.37</v>
      </c>
    </row>
    <row r="21" spans="1:13" ht="20.399999999999999">
      <c r="A21" s="21" t="s">
        <v>45</v>
      </c>
      <c r="B21" s="22" t="s">
        <v>40</v>
      </c>
      <c r="C21" s="22" t="s">
        <v>21</v>
      </c>
      <c r="D21" s="23" t="s">
        <v>46</v>
      </c>
      <c r="E21" s="19">
        <v>7552922</v>
      </c>
      <c r="F21" s="19">
        <v>0</v>
      </c>
      <c r="G21" s="19">
        <v>0</v>
      </c>
      <c r="H21" s="19">
        <v>7552922</v>
      </c>
      <c r="I21" s="19">
        <v>7552922</v>
      </c>
      <c r="J21" s="19">
        <v>0</v>
      </c>
      <c r="K21" s="19">
        <v>7552922</v>
      </c>
      <c r="L21" s="19">
        <v>7552922</v>
      </c>
      <c r="M21" s="19">
        <v>7552922</v>
      </c>
    </row>
    <row r="22" spans="1:13" s="14" customFormat="1">
      <c r="A22" s="11" t="s">
        <v>59</v>
      </c>
      <c r="B22" s="11"/>
      <c r="C22" s="11"/>
      <c r="D22" s="11"/>
      <c r="E22" s="20">
        <f>+E21</f>
        <v>7552922</v>
      </c>
      <c r="F22" s="20">
        <f t="shared" ref="F22:M22" si="5">+F21</f>
        <v>0</v>
      </c>
      <c r="G22" s="20">
        <f t="shared" si="5"/>
        <v>0</v>
      </c>
      <c r="H22" s="20">
        <f t="shared" si="5"/>
        <v>7552922</v>
      </c>
      <c r="I22" s="20">
        <f t="shared" si="5"/>
        <v>7552922</v>
      </c>
      <c r="J22" s="20">
        <f t="shared" si="5"/>
        <v>0</v>
      </c>
      <c r="K22" s="20">
        <f t="shared" si="5"/>
        <v>7552922</v>
      </c>
      <c r="L22" s="20">
        <f t="shared" si="5"/>
        <v>7552922</v>
      </c>
      <c r="M22" s="20">
        <f t="shared" si="5"/>
        <v>7552922</v>
      </c>
    </row>
    <row r="23" spans="1:13" ht="51">
      <c r="A23" s="21" t="s">
        <v>47</v>
      </c>
      <c r="B23" s="22" t="s">
        <v>20</v>
      </c>
      <c r="C23" s="22" t="s">
        <v>21</v>
      </c>
      <c r="D23" s="23" t="s">
        <v>48</v>
      </c>
      <c r="E23" s="19">
        <v>9300537650</v>
      </c>
      <c r="F23" s="19">
        <v>25000000000</v>
      </c>
      <c r="G23" s="19">
        <v>17122933469</v>
      </c>
      <c r="H23" s="19">
        <v>17177604181</v>
      </c>
      <c r="I23" s="19">
        <v>17177604181</v>
      </c>
      <c r="J23" s="19">
        <v>0</v>
      </c>
      <c r="K23" s="19">
        <v>17177604181</v>
      </c>
      <c r="L23" s="19">
        <v>6341895112</v>
      </c>
      <c r="M23" s="19">
        <v>6341895112</v>
      </c>
    </row>
    <row r="24" spans="1:13" ht="40.799999999999997">
      <c r="A24" s="21" t="s">
        <v>49</v>
      </c>
      <c r="B24" s="22" t="s">
        <v>20</v>
      </c>
      <c r="C24" s="22" t="s">
        <v>21</v>
      </c>
      <c r="D24" s="23" t="s">
        <v>50</v>
      </c>
      <c r="E24" s="19">
        <v>8944841631</v>
      </c>
      <c r="F24" s="19">
        <v>13000000000</v>
      </c>
      <c r="G24" s="19">
        <v>0</v>
      </c>
      <c r="H24" s="19">
        <v>21944841631</v>
      </c>
      <c r="I24" s="19">
        <v>21854841631</v>
      </c>
      <c r="J24" s="19">
        <v>90000000</v>
      </c>
      <c r="K24" s="19">
        <v>21854841631</v>
      </c>
      <c r="L24" s="19">
        <v>0</v>
      </c>
      <c r="M24" s="19">
        <v>0</v>
      </c>
    </row>
    <row r="25" spans="1:13" ht="40.799999999999997">
      <c r="A25" s="21" t="s">
        <v>49</v>
      </c>
      <c r="B25" s="22" t="s">
        <v>40</v>
      </c>
      <c r="C25" s="22" t="s">
        <v>21</v>
      </c>
      <c r="D25" s="23" t="s">
        <v>50</v>
      </c>
      <c r="E25" s="19">
        <v>16647233098</v>
      </c>
      <c r="F25" s="19">
        <v>0</v>
      </c>
      <c r="G25" s="19">
        <v>0</v>
      </c>
      <c r="H25" s="19">
        <v>16647233098</v>
      </c>
      <c r="I25" s="19">
        <v>16647233098</v>
      </c>
      <c r="J25" s="19">
        <v>0</v>
      </c>
      <c r="K25" s="19">
        <v>16647233098</v>
      </c>
      <c r="L25" s="19">
        <v>15887858363</v>
      </c>
      <c r="M25" s="19">
        <v>15887858363</v>
      </c>
    </row>
    <row r="26" spans="1:13" ht="40.799999999999997">
      <c r="A26" s="21" t="s">
        <v>51</v>
      </c>
      <c r="B26" s="22" t="s">
        <v>20</v>
      </c>
      <c r="C26" s="22" t="s">
        <v>21</v>
      </c>
      <c r="D26" s="23" t="s">
        <v>52</v>
      </c>
      <c r="E26" s="19">
        <v>11754620719</v>
      </c>
      <c r="F26" s="19">
        <v>55122933469</v>
      </c>
      <c r="G26" s="19">
        <v>0</v>
      </c>
      <c r="H26" s="19">
        <v>66877554188</v>
      </c>
      <c r="I26" s="19">
        <v>29077799549.279999</v>
      </c>
      <c r="J26" s="19">
        <v>37799754638.720001</v>
      </c>
      <c r="K26" s="19">
        <v>29077799549</v>
      </c>
      <c r="L26" s="19">
        <v>28392728865</v>
      </c>
      <c r="M26" s="19">
        <v>28392728865</v>
      </c>
    </row>
    <row r="27" spans="1:13" ht="40.799999999999997">
      <c r="A27" s="21" t="s">
        <v>51</v>
      </c>
      <c r="B27" s="22" t="s">
        <v>40</v>
      </c>
      <c r="C27" s="22" t="s">
        <v>21</v>
      </c>
      <c r="D27" s="23" t="s">
        <v>52</v>
      </c>
      <c r="E27" s="19">
        <v>13352766902</v>
      </c>
      <c r="F27" s="19">
        <v>0</v>
      </c>
      <c r="G27" s="19">
        <v>0</v>
      </c>
      <c r="H27" s="19">
        <v>13352766902</v>
      </c>
      <c r="I27" s="19">
        <v>13352766853</v>
      </c>
      <c r="J27" s="19">
        <v>49</v>
      </c>
      <c r="K27" s="19">
        <v>13352766853</v>
      </c>
      <c r="L27" s="19">
        <v>13352766853</v>
      </c>
      <c r="M27" s="19">
        <v>13352766853</v>
      </c>
    </row>
    <row r="28" spans="1:13" ht="51">
      <c r="A28" s="21" t="s">
        <v>53</v>
      </c>
      <c r="B28" s="22" t="s">
        <v>20</v>
      </c>
      <c r="C28" s="22" t="s">
        <v>21</v>
      </c>
      <c r="D28" s="23" t="s">
        <v>54</v>
      </c>
      <c r="E28" s="19">
        <v>0</v>
      </c>
      <c r="F28" s="19">
        <v>17000000000</v>
      </c>
      <c r="G28" s="19">
        <v>11000000000</v>
      </c>
      <c r="H28" s="19">
        <v>6000000000</v>
      </c>
      <c r="I28" s="19">
        <v>6000000000</v>
      </c>
      <c r="J28" s="19">
        <v>0</v>
      </c>
      <c r="K28" s="19">
        <v>6000000000</v>
      </c>
      <c r="L28" s="19">
        <v>5485442872</v>
      </c>
      <c r="M28" s="19">
        <v>5485442872</v>
      </c>
    </row>
    <row r="29" spans="1:13" ht="51">
      <c r="A29" s="21" t="s">
        <v>53</v>
      </c>
      <c r="B29" s="22" t="s">
        <v>40</v>
      </c>
      <c r="C29" s="22" t="s">
        <v>21</v>
      </c>
      <c r="D29" s="23" t="s">
        <v>54</v>
      </c>
      <c r="E29" s="19">
        <v>58640558800</v>
      </c>
      <c r="F29" s="19">
        <v>0</v>
      </c>
      <c r="G29" s="19">
        <v>0</v>
      </c>
      <c r="H29" s="19">
        <v>58640558800</v>
      </c>
      <c r="I29" s="19">
        <v>58640558800</v>
      </c>
      <c r="J29" s="19">
        <v>0</v>
      </c>
      <c r="K29" s="19">
        <v>58640558800</v>
      </c>
      <c r="L29" s="19">
        <v>29440418345.950001</v>
      </c>
      <c r="M29" s="19">
        <v>29440418345.950001</v>
      </c>
    </row>
    <row r="30" spans="1:13" s="14" customFormat="1">
      <c r="A30" s="11" t="s">
        <v>60</v>
      </c>
      <c r="B30" s="11"/>
      <c r="C30" s="11"/>
      <c r="D30" s="11"/>
      <c r="E30" s="20">
        <f>SUM(E23:E29)</f>
        <v>118640558800</v>
      </c>
      <c r="F30" s="20">
        <f t="shared" ref="F30:M30" si="6">SUM(F23:F29)</f>
        <v>110122933469</v>
      </c>
      <c r="G30" s="20">
        <f t="shared" si="6"/>
        <v>28122933469</v>
      </c>
      <c r="H30" s="20">
        <f t="shared" si="6"/>
        <v>200640558800</v>
      </c>
      <c r="I30" s="20">
        <f t="shared" si="6"/>
        <v>162750804112.28</v>
      </c>
      <c r="J30" s="20">
        <f t="shared" si="6"/>
        <v>37889754687.720001</v>
      </c>
      <c r="K30" s="20">
        <f t="shared" si="6"/>
        <v>162750804112</v>
      </c>
      <c r="L30" s="20">
        <f t="shared" si="6"/>
        <v>98901110410.949997</v>
      </c>
      <c r="M30" s="20">
        <f t="shared" si="6"/>
        <v>98901110410.949997</v>
      </c>
    </row>
    <row r="31" spans="1:13" s="15" customFormat="1">
      <c r="A31" s="13" t="s">
        <v>61</v>
      </c>
      <c r="B31" s="13"/>
      <c r="C31" s="13"/>
      <c r="D31" s="13"/>
      <c r="E31" s="24">
        <f>+E30+E22+E20</f>
        <v>553942111722</v>
      </c>
      <c r="F31" s="24">
        <f t="shared" ref="F31:M31" si="7">+F30+F22+F20</f>
        <v>258029689469</v>
      </c>
      <c r="G31" s="24">
        <f t="shared" si="7"/>
        <v>67204689469</v>
      </c>
      <c r="H31" s="24">
        <f t="shared" si="7"/>
        <v>744767111722</v>
      </c>
      <c r="I31" s="24">
        <f t="shared" si="7"/>
        <v>618398710787.28003</v>
      </c>
      <c r="J31" s="24">
        <f t="shared" si="7"/>
        <v>126368400934.72</v>
      </c>
      <c r="K31" s="24">
        <f t="shared" si="7"/>
        <v>593909368175.48999</v>
      </c>
      <c r="L31" s="24">
        <f t="shared" si="7"/>
        <v>498826565568.32001</v>
      </c>
      <c r="M31" s="24">
        <f t="shared" si="7"/>
        <v>498007413809.32001</v>
      </c>
    </row>
    <row r="32" spans="1:13" ht="0" hidden="1" customHeight="1"/>
    <row r="33" ht="33.9" customHeight="1"/>
  </sheetData>
  <mergeCells count="8">
    <mergeCell ref="A19:D19"/>
    <mergeCell ref="A22:D22"/>
    <mergeCell ref="A30:D30"/>
    <mergeCell ref="A31:D31"/>
    <mergeCell ref="A20:D20"/>
    <mergeCell ref="A8:D8"/>
    <mergeCell ref="A10:D10"/>
    <mergeCell ref="A14:D1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2023-11-01T14:37:26Z</dcterms:created>
  <dcterms:modified xsi:type="dcterms:W3CDTF">2023-11-01T15:14:40Z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