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29"/>
  <workbookPr codeName="ThisWorkbook" hidePivotFieldList="1"/>
  <mc:AlternateContent xmlns:mc="http://schemas.openxmlformats.org/markup-compatibility/2006">
    <mc:Choice Requires="x15">
      <x15ac:absPath xmlns:x15ac="http://schemas.microsoft.com/office/spreadsheetml/2010/11/ac" url="D:\Escritorio\AÑO 2021\Seguimiento de control Interno -PAAC\"/>
    </mc:Choice>
  </mc:AlternateContent>
  <xr:revisionPtr revIDLastSave="0" documentId="8_{1CE5802D-1C13-43F9-8496-584DDE22AA90}" xr6:coauthVersionLast="46" xr6:coauthVersionMax="46" xr10:uidLastSave="{00000000-0000-0000-0000-000000000000}"/>
  <bookViews>
    <workbookView xWindow="-120" yWindow="-120" windowWidth="20730" windowHeight="11160" tabRatio="821" firstSheet="1" activeTab="5" xr2:uid="{00000000-000D-0000-FFFF-FFFF00000000}"/>
  </bookViews>
  <sheets>
    <sheet name="COMP 1 GESTION DE RIESGO" sheetId="1" r:id="rId1"/>
    <sheet name="COMP 2 ANTITRAMITES" sheetId="2" r:id="rId2"/>
    <sheet name="COMP 3 REND CUENTAS" sheetId="3" r:id="rId3"/>
    <sheet name="COMP 4 SERV. AL CIUDAD" sheetId="4" r:id="rId4"/>
    <sheet name="COMP. 5 TRANSP Y ACC INFO" sheetId="5" r:id="rId5"/>
    <sheet name="MAPA DE RIESGOS" sheetId="9" r:id="rId6"/>
  </sheets>
  <definedNames>
    <definedName name="_xlnm._FilterDatabase" localSheetId="0" hidden="1">'COMP 1 GESTION DE RIESGO'!$A$5:$I$11</definedName>
    <definedName name="_xlnm._FilterDatabase" localSheetId="2" hidden="1">'COMP 3 REND CUENTAS'!$A$4:$I$21</definedName>
    <definedName name="_xlnm._FilterDatabase" localSheetId="3" hidden="1">'COMP 4 SERV. AL CIUDAD'!$A$3:$I$10</definedName>
    <definedName name="_xlnm._FilterDatabase" localSheetId="4" hidden="1">'COMP. 5 TRANSP Y ACC INFO'!$A$5:$MX$29</definedName>
    <definedName name="_xlnm.Print_Area" localSheetId="4">'COMP. 5 TRANSP Y ACC INFO'!$A$1:$P$76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6" i="5" l="1"/>
  <c r="O35" i="5"/>
  <c r="O30" i="5"/>
  <c r="O29" i="5"/>
  <c r="O28" i="5"/>
  <c r="O17" i="5"/>
  <c r="O16" i="5"/>
  <c r="O11" i="5" l="1"/>
  <c r="L64" i="5" l="1"/>
  <c r="L36" i="5"/>
  <c r="L30" i="5" l="1"/>
  <c r="L35" i="5" l="1"/>
  <c r="L29" i="5"/>
  <c r="L28" i="5"/>
  <c r="L17" i="5"/>
  <c r="L16" i="5"/>
  <c r="K12" i="3" l="1"/>
  <c r="L23" i="5" l="1"/>
  <c r="I35" i="5" l="1"/>
  <c r="I28" i="5" l="1"/>
  <c r="I23" i="5"/>
  <c r="I17" i="5"/>
  <c r="H12" i="3" l="1"/>
  <c r="I5" i="5" l="1"/>
  <c r="I30" i="5" l="1"/>
  <c r="I6" i="5" l="1"/>
  <c r="I11" i="5"/>
</calcChain>
</file>

<file path=xl/sharedStrings.xml><?xml version="1.0" encoding="utf-8"?>
<sst xmlns="http://schemas.openxmlformats.org/spreadsheetml/2006/main" count="1390" uniqueCount="875">
  <si>
    <t>Componente 1: Gestión del Riesgo de Corrupción-Mapa de Riesgos de Corrupción</t>
  </si>
  <si>
    <t>Subcomponente</t>
  </si>
  <si>
    <t>Actividades</t>
  </si>
  <si>
    <t>Meta o Producto</t>
  </si>
  <si>
    <t>Responsable</t>
  </si>
  <si>
    <t>Fecha Programada</t>
  </si>
  <si>
    <t>1.1</t>
  </si>
  <si>
    <t xml:space="preserve">El Líder del Proceso </t>
  </si>
  <si>
    <t>2.1</t>
  </si>
  <si>
    <t>2.2</t>
  </si>
  <si>
    <t>3.1</t>
  </si>
  <si>
    <t>4.1</t>
  </si>
  <si>
    <t>El Líder del Proceso</t>
  </si>
  <si>
    <t>4.2</t>
  </si>
  <si>
    <t>5.1</t>
  </si>
  <si>
    <t>Corresponde a la oficina de Control Interno según la metodología (Decreto 124-2016).</t>
  </si>
  <si>
    <t xml:space="preserve">Informe de Seguimiento </t>
  </si>
  <si>
    <t xml:space="preserve">Coordinador de Control Interno </t>
  </si>
  <si>
    <t>Subcomponente/
Proceso 5
Seguimiento</t>
  </si>
  <si>
    <t>Componente 3: Rendición de Cuentas (RdeC)</t>
  </si>
  <si>
    <t>Fecha programada</t>
  </si>
  <si>
    <t>Subcomponente 1. Información de calidad y en lenguaje comprensible</t>
  </si>
  <si>
    <t xml:space="preserve">Presidencia  </t>
  </si>
  <si>
    <t>1.2</t>
  </si>
  <si>
    <t>1.3</t>
  </si>
  <si>
    <t>Oficina de Planeación y Sistemas</t>
  </si>
  <si>
    <t>División de Personal</t>
  </si>
  <si>
    <t>Coordinar la logística para la realización del evento de audiencia pública.</t>
  </si>
  <si>
    <t>Cumplimiento de actividades propuestas.</t>
  </si>
  <si>
    <t>Oficina de Protocolo</t>
  </si>
  <si>
    <t>Subcomponente 3. Incentivos para motivar la cultura de la rendición y petición de cuentas.</t>
  </si>
  <si>
    <t>3.2</t>
  </si>
  <si>
    <t>Subcomponente 4. Evaluación y retroalimentación a la gestión institucional.</t>
  </si>
  <si>
    <t>Oficina de Planeación y Sistemas, Dirección Administrativa y la Mesa Directiva</t>
  </si>
  <si>
    <t>Estudio, análisis y difusión de los resultados de las evaluaciones, autoevaluaciones y encuestas.</t>
  </si>
  <si>
    <t>Meta o producto</t>
  </si>
  <si>
    <t>División Jurídica</t>
  </si>
  <si>
    <t>Secretaría General</t>
  </si>
  <si>
    <t>Componente 5: Transparencia y Acceso de la Información</t>
  </si>
  <si>
    <t>Meta y producto</t>
  </si>
  <si>
    <t>Indicadores</t>
  </si>
  <si>
    <t>Subcomponente 1 Lineamientos de Transparencia Activa</t>
  </si>
  <si>
    <t>Oficina  de Planeación y Sistemas</t>
  </si>
  <si>
    <t>Mensual</t>
  </si>
  <si>
    <t>Publicación de novedades reportadas por los Representantes a la Cámara</t>
  </si>
  <si>
    <t xml:space="preserve">Publicación de los documentos y actos administrativos del proceso de contratación en el SECOP </t>
  </si>
  <si>
    <t>Dentro de los 3 días siguientes a su expedición</t>
  </si>
  <si>
    <t>División Financiera y Presupuesto</t>
  </si>
  <si>
    <t>Un informe de auditoría realizado por la CGR de la vigencia</t>
  </si>
  <si>
    <t>Subcomponente 2. Lineamientos de Transparencia Pasiva</t>
  </si>
  <si>
    <t>Primer Cuatrimestre</t>
  </si>
  <si>
    <t>Observaciones</t>
  </si>
  <si>
    <t>%  de avance</t>
  </si>
  <si>
    <t>% de avance</t>
  </si>
  <si>
    <t>Evidencia</t>
  </si>
  <si>
    <t>(iii)    Informes de las auditorías internas</t>
  </si>
  <si>
    <t>% de Avance</t>
  </si>
  <si>
    <t xml:space="preserve">Entrega de certificados de asistencia y cartas de agradecimiento a los que participen de las diferentes actividades programadas de R de C.  </t>
  </si>
  <si>
    <t>Aplicación de herramientas de evaluación y/o encuestas en las actividades de R de C a la sociedad civil y/o líderes de los procesos.</t>
  </si>
  <si>
    <t>Componente 4:  Servicio al Ciudadano</t>
  </si>
  <si>
    <r>
      <t>Subcomponente 1</t>
    </r>
    <r>
      <rPr>
        <sz val="8"/>
        <color rgb="FF000000"/>
        <rFont val="Arial"/>
        <family val="2"/>
      </rPr>
      <t> 
Estructura administrativa y Direccionamiento estratégico </t>
    </r>
  </si>
  <si>
    <r>
      <t>Subcomponente 4</t>
    </r>
    <r>
      <rPr>
        <sz val="8"/>
        <color rgb="FF000000"/>
        <rFont val="Arial"/>
        <family val="2"/>
      </rPr>
      <t> 
Normativo y procedimental</t>
    </r>
  </si>
  <si>
    <r>
      <t xml:space="preserve">Subcomponente 5 
</t>
    </r>
    <r>
      <rPr>
        <sz val="8"/>
        <color rgb="FF000000"/>
        <rFont val="Arial"/>
        <family val="2"/>
      </rPr>
      <t>Relacionamiento con el ciudadano</t>
    </r>
  </si>
  <si>
    <t>Riesgo</t>
  </si>
  <si>
    <t>Probabilidad</t>
  </si>
  <si>
    <t>Impacto</t>
  </si>
  <si>
    <t>Mayor</t>
  </si>
  <si>
    <t>Moderado</t>
  </si>
  <si>
    <t>Catastrófico</t>
  </si>
  <si>
    <t xml:space="preserve">Debilidades en los controles de seguridad y custodia de documentos y expedientes </t>
  </si>
  <si>
    <t xml:space="preserve">Pérdida de expedientes, documentos </t>
  </si>
  <si>
    <t>Decisiones ajustadas a interés particular</t>
  </si>
  <si>
    <t>No acreditar la existencia de la necesidad de contratación</t>
  </si>
  <si>
    <t>Mala fe en la presentación de documentos por parte de los oferentes</t>
  </si>
  <si>
    <t>Interés indebido en la celebración de contratos</t>
  </si>
  <si>
    <t>Requisitos de idoneidad y lista de chequeo</t>
  </si>
  <si>
    <t>Total verificación requisitos de idoneidad y lista de chequeo</t>
  </si>
  <si>
    <t>Contratación sin el lleno de los requisitos exigidos del perfil a contratar y el cumplimiento de las condiciones de los proponentes</t>
  </si>
  <si>
    <t>Semestral</t>
  </si>
  <si>
    <t>Subcomponente 2. Dialogo de doble vía con la ciudadanía y sus organizaciones</t>
  </si>
  <si>
    <t>Unidad Coordinadora de Atención Ciudadana del Congreso</t>
  </si>
  <si>
    <r>
      <t>Subcomponente 3  </t>
    </r>
    <r>
      <rPr>
        <sz val="8"/>
        <color rgb="FF000000"/>
        <rFont val="Arial"/>
        <family val="2"/>
      </rPr>
      <t>Talento Humano</t>
    </r>
  </si>
  <si>
    <t>Divulgar el recorrido del Programa de Puertas Abiertas "Visitas Guiadas al Congreso", por el Canal Congreso y la página Web.</t>
  </si>
  <si>
    <t>Publicar cada 3 meses un documento que consolide el estado de avance de los indicadores de gestión.</t>
  </si>
  <si>
    <t>Divulgar y socializar a través de correos electrónicos y/o  cartelera digital y/o página web de la Corporación, comunicados y mensajes de sensibilización dirigidos a los Representantes a la Cámara, funcionarios y contratistas de la Corporación sobre la Ley 1712 de 2014 y sus decretos reglamentarios.</t>
  </si>
  <si>
    <t>100% novedades publicadas</t>
  </si>
  <si>
    <t>e informes de auditorías externas practicadas</t>
  </si>
  <si>
    <t>Oficina Coordinadora de Control Interno</t>
  </si>
  <si>
    <t>Un informe de auditoría publicado</t>
  </si>
  <si>
    <t xml:space="preserve">Una vez la CGR haga entrega del informe </t>
  </si>
  <si>
    <t>Actualizar mínimo dos veces al año en la página web de la Corporación el autodiagnóstico de cumplimiento de la Ley 1712 de 2014 a través de la matriz desarrollada por la Procuraduría General de la Nación PGN.</t>
  </si>
  <si>
    <t>Dos matrices actualizadas publicadas</t>
  </si>
  <si>
    <t xml:space="preserve">Requerir cada cuatro meses a los jefes de las dependencias de la Corporación para que adelanten las gestiones necesarias para mantener actualizada la información mínima obligatoria determinada en los artículos 9º, 10º y 11º de la Ley 1712 de 2014 y sus decretos Reglamentarios y en la Matriz de Autodiagnóstico de la PGN. </t>
  </si>
  <si>
    <t>Información errada de otras dependencias o procesos</t>
  </si>
  <si>
    <t>Falta de planeación e indebida justificación de contratación</t>
  </si>
  <si>
    <t>Circular</t>
  </si>
  <si>
    <t>Direccionamiento de los procesos</t>
  </si>
  <si>
    <t>Deficiencia durante el seguimiento y control de los contratos</t>
  </si>
  <si>
    <t>Intereses particulares por parte del funcionario público que ejerce la supervisión e interventoría</t>
  </si>
  <si>
    <t>Favorecimiento al contratista durante la ejecución del contrato</t>
  </si>
  <si>
    <t>Implementación de los procesos, procedimientos y formatos de supervisión e interventoría</t>
  </si>
  <si>
    <t>Formatos de supervisión e interventoría</t>
  </si>
  <si>
    <t>Archivo digital y central</t>
  </si>
  <si>
    <t>36 transmisiones en directo y/o en diferido</t>
  </si>
  <si>
    <t>Subcomponente/
Proceso 1
Política de Administración de Riesgos de Corrupción</t>
  </si>
  <si>
    <t>Subcomponente/
Proceso 2
Construcción del Mapa de Riesgos de Corrupción</t>
  </si>
  <si>
    <t xml:space="preserve">Subcomponente/ Proceso 
Consulta y divulgación </t>
  </si>
  <si>
    <t xml:space="preserve">Subcomponente/ Proceso 4
Monitoreo o Revisión 
</t>
  </si>
  <si>
    <r>
      <t xml:space="preserve">Subcomponente 2 
</t>
    </r>
    <r>
      <rPr>
        <sz val="8"/>
        <color rgb="FF000000"/>
        <rFont val="Arial"/>
        <family val="2"/>
      </rPr>
      <t>Fortalecimiento de los canales de atención</t>
    </r>
  </si>
  <si>
    <t>5.2</t>
  </si>
  <si>
    <t>EN EJECUCION</t>
  </si>
  <si>
    <t>Fortalecer y Promover la cultura del Mejoramiento Continuo en todos los servidores de la corporación acorde con la plataforma estratégica.</t>
  </si>
  <si>
    <t>Actualizar y revisar permanentemente los Instrumentos de Gestión, incluida la Política de Riesgos, de acuerdo a la necesidad de la entidad.</t>
  </si>
  <si>
    <t>Documentos Actualizados</t>
  </si>
  <si>
    <t>Publicar los Documentos PAAC y Mapa de riesgos de Corrupción a través de la Página WEB</t>
  </si>
  <si>
    <t>Documentos Publicados en la Página WEB</t>
  </si>
  <si>
    <t xml:space="preserve">Cada Líder de Proceso </t>
  </si>
  <si>
    <t>Hacer Monitoreo y revisión permanente del cumplimiento de la actividades propuestas en la Matriz de riesgos de Corrupción</t>
  </si>
  <si>
    <t xml:space="preserve">Notificación a los responsables </t>
  </si>
  <si>
    <t>Actualización anual de la estrategia de comunicación.</t>
  </si>
  <si>
    <t>Diseño e implementación de la estrategia de comunicación que permita la interacción con los grupos de interés y los representantes de la sociedad civil.</t>
  </si>
  <si>
    <t>Oficina de  Información y Prensa</t>
  </si>
  <si>
    <t>Certificados de asistencia</t>
  </si>
  <si>
    <t>Encuestas aplicadas</t>
  </si>
  <si>
    <t>Conocer las inquietudes y percepción de la ciudadanía.</t>
  </si>
  <si>
    <t>Solicitar a la Dirección Administrativa la contratación de una empresa para los servicios de interpretación en Lengua de Señas Colombiana para las diferentes actividades institucionales que requieran de comunicación y atención a personas sordas.</t>
  </si>
  <si>
    <t xml:space="preserve">Unidad Coordinadora de Atención Ciudadana del Congreso </t>
  </si>
  <si>
    <t>Darle continuidad a la divulgación al interior de la Cámara de Representantes y externamente del servicio de interpretación (SIEL) y el Sistema de Relevo de Llamadas (SRL).</t>
  </si>
  <si>
    <t>Secretaria General</t>
  </si>
  <si>
    <t>4.3</t>
  </si>
  <si>
    <t>4.4</t>
  </si>
  <si>
    <t>Mantener actualizada la información publicada de los  13 grupos de datos abiertos publicados tanto en la página web de la Corporación como en el portal www.datos.gov.co. Los 13 grupos de datos se relacionan en seguida :</t>
  </si>
  <si>
    <t>13 grupos de datos abiertos actualizados publicados en la página web en el numeral 2.1 de la Sección de Transparencia y en el portal www.datos.gov.co :</t>
  </si>
  <si>
    <t>1.1.</t>
  </si>
  <si>
    <t>1.Proyectos de Ley</t>
  </si>
  <si>
    <t>Micrositio actualizado en la página web en formato Excel</t>
  </si>
  <si>
    <t>Permanente</t>
  </si>
  <si>
    <t>2. Registro de Activos de Información</t>
  </si>
  <si>
    <t>Un Registro de Activos de Información publicado actualizado en dato abierto en formato Excel</t>
  </si>
  <si>
    <t>3. Índice de Información Clasificada y Reservada</t>
  </si>
  <si>
    <t>Un Índice de Información Clasificada y Reservada publicado actualizado en dato abierto en formato Excel</t>
  </si>
  <si>
    <t>4. Esquema de Publicación de Información</t>
  </si>
  <si>
    <t>Un Esquema de Publicación publicado actualizado en dato abierto en formato Excel</t>
  </si>
  <si>
    <t>5. Plan de Acción</t>
  </si>
  <si>
    <t>Un plan de acción publicado actualizado en dato abierto en formato Excel</t>
  </si>
  <si>
    <t>6. Informe de ejecución presupuestal mensual</t>
  </si>
  <si>
    <t>Doce informes de ejecución presupuestal publicados en datos abierto en formato Excel</t>
  </si>
  <si>
    <t>División Financiera debe enviar a la Oficina de Planeación y Sistemas la información a publicar (formato Excel)</t>
  </si>
  <si>
    <t>7. Plan de Adquisiciones</t>
  </si>
  <si>
    <t>Un plan de adquisiciones publicado actualizado en dato abierto en formato Excel</t>
  </si>
  <si>
    <t>8. Directorio de Representantes</t>
  </si>
  <si>
    <t>Un directorio de Representantes publicado actualizado en dato abierto en formato Excel</t>
  </si>
  <si>
    <t>Secretaría General debe enviar a la Oficina de Planeación y Sistemas la información a publicar en dato abierto (formato Excel)</t>
  </si>
  <si>
    <t>Cada cuatrienio y cuando surjan novedades</t>
  </si>
  <si>
    <t>9. Plan Operativo de Inversiones</t>
  </si>
  <si>
    <t>Un plan operativo de inversiones publicado actualizado en dato abierto en formato Excel</t>
  </si>
  <si>
    <t>10. Plan Anticorrupción y Atención al Ciudadano</t>
  </si>
  <si>
    <t>Un PAAC publicado actualizado en dato abierto en formato Word</t>
  </si>
  <si>
    <t>11. Asistencia Honorables Representantes Sesiones Plenarias</t>
  </si>
  <si>
    <t>Diez reportes publicados en dato abierto correspondientes a Marzo, abril, mayo, junio, julio, agosto, septiembre, octubre, noviembre y diciembre en formato Excel</t>
  </si>
  <si>
    <t>Subsecretaría General debe enviar a la Oficina de Planeación y Sistemas la información a publicar en dato abierto (formato Excel)</t>
  </si>
  <si>
    <t>Dentro de los 30 días calendario siguientes al mes a reportar</t>
  </si>
  <si>
    <t>12. Integrantes Unidades de Trabajo Legislativo de los Representantes a la Cámara</t>
  </si>
  <si>
    <t>Doce reportes correspondientes a los doce meses del año en formato Excel</t>
  </si>
  <si>
    <t>División de Personal debe enviar a la Oficina de Planeación y Sistemas la información a publicar en dato abierto (formato Excel)</t>
  </si>
  <si>
    <t>13. Rendición de Cuentas de los Honorables Representantes, en los términos de la Resolución conjunta Senado-Cámara #002 del 26/12/2017</t>
  </si>
  <si>
    <t>Una publicación que consolida los informes de rendición de cuentas de los Representantes a la Cámara sobre su gestión durante la legislatura 2018-2019, en formato Word</t>
  </si>
  <si>
    <t>Secretaría General debe enviar a la Oficina de Planeación y Sistemas la información a publicar en dato abierto (formato Word)</t>
  </si>
  <si>
    <t>1.2.</t>
  </si>
  <si>
    <t>Cuatro documentos publicados del estado de avance de los indicadores de gestión, en formato Excel</t>
  </si>
  <si>
    <t>1.3.</t>
  </si>
  <si>
    <t>Oficina de Planeación y Sistemas
Oficina de Información y Prensa</t>
  </si>
  <si>
    <t>1.4.</t>
  </si>
  <si>
    <t>Actualizar en el sitio web, sin perjuicio de las disposiciones establecidas en la Ley 1712 de 2014, los siguientes datos de los congresistas i. Nombres y apellidos completos, ii. Extensión telefónica y iii. Correo institucional. (Declaración de compromisos para un Congreso Abierto y Transparente).</t>
  </si>
  <si>
    <t>1.5.</t>
  </si>
  <si>
    <t>Actualizar en el sitio web, sin perjuicio de las disposiciones establecidas en la Ley 1712 de 2014, los siguientes datos: 
Los miembros de sus Unidades de Trabajo Legislativo: i. Nombres y apellidos completos, ii. Extensión telefónica y iii. Correo institucional.   (Declaración de compromisos para un Congreso Abierto y Transparente)</t>
  </si>
  <si>
    <t>Doce informes de los integrantes de las UTL’s</t>
  </si>
  <si>
    <t>1.6.</t>
  </si>
  <si>
    <t>Identificar al miembro de cada Unidad de Trabajo Legislativo que haya sido delegado por cada congresista en materia de (i) Peticiones, quejas, reclamos y solicitudes y (ii) Gobierno Abierto.
(Declaración de compromisos para un Congreso Abierto y Transparente)</t>
  </si>
  <si>
    <t>1.7.</t>
  </si>
  <si>
    <t>Visibilizar en línea la publicación de una relación de viajes aéreos internacionales por congresista y presupuesto ejecutado mensualmente por concepto de tiquetes expedidos.  
(Declaración de compromisos para un Congreso Abierto y Transparente)</t>
  </si>
  <si>
    <t>Doce actualizaciones</t>
  </si>
  <si>
    <t>División de Servicios</t>
  </si>
  <si>
    <t>1.8.</t>
  </si>
  <si>
    <t>Visibilizar en línea las transmisiones de las sesiones de las comisiones o plenarias en las que se discutan proyectos de ley o se realicen debates de control político, vía streaming y/o en diferido. (Declaración de compromisos para un Congreso Abierto y Transparente)</t>
  </si>
  <si>
    <t>Oficina de Información y Prensa</t>
  </si>
  <si>
    <t>1.9.</t>
  </si>
  <si>
    <t>Visibilizar en línea la publicación de información sobre: (Declaración de compromisos para un Congreso Abierto y Transparente).</t>
  </si>
  <si>
    <t>(i)      Contratación pública adelantada por el ordenador del gasto.</t>
  </si>
  <si>
    <t>(ii)     Informes mensuales sobre ejecución presupuestal.</t>
  </si>
  <si>
    <t>Doce informes de ejecución presupuestal publicados</t>
  </si>
  <si>
    <t>Un plan de auditorías ejecutado</t>
  </si>
  <si>
    <t>1.10.</t>
  </si>
  <si>
    <t>1.11.</t>
  </si>
  <si>
    <t>1.12.</t>
  </si>
  <si>
    <t>Link contáctenos actualizado</t>
  </si>
  <si>
    <t>Unidad de Atención Ciudadana del Congreso de la República</t>
  </si>
  <si>
    <t>1.13.</t>
  </si>
  <si>
    <t>1.14.</t>
  </si>
  <si>
    <t>Actualizar el directorio de información de servidores públicos y contratistas incluyendo el tipo de contrato del servidor, contenido en el SIGEP (Categoría 3 Estructura orgánica y talento humano - Subcategoría 3.5 Directorio de información de servidores públicos y contratistas de la Sección de Transparencia)</t>
  </si>
  <si>
    <t>Un directorio SIGEP actualizado de la información de servidores públicos y contratistas de la Corporación</t>
  </si>
  <si>
    <t>1.15.</t>
  </si>
  <si>
    <t>Un informe publicado en la Sección de Transparencia, dentro de la Categoría7-Control, Subcategoría 7.1-Informes de gestión, evaluación y auditoría</t>
  </si>
  <si>
    <t>Dirección Administrativa debe enviar a la Oficina de Planeación y Sistemas la información a publicar (formato accesible Word o excel)</t>
  </si>
  <si>
    <t>1.16.</t>
  </si>
  <si>
    <t xml:space="preserve">100% publicaciones de informes  de supervisores </t>
  </si>
  <si>
    <t>2.1.</t>
  </si>
  <si>
    <t>2.2.</t>
  </si>
  <si>
    <t>2.3.</t>
  </si>
  <si>
    <t>Incluir en el Procedimiento de atención a PQRSD “Resolución de conflicto en el acceso a la información pública”</t>
  </si>
  <si>
    <t>Un procedimiento actualizado</t>
  </si>
  <si>
    <t>2.4.</t>
  </si>
  <si>
    <t>Incluir en el Procedimiento de atención a PQRSD la atención en lenguas nativas.</t>
  </si>
  <si>
    <t>2.5.</t>
  </si>
  <si>
    <t>Capacitar a los funcionarios de planta y UTL  en atención a PQRSD</t>
  </si>
  <si>
    <t>Capacitación en términos para la atención a las PQRSD, lenguaje claro para las respuestas a las peticiones y manejo de los formatos de registro y control de PQRSD</t>
  </si>
  <si>
    <t>Subcomponente 3 Elaboración instrumentos de gestión de la Información</t>
  </si>
  <si>
    <t>3.1.</t>
  </si>
  <si>
    <t>3.2.</t>
  </si>
  <si>
    <t>3.3.</t>
  </si>
  <si>
    <t>Subcomponente 4 Criterio Diferencial de Accesibilidad</t>
  </si>
  <si>
    <t>4.1.</t>
  </si>
  <si>
    <t>Subcomponente 5 Monitoreo del Acceso a la Información Pública</t>
  </si>
  <si>
    <t>5.1.</t>
  </si>
  <si>
    <t>5.2.</t>
  </si>
  <si>
    <t># documentos publicados
__________________
4 documentos programados</t>
  </si>
  <si>
    <t># novedades publicadas
____________________
# novedades reportadas por los Representantes a la Cámara</t>
  </si>
  <si>
    <t># actualizaciones realizadas
____________________
12 actualizaciones programadas</t>
  </si>
  <si>
    <t># transmisiones realizadas
____________________
36 transmisiones programadas</t>
  </si>
  <si>
    <t>No se ha llevado a cabo la Audiencia de Rendición de Cuentas</t>
  </si>
  <si>
    <t># conjunto de datos abiertos actualizados
____________________
13 conjunto de datos abiertos identificados :</t>
  </si>
  <si>
    <t>Revisada la página web y el portal de datos abiertos se encuentra públicado</t>
  </si>
  <si>
    <t>http://www.camara.gov.co/representantes</t>
  </si>
  <si>
    <t>Durante el primer cuatrimestre se observo que se han actualizado 9 de 13 conjuntos de datos abiiertos.</t>
  </si>
  <si>
    <t># novedades publicadas
____________________
# novedades recibidas</t>
  </si>
  <si>
    <t>Publicación en la página web de la entidad.</t>
  </si>
  <si>
    <t>Revisada la página web  se encuentra publicado el Informe de Auditoria de la Contraloría General de la República Vigencia 2017.</t>
  </si>
  <si>
    <t>CÁMARA DE REPRESENTANTES</t>
  </si>
  <si>
    <t>Misión:</t>
  </si>
  <si>
    <t xml:space="preserve">Representar dignamente al pueblo como titular de la soberanía para construir escenarios jurídicos, transparentes y democráticos que soportan la creación e interpretación de leyes, la reforma de la constitución real y objetiva, el control político sobre el gobierno y la administración pública, la investigación y acusación a los altos funcionarios del estado y la elección de altos funcionarios del estado </t>
  </si>
  <si>
    <t>Tipo de proceso</t>
  </si>
  <si>
    <t>Nombre del proceso</t>
  </si>
  <si>
    <t>Clasificación</t>
  </si>
  <si>
    <t>Causas</t>
  </si>
  <si>
    <t xml:space="preserve">Riesgo residual </t>
  </si>
  <si>
    <t xml:space="preserve">Opción manejo </t>
  </si>
  <si>
    <t>Actividad de control</t>
  </si>
  <si>
    <t xml:space="preserve">Soporte </t>
  </si>
  <si>
    <t xml:space="preserve">Responsable </t>
  </si>
  <si>
    <t xml:space="preserve">Tiempo </t>
  </si>
  <si>
    <t xml:space="preserve">Indicador </t>
  </si>
  <si>
    <t>Estratégico</t>
  </si>
  <si>
    <t>Direccionamiento estratégico</t>
  </si>
  <si>
    <t>Pago de facturas sin requisitos de caja menor</t>
  </si>
  <si>
    <t>Riesgo de gestión</t>
  </si>
  <si>
    <t>La no correcta verificación de las facturas de compra</t>
  </si>
  <si>
    <t>Improbable</t>
  </si>
  <si>
    <t>Reducir</t>
  </si>
  <si>
    <t>Examinar permanentemente los requisitos fijados por la DIAN.</t>
  </si>
  <si>
    <t>Manual de procedimiento de la caja menor.</t>
  </si>
  <si>
    <t>Proceso no mayor a cuatro (4) días de recibida la factura.</t>
  </si>
  <si>
    <t>No. De facturas revisadas y registradas en SIIF/ no. De facturas presentadas.</t>
  </si>
  <si>
    <t>Desconocimiento de los procedimientos</t>
  </si>
  <si>
    <t>Operativo</t>
  </si>
  <si>
    <t>Rotación de Personal</t>
  </si>
  <si>
    <t>Probable</t>
  </si>
  <si>
    <t>Realizar Inducción a los  funcionarios</t>
  </si>
  <si>
    <t>Acta de Inducción</t>
  </si>
  <si>
    <t>Lider de proceso / Funcionario delegado</t>
  </si>
  <si>
    <t>Anual</t>
  </si>
  <si>
    <t>Inducciones Realizadas/ Solicitudes requeridas (*100)</t>
  </si>
  <si>
    <t>Falta de aplicación de los formatos vigentes</t>
  </si>
  <si>
    <t>Conocimiento corporativo (información y prensa)</t>
  </si>
  <si>
    <t xml:space="preserve">Riesgo corrupción  </t>
  </si>
  <si>
    <t xml:space="preserve">No socializar en las diferentes actividades organizadas en la semana la aparición de los HHRR en los productos comunicativos. </t>
  </si>
  <si>
    <t xml:space="preserve">Reducir </t>
  </si>
  <si>
    <t xml:space="preserve"> Programación de elaboración de contenidos              - análisis de contenidos para los productos</t>
  </si>
  <si>
    <t>Informes de monitoreo de medos</t>
  </si>
  <si>
    <t>Líder Del Proceso</t>
  </si>
  <si>
    <t>Trimestral</t>
  </si>
  <si>
    <t>Cumplimiento (#monitoreo de medios realizados / #monitoreo de medios programados ) *100</t>
  </si>
  <si>
    <t xml:space="preserve">Ocultar información primordial para la seguridad ciudadana. </t>
  </si>
  <si>
    <t xml:space="preserve">Riesgo de seguridad </t>
  </si>
  <si>
    <t xml:space="preserve">No publicación en la página web y redes sociales lo que ocurre en tiempo real en la actividad legislativa de la corporación </t>
  </si>
  <si>
    <t xml:space="preserve">Publicación de comunicados de prensa en la sección de noticias en la página web de la cámara de representantes. Publicación en tiempo real de las actividades llevadas a cabo en las sesiones de comisiones, plenarias entre otros eventos. </t>
  </si>
  <si>
    <t>Informe de página web y redes sociales</t>
  </si>
  <si>
    <t>Cumplimiento (#comunicados realizados / #comunicados programados *100</t>
  </si>
  <si>
    <t>Misional</t>
  </si>
  <si>
    <t>Legislativo y constitucional (comisión de investigación y acusaciones)</t>
  </si>
  <si>
    <t xml:space="preserve">Posible pérdida documental (denuncia, expediente, pruebas, resoluciones, anexos y autos para dilatar los procesos y lograr el vencimiento de términos y la prescripción de los mismos                                          </t>
  </si>
  <si>
    <t>Corrupción</t>
  </si>
  <si>
    <t xml:space="preserve">Falencias en la recepción  documental y administración del archivo físico </t>
  </si>
  <si>
    <t>Débil</t>
  </si>
  <si>
    <t>Acción de contingencia</t>
  </si>
  <si>
    <t>1. El funcionario encargado revisara los documentos en el sistema de radicación allegados a la secretaria. En caso de pérdida de un expediente se debe informar al secretario de la comisión, para instauran la denuncia respectiva ante la autoridad competente, mediante un escrito a la oficina de control interno  disciplinario para que decidan sobre el asunto                                     2) antes de colocar la denuncia por la pérdida de un expediente se hace la trazabilidad del mismo y se inicia la reconstrucción del expediente.</t>
  </si>
  <si>
    <t>Expedientes , libro radicador , archivos e informes</t>
  </si>
  <si>
    <t>Líder Del Proceso -Secretario De Comisión</t>
  </si>
  <si>
    <t>Investigaciones  asignadas  según número de denuncias recibidas</t>
  </si>
  <si>
    <t>Apoyo</t>
  </si>
  <si>
    <t>Gestión jurídica y contractual</t>
  </si>
  <si>
    <t>Investigaciones disciplinarias, fiscales y penal</t>
  </si>
  <si>
    <t>Insignificante</t>
  </si>
  <si>
    <t>Se debe contar con la asignación de personal que mantenga el archivo actualizado, que conozca de gestión documental y que organice y numere los expedientes para mejor control.</t>
  </si>
  <si>
    <t>Líder Proceso De Archivo</t>
  </si>
  <si>
    <t>Archivo implementado</t>
  </si>
  <si>
    <t>Así mismo se debe cumplir con la ley de archivo y llevar los libros de control y entrega de préstamos.</t>
  </si>
  <si>
    <t>Libros control de entrega y devolución</t>
  </si>
  <si>
    <t>Exceso de poder</t>
  </si>
  <si>
    <t>Emisión de conceptos, fallos disciplinarios a favor de terceros o interés particular</t>
  </si>
  <si>
    <t>Procesos disciplinarios</t>
  </si>
  <si>
    <t>Se debe tener presente la ley 734 de 2002 estatuto disciplinario. Revisar los fallos disciplinarios y los conceptos con fundamento jurídico.</t>
  </si>
  <si>
    <t>Conceptos jurídicos y fallos disciplinarios</t>
  </si>
  <si>
    <t>Total revisiones realizadas / total revisiones programadas</t>
  </si>
  <si>
    <t>Tráfico de influencias</t>
  </si>
  <si>
    <t>procesos penales</t>
  </si>
  <si>
    <t>Rara vez</t>
  </si>
  <si>
    <t>Estudios previos o de factibilidad superficial</t>
  </si>
  <si>
    <t>Contratación indebida, que no esté acorde a la necesidad real de la dependencia u oficina</t>
  </si>
  <si>
    <t>Comunicar si hay cambios en la normatividad vigente mediante circular</t>
  </si>
  <si>
    <t>Delegado De Contratación</t>
  </si>
  <si>
    <t>Número de capacitaciones realizadas / total capacitaciones programadas</t>
  </si>
  <si>
    <t>Inadecuada verificación de la idoneidad y/o experiencia del perfil a contratar en los estudios previos</t>
  </si>
  <si>
    <t>Verificar los requisitos de idoneidad</t>
  </si>
  <si>
    <t>Detrimento patrimonial</t>
  </si>
  <si>
    <t>realizar lista de chequeo para verificar el cumplimiento de los requisitos</t>
  </si>
  <si>
    <t>Intereses personales por parte de funcionarios de la cámara de representantes</t>
  </si>
  <si>
    <t>Establecimiento de requisitos técnicos o financieros focalizados para el favorecimiento o particular</t>
  </si>
  <si>
    <t>Descentralización de la elaboración de los documentos previos, involucrando el área técnica y el responsable de la contratación para la estructuración de esos documentos.</t>
  </si>
  <si>
    <t>Documentos previos</t>
  </si>
  <si>
    <t xml:space="preserve">No. De procesos adelantados en conjunto entre el área técnica y contratación / total de procesos de página adelantados. </t>
  </si>
  <si>
    <t>acta de comité de contratación</t>
  </si>
  <si>
    <t>Gestión financiera</t>
  </si>
  <si>
    <t xml:space="preserve">Riesgo financiero </t>
  </si>
  <si>
    <t>Capacitaciones, TOKEN de SIIFR nación, proceso y procedimiento de seguridad avalado por la oficina de control interno.</t>
  </si>
  <si>
    <t xml:space="preserve">Jefe Financiero </t>
  </si>
  <si>
    <t xml:space="preserve">Mensual </t>
  </si>
  <si>
    <t>Gestión de las tic´s</t>
  </si>
  <si>
    <t>Ausencia del mecanismo de suspensión de claves</t>
  </si>
  <si>
    <t>Tecnológico</t>
  </si>
  <si>
    <t>1. Mal funcionamiento del sistema de información</t>
  </si>
  <si>
    <t>Informes</t>
  </si>
  <si>
    <t>Jefe De La Oficina De Planeación Y Sistemas Y Funcionario Y/O Contratista Delegado</t>
  </si>
  <si>
    <t>Cada vez que el riesgo se materialice.</t>
  </si>
  <si>
    <t xml:space="preserve">Cuadro de control </t>
  </si>
  <si>
    <t xml:space="preserve">De Evaluación </t>
  </si>
  <si>
    <t>Control, Evaluación y Seguimiento</t>
  </si>
  <si>
    <t>No advertir posibles situaciones que deriven en actos de corrupción.</t>
  </si>
  <si>
    <t>Riesgo de Corrupción</t>
  </si>
  <si>
    <t>Ocultamiento de información relevante que incide en la gestión o en posibles atos de corrupción</t>
  </si>
  <si>
    <t>Rara Vez</t>
  </si>
  <si>
    <t>Evitar</t>
  </si>
  <si>
    <t xml:space="preserve">Actas mesa de trabajo </t>
  </si>
  <si>
    <t>Líder de Proceso</t>
  </si>
  <si>
    <t xml:space="preserve">Semestral </t>
  </si>
  <si>
    <t>Mesas de trabajo ejecutadas / Mesas de trabajo Ejecutadas</t>
  </si>
  <si>
    <t>NO ENVIAN EVIDENCIA</t>
  </si>
  <si>
    <t>PLAN ANTICORRUPCIÓN Y DE ATENCIÓN AL CIUDADANO 2019</t>
  </si>
  <si>
    <t>Se esta cumpliendo con la actividad de seguimiento y monitoreo.</t>
  </si>
  <si>
    <t>ACCION CUMPLIDA</t>
  </si>
  <si>
    <t>PLAN ANTICORRUPCIÓN Y DE ATENCIÓN AL CIUDADANO 2020</t>
  </si>
  <si>
    <t>01/02/2020 al 31/12/2020</t>
  </si>
  <si>
    <t xml:space="preserve">Actualizar el Mapa de Riesgos Institucionales (Gestión,  digital, corrupción) y el Plan Anticorrupción y Atención al Ciudadano. </t>
  </si>
  <si>
    <t>01/01/2020 al 31/01/2020</t>
  </si>
  <si>
    <t>Divulgación por cualquiera de los diferentes medios de comunicación los Mapas y planes elaborados.</t>
  </si>
  <si>
    <t>Dar a conocer el Mapa de Riesgo a los diferentes líderes de los Procesos.</t>
  </si>
  <si>
    <t>01/02/2020 al 18/03/2020</t>
  </si>
  <si>
    <t>30/04/2020 al 31/12/2020</t>
  </si>
  <si>
    <t>22/01/2020 al 31/01/2020</t>
  </si>
  <si>
    <t>Promoción y socialización del procedimiento de RdeC de la Corporación y de los Congresistas.</t>
  </si>
  <si>
    <t>Elaboración de circular en la cual se sensibilice sobre la importancia de llevar a cabo la audiencia pública y/u otras actividades de la RdeC entre las dependencias de la entidad.</t>
  </si>
  <si>
    <t>Elaboración de circular en la que se exhorta al cumplimiento de la obligación  de presentar informe de gestión anual de los Honorables Representantes.</t>
  </si>
  <si>
    <t>Mesa Directiva</t>
  </si>
  <si>
    <t>Actas de reunión y cronograma de actividades.</t>
  </si>
  <si>
    <t xml:space="preserve">Presidencia y/o equipo responsable  </t>
  </si>
  <si>
    <t>Diseño y divulgación por medio de circular del formato de declaración de conflictos de intereses de los Representantes a la Cámara.</t>
  </si>
  <si>
    <t>Mesa Directiva/ Oficina de Planeación y Sistemas/ Oficina de Información y Prensa</t>
  </si>
  <si>
    <t>1.4</t>
  </si>
  <si>
    <t>Actualización de la base de datos donde se incluyan los grupos de interés y los representantes de la sociedad civil.</t>
  </si>
  <si>
    <t>Base de datos actualizada.</t>
  </si>
  <si>
    <t>Presidencia</t>
  </si>
  <si>
    <t xml:space="preserve">Implementación de las acciones propuestas por la ciudadanía y adoptadas dentro del Cuarto Plan de Acción para un Congreso Abierto y Transparente. </t>
  </si>
  <si>
    <t>Reubicación del link de la declaración del conflicto de intereses en la página web y publicación en la gaceta.</t>
  </si>
  <si>
    <t>Actualización mensual de los listados de los funcionarios que integran las UTL</t>
  </si>
  <si>
    <t xml:space="preserve">Consolidación y actualización de los perfiles de los representantes en la página web de la Cámara de Representantes. </t>
  </si>
  <si>
    <t>mensual</t>
  </si>
  <si>
    <t>2.3</t>
  </si>
  <si>
    <t>Promover la importancia del cumplimiento de la Rendición de Cuentas de los Congresistas y la participación ciudadana en la Rendición de Cuentas Institucional.</t>
  </si>
  <si>
    <t>Capacitación de las UTL para que se apropien del formato estándar de informe de gestión anual de los Honorables Representantes.</t>
  </si>
  <si>
    <t>organizadores de cada evento</t>
  </si>
  <si>
    <t xml:space="preserve">Presentar propuesta de Política de atención al ciudadano </t>
  </si>
  <si>
    <t>Documento presentado al SGC</t>
  </si>
  <si>
    <t>Solicitud presentada a la DGA</t>
  </si>
  <si>
    <t>Sensibilización en las dependencias responsables donde funciona el Centro de Relevo</t>
  </si>
  <si>
    <t xml:space="preserve">Guía para medir la percepción de los servidores públicos de la Cámara de Representantes que tienen la responsabilidad de interactuar diariamente con los ciudadanos en la atención de PQRD.   </t>
  </si>
  <si>
    <t xml:space="preserve">Documento presentado al SGC </t>
  </si>
  <si>
    <t>Incluir en el link de Transparencia de la página Web de la entidad, videos sobre la misionalidad y funcionamiento de la Cámara de Representantes, en lenguaje claro, lengua de señas y subtitulación.</t>
  </si>
  <si>
    <t xml:space="preserve">2 Videos publicados en el link de Transparencia </t>
  </si>
  <si>
    <t xml:space="preserve"> 30/11/2020</t>
  </si>
  <si>
    <t xml:space="preserve">Realizar y divulgar la campaña informativa Versión 5.0, sobre la responsabilidad de los funcionarios frente a los derechos y atención de los ciudadanos. </t>
  </si>
  <si>
    <t>Campaña informativa realizada y divulgada</t>
  </si>
  <si>
    <t xml:space="preserve">Fortalecer las competencias de los funcionarios de la Entidad en: servicio al ciudadano, atención a personas con enfoque diferencial y lenguaje claro. </t>
  </si>
  <si>
    <t xml:space="preserve"> 2 sensibilizaciones realizadas</t>
  </si>
  <si>
    <t>Realizar caracterización de usuarios de derechos de petición.</t>
  </si>
  <si>
    <t>Actualizar Procedimiento de atención a derechos de petición que presente la ciudadanía ante a Cámara de Representantes, ajustándolo a la plataforma ControlDoc.</t>
  </si>
  <si>
    <t>Procedimiento actualizado y presentado al SGC</t>
  </si>
  <si>
    <t>Presentar propuesta Protocolos de atención</t>
  </si>
  <si>
    <t>Actualizar Instructivo para la atención de derechos de petición que presente la ciudadanía ante la Cámara de Representantes, ajustándolo a la plataforma ControlDoc.</t>
  </si>
  <si>
    <t>Instructivo actualizado y presentado al SGC</t>
  </si>
  <si>
    <t>5.3</t>
  </si>
  <si>
    <t xml:space="preserve">Presentar a la Dirección Administrativa, las especificaciones técnicas para la adquisición del Sistema de reproducción portable y amplificación para el fortalecimiento del Programa de Visitas Guiadas al Congreso. </t>
  </si>
  <si>
    <t>Solicitar la contratación de edición y reproducción del material promocional para la UAC y las Visitas Guiadas al Congreso</t>
  </si>
  <si>
    <t xml:space="preserve">Solicitud presentada por la UAC y certificación de divulgación 
</t>
  </si>
  <si>
    <t>Solicitud adquisición  presentada a la DGA</t>
  </si>
  <si>
    <t>15 de diciembre de 2020 y cuando surjan modificaciones</t>
  </si>
  <si>
    <t>28 de febrero de 2020 y cuando surjan modificaciones</t>
  </si>
  <si>
    <t>30 de septiembre de 2020</t>
  </si>
  <si>
    <t>28 de febrero de 2020 – 4ºtrim. 2019</t>
  </si>
  <si>
    <t>30 de abril de 2020 – 1 trim. 2020</t>
  </si>
  <si>
    <t>31 de julio de 2020 – 2º trim. 2020</t>
  </si>
  <si>
    <t>31 de octubre de 2020 – 3 trim. 2020</t>
  </si>
  <si>
    <t>12 Tips de sensibilización diseñados y divulgados.</t>
  </si>
  <si>
    <t># tips de sensibilización divulgados ____________________ 12 tips de sensibilización diseñados</t>
  </si>
  <si>
    <t>20 de marzo de 2020</t>
  </si>
  <si>
    <t>20 de junio de 2020</t>
  </si>
  <si>
    <t>20 de septiembre de 2020</t>
  </si>
  <si>
    <t>10 de diciembre de 2020</t>
  </si>
  <si>
    <t>1º de febrero de 2020 a 31 de diciembre de 2020</t>
  </si>
  <si>
    <r>
      <t># informes</t>
    </r>
    <r>
      <rPr>
        <u/>
        <sz val="8"/>
        <color theme="1"/>
        <rFont val="Arial"/>
        <family val="2"/>
      </rPr>
      <t xml:space="preserve"> </t>
    </r>
    <r>
      <rPr>
        <sz val="8"/>
        <color theme="1"/>
        <rFont val="Arial"/>
        <family val="2"/>
      </rPr>
      <t>publicados
____________________
12 informes de los integrantes de las UTL’s correspondientes al año 20120</t>
    </r>
  </si>
  <si>
    <t>31 de diciembre de 2020</t>
  </si>
  <si>
    <t>20 de julio de 2019 a 16 de diciembre de 2020</t>
  </si>
  <si>
    <t>16 de marzo de 2020a 20 de junio de 2020</t>
  </si>
  <si>
    <t xml:space="preserve">Publicación de los documentos y actos administrativos del proceso de contratación en el SECOP I o II según corresponda </t>
  </si>
  <si>
    <t>Actualizar dentro de la página web de la Corporación el link de Contacténos que forma parte del menú de Servicios al Ciudadano.</t>
  </si>
  <si>
    <t>Actualizar el link de Contáctenos en lengua de señas colombiana y en inglés.</t>
  </si>
  <si>
    <t>30 de junio al 30 de noviembre de 2020</t>
  </si>
  <si>
    <t>Dos reportes actualizados</t>
  </si>
  <si>
    <t>Divisón de Personal</t>
  </si>
  <si>
    <t xml:space="preserve">Primer corte a 30 de marzo se presenta el último día hábil de abril.
Segundo corte a 30 de octubre se presenta el último día hábil de noviembre
</t>
  </si>
  <si>
    <t>Publicar el Informe, que por requerimiento anual de la Comisión Legal de Cuentas, es presentado por la Corporación a esa célula Congresional.</t>
  </si>
  <si>
    <t>Realizar la publicación de informes trimestrales de supervisión sobre la ejecución de los contratos.</t>
  </si>
  <si>
    <t>Actualizar en el link de Transparencia de la página Web de la Cámara de Representantes República, ítems competencia de la Unidad de Atención Ciudadana.</t>
  </si>
  <si>
    <t>Información actualizada en el link de Transparencia de la página Web</t>
  </si>
  <si>
    <t>30 de junio de 2020</t>
  </si>
  <si>
    <t>30 de noviembre de 2020</t>
  </si>
  <si>
    <t>Adelantar campaña de divulgación sobre datos abiertos y la importancia de abrir y reutilizar datos.</t>
  </si>
  <si>
    <t>Una campaña de divulgación interna a través de los diferentes medios de comunicación y difusión de la Corporación (correo electrónico, cartelera digital, página web, intranet, etc.)</t>
  </si>
  <si>
    <t>Un informe soportado con evidencias de las acciones realizadas de la campaña</t>
  </si>
  <si>
    <t>Oficina de Planeación y Sistemas, Oficina de Información y Prensa</t>
  </si>
  <si>
    <t>Febrero de 2020</t>
  </si>
  <si>
    <t xml:space="preserve">Realizar jornada de sensibilización al interior de la Cámara de Representantes sobre datos abiertos. </t>
  </si>
  <si>
    <t>Una jornada de sensibilización interna.</t>
  </si>
  <si>
    <t>Un informe soportado con evidencias de la actividad realizada</t>
  </si>
  <si>
    <t>1.17.</t>
  </si>
  <si>
    <t>Construir participativamente la política de datos abiertos de la Cámara de Representantes.  Esta política se realizará de manera conjunta, mediante mesas de trabajo, que estarán conformadas por los representantes de las dependencias de la Corporación que producen y custodian información.</t>
  </si>
  <si>
    <t>Una Política de Datos Abiertos</t>
  </si>
  <si>
    <t>Mesa Directiva y Secretaría General (Líderes área legislativa) / Dirección Administrativa (líder área administrativa) / Oficina de Planeación y Sistemas (líder técnico).</t>
  </si>
  <si>
    <t>Marzo de 2020</t>
  </si>
  <si>
    <t>1.18.</t>
  </si>
  <si>
    <t>Emitir Acto Administrativo de adopción de la política de datos abiertos.</t>
  </si>
  <si>
    <t>Un acto administrativo</t>
  </si>
  <si>
    <t>1.19.</t>
  </si>
  <si>
    <t>Elaborar instructivo técnico de publicación de la información de datos abiertos al interior de la Cámara de Representantes.</t>
  </si>
  <si>
    <t xml:space="preserve">Un instructivo </t>
  </si>
  <si>
    <t xml:space="preserve"> Un instructivo</t>
  </si>
  <si>
    <t>Abril de 2020</t>
  </si>
  <si>
    <t>1.20.</t>
  </si>
  <si>
    <t>Identificar información prioritaria para la ciudadanía con el fin de ampliar el actual conjunto de datos abiertos.</t>
  </si>
  <si>
    <t>Nuevo conjunto de Datos Abiertos en el portal www.datos.gov.co del Ministerio de Tecnologías de la Información y las Comunicaciones</t>
  </si>
  <si>
    <t>Nuevo conjunto de datos abiertos</t>
  </si>
  <si>
    <t>Mesa Directiva y Secretaría General (Líderes área legislativa) Dirección Administrativa (líder área administrativa) Oficina de Planeación y Sistemas (líder técnico)</t>
  </si>
  <si>
    <t>1.21.</t>
  </si>
  <si>
    <t>Elaborar Cartilla Virtual para explicar al ciudadano la información que se puede consultar en la página web de la Cámara de Representantes y en el portal www.datos.gov.co en datos abiertos.</t>
  </si>
  <si>
    <t>Una Cartilla virtual</t>
  </si>
  <si>
    <t>Una Cartilla Virtual</t>
  </si>
  <si>
    <t>1.22.</t>
  </si>
  <si>
    <t xml:space="preserve">Realizar divulgación de los Datos Abiertos de la Cámara de Representantes a través de los diferentes medios de comunicación y difusión interna y externa de la Corporación (correo electrónico, cartelera digital, página web, intranet, redes sociales, Noticiero NCR, etc) </t>
  </si>
  <si>
    <t xml:space="preserve">Una campaña de difusión interna y externa de Datos Abiertos.  </t>
  </si>
  <si>
    <t>Mayo de 2020</t>
  </si>
  <si>
    <t>1.23.</t>
  </si>
  <si>
    <t>Actualizar el directorio de entidades, agremiaciones, asociaciones y otros grupos de interés relacionadas con la Cámara de Representantes.</t>
  </si>
  <si>
    <t>Directorio actualizado</t>
  </si>
  <si>
    <t>Secretaría General / Oficina de Planeación y Sistemas</t>
  </si>
  <si>
    <t>Junio de 2020</t>
  </si>
  <si>
    <t>1.24.</t>
  </si>
  <si>
    <t>Realizar una capacitación a los funcionarios de la Corporación  sobre el ámbito de aplicación de la Ley 1581 de 2012 de Protección de Datos Personales y sus decretos reglamentarios</t>
  </si>
  <si>
    <t>Una capacitación</t>
  </si>
  <si>
    <t>1.25.</t>
  </si>
  <si>
    <t>Elaborar y socializar los procedimientos de recolección, almacenamiento, uso, circulación y/o supresión propios de tratamiento de datos personales y los procedimientos de actualización y reporte de incidentes de seguridad ante el Registro Nacional de Bases de Datos –RNBD- de la Superintendencia de Industria y Comercio –SIC-.</t>
  </si>
  <si>
    <t>Procedimientos elaborados y socializados</t>
  </si>
  <si>
    <t>Noviembre de 2020</t>
  </si>
  <si>
    <t>1.26.</t>
  </si>
  <si>
    <t>Divulgar y socializar comunicados y mensajes de sensibilización de la información publicada en la sección de transparencia de la página web de la Cámara de Representantes, en cumplimiento de la Ley 1712 de 2014 y sus decretos reglamentarios. Esto se hará a través de los diferentes medios de comunicación y difusión interna y externa de la Corporación (correo electrónico, cartelera digital, página web, redes sociales, Noticiero NCR).</t>
  </si>
  <si>
    <t xml:space="preserve">Comunicados y/o mensajes de sensibilización sobre la información publicada en la sección de transparencia de la página web de la Cámara de Representantes. </t>
  </si>
  <si>
    <t>2 Comunicados o mensajes de sensibilización</t>
  </si>
  <si>
    <t>Marzo y Mayo de 2020</t>
  </si>
  <si>
    <t>1.27.</t>
  </si>
  <si>
    <t>Visibilizar y mejorar la accesibilidad del link de Registro de Intereses Privados.</t>
  </si>
  <si>
    <t>Reubicación del Link de Registro de Intereses Privados</t>
  </si>
  <si>
    <t>Reubicación del link en la Página Web</t>
  </si>
  <si>
    <t>1.28.</t>
  </si>
  <si>
    <t xml:space="preserve">Publicar en la Página Web, el Libro de Registro de Intereses Privados de los Representantes a la Cámara, y el link de la publicación de la Gaceta. </t>
  </si>
  <si>
    <t>Publicación de Registro de Intereses Privados y publicación de la Gaceta En Página Web</t>
  </si>
  <si>
    <t>Publicación / Publicación en Página Web de registro de intereses privados y Gaceta</t>
  </si>
  <si>
    <t>1.29.</t>
  </si>
  <si>
    <t>Fortalecer el mecanismo que visibiliza la Declaración de Conflicto de intereses de los Representantes a la Cámara, mediante el diseño y divulgación del formato de Declaración de Conflictos de Intereses de los Representantes a la Cámara.</t>
  </si>
  <si>
    <t>Formato de Declaración de Conflictos divulgado a través de los diferentes medios de comunicación y difusión interna y externa de la Corporación (circular, correo electrónico, cartelera digital, página web, intranet)</t>
  </si>
  <si>
    <t>Mesa Directiva / Oficina de Planeación y Sistemas / Oficina de Información y Prensa</t>
  </si>
  <si>
    <t>Capacitación del Formato de Declaración de Conflicto de intereses de los Representantes a la Cámara, a los Representantes a la Cámara y sus UTLs.</t>
  </si>
  <si>
    <t>Capacitación realizada</t>
  </si>
  <si>
    <t>1.30.</t>
  </si>
  <si>
    <t>Publicar el perfil de los Representantes a la Cámara en la página web en la sección “Representantes”.</t>
  </si>
  <si>
    <t>Consolidación y actualización de los perfiles de los Representantes en la Página Web de la Cámara de Representantes.</t>
  </si>
  <si>
    <t>publicar el perfil de los Representantes a la Cámara / Consolidación y actualización de los perfiles</t>
  </si>
  <si>
    <t>Diciembre de 2020</t>
  </si>
  <si>
    <t>1.31.</t>
  </si>
  <si>
    <t>Realizar acciones para incentivar el derecho a la participación democrática en temas legislativos desde los territorios, según Resolución 1331 de 2017.</t>
  </si>
  <si>
    <t>Implementar la estrategia de Encuentros Ciudadanos, realizando 2 encuentros con aliados estratégicos.</t>
  </si>
  <si>
    <t>Entre 1 de febrero y 31 de diciembre de 2020</t>
  </si>
  <si>
    <t>1.32.</t>
  </si>
  <si>
    <t>Trazar hoja de ruta para la construcción académica de laboratorio de innovación legislativa</t>
  </si>
  <si>
    <t>Hoja de ruta diseñada</t>
  </si>
  <si>
    <t>Entre 1 de febrero y 30 de junio de 2020</t>
  </si>
  <si>
    <t>1.33.</t>
  </si>
  <si>
    <t>Promover el control social, desde el empoderamiento ciudadano y el contacto directo con sus Representantes.</t>
  </si>
  <si>
    <t>Agenda abierta de congresistas medio día a las comunidades en Bogotá y en región. Periodicidad 1 por legislatura</t>
  </si>
  <si>
    <t>una agenda realizada / una agenda programada</t>
  </si>
  <si>
    <t>Mesa Directiva, Secretaría General, UTLs   y Dirección Administrativa.</t>
  </si>
  <si>
    <t>1.34.</t>
  </si>
  <si>
    <t>Mejorar los mecanismos de participación democrática  consagrados en la Constitución (Cabildeo)</t>
  </si>
  <si>
    <t>Visibilizar la forma para disponer información de cabildeo mediante la creación de un formato obligatorio para entidades de orden nacional que incluya instructivo para los enlaces y formato de registro.</t>
  </si>
  <si>
    <t>Visualización actualizada</t>
  </si>
  <si>
    <t>1.35.</t>
  </si>
  <si>
    <t>Ciclo de capacitaciones en Participación Ciudadana, Conflicto de Interés y lenguaje claro</t>
  </si>
  <si>
    <t>6 capacitaciones 3 en primer semestre y 3 en segundo semestre citaciones</t>
  </si>
  <si>
    <t>Secretaría General y División de Personal</t>
  </si>
  <si>
    <t>30 de junio de 2020
30 de noviembre de 2020</t>
  </si>
  <si>
    <t>Mesa Directiva
Subsecretaría General</t>
  </si>
  <si>
    <t>número de encuentros realizados 
___________________
2 encuentros propuestos</t>
  </si>
  <si>
    <t>Hoja de ruta desarrollada
___________________
hoja de ruta propuesta</t>
  </si>
  <si>
    <t>Capacitaciones realizadas
_________________
6 capacitaciones programadas</t>
  </si>
  <si>
    <t>Realizar y publicar informes semestrales de derechos de petición que incluyan estadísticas y análisis</t>
  </si>
  <si>
    <t>Dos Informes publicados en la página Web</t>
  </si>
  <si>
    <t>30 de julio de 2020</t>
  </si>
  <si>
    <t>Realizar y publicar reportes semestrales con las solicitudes de acceso a la información pública.</t>
  </si>
  <si>
    <t>Número de Informes publicados en la página Web
___________________
Dos informes programados para publicar en página web</t>
  </si>
  <si>
    <t>30 de julio de 2020
30 de enero de 2021</t>
  </si>
  <si>
    <t>Número de Informes publicados en la página Web
__________________
Dos informes programados para publicar en página web</t>
  </si>
  <si>
    <t>Realizar informe de limpieza y mantenimiento preventivo y correctivo de los documentos sonoros y audiovisuales de la Corporación.</t>
  </si>
  <si>
    <t>Un informe de mantenimiento preventivo y correctivo</t>
  </si>
  <si>
    <t>Fortalecer la conservación y preservación de los archivos audiovisuales, sonoros y otros archivos especiales, generados en medio análogos, de conformidad con normas técnicas y estándares internacionales vigentes.</t>
  </si>
  <si>
    <t>9.450 documentos sonoros y/o audiovisuales intervenidos con proceso técnico de digitalización, conservación, copias de seguridad y actualización, durante la vigencia 2020.</t>
  </si>
  <si>
    <t>Desarrollar las acciones a corto, mediano y largo plazo tendientes a asegurar la preservación a largo plazo de los documentos electrónicos de archivo (documentos sonoros y/o audiovisuales).</t>
  </si>
  <si>
    <t>Un Plan de Preservación Digital a Largo Plazo</t>
  </si>
  <si>
    <t># de documentos sonoros y audiovisuales intervenidos
___________________
9.450 documentos programados a proceso técnico de digitalización, conservación, copias de seguridad y actualización</t>
  </si>
  <si>
    <t>Fortalecer conocimientos de los funcionarios sobre accesibilidad</t>
  </si>
  <si>
    <t>Una actividad de sensibilización</t>
  </si>
  <si>
    <t>4.2.</t>
  </si>
  <si>
    <t>Actualizar la página web de la Corporación con criterios de accesibilidad mínimo nivel A, en el marco de la Resolución 3564 de 2015 de MINTIC –Art 5- y Norma técnica NTC5854.</t>
  </si>
  <si>
    <t>Página web actualizada con criterios de accesibilidad</t>
  </si>
  <si>
    <t xml:space="preserve">43 requerimientos cada cuatro meses </t>
  </si>
  <si>
    <t>1ª publicación a más tardar el 19 de junio de 2020.
2ª publicación a más tardar el 30 de noviembre de 2020</t>
  </si>
  <si>
    <t># requerimientos radicados
___________________
129 requerimientos programados</t>
  </si>
  <si>
    <t>1er requerimiento: entre el 1 y 6 de marzo de 2020. 
2do requerimiento: entre el 1 y 6 de julio de 2020.
3er requerimiento: entre el 1 y 6 de noviembre de 2020</t>
  </si>
  <si>
    <t># informes publicados de ejecución presupuestal
__________________
12 informes de ejecución presupuestal</t>
  </si>
  <si>
    <t>Los instrumentos de Gestión fueron actualizados con cada uno de los líderes  de los procesos ( Plan Anticorrupción y Atención al Ciudadano -2020, Mapa de Riesgo de la Entidad(Riesgos de Gestión, digital, corrupción) y aprobados en el  Comité de Control Interno el 30 de enero del año en curso 
https://www.camara.gov.co/plan-anticorrupcion-y-de-atencion-al-ciudadano
https://www.camara.gov.co/sites/default/files/2020-02/Plan%20Anticorrupcion%20y%20Atencion%20al%20Ciudadano%202020.docx</t>
  </si>
  <si>
    <t>Una vez aprobados y socializados los instrumentos de Gestión ( Plan Anticorrupción y Atención al Ciudadano -2020, Mapa de Riesgo de la Entidad(Riesgos de Gestión, digital, corrupción por el equipo técnico de calidad, líderes de los procesos ,y Comité de Control Interno  se publican en la pagina web como lo consta  el linkhttps://www.camara.gov.co/plan-anticorrupcion-y-de-atencion-al-ciudadano
https://www.camara.gov.co/sites/default/files/2020-02/Plan%20Anticorrupcion%20y%20Atencion%20al%20Ciudadano%202020.docx</t>
  </si>
  <si>
    <r>
      <t xml:space="preserve">Mediante Acta No. 1 del 30 de enero de 2020 DEL Comité de Control Interno fueron aprobados los Mapas de Riesgos y el Plan Anticorrupción y Atención al Ciduadano.
</t>
    </r>
    <r>
      <rPr>
        <b/>
        <sz val="8"/>
        <rFont val="Arial"/>
        <family val="2"/>
      </rPr>
      <t>ACCION CUMPLIDA</t>
    </r>
  </si>
  <si>
    <t>Se realízó la socialización de los instrumentos de Gestión ( Plan Anticorrupción y Atención al Ciudadano -2020, Mapa de Riesgo de la Entidad (Riesgos de Gestión, digital, corrupción)) mediante oficio 086 de febrero 11-2020 y vía email el 04 de febrero,en la cual se le informaba sobre la aprobación, divulgación y ubicación de los diferente planes y Mapas</t>
  </si>
  <si>
    <t>Envían oficos y correos de socialización de los planes y mapas.
ACCION CUMPLIDA</t>
  </si>
  <si>
    <t xml:space="preserve">Informan que se notificó a los diferentes líderes de los procesos, vía email, para que aplicaran el principio del autocontrol, monitoreo de actividades plasmadas en el Plan, y de común acuerdo con sus subalternos tuvieran en cuenta las actividades de Control e indicadores y acciones vía email </t>
  </si>
  <si>
    <t>Se esta cumpliendo con la acción de actualizar y revisar los instrumentos de gestión.</t>
  </si>
  <si>
    <t>Se realizó el primer informe de seguimiento al plan anticorrupcion con corte al 30 de abril. Publicado el 15 de mayo de 2020</t>
  </si>
  <si>
    <t>Definición de metodología y actividades a seguir para la realización de la audiencia pública de RdeC.</t>
  </si>
  <si>
    <t>Se elaboró cronograma con las principales actividades a desarrollar dentro del evento de audiencia de rendición de cuentas dentro del mismo también se encuentra asignada la dependencia responsable de cada actividad. Este cronograma puede presentar cambios, en atención a las medidas que se puedan adoptar para superar la problemática causada por el COVID -19. Anexo un (01) folio.</t>
  </si>
  <si>
    <t>No envían ningún avance a la actividad que es la elaboración de una circular. 
EN EJECUCION</t>
  </si>
  <si>
    <t xml:space="preserve">Informan que realizaron una actividad adicional, una capacitación programada dirigida al personal responsable de la RdeC en la Corporación con el fin de dar a conocer el proceso de rdec con enfoque en derechos humanos y paz, acorde a los nuevos lineamientos dados por dafp. Dicha capacitación se llevó a cabo el día veinte (20) de febrero de 2020, en la sala de juntas de la Presidencia de la Cámara. Se adjunta como evidencia oficio D.P: 4.1.-246-2020 en donde se informa por parte de la División de personal la programación de la capacitación. </t>
  </si>
  <si>
    <t xml:space="preserve">No envían evidencia del avance de la actualización de la base de datos de los grupos de interés.
EN EJECUCION. </t>
  </si>
  <si>
    <t>Se reubico el link en la página web: http://camara.gov.co/registro-de-conflicto-intereses-honorables-representantes</t>
  </si>
  <si>
    <t>Revisada la página web se evidencio el link de Declaración de Confilctos. 
ACTIVIDAD CUMPLIDA</t>
  </si>
  <si>
    <t>Informan que se encuentran en la actualización de la página web y los perfiles de los representantes se encuentra en el siguiente link: http://camara.gov.co/representantes</t>
  </si>
  <si>
    <t>Revisando el portal de datos abiertos los proyectos de ley, la última actualización se realizo el 18 de junio de 2019 y en la página web si se encuentran actualizados hasta 2020</t>
  </si>
  <si>
    <t>La Secretairía General consolido y envió para publicación en  el portal web los informes de rendición de cuentas de los Representanes a la Cámara sobre su gestión durante la legislatura 2018'2019, en formato word, se puede encontrar en el siguiente link: 
http://camara.gov.co/rendicion-de-cuentas-de-los-honorables-representantes-a-la-camara</t>
  </si>
  <si>
    <t xml:space="preserve">Se encuentra publicado el informe de la legislatura 2018 - 2019, faltaría publicar la legislatura 2019 - 2020 que se realizará despúes del 20 de julio de 2020.
En el portal de datos abiertos no se encuentra publicado.
EN EJECUCIÓN
</t>
  </si>
  <si>
    <t xml:space="preserve">Revisada la página web en el link de Representantes se encuentra públicada la información actualizada de cada representante.
</t>
  </si>
  <si>
    <t>Informan que en el micrositio web se encuentra la información y tambien se puede descaargar en formato excel.
http://www.camara.gov.co/representantes</t>
  </si>
  <si>
    <t xml:space="preserve"> </t>
  </si>
  <si>
    <t>En el marco de esta actividad la Oficina de Planeación y Sistemas ha adelantado las siguientes gestiones:
-  Se programaron tres mesas de trabajo con los funcionarios de la Corporación, los días 11 y 12 de marzo, en el Salón Amarillo del Capitolio Nacional.  Dos, el día 11 de marzo y una el 12 de marzo, para lo cual se realizó amplia convocatoria y solicitud de inscripción.   Ver evidencias del numeral 1 al 13.  
Cabe recordar que previo a las mesas de trabajo, el 19 de febrero de 2020 se llevó a cabo una sesión de sensibilización y socialización con el apoyo y acompañamiento de MINTIC, entidad que participó con la Dra. Ana Carolina Escobar como facilitadora de conocimientos en Datos Abiertos.
- La agenda de trabajo se desarrolló con el temario que se presenta en la evidencia 14. Agenda MESA DE TRABAJO DATOS ABIERTOS 11 y 12 de marzo, para lo cual se contó y se obtuvo de las mesas de trabajo el siguiente material que se adjunta en las evidencias del numeral 15 a 18:
·         Presentación de la Oficina de Planeación
·         Presentación de MINTIC
·         Formulario diligenciado por las dependencias en relación a la información 
          producida y custodiada por las dependencias mesa trabajo 11 y 12 marzo
·         Formulario aplicado para priorizar información[on en dato abierto
Se adjunta registro de asistencia que se evidencia en los soportes del numeral 19 al 26.
-  A partir de la sesión de sensibilización, las mesas de trabajo y los ejercicios realizados durante estas actividades, la Oficina de Planeación y Sistemas elaboró un proyecto de documento de política de datos abiertos en la Cámara de Representantes, el cual fue presentado a la Mesa Directiva, la Secretaria General y la Dirección Administrativa para su revisión, comentarios y sugerencias.  
Una vez agotado el plazo de recepción de observaciones, y de acuerdo a los comentarios recibidos se hicieron ajustes al proyecto de política y se presentó nuevamente una versión final a la Mesa Directiva, la Secretaria General y la Dirección Administrativa, para ser puesta a consideración del Comité Coordinador de Control Interno y su posterior aprobación mediante resolución, conforme se evidencia en las notas internas OPS1.6-269-2020 y OPS1.6-303-2020 radicadas mediante correo electrónico el 24 de abril y 6 de mayo de 2020, respectivamente, según soportes de los numerales 27 y 28.</t>
  </si>
  <si>
    <t>La Oficina de Planeación y Sistemas,con el fin de identificar la información prioritaria para la ciudadanía  en dato abiero, preparó un custionario (formulario) , el cual arrrojo un listado de la información, de  los cuales cinco ya se están publicando. 
Aunque en la actividad del 4º Plan de Congreso Abierto y Transparente, la intención es ampliar el actual conjunto de Datos Abiertos, por el contrario todo indica que lo pertinente es reducirlo. Sin embargo así sean pocos los grupos de Datos Abiertos, éstos deben ser de calidad y de verdadero interés para el ciudadano. En lo cual se tendrá en cuenta la Política de Datos Abiertos que en paralelo a esta actividad se está elaborando y adoptando.
Por lo anterior y teniendo en cuenta que prácticamente toda la información postulada como prioritaria es del resorte del área misional, es decir proviene de la gestión de la Secretaría General y las Comisiones, se puso en consideración de la máxima autoridad del área legislativa, la Mesa Directiva, y del líder del proceso legislativo, el Secretario General, para poder concretar los correspondientes protocolos de publicidad en dato abierto.</t>
  </si>
  <si>
    <t xml:space="preserve">Secretaria General informa que el directorio se encuentra actualizado y publicado en la página web en el siguiente link:
https://www.camara.gov.co/37-directorio-de-agremiaciones-asociaciones-y-otros-grupos-de-interes
</t>
  </si>
  <si>
    <t>ACTIVIDAD CUMPLIDA</t>
  </si>
  <si>
    <t>La Ssecretaria General innforma que el libro se encuentra disponible para descargar ene sl siguiente link:
http://camara.gov.co/registro-de-conflicto-intereses-honorables-representantes</t>
  </si>
  <si>
    <t>La actividad esta parcialmente cumplida puesto que no se evidencia el link de la gaceta donde se encuentra publicado.
ACTIVIDAD EN EJECUCIÓN</t>
  </si>
  <si>
    <t>El formato de Declaración de Conflictos divuilgado a través de los diferentes medios de comunicación y difusión interna y externa de la Corporación (circular, correo electronico, carteleraa digital, página web, intranet). En conjunto con el Presidente de la Cámara se emitió y socializó por correo masivo la ciruclar No. 113 ¨Socialización nuevo formato para la presentación del conflicto de interesesm de conformidad con el artículo 286 y 287 de la Ley 5a de 1992¨.
Envían: Corero masivo socializando la circular No. 113, la circular, formato conflicto de intereses S.G. y formato Conflicto de intereses privados.</t>
  </si>
  <si>
    <t>LA ACTIVIDAD NO SE CUMPLIO</t>
  </si>
  <si>
    <t>La Secretaria actualizó y consolido los perfiles de los Representantes en la página web de la entidad y se puede consultar en el siguiente link:
http://camara.gov.co/representantes</t>
  </si>
  <si>
    <t>La Presidencia y la Secretaria General emitió una Circular 099 dirigida a los ciudadanos para informarles que los encuentros ciudadanos no se podran realizar durante los meses de marzo y abril por motivos de la pandemia generada por el Covid'-19.</t>
  </si>
  <si>
    <t>La Secretaria General en conjunto con aliados estratégicos dentro de la Universidad de los Andes: Red de Lenguaje Claro, Congreso Visible y la organización sin ánimo de lictro EXTITUTO durante algunas mesas de trabajo se diseñó la hoja de la construcción e implementación de los laboratorios legislativos en la Cámara de Representantes. Anexan hoja de ruta desarrollada.</t>
  </si>
  <si>
    <t>Oficina de Planeación y Sistemas
Oficina de Información y Prensa</t>
  </si>
  <si>
    <t>El 31 de marzo de 2020 se publicó una infografía alusiva al contenido de la Sección de Transparencia en el rotador de nuestra página web y fue enviada por correo masivo a todos los funcionarios de la Corporación con el texto que se muestra más adelante.  También fue divulgada en la cuenta de Facebook de la Dra. María Carolina Carrillo Saltaren.
Infografía publicada para la primera meta:
"Sección de Transparencia Cámara de Representantes. La Cámara de Representantes le cumple a la ciudadanía con la publicación de los criterios mínimos de información requeridos por la Ley de Transparencia y del Derecho de Acceso a la Información Pública Nacional – Ley 1712 de 2014 y sus decretos reglamentarios. Esta infografía permite al ciudadano conocer el contenido del botón de Transparencia de la Cámara de Representantes”.</t>
  </si>
  <si>
    <t>Cumplida la primera actividad programada para marzo</t>
  </si>
  <si>
    <t>Revisada la página web y el portal de datos abiertos se encuentra públicado la Ejecución Presupuestal de los meses enero, febrero, marzo y abril de 2020</t>
  </si>
  <si>
    <r>
      <rPr>
        <sz val="8"/>
        <rFont val="Calibri"/>
        <family val="2"/>
        <scheme val="minor"/>
      </rPr>
      <t>Adjuntan pantallazo de publicación en página web institucional https://www.camara.gov.co/planes-estrategicos-y-de-accion y el enlace en</t>
    </r>
    <r>
      <rPr>
        <u/>
        <sz val="8"/>
        <rFont val="Calibri"/>
        <family val="2"/>
        <scheme val="minor"/>
      </rPr>
      <t xml:space="preserve"> www.datos.gov.co </t>
    </r>
    <r>
      <rPr>
        <sz val="8"/>
        <rFont val="Calibri"/>
        <family val="2"/>
        <scheme val="minor"/>
      </rPr>
      <t>corresponde a</t>
    </r>
    <r>
      <rPr>
        <u/>
        <sz val="8"/>
        <rFont val="Calibri"/>
        <family val="2"/>
        <scheme val="minor"/>
      </rPr>
      <t xml:space="preserve"> https://www.datos.gov.co/Funci-n-p-blica/PLAN-DE-ACCI-N-2020/jzhr-vv9t</t>
    </r>
  </si>
  <si>
    <t>Revisada la página web y el portal de datos abiertos se encuentra públicado y actualizado en enero de 2020</t>
  </si>
  <si>
    <t>Adjuntan pantallazos de publicación del mes de marzo y abril de 2020 en página web institucional http://camara.gov.co/miembros-utl y en www.datos.gov.co el mes de marzo de 2020.</t>
  </si>
  <si>
    <t xml:space="preserve">Adjuntan 4 tips correspondientes a los meses de enero, febrero, marzo y abril de 2020, los cuales fueron divulgados por correo masivo los días 14, 15, 16 y 17 de abril de 2020. La temática abordada en cada tip corresponde a:
TIP1 LEY 1712 DE 2014 MECANISMOS DE CONTACTO divulgado el 14042020
TIP2 LEY 1712 DE 2014 INFORMACION DE INTERES correo del 15042020
TIP3 LEY 1712 DE 2014 ESTRUCTURA ORGANICA Y TALENTO HUMANO correo del 16042020
TIP4 LEY 1712 DE 2014 NORMATIVIDAD correo del 17042020
Si bien la programación del PAAC señala que es un tip mensual dentro de los primeros 15 días, teniendo en cuenta que la página web se restableció iniciando marzo, se encontró pertinente hacer la publicidad de los contenidos objeto de divulgación en el marco de la Ley 1712 hasta tener disponible la información en la misma página.
Solo se está haciendo divulgación por correo masivo, dada las actuales circunstancias de aislamiento preventivo en las que no se puede hacer uso de carteleras digitales.  Una vez se tengan los 12 tips que corresponden a las 12 categorías de la sección de transparencia se publicarán en la misma. </t>
  </si>
  <si>
    <t>Se cumplió con los 4 tips</t>
  </si>
  <si>
    <t>Junto con el proyecto de política de datos abiertos que se presentó a la Mesa Directiva, la Secretaria General y la Dirección Administrativa, se remitió el proyecto de resolución para su adopción, conforme se evidencia en las notas internas OPS1.6-269-2020 y OPS1.6-303-2020 radicadas mediante correo electrónico el 24 de abril y 6 de mayo de 2020, respectivamente, según soportes de los numerales 27 y 28 aportados en la actividad 1.17.</t>
  </si>
  <si>
    <t>Pendidente de la adopción de la resolución.</t>
  </si>
  <si>
    <t>De acuerdo a las indicaciones de la Secretaria General se llevó a cabo la reubicación del registro de intereses privados, para lo cual queda un acceso más directo ingresado por el menú principal Servicios al ciudadano y al desplegarse la información contenida en este, en el 7º  ítem aparece el registro de conflicto de intereses de los Representantes a la Cámara, que está en el sitio     http://camara.gov.co/registro-de-conflicto-intereses-honorables-representantes</t>
  </si>
  <si>
    <t>NO ENVIAN EVIDENCIA DEL AVANCE</t>
  </si>
  <si>
    <r>
      <rPr>
        <sz val="8"/>
        <rFont val="Calibri"/>
        <family val="2"/>
        <scheme val="minor"/>
      </rPr>
      <t xml:space="preserve">Se encuentran publicado </t>
    </r>
    <r>
      <rPr>
        <u/>
        <sz val="8"/>
        <rFont val="Calibri"/>
        <family val="2"/>
        <scheme val="minor"/>
      </rPr>
      <t>https://www.camara.gov.co/plan-anual-de-adquisiciones</t>
    </r>
    <r>
      <rPr>
        <sz val="8"/>
        <rFont val="Calibri"/>
        <family val="2"/>
        <scheme val="minor"/>
      </rPr>
      <t xml:space="preserve"> y en el portal de datos abiertos</t>
    </r>
  </si>
  <si>
    <t>Revisada la página web y el portal de datos abiertos se encuentra públicado la Asistencia de los Honorables Representantes a las Sesiones Plenarias del mes de abril de 2020.</t>
  </si>
  <si>
    <t>Revisada la página web se encuentran pulbicados los meses de marzo y abril de 2020..
Faltan los meses de enero y febrero.</t>
  </si>
  <si>
    <t>Revisada la página web se encuentran pulbicados los meses de marzo y abril de 2020 en y el portal de datos abiertos sew encuentra solo el mes de marzo.
Faltos los meses de enero y febrero.</t>
  </si>
  <si>
    <t>Informan que esta en proceso de consolidación.</t>
  </si>
  <si>
    <t>Revisada la página web se encuentra publicado la relación de viajes aéreos internacionales por congresistas y presupuesto ejecutado mensualmente por concepto de tiquetes expedidos correspondiente a los meses de enero , febrero, marzo y abril  de 2020 (De acuerdo a lo establecido en la Declaración de Compromisos para un Congreso Abierto y Transparente), 
Link: 
https://www.camara.gov.co/index.php/transparencia-y-acceso-a-la-informacion-publica</t>
  </si>
  <si>
    <t xml:space="preserve">EN EJECUCION.
</t>
  </si>
  <si>
    <t>Revisando el link si se encuentran publicados los informes de ejecución presupuestal de los meses de enero, febrero, marzo y abril de 2020</t>
  </si>
  <si>
    <r>
      <rPr>
        <sz val="8"/>
        <rFont val="Arial"/>
        <family val="2"/>
      </rPr>
      <t>Adjuntan pantallazos de publicación de la ejecución presupuestal de enero, febrero, marzo y abril de 2020 en página web institucional https://www.camara.gov.co/ejecucion-presupuestal y en</t>
    </r>
    <r>
      <rPr>
        <u/>
        <sz val="8"/>
        <rFont val="Arial"/>
        <family val="2"/>
      </rPr>
      <t xml:space="preserve"> www.datos.gov.co.</t>
    </r>
  </si>
  <si>
    <t xml:space="preserve">Informan que se han publicado 4 informes de ejecución presupuestal, los soportes se pueden encontrar en el link:  
https://www.camara.gov.co/ejecucion-presupuestal </t>
  </si>
  <si>
    <t># de auditorías realizadas
______________________# de auditorías programadas</t>
  </si>
  <si>
    <t>El Cronograma del Plan Anual de Auditorias Vigencia 2020, fue aprobado en el Comité de Control Interno realizado el  30 de enero de 2020 y se encuenta publicado en el micrositio de la Oficina  Coordinadora del Control Interno: 
A la fecha se encuentran en ejecución cuatro (4) auditorias.</t>
  </si>
  <si>
    <t>Dentro de la campaña de divulgación sobre datos abiertos y la importancia de abrir y reutilizar datos, en el mes de diciembre se elaboraron diversas piezas comunicativas que se han estado difundiendo desde ese mismo mes por carteleras digitales, canal de Youtube y correo electrónico:
Se grabaron tres videos en los cuales el Dr. Carlos Alberto Cuenta Chaux, Presidente, el Dr. Jorge Humberto Mantilla Serrano, Secretario General y la Dra. María Carolina Carrillo Saltaren, Directora Administrativa, generando conciencia institucional, invitan a los funcionarios y contratistas de la Cámara de Representantes a utilizar datos abiertos para facilitar a la ciudadanía el acceso a la información pública. 
Se elaboraron tres videos en relación a qué son datos abiertos, cuáles datos abiertos tiene la Cámara de Representantes, la importancia de utilizar datos abiertos y sobre lenguaje claro.
A continuación se relacionan los enlaces de los videos difundidos a través de YouTube:
• Video Campaña qué son Datos Abiertos y cuales tiene la Cámara de Representantes
https://www.youtube.com/watch?v=bAjBopqBG04
• Video Campaña Importancia de abrir y reutilizar datos
https://www.youtube.com/watch?v=dSSCTQDdk_k
• Video Datos Abiertos Dr Carlos Cuenca Presidente
https://www.youtube.com/watch?v=I_YdtoMifZ4
• Video Datos Abiertos Dr Jorge Mantilla Secretario
https://www.youtube.com/watch?v=CkKa10IIokU
• Video Datos Abiertos Dra Carolina Carrillo Directora
https://www.youtube.com/watch?v=8NCtwPVWvdE
Durante el mes de enero y febrero se siguieron viendo los videos en las carteleras digitales y con ocasión de la sesión de sensibilización y socialización de datos abiertos llevada a cabo el día 19 de febrero de 2020 se pusieron los videos al inicio y en el intermedio de la sesión.  Previo a la sensibilización, con el fin de reforzar y con la intención de dejar mayor recordación sobre la temática, en los tres días anteriores al evento, se acudió a una cuenta regresiva mediante el envío de tres correos electrónicos promoviendo la asistencia a la jornada de sensibilización y socialización.
Dado que durante el primer semestre del año 2020 se desarrollarán diversas actividades en relación a Datos Abiertos, simultáneamente se continuará realizando difusión de la presente temática, pese haberse cumplido con la actividad dentro del plazo programado, esto es febrero de 2020.</t>
  </si>
  <si>
    <t>La Campaña de Comunicación 5.0, propone realizar actividades como la creación de material gráfico y audiovisual lúdico, didáctico e incluyente para fortalecer el conocimiento de los ciudadanos sobre la apertura del Congreso de la República a la ciudadanía a través de la atención a derechos de petición (solicitudes de información, quejas, reclamos, sugerencias y denuncias), el servicio que presta utilizando el Centro de Relevo que ofrece MinTic a las entidades del estado y empresas privadas para la comunicación con la comunidad sorda, la elaboración de videos que permitirán dar a conocer la naturaleza y funciones de la Corporación, su misionalidad y funcionamiento, videos que contarán con Lengua de Señas Colombiana y subtitulación para que sean accesibles a la comunidad sorda. Así mismo, esta Campaña V.5.0, está dirigida a los servidores públicos, contratistas, judicantes y pasantes de las Corporaciones buscando que no sólo permita un mayor acercamiento y participación de las personas al Senado y a la Cámara, sino también producir conocimiento y crear consciencia en los funcionarios y contratistas sobre la importancia de brindar información oportuna y un trato adecuado, justo y oportuno a la ciudadanía.
- Correos revisiones campaña informativa Versión 5.0, sobre la responsabilidad de los funcionarios frente a los derechos y atención de los ciudadanos.
- Documento Campaña informativa Versión 5.0, sobre la responsabilidad de los funcionarios frente a los derechos y atención de los ciudadanos.</t>
  </si>
  <si>
    <t xml:space="preserve">La Secretaria General, la Unidad de Atención Ciudadana del Congreso en su interés de contar con un Congreso Abierto y Transparente, organizo sensibilizaciones a los funcionarios de su equipo de trabajo a través de la plataforma Google MEET, para el fortalecimiento de atención a personas sordas (sensibilizaciones Lengua de Señas Colombiana) y fortalecimiento del Centro de Relevo (Sensibilización Centro de Relevo).
- Documento Formulación Plan de sensibilización Lengua de Señas Colombiana.
Sensibilizaciones Lengua de Señas Colombiana
- Registro Sensibilización Lengua de Señas Colombiana, martes 7 marzo de 2020.
- Registro Sensibilización Lengua de Señas Colombiana, martes 14 marzo de 2020.
- Registro Sensibilización Lengua de Señas Colombiana, martes 28 marzo de 2020.
Sensibilización Centro de Relevo
- Registro Sensibilización Centro de Relevo, martes 21 marzo de 2020.
</t>
  </si>
  <si>
    <t>Consultada la página web se evidenció que solo se encuentra publicados los meses de marzo y abril 2020. Faltando enero y febrero.</t>
  </si>
  <si>
    <t>Se esta cumpliendo con la actividad.</t>
  </si>
  <si>
    <r>
      <rPr>
        <sz val="8"/>
        <rFont val="Arial"/>
        <family val="2"/>
      </rPr>
      <t xml:space="preserve">Adjuntan pantallazos de publicación en página web institucional http://camara.gov.co/plan-operativo-anual-de-inversiones-0 y en </t>
    </r>
    <r>
      <rPr>
        <u/>
        <sz val="8"/>
        <rFont val="Arial"/>
        <family val="2"/>
      </rPr>
      <t>www.datos.gov.co.</t>
    </r>
    <r>
      <rPr>
        <u/>
        <sz val="8"/>
        <color theme="10"/>
        <rFont val="Arial"/>
        <family val="2"/>
      </rPr>
      <t xml:space="preserve">
</t>
    </r>
  </si>
  <si>
    <r>
      <rPr>
        <sz val="8"/>
        <rFont val="Arial"/>
        <family val="2"/>
      </rPr>
      <t>Adjuntan pantallazos de publicación en página web institucional https://www.camara.gov.co/plan-anticorrupcion-y-de-atencion-al-ciudadano y en</t>
    </r>
    <r>
      <rPr>
        <u/>
        <sz val="8"/>
        <rFont val="Arial"/>
        <family val="2"/>
      </rPr>
      <t xml:space="preserve"> www.datos.gov.co.
</t>
    </r>
  </si>
  <si>
    <r>
      <rPr>
        <sz val="8"/>
        <rFont val="Arial"/>
        <family val="2"/>
      </rPr>
      <t xml:space="preserve">Se encuentan publicadas </t>
    </r>
    <r>
      <rPr>
        <u/>
        <sz val="8"/>
        <rFont val="Arial"/>
        <family val="2"/>
      </rPr>
      <t>https://www.camara.gov.co/asistencia-honorables-representantes-a-las-sesiones-plenarias</t>
    </r>
    <r>
      <rPr>
        <sz val="8"/>
        <rFont val="Arial"/>
        <family val="2"/>
      </rPr>
      <t xml:space="preserve"> y en el portal de datos abiertos.</t>
    </r>
  </si>
  <si>
    <t>LA ACTIVIDAD SE ESTA CUMPLIENDO</t>
  </si>
  <si>
    <t>La División Jurídica informa que a principios del año 2020, la Cámara de Representantes implementó el uso del SECOP II (Sistema Electrónico de Contratación Pública) por medio de la cual se pasó de la simple publicidad a una plataforma transaccional que permite que las Entidades Estatales y los proveedores realicen el proceso de contratación en línea, lo cual ha conllevado a que cada documento que surge en el proceso de contratación se publique de forma instantánea  e inmediata en dicha plataforma, puesto que de ello depende que se puede adelantar el proceso de contratación. 
En virtud del artículo 2.2.1.1.1.7.1 del Decreto 1082 de 2015 la Entidad Estatal ha publicado en el Secop II, todos los documentos del proceso, como actos administrativos del proceso de contratación, razón por lo cual se evidencia la publicación de los estudios previos, estudios del sector, aviso de convocatoria, proyecto de pliego de condiciones, pliegos de condiciones definitivos, acto administrativo de apertura y resolución de adjudicación. Así mismo es importante tener en cuenta que los contratos son electrónicos, razón por la cual, no existe el concepto de minuta física que existía con el SECOP I, debido a que el contrato se crea directamente en la plataforma. 
Para efectos de demostrar el cumplimiento de este requisito, se adjuntan informes que evidencian la publicación de documentos de los procesos de contratación, estos fueron escogidos de forma aleatoria. 
• Una (1) Licitación Pública. En la página No. 4 de la Licitación pública Nro. LP_002_2020 se evidencia la publicación de los documentos del proceso.
• Una (01) Selección abreviada de Menor Cuantía. En la página No.6 de la Selección Abreviada de Menor Cuantía Nro. SAMC_002_2020 se evidencia la publicación de los documentos del proceso.
• Una (01) Mínima Cuantía. En la página No. 4 de la Mínima Cuantía Nro. MC_001_2020 se evidencia la publicación de los documentos del proceso.
• Un (1) contrato de prestación de servicios profesionales y de apoyo a la gestión
• Un (01) contrato electrónico surgido del proceso de licitación pública 
La información es con corte a 30 de abril de 2020.</t>
  </si>
  <si>
    <t>La División Jurídica informa que para este período con corte al 30 de abril, tomaron una muestra de seis (6) procesos en la modalidad de contratos de prestación de servicios, evidenciandose que se cumplió con la totalidad de las publicaciones de los informes de supervisores de las actividades mensuales en el SECOP II.
Reportan seis (6) formatos de actividad por parte del supervisor, diligenciados y seis (6) constancias de la información de actividad por parte del supervisor en el SECOP II.</t>
  </si>
  <si>
    <t>SE ESTA CUMPLIENDO CON LA ACTIVIDAD</t>
  </si>
  <si>
    <t>Con el apoyo del Ministerio de Tecnologías de la Información y las Comunicaciones MINTIC y el Instituto Nacional Demócrata NDI, la jornada o sesión de sensibilización al interior de la Cámara de Representantes sobre datos abiertos se llevó a cabo el día miércoles 19 de febrero de 2020, de 08:30 am  a 12:00m, en el Salón Luis Carlos Galán del Capitolio Nacional. 
En el marco de esta sesión la Oficina de Planeación y Sistemas adelantó las siguientes gestiones:
 El 02 de diciembre de 2019, se radicó comunicación al Ministerio de Tecnologías de la Información y las Comunicaciones MINTIC, dando a conocer el plan de acción en materia de Datos Abiertos y solicitando asesoría y acompañamiento para lograr un exitoso cumplimiento del plan.  Oficio OPS1.6-964-19 radicado con #191060213; comunicación que se envió igualmente por correo electrónico a Mintic y se copió al Instituto Nacional Demócrata.
 Dado que MINTIC mediante oficio de fecha 05 de diciembre de 2019 manifestó su total disposición para implementar el plan, el viernes 07 de febrero de 2020 se llevó a cabo reunión en la Oficina de Planeación y Sistemas con la Dra. Ana Carolina Escobar de MINTIC y Dayana Cahaparro de NDI para revisar el plan.  Es así que la Dra. Ana Carolina Escobar manifestó que nos acompañaría durante la ejecución de éste.  Y se dio inicio con establecer como fecha de la sesión el 19 de febrero de 2019, en la cual la Dra. Ana Carolina participaría como facilitadora de conocimientos en Datos Abiertos. 
 El martes 11 de febrero de 2020, mediante nota interna OPS.1.6-083-20 se radicó, para todas las dependencias legislativas y administrativas de la Corporación y los despachos de los Representantes a la Cámara, convocatoria para realizar la jornada de socialización y sensibilización sobre Datos Abiertos, en el marco del Cuarto Plan de Congreso Abierto y Transparente 2019-2020, actividad que también forma parte del PAAC 2020.
 Con el apoyo de NDI se elaboró invitación en la que la Mesa Directiva y la Dirección Administrativa son los anfitriones de la sesión de sensibilización.  Esta invitación se divulgó por los correos electrónicos y por las cuentas de Facebook y Twitter de la Cámara de Representantes.
 Previo a la sensibilización, con el fin de reforzar y con la intención de dejar mayor recordación sobre la temática, en los tres días anteriores al evento, se acudió a una cuenta regresiva mediante el envío de tres correos electrónicos promoviendo la asistencia a la jornada de sensibilización y socialización.
 El Señor Secretario de la Corporación, Dr. Jorge Humberto Mantilla Serrano, por su parte, mediante correo electrónico de fecha 18 de febrero de 2020 dirigido a todas las comisiones, envió el oficio SG2.0173-2020 promoviendo la asistencia y participación de los Secretarios de Comisiones y sus equipos de trabajo a la sesión.
 Se preparó una actividad de sensibilización sobre el uso e importancia de abrir datos; actividad para ejecutar con dos asistentes a la sesión, en un juego de roles interpretando dos situaciones que pueden tener lugar en cualquier entidad pública, sin embargo -en especial- contextualizando las situaciones en la Cámara de Representantes.  A los dos asistentes se entregó un incentivo por su activa participación.
 Se llevaron a cabo inscripciones, para participar en el evento, a través de un formulario en google docs dispuesto por NDI, igualmente vía telefónica y correo electrónico.  Con el  apoyo de NDI días previos al evento, se realizaron llamadas a los inscritos para confirmar su asistencia.
 Se realizó el registro de los asistentes al evento.  De la estadística del registro de asistencia, entre otros, se resaltan los siguientes resultados:
• En el evento participaron 111 personas, de los cuales 105 fueron asistentes y 6 organizadores.
• Asistieron 37 funcionarios de las Unidades de Trabajo Legislativo
• Asistieron 64 personas, entre funcionarios y contratistas
• Se identificaron como asistentes dos personas externas a la Corporación
• Las dependencias de mayor asistencia fue la Comisión Segunda Constitucional Permanente (10) y la Secretaría General (9), claro es que estas oficinas tienen asignado un amplio equipo de trabajo.  En este sentido se resalta también la participación de equipos pequeños en número, como la asistencia de 4 funcionarios de la Oficina de Control Interno.
 Conjuntamente con NDI se diseñó un formato de CONTEXTUALIZACIÓN para entregarlo a cada asistente al ingresar al Salón, con el fin de acercarlo un poco más a la temática del evento y evaluar su nivel de conocimiento previo al inicio del evento.   Se obtuvo el diligenciamiento de 65 formularios.
 Conjuntamente con NDI se diseñó un formato de EVALUACIÓN AL TERMINAR LA SESIÓN para entregarlo a cada asistente con el fin de establecer su conocimiento al término de la socialización y sensibilización de datos abiertos.  A su vez con este ejercicio se obtuvo un preámbulo sobre la información que se sugiere esté en dato abierto. Se obtuvo el diligenciamiento de 49 formularios.
A manera de rifa, se escogieron tres formularios diligenciados para entregar a estos tres asistentes un incentivo a cada uno por su activa participación, para lo cual estas tres personas compartieron con todo el auditorio algunas de sus respuestas.
31 personas diligenciaron tanto la contextualización como la evaluación.
 Se gestionó con la Dirección Administrativa 5 pases dobles Cinecolombia para entregar como incentivo a los asistentes durante el evento.
 Se entregó a cada participante un folleto a color con el siguiente contenido: ¿Qué son los datos abiertos?, Principios, Beneficios de los datos abiertos, Marco Normativo, ¿Qué información de la Cámara de Representantes está dispuesta en datos abiertos?.  Para el suministro del folleto se contó con el apoyo de NDI.
 La agenda de trabajo programada se desarrolló de siguiente manera:
08:30 am-08:45 am Registro de los Asistentes
Diligenciamiento por parte de los asistentes de un formato de CONTEXTUALIZACIÓN con el fin de acercarse un poco más a la temática del evento y evaluar su nivel de conocimiento previo al inicio del evento.
08:45 am-09:00 am Instalación de la agenda de trabajo.
Dr. Gustavo Adolfo Escudero Aranda, Coordinador Oficina de Control Interno 
Actividad de sensibilización a cargo de la Oficina de Planeación y Sistemas, con la participación de dos asistentes al evento.
09:00 am-09:10 am Introducción a Parlamento Abierto y buenas prácticas de transparencia legislativa.
Dayana Chaparro, Coordinadora del Programa Regional de Transparencia y Apertura Legislativa del NDI – Instituto Nacional Demócrata.
09:10 am-10:20 am Sensibilización sobre Datos Abiertos: Más Datos Abiertos, Más Transparencia, El Poder de la Información.
Ana Carolina Escobar Barrera, Asesora de Gobierno en línea en el Ministerio de Tecnologías de la Información y las Comunicaciones de Colombia.
Espacio de respuesta a preguntas e inquietudes de los asistentes
10:20 am-10:35 am Refrigerio
10:20 am-11:00 am Socialización plan de trabajo sobre datos abiertos en la Cámara de Representantes
Rocío Soler Ramírez, Asesor de la Oficina de Planeación y Sistemas
Diligenciamiento por parte de los asistentes de un formato de EVALUACIÓN AL TERMINAR LA SESIÓN con el fin de establecer su conocimiento al término de la socialización y sensibilización de datos abiertos.  A su vez con este ejercicio se obtuvo un preámbulo sobre la información que se sugiere esté en dato abierto. 
12:00 m Cierre
 Se realizó difusión de la sesión realizada de socialización y sensibilización de datos abiertos a través de:
• Noticiero de la Cámara de Representantes en la emisión del 20 de febrero de 2020 que se transmite por el canal RCN.
• Canal de You tube https://www.youtube.com/watch?v=HfiA8KDE7W8&amp;feature=youtu.be
• Facebook
• Correo electrónico, adjuntando las presentaciones de las personas que intervinieron en la sesión</t>
  </si>
  <si>
    <t>MATRIZ DE RIESGOS GENERAL  DE CORRUPCIÓN 2020</t>
  </si>
  <si>
    <t>Desigualdad  de la aparición de los Representantes de la Cámara en la aparición constante en los diferentes productos comunicativos</t>
  </si>
  <si>
    <t>01/04/2020 - 30/06/2020</t>
  </si>
  <si>
    <t>01/07/2020 - 30/09/2020</t>
  </si>
  <si>
    <t>01/10/2020 - 31/12/2020</t>
  </si>
  <si>
    <t>Publicación extemporánea de procesos contractuales</t>
  </si>
  <si>
    <t>Falta de publicación oportuna de documentos contractuales</t>
  </si>
  <si>
    <t>Deficiencia en la oportunidad y estructuración de etapas contractuales</t>
  </si>
  <si>
    <t>Posible</t>
  </si>
  <si>
    <t>Menor</t>
  </si>
  <si>
    <t>Impresión del pantallazo de la publicación e inclusión de la constancia de publicación.</t>
  </si>
  <si>
    <t>Pantallazo</t>
  </si>
  <si>
    <t>01/01/2020
31/12/2020</t>
  </si>
  <si>
    <t>No. De Contratos numerados por periodo / No. De constancias de publicación.</t>
  </si>
  <si>
    <t>Incumplimiento en la Gestión Financiera (pagos de gastos generales, transferencias y gastos de personal para programación de PAC)</t>
  </si>
  <si>
    <t>Implementar mecanismos hacia los encargados de las dependencias con el fin de disminuir la informacion errada (realizar reuniones, capacitaciones y seguimientos periodicos)</t>
  </si>
  <si>
    <t>Sumatoria de los mecanismos implementados con las diferentes dependenciasactas.</t>
  </si>
  <si>
    <t>Aplicación de la política de seguridad informática resolución interna no. 1405 del 18 de junio de 2019</t>
  </si>
  <si>
    <t>Realizar mesas de trabajo para hacer seguimineto de las actividades y resultados de los proceos auditores</t>
  </si>
  <si>
    <t>Rendición de Cuentas (RdeC)</t>
  </si>
  <si>
    <t>Incumplimiento de la realización de la Audiencia Pública</t>
  </si>
  <si>
    <t>corrupción</t>
  </si>
  <si>
    <t>Falta de mayor sencibilización de los procedimientos establecidos dentro del proceso de rendición de cuentas y de las normas legales que los sustentan.</t>
  </si>
  <si>
    <t xml:space="preserve">Mayor </t>
  </si>
  <si>
    <t>Fuerte</t>
  </si>
  <si>
    <t>La Presidencia y la Dirección Adminsitrativa de la Cámara como representantes de la alta dirección, dentro del proceso de RdeC  elaboran  anualmente una Circular  dirigida a todos los funcionarios en la cual se da a  conocer y se informe de la importancia de dar cumplimiento a este procedimiento en el areea legislativa y administrativa en donde su principal atividad a ejecutar es la audiencia pública.</t>
  </si>
  <si>
    <t>Circular
Listado de asistencia a capacitaciones, cursos y charlas.</t>
  </si>
  <si>
    <t>Miembros de la Mesa Directiva
Jefe de la División de Personal</t>
  </si>
  <si>
    <t>Socialización anual del Procedimiento</t>
  </si>
  <si>
    <t>Deficiencia en la planeación, ejecución y seguimiento del proceso de Rendición de Cuentas</t>
  </si>
  <si>
    <t>El equipo responsble definirá el plan de trabajo y la metodología a seguir, para lo cual se reunirá periodicamente en mesas de trabajo realizando  para esto un cronograma de actividades y una estrategia de comunicación que tendrá como finalidad el evento de audiencia pública  de la RdeC, según los lineamientos estipulados en el procedimiento, su incumplimiento acarreara las correspndientes</t>
  </si>
  <si>
    <t>Cronograma de actividades 
Estrategia de comunicación</t>
  </si>
  <si>
    <t xml:space="preserve">Equipo responsable y Jefe de la Oficina de Información y Prensa </t>
  </si>
  <si>
    <t>Actividades Ejecutadas /Actividades Programadas</t>
  </si>
  <si>
    <t>Falta de interacción entre los servidores públicos del Congreso, entidades, sociedad civil y grupos de interes</t>
  </si>
  <si>
    <t>Perida de credibilidad de la imagen de la Corporación</t>
  </si>
  <si>
    <t>Debil</t>
  </si>
  <si>
    <t>el equipo responsable se encargará de proover laparticipación permanente de los diferentes actores y organizaciones sociales para lo cual se actiualizará semestralemte las bases de datos y de igual modo, se realizarpá la transmisionpor las redes institucionales con el fin de acercar a la ciudadania.</t>
  </si>
  <si>
    <t xml:space="preserve">Base de datos
Difusión de la audiencia pública por los medios institucionales </t>
  </si>
  <si>
    <t>Secretaria Privada de la Presidencia, Directora Adminsitrativa, Jefe de la Oficina de Informacion y Prensa y equipo responsable</t>
  </si>
  <si>
    <t xml:space="preserve">base de datos actualizada </t>
  </si>
  <si>
    <t>PRIMER CUATRIMESTRE</t>
  </si>
  <si>
    <t>ACTIVIDAD VENCIDA</t>
  </si>
  <si>
    <t>ACTVIDAD VENCIDA</t>
  </si>
  <si>
    <t>Comunicación a los líderes de los procesos en el cumplimiento, fortalecimiento del principio de la Mejora Continua en la actualización y aplicación de los Instrumentos de Calidad, como políticas, resoluciones, Planes, lineamientos, con el fin de cumplir con los objetivos y metas propuestos por la Entidad. (adjunta email de  fecha 02 de marzo)</t>
  </si>
  <si>
    <r>
      <t xml:space="preserve">Consultada la página web se observó que se encuentra publicado el Plan Anticurrupción y Atención al Ciudadano 2020 y el Mapa de Riesgos General de Corrupción 2020.
</t>
    </r>
    <r>
      <rPr>
        <b/>
        <sz val="8"/>
        <rFont val="Arial"/>
        <family val="2"/>
      </rPr>
      <t>ACCION CUMPLIDA
Se recomienda hacer una actualización conforme a la implementación del MECI.</t>
    </r>
  </si>
  <si>
    <t>La Presidencia de la Cámara informa que realizó solicitud de la estrategia a la Oficina de Información y Prensa mediante oficio P1.1-0001805-2020 de fecha seis (06) de abril de 2020 y P1.1- 0001817 -2020 de quince (15) de abril de 2020, y a la fecha no se cuenta con respuesta alguna.
Se encuentra vencida la actividad.
NO SE CUMPLIO CON LA ACTIVIDAD.
La Oficina de Prensa solicita prorroga para cumplir con la actividad.</t>
  </si>
  <si>
    <t xml:space="preserve">Revisada la página web y el portal de datos abiertos se encuentra públicado y actualizado en mayo de 2019. </t>
  </si>
  <si>
    <t>Envían la matriz el estado de los indicadores de gestión del cuarto trimestre de 2019 y el primer trimeste de 2020.</t>
  </si>
  <si>
    <t>Se elaboraron los informes pero no se encontro en la pagina web la publicación de los informes.</t>
  </si>
  <si>
    <t>Revisada la página web en el link de trasparencia y en el link de funcionarios/ publicaciones no se encontró la publicación de los delegados de cada UTL en materia de peticiones, quejas, reclamos y solictudes y Gobierno Abierto.</t>
  </si>
  <si>
    <t>No envian evidencia de avance a la actividad, sin embargo se estan transmitiendo las sesiones por la s redes y el canal de yotube.</t>
  </si>
  <si>
    <t xml:space="preserve">NO ENVIAN EVIDENCIA </t>
  </si>
  <si>
    <t>El primer corte ya venció</t>
  </si>
  <si>
    <t>La Oficina de Planeación envían las evidencias de todas las actividades realizadas. 
Se elaboró la Política de Datos Abiertos y el poryecto de resolición de su adopción.
Falra ser arpobada en Comité Coordinador de Control Interno.</t>
  </si>
  <si>
    <t>La Oficina de Planeación y Sitemas envían todos los soportes de la actividad realizada y lo que se concluye es que lo pertinente es reducir el conjunto de datos abiertos, que sean de calidad y de verdadero interés para el ciudadano.</t>
  </si>
  <si>
    <t>EL PRIMER REQUERIMIENTO ESTA VENCIDO, EN ATENCION A LOS INCONVENIENTES PRESENTADOS CON LA PAGINA WEB.</t>
  </si>
  <si>
    <t>La Unidad Coordinadora de Atención Ciudadana con el propósito de divulgar al interior de la Cámara de Representantes y externamente el Servicio de Interpretación (SIEL) y el Sistema de Relevo de Llamadas (SRL), y con la firme intención de dar continuidad a los planes y acciones orientadas a la accesibilidad de nuestra Corporación, ha fortalecido las competencias del equipo de la Unidad Coordinadora de Atención Ciudadana, con la sensibilización sobre el Servicio de Interpretación (SIEL) y el Sistema de Relevo de Llamadas (SRL), a través de la plataforma Google MEET.
Envian: - copia del  correo invitación sensibilización Servicio de Interpretación (SIEL) y el Sistema de Relevo de Llamadas (SRL), a través de la plataforma Google MEET.
- Documento evidencia pieza gráfica invitación y registro de sensibilización, a través de Google MEET.
- Correo video sensibilización Servicio de Interpretación (SIEL) y el Sistema de Relevo de Llamadas (SRL).</t>
  </si>
  <si>
    <t>La Unidad Coordinadora de Atención Ciudadana con el fin de proporcionar a los expositores encargados de realizar las Visitas Guiadas al Congreso mejores condiciones en su labor, solicitó la adquisición de equipos de audio para la amplificación de la voz y equipos para la reproducción del mensaje, a la Dirección General Administrativa del Senado, sin embargo, siendo la UAC una dependencia del Congreso, no se ha hecho necesaria enviar la solicitud a la Cámara de Representantes.</t>
  </si>
  <si>
    <t>La solicitud se realizó a Senado, no se hizo necesario presentarla a la Cámara.</t>
  </si>
  <si>
    <t>Dirección Administrativa  Secretaria Ejecutiva 
Grado 5</t>
  </si>
  <si>
    <t>No. De informes de supervisión
/ total de informes requeridos</t>
  </si>
  <si>
    <t>Hay cuatro auditarias en proceso, a las cuales se les han realizado mesas de trabajo: una presencial y cuatro virtuales.</t>
  </si>
  <si>
    <t>El informe de monitoreo debe ser trimestral, no enviaron evidencia.</t>
  </si>
  <si>
    <t xml:space="preserve">Sobre el cumplimiento de la mencionada actividad de control, la División Jurídica cuenta con una mayor vigilancia y control de los expedientes contractuales, porque debido a la implementación del SECOP II, una vez se crea el contrato electrónico en la plataforma, los expedientes contractuales se envían desde el área de contratación a  revisión y firma de la Jefe de División Jurídica, lo que implica que el expediente repose de forma inmediata en el archivo de la Corporación, por lo cual se evita lo que antes ocurría que era esta movilizando las carpetas de una oficina a la otra.
Adicionalmente, contamos con personal de apoyo en el archivo de la División, quienes constantemente están organizando, rotulando y foliando los expedientes contractuales en cumplimiento de la Ley de archivo. Por otra parte, cada expediente contractual que sea solicitado en préstamo se registra en el libro de control de préstamos, entrega y devolución de documentos, sin excepción alguna. 
En lo que respecta a los procesos judiciales, se hizo una clasificación en el Archivo, clasificándolos en Procesos Civiles, Penales, Laborales y Administrativos, ubicándolos en sus respectivas carpetas.
La anterior información, es para este periodo con corte a 30 de abril de 2020.
</t>
  </si>
  <si>
    <t>Durante el primer periodo de la vigencia 2020 a corte 31 de marzo de 2020, se evidencia que la Oficina de Control Interno Disciplinario lleva un libro de Autos, en el que se observa la fecha, el expediente, el número de Auto, abogado asignado y el Asunto.
Es de anotar que en caso de que la Jefe de División Jurídica solicite un concepto o asigne una tarea relacionada con Derecho Disciplinario esta se archivará en una carpeta de Conceptos Jurídicos debidamente actualizada, la cual será de manejo por parte de la funcionaria Cristina Michell. 
El libro de Autos vigencia 2020 reposa en la Oficina de Control Interno Disciplinario y no se puede hacer entrega fisica en el momento por el aislamiento obligatorio en el que nos encontramos, al momento de reincorporarsen haran entrega de la copia del libro.</t>
  </si>
  <si>
    <t>En atención a la mitigación del riesgo y su causa, esta radica en la adopción de un nuevo manual de contratación, un manual de supervisión e interventoría, donde se le indica a los dueños de la necesidad la obligatoriedad de la planeación y debida justificación de cada necesidad que se pretenda satisfacer por medio de la contratación pública, y unos nuevos procesos y procedimientos que enmarcan la necesidad constante de estar completamente vinculados tanto las áreas donde surgen la necesidad como las jurídicas y contractuales para generar una planeación y justificación acertada a la hora de desarrollar los processo contractuales. Así mismo, se tiene que se robustecieron los escenarios de planeación tales como el comité de compras, el Plan Anual de Adquisiciones, el comité de contratación y el comité de Plan Anual de Caja PAC. 
Finalmente, estos cambios fueron objeto de socialización y capacitación en los meses de enero y ferbero a los lideres de procesos y sus enlaces de contratación.
Los soportes se encuentran publicados en la página web de la entidad en el siguiente link: https://www.camara.gov.co/manuales-camara
Los soportes de acta de capacitación y listado de asistencia de las capacitaciones desarrolladas se encuentran en el archivo físico de la oficina de contratación de la entidad</t>
  </si>
  <si>
    <t xml:space="preserve">En el nuevo manual de contratación y el manual de supervisión e interventoría, se tiene que, si bien es cierto se parte del principio de buena fe, se tiene que existe no sólo una fase de verificación y cargue de los documentos a la plataforma propia del Secop II, la cual queda pública totalmente,, sino también, la obligatoriedad de realizar la verificación conjunta de la idoneidad de los contratistas por parte del jefe del área dueña de la necesidad y del ordenador del gasto, dando así un acción contundente para evitar los actos contrarios a la buena fe.
Los soportes se encuentran públicados en la página web de la entidad en el siguiente link: https://www.camara.gov.co/manuales-camara </t>
  </si>
  <si>
    <t xml:space="preserve">En atención a la mitigación del riesgo y su causa, esta radica en la adopción de un nuevo manual de contratación, un manual de supervisión e interventoría y unos nuevos procesos y procedimientos que enmarcan la necesidad constante de estar completamente vinculados tanto las áreas donde surgen la necesidad como las jurídicas y contractuales para generar una planeación y justificación acertada a la hora de desarrollar los procesos contractuales. En razón a lo anterior, todos los estudios del sector cuentan con histogramas, análisis de la demanda y de la oferta, para poder así determinar de forma ecuánime y objetiva, aritméticamente los requisitos técnicos y financieros. Así mismo, se tiene que todos los procesos que se adelantan en la corporación a partir del 1 de enero de 2020, se realizan a través de la plataforma secop II, garantizando la publicación de los mismos y los términos, así como las evaluaciones se gestiones por dicha plataforma. 
Finalmente, estos cambios fueron objeto de socialización y capacitación en los meses de enero y febrero a los líderes de procesos y sus enlaces de contratación.
</t>
  </si>
  <si>
    <t>En el SECOP II, se cuenta con la gran ventaja que todo lo que se realiza en esta plataforma queda publicado en el instante, en ese orden de ideas la adopción de la plataforma transaccional, reduce a su mínima expresión este riesgo en materia de contratación pública. Lo propio quedo consignado en los manuales de contratación, y el de supervisión e interventoría.</t>
  </si>
  <si>
    <t xml:space="preserve">EL SECRETARIO DE LA COMISION REALIZA EL REPARTO  EQUITATIVO DE LOS REQUERIMIENTOS ADMINISTRATIVOS Y JUDICIALES A LOS ABOGADOS DE PLANTA.  </t>
  </si>
  <si>
    <t>Fortalecimiento y visibilización del mecanismo de declaración de intereses.</t>
  </si>
  <si>
    <t>Segundo Cuatrimestre</t>
  </si>
  <si>
    <t>Segundo Cautrimestre</t>
  </si>
  <si>
    <t xml:space="preserve">Se adjuntan correos electrónicos de envío a todos los funcionarios y en el correo del 14072020, enviando además a personas que participaron en los ejercicios de cocreación del 4º Plan por un Congreso Abierto y Transparente, de los tips correspondientes a los meses de mayo, junio y julio:
 TIP5 LEY 1712 DE 2014 PRESUPUESTO correo 14052020
 TIP6 LEY 1712 DE 2014 PLANEACION correo 15062020
 TIP7 LEY 1712 DE 2014 CONTROL correo 14072020
Solo se está haciendo divulgación por correo masivo, dada las actuales circunstancias de aislamiento preventivo en las que no se puede hacer uso de carteleras digitales. Una vez se tengan los 12 tips que corresponden a las 12 categorías de la sección de transparencia se publicarán en la misma.
</t>
  </si>
  <si>
    <t>Envian la envidencia del envio de los correos y los tips enviados.
Faltaría el envío del tip correspondeinte al mes de agosto.</t>
  </si>
  <si>
    <t>Con nota interna OPS.1.6-308-2020 envíada por correo el día 06 de mayo de 2020 a la Oficina Coordinadora de Control Interno, se reportó el avance de las gestiones realizadas a esa fecha. En esta oportunidad se reporta el cumplimiento de las dos actividades:
Con el propósito de establecer el desarrollo de estrategias de apertura y reúso de datos de información generada por la Cámara de Representantes, que estén orientadas a la generación de transparencia, control social, valor público, económico, académico, cultural, ambiental, y en general, en los distintos ámbitos de la sociedad, se elaboró la Política de Datos
Abiertos, construida con la participación de los funcionarios de la Corporación en tres mesas de trabajo realizadas el 11 y 12 de marzo de 2020, con la asesoría y acompañamiento del Ministerio de Tecnologías de la Información y las Comunicaciones MINTIC y el apoyo del Instituto Nacional Demócrata.
La Política fue aprobada en sesión virtual de Comité Coordinador de Control Interno realizada el 02 de junio de 2020, de 09:00 a 10:15 de la mañana. Con base en ello se adoptó mediante la Resolución 940 del 08 de junio de 2020 emitida por la Mesa Directiva de la Corporación.
En mesa de trabajo del 19 de junio de 2020 con funcionarios del área legislativa fueron socializados estos documentos, divulgados mediante correo electrónico de fecha 23 de junio de 2020 y publicados en la página web de la Corporación.
Adicionalmente, en la sesión de presentación de resultados del 4º Plan por un Congreso Abierto y Transparente a ciudadanía, a grupos de interés y a funcionarios, realizada el 17 de julio de 2020 de 10 a 12 del día, se dio a conocer sobre la elaboración de estos documentos y su divulgación. La Política de Datos Abiertos y la Resolución 940 del 08 de junio de
2020 se encuentran publicadas en el sitio https://www.camara.gov.co/21-datos-abiertos</t>
  </si>
  <si>
    <t>La Política fue aprobada en sesión virtual de Comité Coordinador de Control Interno realizada el 02 de junio de 2020, de 09:00 a 10:15 de la mañana. Con base en ello se adoptó mediante la Resolución 940 del 08 de junio de 2020 emitida por la Mesa Directiva de la Corporación.</t>
  </si>
  <si>
    <t>Envían las evidencias de su adopción y divilgación .
En la página web la página web de la entidad se encuentra publicada la Política de Datos Abiertos.
ACCION CUMPLIDA</t>
  </si>
  <si>
    <t>Envían las evidencias de su adopción y divilgación .
En la página web la página web de la entidad se encuentra públicada la Resolución 940 de adopoción de la  Política de Datos Abiertos.
ACCION CUMPLIDA</t>
  </si>
  <si>
    <t>Envían las evidencias de su adopción y divilgación .
En la página web la página web de la entidad se encuentra públicado el instructivo  de Datos Abiertos.
ACCION CUMPLIDA</t>
  </si>
  <si>
    <t>Dentro de las actividades relacionadas para desarrollar estrategias de apertura y reúso de datos de información generada por la Cámara de Representantes, que estén orientadas a la generación de transparencia, control social, valor público, económico, académico, cultural, ambiental, y en general, en los distintos ámbitos de la sociedad, se diseñó un Instructivo
Técnico de Publicación de Datos Abiertos que busca establecer los lineamientos técnicos para la publicación de información susceptible de ser publicada en el portal www.datos.gov.co de MinTIC para garantizar la transparencia y acceso a la información, colocando a disposición de la ciudadanía y grupos de interés los Datos Abiertos de la Cámara de
Representantes.
El instructivo fue aprobado en Comité Coordinador de Control Interno del 02 de junio de 2020.
En mesa de trabajo del 19 de junio de 2020 con funcionarios del área legislativa fue socializado este documento, divulgado  mediante correo electrónico de fecha 23 de junio de 2020 y publicado en la página web de la Corporación. Adicionalmente, en la sesión de presentación de resultados del 4º Plan por un Congreso Abierto y Transparente a ciudadanía, a grupos de interés y a funcionarios, realizada el 17 de julio de 2020 de 10 a 12 del día, se dio a conocer sobre este documento y su divulgación. El instructivo Técnico de Publicación de Datos Abiertos se encuentra publicado en el sitio https://www.camara.gov.co/21-datos-abiertos</t>
  </si>
  <si>
    <t>Envían la evidencia de los ejercicios que se hicieron para obtener el nuevo grupo de dados abiertos, obteniendo asi El Catalogo actual de datos abiertos.
Se eencuentran publicados y socializados en la página web de la entidad.
ACCION CUMPLIDA</t>
  </si>
  <si>
    <t>Se elaboró la Cartilla Virtual denominada DATOS ABIERTOS PARA EL CIUDADANO A UN CLIC, con el siguiente contenido:
 Introducción
 Objetivos y alcance
 ¿Qué son datos los Datos abiertos?
 Información de la Cámara de Representantes en Dato Abierto
1. Representantes a la Cámara
2. Instrumentos de la Gestión de la Información Pública
3. Asistencia de los Honorables Representantes a la sesiones de plenarias
4. Integrantes de las Unidades de Trabajo Legislativo (UTL) de los Representantes a la Cámara
5. Ejecución Presupuestal Mensual Detallada de la Cámara de Representantes
6. Asistencia de los Honorables Representantes a las sesiones de comisiones
Para cada uno de estos grupos de información en dato abierto, en la cartilla se indica:
 Nombre del conjunto de datos
 Descripción
 Periodicidad de actualización
 Oficina productora
 Correo electrónico de contacto
 ¿Cómo ingresar a los Datos Abiertos de la Cámara de Representantes?
 Normatividad aplicable
La cartilla fue aprobada en sesión virtual del Comité Coordinador de Control Interno del 16 de julio de 2020 y está disponible en el sitio ttp://camara.gov.co/camara/visor?doc=/sites/default/files/2020-07/Cartilla_DatosAbiertos_a_un_clic.pdf y se publico en el rotador, en el menu de servicios al ciudadano y en la sección de transparencia de la página web y en la cuenta institucional de Facebook.</t>
  </si>
  <si>
    <t>Envían la evidencia de la cartilla y de su pubvlicación en diferentes medios,
ACTIVIDAD CUMPLIDA, extemporaneamente</t>
  </si>
  <si>
    <t>La primera actualización de la matriz de autodiagnóstico de cumplimiento de la ley de transparencia se realizó el 17 de junio de 2020., envían pantallazos de la evidencia.
La matriz se encuentra publicada en la Sección de Transparencia, en la categoría 10. Instrumentos de Gestión de Información Pública, en las subcategorías 10.1 Información mínima y 10.7 Registro de Publicaciones de la Sección de Transparencia, http://www.camara.gov.co/transparencia-y-acceso-a-la-informacion-publica.
El proceso envía la Matriz de Autodiagnóstico y los pantallazos de las actualizaciones que se le realizaron.</t>
  </si>
  <si>
    <t>Se coordinó un espacio de capacitación para todos los funcionarios de la Corporación (planta, UTL, contratistas, pasantes) con la propia autoridad en protección de datos personales, es decir la Superintendencia de Industria y Comercio, como ente que ejerce la vigilancia para garantizar que en el tratamiento de datos personales se respeten los principios, derechos, garantías y procedimientos previstos en la Ley 1581 de 201.
La sesión virtual, que contó con la participación del Dr. Carlos Enrique Salazar Muñoz, Director de Investigación
de Protección de Datos Personales de dicha Superintendencia, se llevó a cabo:
Fecha: miércoles 03 de junio de 2020
Hora: 02:30 a 04:30 pm
Al término de la intervención del Dr. Carlos Salazar, los funcionarios pudieron presentar sus comentarios y preguntas, las cuales fueron resueltas por el funcionario de la SIC.
Enváin evidencia del enlace del video de la cpacitación, convocatoria, presentacion SIC DATOS PERSONALES, captulas de plantala de la sesión donde se observa la asistencia.</t>
  </si>
  <si>
    <t>Se han enviado comunicaciones a los jefes de dependencias y funcionarios solicitando la actualización en general de contenidos de la página web y de la información mínima obligatoria ordenada en la Ley 1712 de 2014.
Para el primer requerimiento, una vez la página web de la Corporación entró en operación nuevamente y adelantado un plan de restablecimiento de contenidos, en el mes de mayo se enviaron comunicados para solicitar a las dependencias revisar sus micrositios e información competente y mantenerla actualizada. 
Para el segundo requerimiento, se envió nota interna OPS.1.6-547-2020 a todas las dependencias y los funcionarios solicitando revisar periódicamente y realizar actualización permanente en la página web de los aspectos que son competencia puntual o específica de cada proceso y/o dependencia, aparte de aquellos temas que puedan desarrollarse con otros procesos, para contar con la información mínima obligatoria determinada en
los artículos 9º, 10º y 11º de la Ley 1712 de 2014 y sus normas reglamentarias; sin olvidar de cualquier manera la demás información a publicar objeto de los otros artículos 
Se pretende que a través de estos requerimientos los funcionarios involucrados en los diferentes procesos en que se produce y custodia información cumplan el objetivo de mantener actualizada las publicaciones en la página web, para que todos y cada uno de los usuarios accedan eficientemente a la información pública de la Cámara de Representantes.</t>
  </si>
  <si>
    <t>Envían evidencia de todas las circulares y correos a las diferentes dependencias de los requerimientos de la actualización de la información de la página web de la entidad.
Los dos requerimientos a la fecha se encuentran cumplidos.</t>
  </si>
  <si>
    <t>La Cámara de Representantes, como entidad pública y en pro del amparo de derechos constitucionales como el acceso a la información y de los derechos y garantías para todos los ciudadanos a su intimidad personal y familiar y a su buen nombre, y en cumplimiento de la Ley 1581 de 2012 y el Decreto 1074 de 2015 sobre Protección de Datos Personales, ha venido implementando diversas acciones como la adopción de la Política de Protección de Datos Personales y el registro de bases de datos personales ante el Registro Nacional de Bases de Datos de la Superintendencia de Industria y Comercio, utilizadas para el ejercicio de la misión, funciones y objetivos de la Corporación.
Se elaboró el Manual de Tratamiento de Datos Personales Versión 1 de Julio de 2020, el cual establece las actuaciones comunes para la adecuada gestión del Tratamiento de Datos Personales dentro de la Cámara de Representantes, en las operaciones de recolección, almacenamiento, uso, circulación y supresión. Así mismo sobre las actividades propias de la actualización, como reclamos de los titulares, creación o eliminación de nuevas bases de datos, transferencia o transmisión, y reporte de incidentes de seguridad de datos personales ante el Registro Nacional de Bases de Datos –RNBD- de la Superintendencia de Industria y Comercio -SIC-.
Los lineamientos contemplados en el manual aplican a la información en posesión y custodia del personal de las dependencias de la Cámara de Representantes que recolecten, almacenen, usen, circulen o supriman datos personales. Igualmente para el personal designado para realizar el registro de actualización o reporte de incidentes de seguridad de datos personales ante el Registro Nacional de Bases de Datos –RNBD- de la Superintendencia de Industria y Comercio – SIC-.
El Manual fue sometido a consideración del Comité Coordinador de Control Interno, en sesión virtual el 16 de julio de 2020 y fue aprobado por sus integrantes.
Informan todo lo que se tuvo en cuenta para la elaboración del Manual y las actividades que se llevaron a cabo con el fin de sensibilizar, contextualizar  sobre las actividades a realizar y generar conciencia a los funcionarios sobre la importancia de este derecho fundamental para los ciudadanos.
El Manual de Tratamiento de Datos Personales se encuentra publicado en la Sección de Transparencia, en la categoría 12 Habeas Data en el sitio https://www.camara.gov.co/transparencia-y-acceso-a-la-informacion-publica Y se puede descargar del enlace https://www.camara.gov.co/camara/visor?doc=/sites/default/files/2020-07/MANUAL%20DE%20TRATAMIENTO%20DE%20DATOS%20PERSONALES%20JULIO%20DE%202020%20V1.0.pdf
Adicionalmente, se comunicó en la sesión de presentación de resultados del 4º Plan por un Congreso Abierto y Transparente a ciudadanía, a grupos de interés y a funcionarios, realizada el 17 de julio de 2020 de 10 a 12 del día.</t>
  </si>
  <si>
    <t>La Oficina de Protocolo estuvo a cargo de la coordinación de la logística para la realización del evento de Audiencia Pública de 2020, la cual se realizó el día 10 de julio de 2020. Así, las actividades planteadas para la realización del evento fueron encaminadas a apoyar la entrada para el ingreso de la Mesa Directiva e invitados y la respectiva ubicación en el recinto, se realizó la presentación del evento por parte de la
jefe de Protocolo Dra. Vivian Martínez Argüelles, se apoyó en la verificación del número de personas que asistirían para evitar aglomeraciones y cumplir con los protocolos de bioseguridad; el evento se realizó en el salón Elíptico del Capitolio Nacional y se apoyó protocolariamente de forma general en el evento. 
Las anteriores actividades se realizaron para que la Audiencia Pública transcurriera de forma exitosa y de manera virtual. Así las cosas, se informa que hasta la fecha la Oficina de Protocolo ha dado ejecución al informe que estipula las actividades desarrolladas durante el año 2020.
Envían el Libreto y el Orden del Día de la Rendición de Cuentas.</t>
  </si>
  <si>
    <t xml:space="preserve">Envía en formato word la "ESTRATEGIA DE COMUNICACIÓN Y DIFUSIÓN DE INTERACCION CON LA CIUDADANIA PARA LA RENDICIÓN DE CUENTAS 2020"
</t>
  </si>
  <si>
    <t>En el mes de junio el primer encuentro ciudadano virtual “Los retos y desafíos de la educación a través de la virtualidad en nuestra Colombia profunda: Versión Amazonía”. Fue orientado a miembros de entidades educativas y ciudadanos de los departamentos que hacen parte de la región amazonia. Contamos con la participación los Representantes a la Cámara junto con expertos, la red de lenguaje claro, la academia, entidades educativas territoriales y la sociedad civil en donde el ejercicio de intercambio de experiencias Representantes – Representados logró el fortalecimiento de ideas en pro de establecer iniciativas que mejoren la situación de este segmento de la población con relación a los sistemas y accesibilidad a la educación virtual.
En el mes de julio se desarrolló nuestro segundo encuentro en el marco de la estrategia “En-cuéntate con la Cámara”. “Estado Abierto: una nueva forma de relacionamiento entre el legislativo y la Ciudadanía”. Esta vez, en alianza con el Departamento Administrativo de la Función Pública (DAFT) y el Cuarto Plan de Congreso Abierto. Orientado a la academia y estudiantes universitarios de pregrado y postgrado donde el tema a tratar fue la exploración de la participación ciudadana y el papel que los colombianos pueden desempeñar en la Cámara de Representantes. Con el fin que la ciudadanía tenga herramientas de participación para futuras iniciativas que quieran aportar al ejercicio legislativo dentro de la corporación.
Envían registro fotografico de los dos encuentros y el link de trasmisión:
Primer Encuentro: Conversatorio virtual: "Los Retos y desafios de la educación a través de la virtualidad en nuestra Colombia profunda: Versión Amazonía", se realizó el viernes 26 de junio de 2020.
Segundo Encuentro: Estado Abierto: una nueva forma de relacionamiento entre el legislativo y la ciudadanía. Seminario virtual "Encuentrate con la Cámara" y explora la participación ciudadana y el papel que los Colombianos pueden desempeñar en la Cámara de Representantes. Se realizó el 14 de junio desde las 6:00 p.m. hasta las 9:00 p.m.</t>
  </si>
  <si>
    <t>La secretaria General mediante oficio S.G.2-0594.20 de fecha 01 de junio bajo los principios de transparencia y fomentar la participación ciudadana dentro de los ejercicios de los Representantes de manera directa con la sociedad civil. Convocó mediante correo electrónico creada para estos ejercicios “ participación.ciudadana@camara.gov.co” a los Honorables Representantes a la participación de la “agenda abierta 2020”.
Registro fotografico y oficio</t>
  </si>
  <si>
    <t>Envían un oficio donde kos invitan a programar una agenda abierta con la ciudadania, pero no envían evidencia de esos encuentro de medio día con la ciudadanía.
ACCION INCUMPLIDA</t>
  </si>
  <si>
    <t>Pantallazo del envío del correo de la Circular Nol 13 de 2020 - Socialización y sensibilización del Procedimiento de Rendición de Cuentas de la Cámara de Representantes. También envian copia de la circular.</t>
  </si>
  <si>
    <t xml:space="preserve">Copia de la Circular No. 130 del 26 de junio de 2020  Informe de Gestión hacia la Rendición de Cuentas - Ley 1828 de 2017 y Resolución 001 de 2020 del Congreso de la República. También envían el pantallazo del correo de socialización. </t>
  </si>
  <si>
    <t>Envían copia de la Circular No. 113 del 23 de abril de 2020  Socialización nuevo formato para la presentación del Conflicto de los Intereses de los Honorables Representantes, de conformidad con el Artículo 286 y 287 de la Ley 5a de 1992. También envían el pantallazo del correo de socialización. 
Envían en formato excel y word del registro de Intereses Privados. Libro Registro de Intereses Privados.</t>
  </si>
  <si>
    <t>Envìan el cronograma de actividades para la rendiciòn de cuentas y los correos de invitaciòn a las reuniones de preparaciòn a la rendiciòn de cuentas.</t>
  </si>
  <si>
    <t>Envìan una base de datos de personas jurìdicas, con los datos de 28 empresas y de personas naturales con datos de 78 personas.</t>
  </si>
  <si>
    <t>Envìan la primera actualizaciòn, es semestral.</t>
  </si>
  <si>
    <t>La actividad se encuentra cumplida de acuerdo a la información consiganda en el seguimiento del 30 de abril de 2020</t>
  </si>
  <si>
    <t>Revisada la pàgina web se evidenciò que solo se encuentra publicado los meses de enero, febrero, marzo, abril, mayo, junio y julio</t>
  </si>
  <si>
    <t>https://www.camara.gov.co/miembros-utl</t>
  </si>
  <si>
    <t>Informan que se adelanto la actividad dentro de los compromisos asumidos dentro del Cuarto Plan de Congreso Abierto y Transparente.</t>
  </si>
  <si>
    <t>No envìan evidencia de la actividad.
VENCIÒ EL 31 DE JULIO DE 2020
ACCION INCUMPLIDAD</t>
  </si>
  <si>
    <t>Informan que no se realizaron los certificados de asistencia a la Audicencia Pública 2019-2020 debido a que a causa de la pandemia la audiencia se realizò virtual y se transmitiò a travès del Canal Congreso</t>
  </si>
  <si>
    <t>ACTIVIDAD INCUMPLIDA</t>
  </si>
  <si>
    <t>Se aplicó la encuesta denominada "Consulta a la ciudadanìa y grupos de interes para la Audiencia Pública de Rendición de Cuentas (RdeC) en la Cámara de Representantes).</t>
  </si>
  <si>
    <t>Envìan los resultados de la Encuesta de consulta a la ciudadanía y grupos de interés para la Audiencia Pública de Rendición de Cuentas (RdeC) en la Cámara de Representantes.</t>
  </si>
  <si>
    <t>Adjuntan el documento “Informe de Limpieza y Mantenimiento Preventivo y Correctivo de los Documentos Sonoros y Audiovisuales” en el que en virtud del desarrollo del Contrato No. 1446 de fecha 09 de diciembre de 2019, con la firma  QTECH S.A.S., con el objeto de “Prestar los servicios especializados para la preservación del fondo acumulado audiovisual, cambio de medio de soporte, digitalización, catalogación, acceso y divulgación, en el marco del mejoramiento del sistema de la gestión documental y de la información en la cámara de representantes”, se presentan las labores de limpieza y mantenimiento preventivo y correctivo de los archivos sonoros y audiovisuales, orientadas a la preservación para la conservación de la documentación dentro de los parámetros establecidos por la Ley 594de 2000 (General de Archivo) y en particular a reducir las malas prácticas para evitar la degradación de los soportes sonoros y audiovisuales.</t>
  </si>
  <si>
    <t>Adjuntan el documento “Plan de Preservación Digital” en el que en virtud del desarrollo del Contrato No. 1446 de fecha 09 de diciembre de 2019, con la firma  QTECH S.A.S., con el objeto de “Prestar los servicios especializados para la preservación del fondo acumulado audiovisual, cambio de medio de soporte, digitalización, catalogación, acceso y divulgación, en el marco del mejoramiento del sistema de la gestión documental y de la información en la cámara de representantes”, se formula el Plan de Preservación Digital (principios, políticas y estrategias) de la información digital resultante del proceso de preservación del fondo acumulado audiovisual de la Cámara de Representantes, con el propósito de asegurar la conservación, preservación, autenticidad, el uso, la accesibilidad y comprensión del contenido documental, manteniendo sus atributos como integridad, autenticidad, inalterabilidad, originalidad, fiabilidad y accesibilidad.</t>
  </si>
  <si>
    <t>NO ENVIAN ENVIDENCIA DEL AVANCE</t>
  </si>
  <si>
    <t>Ya venciò la fecha.
ACTIVIDAD INCUMPLICA</t>
  </si>
  <si>
    <t xml:space="preserve">NO ENVIAN ENVIDENCIA </t>
  </si>
  <si>
    <t>NO ENVIAN EVIDENCIA DEL CUMPLIMIENTO</t>
  </si>
  <si>
    <t>La fecha ya vencó.
ACTIVIDAD INCUMPLIDA</t>
  </si>
  <si>
    <t>Se hizo la solicitd de los equipos de audio y esa era la actividad.
ACTIVIDAD CUMPLIDA</t>
  </si>
  <si>
    <t>NO ENVIAN EVIDENCIA DEL AVANCE DE LA ACTIVIDAD</t>
  </si>
  <si>
    <t>Ya no se encuentra en el catalogo de datos abiertos, pero se encuentra publicado en otras secciones del portal de la Cámara de Representantes
Se recomienda retirarlos del plan anticorrupción</t>
  </si>
  <si>
    <t>Ya no se encuentra en el catalogo de datos abiertos, pero se encuentra publicado en otras secciones del portal de la Cámara de Representantes.
Se recomienda retirarlos del plan anticorrupción</t>
  </si>
  <si>
    <t>Revisada la página web se encuentran publicdos los meses de enero, febrero, marzo, abril, mayo, junio, julio y agosto y  en el portal de datos abiertos también se encuentran publicados.</t>
  </si>
  <si>
    <t>Revisada la página web y el portal de datos abiertos se encuentra públicado la Asistencia de los Honorables Representantes a las Sesiones Plenarias del mes de abril , mayo y junio de 2020.
Faltaría los meses de julio, agosto.</t>
  </si>
  <si>
    <t>Revisada la página web se encuentran publicdos los meses de enero, febrero, marzo, abril, mayo, junio y julio y en el portal de datos abiertos no se encontró la información</t>
  </si>
  <si>
    <t>Revisada la página web se encuentra publicado la relación de viajes aéreos internacionales por congresistas y presupuesto ejecutado mensualmente por concepto de tiquetes expedidos correspondiente a los meses de enero , febrero, marzo, abril , mayo, junio, julio y agosto de 2020 (De acuerdo a lo establecido en la Declaración de Compromisos para un Congreso Abierto y Transparente), 
Link: 
https://www.camara.gov.co/index.php/transparencia-y-acceso-a-la-informacion-publica</t>
  </si>
  <si>
    <t>En la página web se encuentra publicado el listado de 170 Representantes de los cuales 146 tienen el delegado encargado para las PQRSD y Congreso Abierto
https://www.camara.gov.co/miembros-utl</t>
  </si>
  <si>
    <t>Revisada la pàgina web se evidenciò que solo se encuentra publicado los meses de enero, febrero, marzo, abril, mayo, junio y julio de 2020
https://www.camara.gov.co/miembros-utl</t>
  </si>
  <si>
    <t>Revisando el link si se encuentran publicados los informes de ejecución presupuestal de los meses de enero, febrero, marzo,abril, mayo, junio.. Julio y agosto de 2020</t>
  </si>
  <si>
    <t>No envían evidencia de avance de la actividad</t>
  </si>
  <si>
    <t>Venció la fecha.
ACCION INCUMPLIDA</t>
  </si>
  <si>
    <t>Se verificó la publicación en la p{agina web.
La primera actualizaciòn se cumplió.</t>
  </si>
  <si>
    <t xml:space="preserve">Se elaboró una pieza audiovisual alusiva al contenido de la Sección de Transparencia, con los siguientes enfoques:
 Objetivo de la ley 1712 de 2014 o de Transparencia y del Derecho de Acceso a la Información Pública Nacional
 Manera en que la Corporación pone a disposición de los ciudadanos y permite el acceso a su información
 Información mínima obligatoria disponible en la sección o botón de Transparencia de la página web de la Cámara de Representantes
La pieza se ha difundido por los siguientes canales:
• Una nota en el noticiero NCR de la emisión del jueves 02 de julio de 2020.
• Youtube en el enlace https://youtu.be/i9k0a-lCJwo
• Correo electrónico del 13 de julio de 2020 a los funcionarios de la Corporación.
Correo electrónico del 13 de julio de 2020 a personas que participaron en los ejercicio de cocreación del 4º Plan por un Congreso  Abierto y Transparente
En sesiones del Seminario virtual “EnCuéntate con la Cámara” con el tema: Estado Abierto: una nueva forma de relacionamiento entre el legislativo y la ciudadanía, en la que a través de un video la Oficina de Planeación participó informando a la ciudadanía sobre la página web, la sección de transparencia y datos abiertos.
</t>
  </si>
  <si>
    <t>Se dio cumplimiento a las dos actividades propuestas
ACTIVIDAD  CUMPLIDA</t>
  </si>
  <si>
    <t xml:space="preserve">
Ya se venció la fecha.
ACCION INCUMPLIDA</t>
  </si>
  <si>
    <r>
      <rPr>
        <sz val="8"/>
        <rFont val="Calibri"/>
        <family val="2"/>
        <scheme val="minor"/>
      </rPr>
      <t xml:space="preserve">En el siguiente link se encuentra la información del sigep </t>
    </r>
    <r>
      <rPr>
        <u/>
        <sz val="8"/>
        <color theme="10"/>
        <rFont val="Calibri"/>
        <family val="2"/>
        <scheme val="minor"/>
      </rPr>
      <t xml:space="preserve">ehttps://www.funcionpublica.gov.co/web/sigep/hojas-de-vida
</t>
    </r>
    <r>
      <rPr>
        <sz val="8"/>
        <rFont val="Calibri"/>
        <family val="2"/>
        <scheme val="minor"/>
      </rPr>
      <t>Cumplieron con el primer reporte</t>
    </r>
  </si>
  <si>
    <t>Se realizó el segundo informe de seguimiento al plan anticorrupcion con corte al 31 de agostol. Publicado el 15 de septiembre de 2020</t>
  </si>
  <si>
    <t>La Oficina de Planeación y Sistemas, mediante email del 02 de julio-2020, realizó   el monitoreo y evaluación de los riesgos dirigido a los líderes del proceso, en la cual se les solicita manifestar a la misma los siguientes ítems:
Si algún riesgo se ha materializado, si los controles establecidos son apropiados y efectivos, si los controles apuntan a los riesgos, si los controles se encuentran funcionando adecuadamente, si las medidas de mitigación a los riesgos están siendo efectivas, si las acciones establecidas contribuyen a mitigar los riesgos
Adjuntan como evidencia el correo email del 02 de julio-2020</t>
  </si>
  <si>
    <t>La Oficina de Planeación y Sistemas, presenta un segundo avance en la consolidación   de la Matriz de Indicadores de Gestión para el segundo trimestre del año 2020, de acuerdo a los reportes suministrados por cada uno de los líderes del proceso en las fichas técnicas.
Envían evidencia de la publicación.</t>
  </si>
  <si>
    <t>En las página web se encuentran publicados los informes trimestrales de los Indicadores de Gestión
https://www.camara.gov.co/indicadores-de-gestion</t>
  </si>
  <si>
    <t>En la página web y los perfiles de los representantes se encuentra en el siguiente link: http://camara.gov.co/representantes</t>
  </si>
  <si>
    <t>NO ENVIAN EVIDENCIA DEL CUMPLIMIENTO DE LA ACTIVIDAD</t>
  </si>
  <si>
    <t xml:space="preserve">Con el fin de identificar la información prioritaria, para que la ciudadanía acceda a ella a través de la clasificación y/o modalidad de dato abierto, que se publica tanto en la página web de la Corporación como en el portal de MinTIC www.datos.gov.co, se adelantaron diferentes ejercicios y mesas de trabajo, con la participación de ciudadanos, funcionarios y grupos de interés. Como parte de la metodología se aplicó una encuesta, cuyo resultado a la pregunta Información de su interés para que se publique como dato abierto” fue el siguiente:
1º. Directorio Representantes a la Cámara 95 votos
2º. Votación de los Representantes en las sesiones plenarias 91
3º. Votación de los Representantes en las sesiones de comisión 79
4º. Ejecución presupuestal 77
5º. Asistencia de los Representantes a las sesiones plenarias 76
6º. Composición Unidades de Trabajo Legislativo de los Representantes 74
7º. Asistencia de los Representantes a las sesiones de comisión 69
8º. Otros: 10 : Informes en general  (2); Resumen resultado semanal de la labor legislativa en comisiones. (Proyectos aprobados o negados) (1);  Actas de sesiones, proposiciones a los proyectos de ley, proyectos de ley, ponencias de proyectos de ley (1); Estado de proyectos de ley acto legislativo actualizada (1); La página web de la cámara de representantes(1); Toda información carácter público (no confidencial o bajo reserva) generada en ejercicio de funciones públicas (1); Conflicto intereses Representantes Proyectos que lideran, declaración de renta, patrimonios e ingresos (1); Relación de proyectos de Ley propuestos por Congresista (1); Proyectos de ley radicados comisión Quinta (1).
Según la misma encuesta el principal uso de la información es de carácter informativo.
La Corporación tenía once grupos de Datos Abiertos, dentro de los cuales se encontraban cuatro de los priorizados en el ejercicio de votación.
Si bien la intención era ampliar el catálogo, se tuvo en cuenta la asesoría y acompañamiento brindada por MINTIC, que manifestó que así sean pocos los grupos de Datos Abiertos, éstos deben ser de calidad y de verdadero interés para el ciudadano.
Con base en ello y en el ejercicio de votación para priorizar, se decidió retirar del catálogo de datos abiertos información como Plan de Acción, Plan de Adquisiciones, Plan Operativo de Inversiones, Plan Anticorrupción y Atención al Ciudadano, Rendición de Cuentas de los Honorables Representantes a la Cámara, que ni siquiera fueron mencionados en la encuesta por los votantes.
1º. Repersetnatnes a la Cámara
2º. Instrumentos de Gestión de la Información Pública
3º. Asistencia de los Honorables Representantes a las sesiones de plenarias
4º. Integrantes de las Unidades de Trabajo Legislativo (UTL) de los Representantes a la Cámara
5º. Ejecución presupuestal mensual detallada de la Cámara de Representantes
6º. Asistencia de los Honorables Representantes a la sesiones de comisiones (a partir de septiembre de 2020 iniciará la publicación de las sesiones de la legislatura 2020-2021)
Los datos abiertos en la Cámara de Representantes están disponibles en el enlace https://www.camara.gov.co/21-datosabiertos
En mesa de trabajo del 19 de junio de 2020 con funcionarios del área legislativa se compartieron los resultados de la priorización. Adicionalmente, en la sesión de presentación de resultados del 4º Plan por un Congreso Abierto y Transparente a ciudadanía, a grupos de interés y a funcionarios, realizada el 17 de julio de 2020 de 10 a 12 del día, se comunicó el actual catálogo de datos abiertos disponible en la Sección de Transparencia de nuestra página web y portal www.datos.gov.co. </t>
  </si>
  <si>
    <t>NO ENVIAN LA EVIDIENCIA DEL AVANCE A LA ACTIVIDAD DE ESTE CUATRIMESTE</t>
  </si>
  <si>
    <t>NO ENVIAN EVIDENCIA DEL CUMPLIMIIENTO DE LA ACTIVIDAD</t>
  </si>
  <si>
    <t>Venció al 30/06/2020
ACTIVIDAD INCUMPLIDA</t>
  </si>
  <si>
    <t>El primer reporte era el 30/06/2020, no envian evidencia del cumplimiento</t>
  </si>
  <si>
    <t>No envian reporte de la publicación de los informes de supervisión de este cuatrimestre</t>
  </si>
  <si>
    <t>Revisada la página web de la entidad no se encontro la publicación de dicho informe.
EN EJECUCION</t>
  </si>
  <si>
    <t xml:space="preserve">Envían un cuadro explicando las novedades en cuanto a creación o alta de los funcionarios que han solicitado la activación de sus hojas de vida en el aplicativo del Sigep Cámara de Representantes, a través de nuestros email: sigepcamara@gmail.com y sigep@camara.gov.co, desde
enero de 2020 hasta hoy 8 de mayo de 2020.
EMAIL                                                  ENERO   FEBRERO   MARZO   ABRIL   2020
sigepcamara@gmail.com                    60              64              59           2            6 
sigep@camara.gov.co                          12          14                 5           3             5
</t>
  </si>
  <si>
    <t>A la fecha se enucnetran terminadas dos (2) auditorias y enjecución se euncuentran tres (3) y faltrìan por ejecutar cuatro (4) auditorias</t>
  </si>
  <si>
    <t>El Plan de Auditorias se viene ejecutando en las fechas programadas</t>
  </si>
  <si>
    <t xml:space="preserve"> Se realizó video de la capacitación para ser visto en diferido el cual fue enviado mediante correo masivo de fecha 02 de julio de 202</t>
  </si>
  <si>
    <t>El formato fue creado y publicado  en la página web: www.camara.gov.co , adjuntan link para visualización y pantallazo del lugar donde se encuentra publicado y disponible.
Link: https://www.camara.gov.co/participacion-ciudadana/registro-publico-de-cabilderos</t>
  </si>
  <si>
    <t xml:space="preserve">1.  PAUTAS PARA  LA COMUNICACIÓN EN LENGUAJE CLARO socializada mediante circular 126 de 2020. Anexo evidencia adjunto envío asistencia al evento
2.       SEMINARIO “EXPLORA LA PARTICIPACIÓN CIUDADANA Y EL PAPEL QUE LOS COLOMBIANOS PUEDEN DESEMPEÑAR EN LA CAMARA DE REPRESENTANTES” realizado en conjunto con el Departamento Administrativo de la Función Pública  los días 13 y 14 de julio. Anexo evidencia.
3.       SEMINARIO VIRTUAL MESAS DE TRABAJO USO DE TICS EN EL CONGRESO DE LA REPUBLICA , MODERNIZADOR Y SESIONES VIRTUALES. Realizado en conjunto el NDI, la Unidad de Asistencia Legislativa de la Camara de Representantes, congreso visible. Anexo evidencia
4.       CAPACITACIÓN EN DIFERIDO DILIGENCIAMIENTO FORMATO DECLARACIÓN CONFLICTO DE INTERESES, MATRIZ DE PARTICIPACIÓN CIUDADANA, FORMATO PQRSD. Dirigida a  los Honorables Representantes y UTLS la cual se socializo por correo masivo. Anexo evidencia.
</t>
  </si>
  <si>
    <t xml:space="preserve">Envían evidencia de cuatro (4) capacitaciones realizadas.
Falatarían por realizar dos capacitaciones. </t>
  </si>
  <si>
    <t>No envian evidencia de la actividad cuyo primer corte era el 30/06/2020</t>
  </si>
  <si>
    <t>Se cumplió con los dos encuentros programados.
ACTIVIDAD CUMPLIDA</t>
  </si>
  <si>
    <t>Este riesgo no es resposabilidad del proceso de Evaluacón</t>
  </si>
  <si>
    <t>Es un riesgo tecnológico se recomienda retirar del Mapa de Riesgos de Corrupción</t>
  </si>
  <si>
    <t>Es un riesgo financiero  se recomienda retirar del Mapa de Riesgos de Corrupción</t>
  </si>
  <si>
    <t>Es un riesgo de gestión, se recomienda retirar del Mapa de Riesgos de Corrupción</t>
  </si>
  <si>
    <t>Es un riesgo operativo, se recomienda retirar del Mapa de Riesgos de Corrupción</t>
  </si>
  <si>
    <t>Es un riesgo de seguridad, se recomienda retirar del Mapa de Riesgos de Corrupción</t>
  </si>
  <si>
    <t>no enviaron evidencia del avance de la acción para este cuatrimestre</t>
  </si>
  <si>
    <t xml:space="preserve">Hay tres (3) auditorias en proceso y se han realizado mesas de trabajo virtuales. </t>
  </si>
  <si>
    <t xml:space="preserve">EN EJECUCION </t>
  </si>
  <si>
    <t xml:space="preserve">Comunicación a los líderes de los procesos en el cumplimiento, fortalecimiento del principio de la Mejora Continua en la actualización y aplicación de los Instrumentos de Calidad, como políticas, resoluciones, Planes, lineamientos, con el fin de cumplir con los objetivos y metas propuestos por la Entidad. 
La anterior información se dio mediante los siguientes correos enviados a los líderes del proceso con fechas 8, 14,19,22,25,27 de mayo
</t>
  </si>
  <si>
    <t xml:space="preserve">Avances que pueden generar la materialización del riesgo, se encuentra la falta de contratación en el personal de apoyo administrativo y la implementación de un sotfware que nos permita conocer en tiempo real el estado actual de los procesos y así evitar demora en la búsqueda de información relacionada con el archivo de los procesos que han sido enviados al archivo general ubicado en el Municipio de Cota. 
Durante el periodo de confinamiento generado por el Covid-19, nuestra actividad laboral ha sido realizada a través del buzón institucional comisión.acusaciones@camara.gov.co, donde se podrá evidenciar el trámite de los múltiples derechos de petición, tutelas, tramite de autos y audiencias realizadas a través de la virtualidad </t>
  </si>
  <si>
    <t>En visita a la comisión se verificara el buzon de la comisión con el fin de evidenciar el tramite de los derechos de petición, tutelas, trámite de autos y audiencias a través de la virtualidad.</t>
  </si>
  <si>
    <t>Revisado el Mapa de Riesgos de Corrupción se encontró que existen riesgos de gestión, tecnologicos que deberian ser retirados del mapa.
Se evidencia el correo pero solo se evidencio la respuesta que dió la Comisión de Acusaciones</t>
  </si>
  <si>
    <t>La acción se cumplió extemporaneamente.</t>
  </si>
  <si>
    <t>Tercer Cautrimestre</t>
  </si>
  <si>
    <t>Tercer Cuatrimestre</t>
  </si>
  <si>
    <t>Envían evidencia del envio por correo electrónico de la Nota Interna OPS 1.6.906-2020. Asunto: Actualización publicaciones información mínima obligatoria Ley de Transparencia y del Derecho de Acceso a la Informaicón Pública Nacional, en cumplimiento de la Ley 1712 de 2014.s y correos a las diferentes dependencias de los requerimientos de la actualización de la información de la página web de la entidad.
Los tres (3) requerimientos a la fecha se encuentran cumplidos.</t>
  </si>
  <si>
    <t>Se realizaron las dos actualizaciones de la matriz de autodiagnóstico de cumplimiento de la ley de transparencia.
La primera actualización se realizó el 17 de junio de 2020 y se reportó su ejecución a la Oficina Coordinadora de Control Interno mediante correo del 24 de julio de 2020.
La segunda actualización se publicó el 15 de octubre de 2020; esta última con ocasión del autodiagnóstico presentado en la misma fecha a través del ITA de la Procuraduría General de la Nación PGN período 2020, la cual se encuentra publicada en la Sección de Transparencia, en la categoría 10. Instrumentos de Gestión de Información Pública, en las subcategorías 10.1 Información mínima y 10.7 Registro de Publicaciones de la Sección de Transparencia, http://www.camara.gov.co/transparencia-y-acceso-a-la-informacion-publica.  Se adjunta la matriz Excel y Reporte de Cumplimiento ITA periodo 2020 expedido por la PGN.</t>
  </si>
  <si>
    <t xml:space="preserve">Se cumplió con las dos matrices actualizadas publicadas en la página web </t>
  </si>
  <si>
    <t>La actividad se encuentra cumplida de acuerdo a la información consiganda en el seguimiento del 31 de agosto de 2020</t>
  </si>
  <si>
    <t>En el marco del proyecto de inversión “MEJORAMIENTO DEL SISTEMA DE LA GESTIÓN DOCUMENTAL Y DE LA INFORMACIÓN EN LA CÁMARA DE REPRESENTANTES” con código BPIN 2017011000166, se programó la actividad “preservación del fondo acumulado audiovisual de la Cámara de Representantes, cambio de medio de soporte, digitalización, catalogación, acceso y divulgación.  
Para su ejecución, se suscribió el Contrato No. 1446 de fecha 09 de diciembre de 2019, con la firma QTECH S.A.S., con el objeto de “Prestar los servicios especializados para la preservación del fondo acumulado audiovisual, cambio de medio de soporte, digitalización, catalogación, acceso y divulgación, en el marco del mejoramiento del sistema de la gestión documental y de la información en la cámara de representantes”, con plazo de ejecución hasta el 30 de junio de 2020.  Para este efecto se adelantó trámite de vigencia futura que fue aprobada por el Departamento Nacional de Planeación mediante concepto favorable de fecha 30 de octubre de 2019 y aprobada por el Ministerio de Hacienda y Crédito Público el 1º de noviembre de 2019.
En el trámite vía SUIFP ante el DNP se programaron un total de 21.450 piezas audiovisuales y sonoras para intervenir entre el año 2019 y año 2020, para lo cual se había planeado que 16.950 se ejecutarían en el año 2019 y 4500 en el año 2020. 
Sin embargo, en el Contrato 1446 de 2019 se establecieron otras cantidades. En la tabla se explica de manera detallada por cada una de las vigencias las cantidades programadas, contratadas, ejecutadas y entregadas a satisfacción por el contratista:
Envían la tabla donde se referencia la cantidad de documentos audiovisuales y sonoros digitalizados por la vigencia 2019 y 2020 y el INFORME SPI GERENTE SGD JULIO 2020</t>
  </si>
  <si>
    <t>ACTIVIDAD INCUMPLIDA de acuerdo a la inforamción consignada en el seguimiento del 31 de agosto de 2020</t>
  </si>
  <si>
    <t>Revisada la pàgina web se evidenciò que solo se encuentra publicado los meses de enero, febrero, marzo, abril, mayo, junio, julio, agosto, septiembre, octubre y noviembre . 
Segùn aduditoria realizada las información que se encuentra publicada esta incompleta ya que solo se publica las personas que estan nombradas por planta y no por contrato. Además, se encontraron errorres de cedulas, cargos.</t>
  </si>
  <si>
    <t>Envía el 30 de diciembre de 2020, mediante correo electronico a la Oficina de Planeación y Sistemas y la Oficina Coordinadora del Control Interno un documento en word "Guía para medir la percepción de los servidores públicos de la Cámara de Representantes que tienen la responsabilidad de interactuar diariamente con los ciudadanos en la atención de PQRD".</t>
  </si>
  <si>
    <t>En la página web se encuentra publicados el informe del primer y segundo trimestre de 2020
La actividad son dos infomres semestrales y lo estan haciendo trimestralmente</t>
  </si>
  <si>
    <t>En la página web se encunetra publicados el informe del primer y segundo trimestre de 2020
La actividad son dos infomres semestrales y lo estan haciendo trimestralmente</t>
  </si>
  <si>
    <t>La fecha de la actividad era el 30/11/202. Se cumplió la activdad propuesta en fecha extemporanea el 30/12/2020.</t>
  </si>
  <si>
    <t>Mediante comunicación UAC-CS-CV19-13323-2020 del 28 de diciembre, dirigina a La Oficina de Planeacón y Sistemas y Oficina Coordinadora de Control Interno remiten la propuesta de Política de Atención al Ciudadano elaborada por la Unidad Coordinadora de Atención Ciudadana del Congreso.
Mediante comunicadoUAC-CS-CV19-13325-2020 del 30 de diciembre de 2020 se hace la remisión del documento.
Anexan las comunicaciones y la Política de Atención Ciudadada.</t>
  </si>
  <si>
    <t xml:space="preserve">Se presentó comunicación UAC-CS-CV19-6177-2020 del 8 de julio de 2020 con solicitud a la Dirección Administrativa de un intérprete de Lengua de Señas Colombiana  requerido como apoyo a la atención a personas sordas, entrenamiento y apoyo a los responsables de Centro de Relevo, para la producción de material con interpretación en LSC y para apoyar a los honorables representantes en las actividades que adelanten con la comunidad sorda. 
Anexan la comunicación.
</t>
  </si>
  <si>
    <t>La actividad se cumplio en fecha extemporanea el 8 de julio de 2020.
Venció el 30 de mayo de 2020.</t>
  </si>
  <si>
    <t>Se cumplió con la actividad de forma extemporanea.
Venció el 30/11/2020</t>
  </si>
  <si>
    <t>Consultada la página web de la entidad si se encuentran publicados los videos sobre la misionalidad con interpretación en lengua de señas colombiana.
ACTIVIDAD CUMPLIDA</t>
  </si>
  <si>
    <t>Se realizó entrevista a los secretarios de las comisiones Segunda y Quinta Constituciones, se incluyó Lengua de Señas Colombiana y subtitulación, para hacerlas accesibles a la comunidad sorda.
VIDEOS SOBRE LA MISIONALIDAD CON INTERPRETACIÓN EN LENGUA DE SEÑAS COLOMBIANA
https://www.camara.gov.co/comision/unidad-coordinadora-de-atencion-ciudadana-del-congreso-
de-la-republica/documentacion</t>
  </si>
  <si>
    <t>La campaña informativa contiene todas las actividades relacionadas con la divulgación de las actividades que se adelantan como son la producción y publicación de videos y piezas gráficas invitando a actividades institucionales.
Envian los links de yotube donde se encuentran publicdos los videos institucionales y la envidencia del evnvio de los videos por correo masivo y las publicaciones en la página web
Evidencia del correro sobre el Termino de respuesta de los derechos de petición.
Evidencia de la solicitud publicación invitación sencibilización sobre la atenión a derechos de petición.</t>
  </si>
  <si>
    <t xml:space="preserve">
</t>
  </si>
  <si>
    <t xml:space="preserve">Además de las capacitaciones dictadas a los funcionarios y contratistas responsables de la atención a personas sordas a través del centro de Relevo, se adelantaron:
1. Capacitación sobre lenguaje claro para congresos de América, donde participamos funcionarios y contratistas de Senado y Cámara, organizado por NDI y coordinado en el Congreso por la UAC.
Anexan la invitación y listado de asistentes
2. Capacitación sobre atención a derechos de petición, con el fin de fortalecer los conocimientos de los responsables de la atención a los derechos de petición, dictada por el doctor Armando Gómez, consultor del Programa de Modernización del DNP.
Anexan la invitación y la evidencia de la realización de la capacitación.
3. Capacitación Cómo lograr un Congreso incluyente”, dictada con el fin de sensibilizar a la comunicada Congreso en el conocimiento, atención y respeto con inclusión, dictada por Juan Carlos Ortiz Guerrero, comunicador social, experto en temas de accesibilidad.
Anexan la invitación.
</t>
  </si>
  <si>
    <t>Se presentó la caracterización de ciudadanos y grupos de interés de derechos de petición, con comunicación UAC-CS-CV19-13325-2020. Este documento tiene como finalidad identificar los diferentes grupos de peticionarios del Congreso de la República
Anexon  Caracterización, Comunicación UAC-CS-CV19-13325-2020 y la remisiión documento.
Envía el 30 de diciembre de 2020, mediante correo electronico a la Oficina de Planeación y Sistemas y la Oficina Coordinadora del Control Interno un documento en word "CARACTERIZACIÓN DE CIUDADANOS Y GRUPOS DE INTERÉS DE DERECHOS DE PETICIÓN (PQRSD)".</t>
  </si>
  <si>
    <t>Se cumplió con la actividad de forma extemporanea.30/12/2020.
Venció el 30/11/2020</t>
  </si>
  <si>
    <t xml:space="preserve">Se presenta la SGC propuesta sobre protocolos de atención en la Cámara de Representantes. Documento sencillo con información sobre cómo presentar peticiones y como debe ser la atención por parte de los responsables de la atención.
Anexon el docuemnto de rotocolos de atención, la Comunicación UAC-CS-CV19-13324-2020.del 28 de diciembre de 2020 y la remisión documento por correo electrónico.
</t>
  </si>
  <si>
    <t xml:space="preserve">Con comunicación UAC-CS-CV19-13325-2020, se informa la no actualización del procedimiento por cuanto no se encuentra en funcionamiento la plataforma ControlDoc.
Anexo: 24. Comunicación UAC-CS-CV19-13325-2020.
</t>
  </si>
  <si>
    <t>La fecha ya venció.
ACTIVIDAD INCUMPLIDA</t>
  </si>
  <si>
    <t xml:space="preserve">Con comunicación UAC-CS-CV19-13325-2020, se informa la no actualización del procedimiento por cuanto no se encuentra en funcionamiento la plataforma ControlDoc.
Anexan Comunicación UAC-CS-CV19-13325-2020.
</t>
  </si>
  <si>
    <t>ACCION INCUMPLIDA</t>
  </si>
  <si>
    <t xml:space="preserve">La Visita Guiada que se adelanta por el Capitolio Nacional dirigida especialmente a estudiantes de universidades y colegios, pero también abierto a visitantes nacionales y extranjeros, se publica por el Canal Congreso y la página Web, para que quienes no puedan acudir a las instalaciones del Congreso puedan verlo por estos otros medios que ofrece el Congreso de la República.
Envían las certificaciones emitidas por el Canal Congreso de la reproducción de los videos sobre recorrido de Visitas Guiadas:entre los meses 
De enero a junio de 2020 y 
de julio y noviembre de 2020:
</t>
  </si>
  <si>
    <t>En desarrollo de las Visitas Guiadas al Congreso es importante contar con tecnología que permita a los expositores realizar un menor esfuerzo con la voz y para los asistentes un mejor sonido. Por ello, se presentó solicitud para la adquisición de equipos especializados para esta actividad.
Anexan la Comunicación UAC-CS-CV19-6175-2020 del 8 de julio de 2020, dirigida a la Directora Administrativa de la Cámara. Solicitud adquisición equipos para las Visitas Guíadas al Congreso.</t>
  </si>
  <si>
    <t xml:space="preserve">Se solicita material promocional e informativo para los visitantes en el marco de las Visitas Guiadas al Congreso y otro material para la representación de la UAC en eventos programados por las mismas Corporaciones o por otras entidades que nos inviten.
Envían omunicación UAC-CS-CV19-6175-2020del 8 de julio de 2020, dirigida a la Directora Administrativa. Solicitud contratación edición y reproducción material promocional UAC y las Visitas Guiadas al Congreso.
</t>
  </si>
  <si>
    <t xml:space="preserve">Se realizaron 13 tips correspondientes a las 13 categorías de información que componen la Sección de Transparencia.  
Adjuntan correos electrónicos de envío a todos los funcionarios y además a personas que participaron en los ejercicios de cocreación del 4º Plan por un Congreso Abierto y Transparente, de los siguientes tips:
• TIP11 LEY 1712 DE 2014 TRANSPARENCIA PASIVA
• TIP12 LEY 1712 DE 2014 CRITERIO DIFERENCIAL ACCESIBILIDAD
• TIP13 LEY 1712 DE 2014 PROTECCION DE DATOS PERSONALES
Con la nota interna OPS.1.6-939-2020 enviada por correo el día 12112020, se reportaron los tips:
• TIP8 LEY 1712 DE 2014 CONTRATACION
• TIP9 LEY 1712 DE 2014 TRAMITES Y SERVICIOS
• TIP10 LEY 1712 DE 2014 INSTRUMENTOS DE GESTION DE LA INFORMACION PUBLICA
Con la nota interna OPS.1.6-552-2020 enviada por correo el día 22072020, se reportaron los tips:
• TIP5 LEY 1712 DE 2014 PRESUPUESTO 
• TIP6 LEY 1712 DE 2014 PLANEACION 
• TIP7 LEY 1712 DE 2014 CONTROL 
Con la nota interna OPS.1.6-308-2020 enviada por correo el día 06052020, se reportaron los tips:
• TIP1 LEY 1712 DE 2014 MECANISMOS DE CONTACTO 
• TIP2 LEY 1712 DE 2014 INFORMACION DE INTERES 
• TIP3 LEY 1712 DE 2014 ESTRUCTURA ORGANICA Y TALENTO HUMANO 
• TIP4 LEY 1712 DE 2014 NORMATIVIDAD </t>
  </si>
  <si>
    <t>Envian la envidencia del envio de los correos y los tips enviados.
ACCION CUMPLIDA</t>
  </si>
  <si>
    <t>El día 11 de diciembre de 2020 se realizó la publicación del Informe de Auditoria de la Contraloría General de la
República a las vigencias 2018 y 2019. La publicación puede visualizarse en el enlace  https://www.camara.gov.co/71-
informes-de-auditoria-contraloria-general-de-la-republica-y-planes-de-Mejoramiento</t>
  </si>
  <si>
    <t>Revisada la página web en el link de transparencia se encuentra publicaco el Informe de Auditoria 2018 y 2019.
ACCION CUMPLIDA</t>
  </si>
  <si>
    <t>La página web de la Cámara de Representantes www.camara.gov.co en este momento cuenta con los siguientes
aspectos de accesibilidad web:
- Opciones de tamaño de texto, alto contraste.
- Aumento de letra
- Disminución de letra
- Cambio de contraste
- Banner del Centro de Relevo implementado en el home de la página web https://www.centroderelevo.gov.co/632/w3-channel.html , página dispuesta por MinTIC para servicio de interpretación en línea SIEL y Relevo de llamadas SRL.
- Direccionamiento a información PQRSD del Congreso de la República en Lenguaje de señas.
- Vídeo en el link https://www.camara.gov.co/contactenos en relación a Servicio de interpretación
en Línea SIEL, y Sistema de Relevo de Llamadas SRL..
- En el enlace https://www.camara.gov.co/guias guías de lenguaje claro.
- Contenido no textual, es decir, que todo los iconos, banners y/o links del home de la página web,
cuentan con un texto descriptivo al poner el cursor sobre estos, indicando nombre del contenido.
Envían evidencia fotografica.</t>
  </si>
  <si>
    <t>Revisada la página web si se encuentra actualizada con criterios de accesibilidad.
ACCION CUMPLIDA</t>
  </si>
  <si>
    <t xml:space="preserve">Mediante correo del 24 de julio de 2020, remisorio de la nota interna OPS1.6-561-2020, se reportó a la Oficina de Control Interno la ejecución de los dos primeros requerimientos que corresponden a las dos primeras metas.
Para el tercer requerimiento, el día 06 de noviembre de 2020 mediante correo electrónico se envió la nota interna OPS.1.6-906-2020 a todas las dependencias y los funcionarios solicitando revisar periódicamente y realizar actualización permanente en la página web de los aspectos que son competencia puntual o específica de cada proceso y/o dependencia, aparte de aquellos temas que puedan desarrollarse con otros procesos, para contar con la información mínima obligatoria determinada en los artículos 9º, 10º y 11º de la Ley 1712 de 2014 y sus normas reglamentarias; sin olvidar de cualquier manera la demás información a publicar objeto de los otros artículos
Se pretende que a través de estos requerimientos los funcionarios involucrados en los diferentes procesos en que se produce y custodia información cumplan el objetivo de mantener actualizada las publicaciones en la página web, para que todos y cada uno de los usuarios accedan eficientemente a la información pública de la Cámara de Representantes.
</t>
  </si>
  <si>
    <t>SEGUNDO CUATRIMESTRE</t>
  </si>
  <si>
    <t>Este riesgo se mitigo al máximo con la expedición del manual de supervisión e interventoría, en igual sentido se tiene los procesos y procedimientos actualizados en relación con esta función: tales como:
Acta de Audiencia de Procedimiento Administrativo Sancionatorio 
Citación a Audiencia - compañía de seguro Procedimiento Administrativo Sancionatorio
Citación a audiencia – Contratista Procedimiento Administrativo Sancionatorio
Cobro a compañía de Seguros Procedimiento Administrativo Sancionatorio 3GJCP53
Cobro al contratista Procedimiento Administrativo Sancionatorio 3GJCP54
Comunicado a la Procuraduría General de la Nación Procedimiento Administrativo Sancionatorio
Comunicado citación a Supervisor en el Procedimiento Administrativo Sancionatorio
Comunicado jefe División Financiera en el Procedimiento Administrativo Sancionatorio
Comunicado para cobro de remanentes en el Procedimiento Administrativo Sancionatorio
Declaratoria de Incumplimiento en el Procedimiento Administrativo Sancionatorio
Informe de Supervisión en el Procedimiento Administrativo Sancionatorio 3GJCP60
Selección Abreviada por Bolsa de Productos 
Solicitud de Modificación Contractual 
Informe de Contratista 
Entre otros.
Finalmente, estos cambios fueron objeto de socialización y capacitación en los meses de enero y ferbero a los lideres de procesos y sus enlaces de contratación.</t>
  </si>
  <si>
    <t>Revisada la página web se encuentran publicdos los meses de enero, febrero, marzo, abril, mayo, junio, julio, agosto, septiembre, octubre y noviembre  y  en el portal de datos abiertos también se encuentran publicados.</t>
  </si>
  <si>
    <t>En la página web se encuenta el listado de los Representantes con numero de oficina y telefono y en el portal de datos abiertos no se encuentra los números de teléfono y oficinas, su última actualización fue en el 2019.</t>
  </si>
  <si>
    <t>En la página web se encuenta el listado de los Representantes con numero de oficina y telefono y en el portal de datos abiertos no se pudo verificar.</t>
  </si>
  <si>
    <t>Revisada la página web y el portal de datos abiertos se encuentra públicado la Asistencia de los Honorables Representantes a las Sesiones Plenarias del mes de abril , mayo, junio, julio, agosto, septiembre y noviembre de 2020..</t>
  </si>
  <si>
    <t>Revisada la página web se encuentran publicdos los meses de enero, febrero, marzo, abril, mayo, junio, julio. Agosto, septiembre, octubre y noviembre y en el portal de datos abiertos la ultima actualización fue en diciembre de 2020, se encuentra hasta el mes de noviembre 2020.</t>
  </si>
  <si>
    <t>Revisada la pàgina web se evidenciò que solo se encuentra publicado los meses de enero, febrero, marzo, abril, mayo, junio, julio, agosto, septiembre, octubre y noviembre de 2020
https://www.camara.gov.co/miembros-utl</t>
  </si>
  <si>
    <t>Revisada la página web se encuentra publicado la relación de viajes aéreos internacionales por congresistas y presupuesto ejecutado mensualmente por concepto de tiquetes expedidos correspondiente a los meses de enero , febrero, marzo, abril , mayo, junio, julio, agosto, septiembre, octubre y noviembre de 2020 (De acuerdo a lo establecido en la Declaración de Compromisos para un Congreso Abierto y Transparente), 
Link: 
https://www.camara.gov.co/index.php/transparencia-y-acceso-a-la-informacion-publica</t>
  </si>
  <si>
    <t>No envian evidencia de avance a la actividad, sin embargo se estan transmitiendo las sesiones por las redes y el canal de yotube.</t>
  </si>
  <si>
    <t>Revisando el link si se encuentran publicados los informes de ejecución presupuestal de los meses de enero, febrero, marzo,abril, mayo, junio, julio, agosto, septiembre, octubre y noviembre de 2020</t>
  </si>
  <si>
    <t>El Plan de Auditorias se ejecuto en las fechas programadas.</t>
  </si>
  <si>
    <t>Entrega del primer reporte de actualización (marzo) de acuerdo a las fechas establecidas.
Entrega del segundo reporte de actualización (noviembre) en cumplimiento con la actividad.
Reporte de actualización enviado via correo electrónico por el funcionario encargado</t>
  </si>
  <si>
    <t>Revisada la página web de la entidad no se encontro la publicación de dicho informe.
ACTVIDAD INCUMPLIDA</t>
  </si>
  <si>
    <t>No envian reporte de la publicación de los informes de supervisión de este cuatrimestre
ACTIVIDAD INCUMPLIDA</t>
  </si>
  <si>
    <t>Se incluye pieza gráfica con clases de peticiones y términos de respuesta para cada una.
Envian evidencia tomada de la página web</t>
  </si>
  <si>
    <t>Se incluye en el link servicio al ciudadano/atención ciudadana, videos institucionales en Lengua de Señas Colombiana y subtitulación.
Envian evidencia tomada de la página web</t>
  </si>
  <si>
    <t xml:space="preserve">No envían evidencia de las dos (2) capacitaciones que faltaban por realizar </t>
  </si>
  <si>
    <t xml:space="preserve">Informan que se remitió a la Secretaría General y a la Oficina de Planeación y Sistemas los informes correspondientes al primer y segundo semestre 2020. 
Los informes del II semestre se remitieron con comunicación UAC-CS-CV19-13328-2020 y aún no se han publicado, pero la actividad vence el 30 de enero de 2021.
Envían los siguientes soportes:
Comunicación UAC-CS-CV19-6145-2020. Primer semestre 2020.
Solicitud publicación. Primer semestre 2020.
Informes I semestre, publicados
Comunicación remisión informe II semestre. UAC-CS-CV19-13328-2020
Remisión informe II semestre 2020
</t>
  </si>
  <si>
    <t xml:space="preserve">Informan que se remitió a la Secretaría General y a la Oficina de Planeación y Sistemas los informes correspondientes al primer y segundo semestre 2020. 
Los informes del II semestre se remitieron con comunicación UAC-CS-CV19-13328-2020 y aún no se han publicado, pero la actividad vence el 30 de enero de 2021.
Envían los siguientes soportes:
Comunicación UAC-CS-CV19-6145-2020. Primer semestre 2020.
Solicitud publicación. Primer semestre 2020.
Informes I semestre, publicados
Comunicación remisión informe II sem. UAC-CS-CV19-13328-2020
Remisión informe II semestre 2020
</t>
  </si>
  <si>
    <t xml:space="preserve">Remiten el procedimiento sobre resolución de conflicto en el acceso a la información pública, pero no se incorpora al procedimiento de PQRSD porque dicho procedimiento no se actualizó por no estar funcionando ControlDoc.
Anexan la Comunicación UAC-CS-CV19-13325-2020.y el Procedimiento
</t>
  </si>
  <si>
    <t>Remiten el procedimiento sobre atención de derechos de petición en lenguas nativas, pero no se incorpora al procedimiento de PQRSD porque dicho procedimiento no se actualizó por no estar funcionando ControlDoc.
Anexan la comunicación UAC-CS-CV19-13325-2020 y el procedimiento.</t>
  </si>
  <si>
    <t xml:space="preserve">Además de las capacitaciones dictadas a los funcionarios y contratistas responsables de la atención a personas sordas a través del centro de Relevo, se adelantaron:
1. Capacitación sobre lenguaje claro para congresos de América, donde participamos funcionarios y contratistas de Senado y Cámara, organizado por NDI y coordinado en el Congreso por la UAC. Aenxan la invitación y Comunicación con asistentes.
2. Capacitación sobre atención a derechos de petición, con el fin de fortalecer los conocimientos de los responsables de la atención a los derechos de petición, dictada por el doctor Armando Gómez, consultor del Programa de Modernización del DNP.
Anexan la invitación y evidencia de realización de la capacitación.
</t>
  </si>
  <si>
    <t>Se cumplio don la actividad.</t>
  </si>
  <si>
    <t>Informan que se adelanto la actividad dentro de los compromisos asumidos dentro del Cuarto Plan de Congreso Abierto y Transparente.Se realizó la capacitación en abril de 2020</t>
  </si>
  <si>
    <t>La Oficina de Planeación y Sistemas, mediante diferente email enviados a los líderes de proceso, realizó   el monitoreo de los riesgos y evaluación a los controles, en la cual se les solicita manifestar a la misma los siguientes ítems:
Si algún riesgo se ha materializado, si los controles establecidos son apropiados y efectivos, si los controles apuntan a los riesgos, si los controles se encuentran funcionando adecuadamente, si las medidas de mitigación a los riesgos están siendo efectivas, si las acciones establecidas contribuyen a mitigar los riesgos
Adjuntan como evidencia los email.</t>
  </si>
  <si>
    <t>La Oficina de Planeación y Sistemas, mediante diferente email enviados a los líderes de proceso, realizó   el monitoreo de los riesgos y evaluación a los controles, en la cual se les solicita manifestar a la misma los siguientes ítems:
Si algún riesgo se ha materializado, si los controles establecidos son apropiados y efectivos, si los controles apuntan a los riesgos, si los controles se encuentran funcionando adecuadamente, si las medidas de mitigación a los riesgos están siendo efectivas, si las acciones establecidas contribuyen a mitigar los riesgos
Adjuntoan como evidencia los correos enviados para la actualización y construcción de las siguientes Política del Modelo Integrado de Planeación y Gestión MIPG (planeación Institucional, política fortalecimiento organizacional y simplificación por proceso, política gestión de estadística, seguimiento y evaluación de desempeño Institucional, Gestión del Conocimiento, política de transparencia y acceso a la información, política de Plan Anticorrupción, Administración de riesgos, Políticas entre otras.</t>
  </si>
  <si>
    <t>Se realizó el segundo informe de seguimiento al plan anticorrupcion con corte al 31 de adiciembre. Publicado el 18 de enero de de 2021</t>
  </si>
  <si>
    <t>NO ENVIAN EVIDENCIA DEL CUMPLIMIENTO DE LA ACTIVIDAD.
NO CUMPLIIMIENTO</t>
  </si>
  <si>
    <t>NO ENVIAN EVIDENCIA DEL TERCER CUATRIMESTRE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</si>
</sst>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35" x14ac:knownFonts="1">
    <font>
      <sz val="11"/>
      <color theme="1"/>
      <name val="Calibri"/>
      <family val="2"/>
      <scheme val="minor"/>
    </font>
    <font>
      <sz val="11"/>
      <color rgb="FF006100"/>
      <name val="Calibri"/>
      <family val="2"/>
      <scheme val="minor"/>
    </font>
    <font>
      <sz val="11"/>
      <color rgb="FF9C0006"/>
      <name val="Calibri"/>
      <family val="2"/>
      <scheme val="minor"/>
    </font>
    <font>
      <sz val="11"/>
      <color theme="1"/>
      <name val="Calibri"/>
      <family val="2"/>
      <scheme val="minor"/>
    </font>
    <font>
      <sz val="11"/>
      <color rgb="FF9C6500"/>
      <name val="Calibri"/>
      <family val="2"/>
      <scheme val="minor"/>
    </font>
    <font>
      <sz val="8"/>
      <name val="Arial"/>
      <family val="2"/>
    </font>
    <font>
      <b/>
      <sz val="8"/>
      <name val="Arial"/>
      <family val="2"/>
    </font>
    <font>
      <sz val="11"/>
      <name val="Calibri"/>
      <family val="2"/>
      <scheme val="minor"/>
    </font>
    <font>
      <sz val="7"/>
      <name val="Arial"/>
      <family val="2"/>
    </font>
    <font>
      <sz val="8"/>
      <name val="Calibri"/>
      <family val="2"/>
      <scheme val="minor"/>
    </font>
    <font>
      <sz val="7"/>
      <name val="Calibri"/>
      <family val="2"/>
      <scheme val="minor"/>
    </font>
    <font>
      <b/>
      <sz val="7"/>
      <name val="Arial"/>
      <family val="2"/>
    </font>
    <font>
      <b/>
      <sz val="10"/>
      <name val="Arial"/>
      <family val="2"/>
    </font>
    <font>
      <b/>
      <sz val="9"/>
      <name val="Arial"/>
      <family val="2"/>
    </font>
    <font>
      <b/>
      <sz val="8"/>
      <color rgb="FF000000"/>
      <name val="Arial"/>
      <family val="2"/>
    </font>
    <font>
      <sz val="8"/>
      <color rgb="FF000000"/>
      <name val="Arial"/>
      <family val="2"/>
    </font>
    <font>
      <b/>
      <sz val="8"/>
      <color theme="1"/>
      <name val="Arial"/>
      <family val="2"/>
    </font>
    <font>
      <sz val="8"/>
      <color theme="1"/>
      <name val="Arial"/>
      <family val="2"/>
    </font>
    <font>
      <b/>
      <sz val="10"/>
      <color rgb="FF000000"/>
      <name val="Arial"/>
      <family val="2"/>
    </font>
    <font>
      <u/>
      <sz val="11"/>
      <color theme="10"/>
      <name val="Calibri"/>
      <family val="2"/>
      <scheme val="minor"/>
    </font>
    <font>
      <u/>
      <sz val="8"/>
      <color theme="1"/>
      <name val="Arial"/>
      <family val="2"/>
    </font>
    <font>
      <u/>
      <sz val="8"/>
      <name val="Calibri"/>
      <family val="2"/>
      <scheme val="minor"/>
    </font>
    <font>
      <sz val="10"/>
      <color rgb="FF000000"/>
      <name val="Tahoma"/>
      <family val="2"/>
    </font>
    <font>
      <b/>
      <sz val="12"/>
      <color rgb="FF000000"/>
      <name val="Arial Narrow"/>
      <family val="2"/>
    </font>
    <font>
      <b/>
      <sz val="20"/>
      <color rgb="FF000000"/>
      <name val="Arial Narrow"/>
      <family val="2"/>
    </font>
    <font>
      <sz val="12"/>
      <color rgb="FF000000"/>
      <name val="Arial Narrow"/>
      <family val="2"/>
    </font>
    <font>
      <sz val="11"/>
      <color theme="1"/>
      <name val="Arial"/>
      <family val="2"/>
    </font>
    <font>
      <sz val="11"/>
      <color theme="1"/>
      <name val="Wingdings"/>
      <charset val="2"/>
    </font>
    <font>
      <sz val="11"/>
      <color theme="1"/>
      <name val="Symbol"/>
      <family val="1"/>
      <charset val="2"/>
    </font>
    <font>
      <u/>
      <sz val="8"/>
      <name val="Arial"/>
      <family val="2"/>
    </font>
    <font>
      <u/>
      <sz val="8"/>
      <color theme="10"/>
      <name val="Arial"/>
      <family val="2"/>
    </font>
    <font>
      <sz val="11"/>
      <color rgb="FF000000"/>
      <name val="Calibri"/>
      <family val="2"/>
      <scheme val="minor"/>
    </font>
    <font>
      <b/>
      <sz val="16"/>
      <color rgb="FF000000"/>
      <name val="Arial Narrow"/>
      <family val="2"/>
    </font>
    <font>
      <sz val="10"/>
      <name val="Arial"/>
      <family val="2"/>
    </font>
    <font>
      <u/>
      <sz val="8"/>
      <color theme="10"/>
      <name val="Calibri"/>
      <family val="2"/>
      <scheme val="minor"/>
    </font>
  </fonts>
  <fills count="15">
    <fill>
      <patternFill patternType="none"/>
    </fill>
    <fill>
      <patternFill patternType="gray125"/>
    </fill>
    <fill>
      <patternFill patternType="solid">
        <fgColor rgb="FFC6EFCE"/>
      </patternFill>
    </fill>
    <fill>
      <patternFill patternType="solid">
        <fgColor rgb="FFFFC7CE"/>
      </patternFill>
    </fill>
    <fill>
      <patternFill patternType="solid">
        <fgColor theme="0"/>
        <bgColor indexed="64"/>
      </patternFill>
    </fill>
    <fill>
      <patternFill patternType="solid">
        <fgColor rgb="FFFFEB9C"/>
      </patternFill>
    </fill>
    <fill>
      <patternFill patternType="solid">
        <fgColor theme="8" tint="0.79998168889431442"/>
        <bgColor indexed="64"/>
      </patternFill>
    </fill>
    <fill>
      <patternFill patternType="solid">
        <fgColor rgb="FFD9E1F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rgb="FFFFFF00"/>
        <bgColor indexed="64"/>
      </patternFill>
    </fill>
  </fills>
  <borders count="19">
    <border>
      <left/>
      <right/>
      <top/>
      <bottom/>
      <diagonal/>
    </border>
    <border>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rgb="FF000000"/>
      </right>
      <top style="medium">
        <color indexed="64"/>
      </top>
      <bottom/>
      <diagonal/>
    </border>
  </borders>
  <cellStyleXfs count="7">
    <xf numFmtId="0" fontId="0" fillId="0" borderId="0"/>
    <xf numFmtId="0" fontId="1" fillId="2" borderId="0" applyNumberFormat="0" applyBorder="0" applyAlignment="0" applyProtection="0"/>
    <xf numFmtId="0" fontId="2" fillId="3" borderId="0" applyNumberFormat="0" applyBorder="0" applyAlignment="0" applyProtection="0"/>
    <xf numFmtId="9" fontId="3" fillId="0" borderId="0" applyFont="0" applyFill="0" applyBorder="0" applyAlignment="0" applyProtection="0"/>
    <xf numFmtId="0" fontId="4" fillId="5" borderId="0" applyNumberFormat="0" applyBorder="0" applyAlignment="0" applyProtection="0"/>
    <xf numFmtId="0" fontId="19" fillId="0" borderId="0" applyNumberFormat="0" applyFill="0" applyBorder="0" applyAlignment="0" applyProtection="0"/>
    <xf numFmtId="164" fontId="3" fillId="0" borderId="0" applyFont="0" applyFill="0" applyBorder="0" applyAlignment="0" applyProtection="0"/>
  </cellStyleXfs>
  <cellXfs count="336">
    <xf numFmtId="0" fontId="0" fillId="0" borderId="0" xfId="0"/>
    <xf numFmtId="0" fontId="10" fillId="0" borderId="0" xfId="0" applyFont="1" applyAlignment="1">
      <alignment horizontal="justify" vertical="center"/>
    </xf>
    <xf numFmtId="0" fontId="10" fillId="0" borderId="0" xfId="0" applyFont="1" applyAlignment="1">
      <alignment horizontal="center" vertical="center"/>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0" xfId="0" applyFont="1" applyBorder="1" applyAlignment="1">
      <alignment horizontal="center" vertical="center"/>
    </xf>
    <xf numFmtId="0" fontId="10" fillId="0" borderId="0" xfId="0" applyFont="1" applyBorder="1" applyAlignment="1">
      <alignment horizontal="justify" vertical="center"/>
    </xf>
    <xf numFmtId="0" fontId="7" fillId="0" borderId="0" xfId="0" applyFont="1"/>
    <xf numFmtId="0" fontId="6" fillId="0" borderId="8" xfId="0" applyFont="1" applyFill="1" applyBorder="1" applyAlignment="1">
      <alignment horizontal="justify" vertical="center" wrapText="1"/>
    </xf>
    <xf numFmtId="0" fontId="7" fillId="0" borderId="0" xfId="0" applyFont="1" applyAlignment="1">
      <alignment vertical="center"/>
    </xf>
    <xf numFmtId="0" fontId="6" fillId="0" borderId="8" xfId="0" applyFont="1" applyBorder="1" applyAlignment="1">
      <alignment horizontal="justify" vertical="center" wrapText="1"/>
    </xf>
    <xf numFmtId="0" fontId="7" fillId="0" borderId="0" xfId="0" applyFont="1" applyAlignment="1">
      <alignment horizontal="center"/>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7" fillId="0" borderId="0" xfId="0" applyFont="1" applyAlignment="1">
      <alignment horizontal="left"/>
    </xf>
    <xf numFmtId="0" fontId="6" fillId="4" borderId="8" xfId="0" applyFont="1" applyFill="1" applyBorder="1" applyAlignment="1">
      <alignment horizontal="justify" vertical="center"/>
    </xf>
    <xf numFmtId="0" fontId="9" fillId="0" borderId="0" xfId="0" applyFont="1" applyAlignment="1">
      <alignment horizontal="justify" vertical="center"/>
    </xf>
    <xf numFmtId="0" fontId="5" fillId="0" borderId="0" xfId="0" applyFont="1" applyAlignment="1">
      <alignment horizontal="justify" vertical="center"/>
    </xf>
    <xf numFmtId="0" fontId="9" fillId="0" borderId="0" xfId="0" applyFont="1" applyAlignment="1">
      <alignment horizontal="center" vertical="center"/>
    </xf>
    <xf numFmtId="0" fontId="5" fillId="0" borderId="0" xfId="0" applyFont="1"/>
    <xf numFmtId="14" fontId="5" fillId="0" borderId="0" xfId="0" applyNumberFormat="1" applyFont="1"/>
    <xf numFmtId="9" fontId="5" fillId="0" borderId="0" xfId="3" applyFont="1"/>
    <xf numFmtId="0" fontId="5" fillId="0" borderId="0" xfId="0" applyFont="1" applyAlignment="1">
      <alignment vertical="center"/>
    </xf>
    <xf numFmtId="0" fontId="6" fillId="0" borderId="8" xfId="0" applyFont="1" applyBorder="1" applyAlignment="1">
      <alignment horizontal="center" vertical="center" wrapText="1"/>
    </xf>
    <xf numFmtId="0" fontId="5" fillId="8" borderId="8" xfId="0" applyFont="1" applyFill="1" applyBorder="1" applyAlignment="1">
      <alignment vertical="center" wrapText="1"/>
    </xf>
    <xf numFmtId="0" fontId="6" fillId="6" borderId="8"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15" fillId="8" borderId="8" xfId="0" applyFont="1" applyFill="1" applyBorder="1" applyAlignment="1">
      <alignment vertical="center" wrapText="1"/>
    </xf>
    <xf numFmtId="14" fontId="15" fillId="8" borderId="8" xfId="0" applyNumberFormat="1" applyFont="1" applyFill="1" applyBorder="1" applyAlignment="1">
      <alignment horizontal="center" vertical="center" wrapText="1"/>
    </xf>
    <xf numFmtId="0" fontId="14" fillId="8" borderId="8" xfId="0" applyFont="1" applyFill="1" applyBorder="1" applyAlignment="1">
      <alignment horizontal="justify" vertical="center" wrapText="1"/>
    </xf>
    <xf numFmtId="0" fontId="5" fillId="8" borderId="8" xfId="0" applyFont="1" applyFill="1" applyBorder="1" applyAlignment="1">
      <alignment horizontal="justify" vertical="center" wrapText="1"/>
    </xf>
    <xf numFmtId="0" fontId="6" fillId="8" borderId="8" xfId="0" applyFont="1" applyFill="1" applyBorder="1" applyAlignment="1">
      <alignment horizontal="justify" vertical="center" wrapText="1"/>
    </xf>
    <xf numFmtId="0" fontId="6" fillId="0" borderId="8" xfId="0" applyFont="1" applyFill="1" applyBorder="1" applyAlignment="1">
      <alignment horizontal="center" vertical="center" wrapText="1"/>
    </xf>
    <xf numFmtId="0" fontId="5" fillId="0" borderId="8" xfId="0" applyFont="1" applyFill="1" applyBorder="1" applyAlignment="1">
      <alignment horizontal="justify" vertical="center" wrapText="1"/>
    </xf>
    <xf numFmtId="0" fontId="5" fillId="0" borderId="8" xfId="0" applyFont="1" applyBorder="1" applyAlignment="1">
      <alignment horizontal="justify" vertical="center" wrapText="1"/>
    </xf>
    <xf numFmtId="9" fontId="6" fillId="6" borderId="8" xfId="3" applyFont="1" applyFill="1" applyBorder="1" applyAlignment="1">
      <alignment horizontal="center" vertical="center" wrapText="1"/>
    </xf>
    <xf numFmtId="0" fontId="5" fillId="4" borderId="8" xfId="0" applyFont="1" applyFill="1" applyBorder="1" applyAlignment="1">
      <alignment horizontal="justify" vertical="center" wrapText="1"/>
    </xf>
    <xf numFmtId="0" fontId="5" fillId="4" borderId="8" xfId="1" applyFont="1" applyFill="1" applyBorder="1" applyAlignment="1">
      <alignment horizontal="justify" vertical="center" wrapText="1"/>
    </xf>
    <xf numFmtId="14" fontId="5" fillId="4" borderId="8" xfId="0" applyNumberFormat="1" applyFont="1" applyFill="1" applyBorder="1" applyAlignment="1">
      <alignment horizontal="justify" vertical="center" wrapText="1"/>
    </xf>
    <xf numFmtId="0" fontId="6" fillId="0" borderId="8" xfId="0" applyFont="1" applyFill="1" applyBorder="1" applyAlignment="1">
      <alignment horizontal="justify" vertical="center"/>
    </xf>
    <xf numFmtId="0" fontId="5" fillId="0" borderId="8" xfId="1" applyFont="1" applyFill="1" applyBorder="1" applyAlignment="1">
      <alignment horizontal="justify" vertical="center" wrapText="1"/>
    </xf>
    <xf numFmtId="0" fontId="5" fillId="0" borderId="8" xfId="4" applyFont="1" applyFill="1" applyBorder="1" applyAlignment="1">
      <alignment horizontal="justify" vertical="center" wrapText="1"/>
    </xf>
    <xf numFmtId="14" fontId="5" fillId="0" borderId="8" xfId="0" applyNumberFormat="1" applyFont="1" applyFill="1" applyBorder="1" applyAlignment="1">
      <alignment horizontal="justify" vertical="center" wrapText="1"/>
    </xf>
    <xf numFmtId="0" fontId="15" fillId="8" borderId="5" xfId="0" applyFont="1" applyFill="1" applyBorder="1" applyAlignment="1">
      <alignment vertical="center" wrapText="1"/>
    </xf>
    <xf numFmtId="0" fontId="14" fillId="8" borderId="5" xfId="0" applyFont="1" applyFill="1" applyBorder="1" applyAlignment="1">
      <alignment vertical="center" wrapText="1"/>
    </xf>
    <xf numFmtId="0" fontId="17" fillId="0" borderId="8" xfId="0" applyFont="1" applyBorder="1" applyAlignment="1">
      <alignment vertical="center" wrapText="1"/>
    </xf>
    <xf numFmtId="0" fontId="5" fillId="0" borderId="8" xfId="0" applyFont="1" applyBorder="1" applyAlignment="1">
      <alignment horizontal="justify" vertical="center"/>
    </xf>
    <xf numFmtId="0" fontId="5" fillId="0" borderId="8" xfId="0" applyFont="1" applyBorder="1" applyAlignment="1">
      <alignment horizontal="center" vertical="center" wrapText="1"/>
    </xf>
    <xf numFmtId="0" fontId="6" fillId="0" borderId="8" xfId="0" applyFont="1" applyBorder="1" applyAlignment="1">
      <alignment horizontal="center" vertical="center" wrapText="1"/>
    </xf>
    <xf numFmtId="0" fontId="17" fillId="0" borderId="5" xfId="0" applyFont="1" applyBorder="1" applyAlignment="1">
      <alignment vertical="center" wrapText="1"/>
    </xf>
    <xf numFmtId="0" fontId="16" fillId="0" borderId="5" xfId="0" applyFont="1" applyBorder="1" applyAlignment="1">
      <alignment vertical="center" wrapText="1"/>
    </xf>
    <xf numFmtId="0" fontId="17" fillId="0" borderId="1" xfId="0" applyFont="1" applyBorder="1" applyAlignment="1">
      <alignment vertical="center" wrapText="1"/>
    </xf>
    <xf numFmtId="0" fontId="14" fillId="8" borderId="8" xfId="0" applyFont="1" applyFill="1" applyBorder="1" applyAlignment="1">
      <alignment horizontal="center" vertical="center" wrapText="1"/>
    </xf>
    <xf numFmtId="0" fontId="17" fillId="0" borderId="8" xfId="0" applyFont="1" applyBorder="1" applyAlignment="1">
      <alignment horizontal="center" wrapText="1"/>
    </xf>
    <xf numFmtId="165" fontId="5" fillId="0" borderId="0" xfId="6" applyNumberFormat="1" applyFont="1"/>
    <xf numFmtId="0" fontId="17" fillId="0" borderId="8" xfId="0" applyFont="1" applyBorder="1" applyAlignment="1">
      <alignment horizontal="center" vertical="center" wrapText="1"/>
    </xf>
    <xf numFmtId="0" fontId="8" fillId="0" borderId="8" xfId="0" applyFont="1" applyBorder="1" applyAlignment="1">
      <alignment horizontal="center" vertical="center"/>
    </xf>
    <xf numFmtId="0" fontId="17" fillId="0" borderId="8" xfId="0" applyFont="1" applyBorder="1" applyAlignment="1">
      <alignment wrapText="1"/>
    </xf>
    <xf numFmtId="0" fontId="17" fillId="0" borderId="8" xfId="0" applyFont="1" applyBorder="1" applyAlignment="1">
      <alignment horizontal="justify" vertical="center" wrapText="1"/>
    </xf>
    <xf numFmtId="0" fontId="15" fillId="0" borderId="8" xfId="0" applyFont="1" applyFill="1" applyBorder="1" applyAlignment="1">
      <alignment vertical="center" wrapText="1"/>
    </xf>
    <xf numFmtId="9" fontId="15" fillId="0" borderId="8" xfId="0" applyNumberFormat="1" applyFont="1" applyFill="1" applyBorder="1" applyAlignment="1">
      <alignment horizontal="center" vertical="center" wrapText="1"/>
    </xf>
    <xf numFmtId="0" fontId="22" fillId="0" borderId="0" xfId="0" applyFont="1" applyAlignment="1">
      <alignment vertical="center" wrapText="1"/>
    </xf>
    <xf numFmtId="0" fontId="15" fillId="0" borderId="8" xfId="0" applyFont="1" applyBorder="1" applyAlignment="1">
      <alignment vertical="center" wrapText="1"/>
    </xf>
    <xf numFmtId="9" fontId="8" fillId="0" borderId="8" xfId="3" applyFont="1" applyBorder="1" applyAlignment="1">
      <alignment horizontal="center" vertical="center"/>
    </xf>
    <xf numFmtId="0" fontId="5" fillId="0" borderId="0" xfId="0" applyFont="1" applyFill="1" applyBorder="1" applyAlignment="1">
      <alignment horizontal="justify" vertical="center" wrapText="1"/>
    </xf>
    <xf numFmtId="9" fontId="5" fillId="0" borderId="0" xfId="3" applyFont="1" applyFill="1" applyBorder="1" applyAlignment="1">
      <alignment horizontal="center" vertical="center" wrapText="1"/>
    </xf>
    <xf numFmtId="0" fontId="5" fillId="0" borderId="0" xfId="2" applyFont="1" applyFill="1" applyBorder="1" applyAlignment="1">
      <alignment horizontal="justify" vertical="center" wrapText="1"/>
    </xf>
    <xf numFmtId="9" fontId="5" fillId="0" borderId="8" xfId="3" applyFont="1" applyFill="1" applyBorder="1" applyAlignment="1">
      <alignment horizontal="center" vertical="center"/>
    </xf>
    <xf numFmtId="0" fontId="10" fillId="0" borderId="0" xfId="0" applyFont="1" applyAlignment="1">
      <alignment horizontal="center" vertical="center" wrapText="1"/>
    </xf>
    <xf numFmtId="0" fontId="5" fillId="0" borderId="8" xfId="0" applyFont="1" applyBorder="1" applyAlignment="1">
      <alignment vertical="center" wrapText="1"/>
    </xf>
    <xf numFmtId="0" fontId="17" fillId="0" borderId="8"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5" fillId="0" borderId="8" xfId="0" applyFont="1" applyFill="1" applyBorder="1" applyAlignment="1">
      <alignment horizontal="justify" vertical="center" wrapText="1"/>
    </xf>
    <xf numFmtId="0" fontId="15" fillId="8" borderId="8" xfId="0" applyFont="1" applyFill="1" applyBorder="1" applyAlignment="1">
      <alignment horizontal="justify" vertical="center" wrapText="1"/>
    </xf>
    <xf numFmtId="0" fontId="14" fillId="8" borderId="8" xfId="0" applyFont="1" applyFill="1" applyBorder="1" applyAlignment="1">
      <alignment horizontal="left" vertical="center" wrapText="1"/>
    </xf>
    <xf numFmtId="0" fontId="14" fillId="7" borderId="8" xfId="0" applyFont="1" applyFill="1" applyBorder="1" applyAlignment="1">
      <alignment horizontal="center" vertical="center" wrapText="1"/>
    </xf>
    <xf numFmtId="0" fontId="17" fillId="0" borderId="5" xfId="0" applyFont="1" applyBorder="1" applyAlignment="1">
      <alignment vertical="center" wrapText="1" readingOrder="1"/>
    </xf>
    <xf numFmtId="0" fontId="5" fillId="0" borderId="5"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4" fillId="8" borderId="11" xfId="0" applyFont="1" applyFill="1" applyBorder="1" applyAlignment="1">
      <alignment vertical="center" wrapText="1"/>
    </xf>
    <xf numFmtId="14" fontId="15" fillId="0" borderId="8" xfId="0" applyNumberFormat="1" applyFont="1" applyFill="1" applyBorder="1" applyAlignment="1">
      <alignment horizontal="center" vertical="center"/>
    </xf>
    <xf numFmtId="0" fontId="15" fillId="0" borderId="8" xfId="0" applyFont="1" applyFill="1" applyBorder="1" applyAlignment="1">
      <alignment horizontal="left" vertical="center" wrapText="1"/>
    </xf>
    <xf numFmtId="0" fontId="15" fillId="8" borderId="8" xfId="0" applyFont="1" applyFill="1" applyBorder="1" applyAlignment="1">
      <alignment horizontal="center" vertical="center" wrapText="1"/>
    </xf>
    <xf numFmtId="14" fontId="5" fillId="8" borderId="8" xfId="0" applyNumberFormat="1" applyFont="1" applyFill="1" applyBorder="1" applyAlignment="1">
      <alignment horizontal="center" vertical="center" wrapText="1"/>
    </xf>
    <xf numFmtId="0" fontId="6" fillId="9" borderId="8" xfId="0" applyFont="1" applyFill="1" applyBorder="1" applyAlignment="1">
      <alignment horizontal="center" vertical="center"/>
    </xf>
    <xf numFmtId="0" fontId="6" fillId="9" borderId="8" xfId="0" applyFont="1" applyFill="1" applyBorder="1" applyAlignment="1">
      <alignment horizontal="center" vertical="center" wrapText="1"/>
    </xf>
    <xf numFmtId="0" fontId="17" fillId="0" borderId="8" xfId="0" applyFont="1" applyBorder="1" applyAlignment="1">
      <alignment horizontal="left" vertical="center" wrapText="1" indent="1"/>
    </xf>
    <xf numFmtId="0" fontId="17" fillId="0" borderId="8" xfId="0" applyFont="1" applyBorder="1" applyAlignment="1">
      <alignment vertical="center" wrapText="1"/>
    </xf>
    <xf numFmtId="14" fontId="5" fillId="0" borderId="8" xfId="0" applyNumberFormat="1" applyFont="1" applyFill="1" applyBorder="1" applyAlignment="1">
      <alignment horizontal="center" vertical="center" wrapText="1"/>
    </xf>
    <xf numFmtId="9" fontId="5" fillId="0" borderId="8" xfId="3" applyFont="1" applyFill="1" applyBorder="1" applyAlignment="1">
      <alignment horizontal="center" vertical="center" wrapText="1"/>
    </xf>
    <xf numFmtId="0" fontId="5" fillId="0" borderId="8" xfId="0" applyFont="1" applyBorder="1" applyAlignment="1">
      <alignment horizontal="center" vertical="center" wrapText="1"/>
    </xf>
    <xf numFmtId="0" fontId="17" fillId="8" borderId="8" xfId="0" applyFont="1" applyFill="1" applyBorder="1" applyAlignment="1">
      <alignment horizontal="justify" vertical="center" wrapText="1"/>
    </xf>
    <xf numFmtId="0" fontId="17" fillId="8" borderId="8" xfId="0" applyFont="1" applyFill="1" applyBorder="1" applyAlignment="1">
      <alignment vertical="center" wrapText="1"/>
    </xf>
    <xf numFmtId="0" fontId="17" fillId="8" borderId="8" xfId="0" applyFont="1" applyFill="1" applyBorder="1" applyAlignment="1">
      <alignment horizontal="center" vertical="center" wrapText="1"/>
    </xf>
    <xf numFmtId="0" fontId="5" fillId="0" borderId="8" xfId="0" applyFont="1" applyBorder="1" applyAlignment="1">
      <alignment horizontal="center" vertical="center"/>
    </xf>
    <xf numFmtId="0" fontId="15" fillId="0" borderId="8" xfId="0" applyFont="1" applyBorder="1" applyAlignment="1">
      <alignment horizontal="center" vertical="center" wrapText="1"/>
    </xf>
    <xf numFmtId="0" fontId="15" fillId="0" borderId="8" xfId="0" applyFont="1" applyBorder="1" applyAlignment="1">
      <alignment horizontal="justify" vertical="center" wrapText="1"/>
    </xf>
    <xf numFmtId="0" fontId="5" fillId="0" borderId="8" xfId="0" applyFont="1" applyBorder="1" applyAlignment="1">
      <alignment vertical="center"/>
    </xf>
    <xf numFmtId="0" fontId="5" fillId="0" borderId="8" xfId="5" applyFont="1" applyBorder="1" applyAlignment="1">
      <alignment horizontal="justify" vertical="center" wrapText="1"/>
    </xf>
    <xf numFmtId="9" fontId="5" fillId="0" borderId="8" xfId="0" applyNumberFormat="1" applyFont="1" applyBorder="1" applyAlignment="1">
      <alignment horizontal="center" vertical="center"/>
    </xf>
    <xf numFmtId="0" fontId="5" fillId="0" borderId="8" xfId="0" applyFont="1" applyBorder="1" applyAlignment="1">
      <alignment horizontal="center" vertical="center"/>
    </xf>
    <xf numFmtId="9" fontId="5" fillId="0" borderId="8" xfId="3" applyNumberFormat="1" applyFont="1" applyBorder="1" applyAlignment="1">
      <alignment horizontal="center" vertical="center"/>
    </xf>
    <xf numFmtId="9" fontId="5" fillId="0" borderId="8" xfId="3" applyFont="1" applyFill="1" applyBorder="1" applyAlignment="1">
      <alignment horizontal="center" vertical="center" wrapText="1"/>
    </xf>
    <xf numFmtId="0" fontId="26" fillId="0" borderId="0" xfId="0" applyFont="1" applyAlignment="1">
      <alignment horizontal="justify" vertical="center"/>
    </xf>
    <xf numFmtId="0" fontId="27" fillId="0" borderId="0" xfId="0" applyFont="1" applyAlignment="1">
      <alignment horizontal="justify" vertical="center"/>
    </xf>
    <xf numFmtId="0" fontId="28" fillId="0" borderId="0" xfId="0" applyFont="1" applyAlignment="1">
      <alignment horizontal="justify" vertical="center"/>
    </xf>
    <xf numFmtId="0" fontId="26" fillId="0" borderId="0" xfId="0" applyFont="1" applyAlignment="1">
      <alignment horizontal="left" vertical="center" indent="5"/>
    </xf>
    <xf numFmtId="0" fontId="17" fillId="0" borderId="0" xfId="0" applyFont="1" applyAlignment="1">
      <alignment horizontal="justify" vertical="center" wrapText="1"/>
    </xf>
    <xf numFmtId="0" fontId="27" fillId="0" borderId="0" xfId="0" applyFont="1" applyAlignment="1">
      <alignment horizontal="justify" vertical="center" wrapText="1"/>
    </xf>
    <xf numFmtId="0" fontId="5" fillId="0" borderId="8" xfId="0" applyFont="1" applyFill="1" applyBorder="1" applyAlignment="1">
      <alignment vertical="center" wrapText="1"/>
    </xf>
    <xf numFmtId="9" fontId="5" fillId="0" borderId="5" xfId="0" applyNumberFormat="1" applyFont="1" applyFill="1" applyBorder="1" applyAlignment="1">
      <alignment horizontal="center" vertical="center" wrapText="1"/>
    </xf>
    <xf numFmtId="0" fontId="5" fillId="0" borderId="0" xfId="0" applyFont="1" applyFill="1" applyAlignment="1">
      <alignment vertical="center" wrapText="1"/>
    </xf>
    <xf numFmtId="9" fontId="5" fillId="0" borderId="8" xfId="0" applyNumberFormat="1" applyFont="1" applyFill="1" applyBorder="1" applyAlignment="1">
      <alignment horizontal="center" vertical="center" wrapText="1"/>
    </xf>
    <xf numFmtId="0" fontId="5" fillId="0" borderId="11" xfId="0" applyFont="1" applyFill="1" applyBorder="1" applyAlignment="1">
      <alignment vertical="center" wrapText="1"/>
    </xf>
    <xf numFmtId="0" fontId="5" fillId="0" borderId="3" xfId="0" applyFont="1" applyFill="1" applyBorder="1" applyAlignment="1">
      <alignment vertical="center" wrapText="1"/>
    </xf>
    <xf numFmtId="0" fontId="5" fillId="0" borderId="8" xfId="2" applyFont="1" applyFill="1" applyBorder="1" applyAlignment="1">
      <alignment horizontal="justify" vertical="center" wrapText="1"/>
    </xf>
    <xf numFmtId="0" fontId="5" fillId="0" borderId="8" xfId="0" applyFont="1" applyFill="1" applyBorder="1" applyAlignment="1">
      <alignment horizontal="justify" vertical="center"/>
    </xf>
    <xf numFmtId="9" fontId="8" fillId="0" borderId="8" xfId="0" applyNumberFormat="1"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8" xfId="0" applyFont="1" applyFill="1" applyBorder="1" applyAlignment="1">
      <alignment horizontal="center" vertical="center"/>
    </xf>
    <xf numFmtId="0" fontId="21" fillId="0" borderId="8" xfId="5" applyFont="1" applyFill="1" applyBorder="1" applyAlignment="1">
      <alignment vertical="center" wrapText="1"/>
    </xf>
    <xf numFmtId="0" fontId="29" fillId="0" borderId="8" xfId="5" applyFont="1" applyFill="1" applyBorder="1" applyAlignment="1">
      <alignment vertical="center" wrapText="1"/>
    </xf>
    <xf numFmtId="0" fontId="21" fillId="0" borderId="8" xfId="5" applyFont="1" applyFill="1" applyBorder="1" applyAlignment="1">
      <alignment horizontal="center" vertical="center" wrapText="1"/>
    </xf>
    <xf numFmtId="9" fontId="8" fillId="0" borderId="8" xfId="3" applyFont="1" applyFill="1" applyBorder="1" applyAlignment="1">
      <alignment horizontal="center" vertical="center"/>
    </xf>
    <xf numFmtId="0" fontId="30" fillId="0" borderId="8" xfId="5" applyFont="1" applyFill="1" applyBorder="1" applyAlignment="1">
      <alignment wrapText="1"/>
    </xf>
    <xf numFmtId="14" fontId="5" fillId="0" borderId="8" xfId="5" applyNumberFormat="1" applyFont="1" applyFill="1" applyBorder="1" applyAlignment="1">
      <alignment horizontal="center" vertical="center" wrapText="1"/>
    </xf>
    <xf numFmtId="14" fontId="5" fillId="0" borderId="8" xfId="0" applyNumberFormat="1" applyFont="1" applyFill="1" applyBorder="1" applyAlignment="1">
      <alignment vertical="center" wrapText="1"/>
    </xf>
    <xf numFmtId="9" fontId="5" fillId="0" borderId="8" xfId="0" applyNumberFormat="1" applyFont="1" applyFill="1" applyBorder="1" applyAlignment="1">
      <alignment horizontal="center" vertical="center"/>
    </xf>
    <xf numFmtId="9"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8" xfId="0" applyFont="1" applyFill="1" applyBorder="1" applyAlignment="1">
      <alignment horizontal="center" vertical="center"/>
    </xf>
    <xf numFmtId="0" fontId="23" fillId="0" borderId="13" xfId="0" applyFont="1" applyBorder="1" applyAlignment="1">
      <alignment horizontal="center" vertical="center" wrapText="1"/>
    </xf>
    <xf numFmtId="0" fontId="5" fillId="0" borderId="8" xfId="0" applyFont="1" applyFill="1" applyBorder="1" applyAlignment="1">
      <alignment vertical="center"/>
    </xf>
    <xf numFmtId="0" fontId="5" fillId="0" borderId="8" xfId="0" applyFont="1" applyFill="1" applyBorder="1" applyAlignment="1">
      <alignment horizontal="left" vertical="center" wrapText="1"/>
    </xf>
    <xf numFmtId="0" fontId="12" fillId="10" borderId="13"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33" fillId="0" borderId="13" xfId="0" applyFont="1" applyFill="1" applyBorder="1" applyAlignment="1">
      <alignment vertical="center" wrapText="1"/>
    </xf>
    <xf numFmtId="0" fontId="33" fillId="11" borderId="13" xfId="0" applyFont="1" applyFill="1" applyBorder="1" applyAlignment="1">
      <alignment vertical="center" wrapText="1"/>
    </xf>
    <xf numFmtId="0" fontId="33" fillId="11" borderId="13" xfId="0" applyFont="1" applyFill="1" applyBorder="1" applyAlignment="1">
      <alignment horizontal="center" vertical="center" wrapText="1"/>
    </xf>
    <xf numFmtId="0" fontId="33" fillId="11" borderId="13" xfId="0" applyFont="1" applyFill="1" applyBorder="1" applyAlignment="1">
      <alignment horizontal="center" vertical="center"/>
    </xf>
    <xf numFmtId="0" fontId="33" fillId="11" borderId="13" xfId="0" applyFont="1" applyFill="1" applyBorder="1"/>
    <xf numFmtId="0" fontId="33" fillId="11" borderId="13" xfId="0" applyFont="1" applyFill="1" applyBorder="1" applyAlignment="1">
      <alignment horizontal="left" vertical="center" wrapText="1"/>
    </xf>
    <xf numFmtId="0" fontId="33" fillId="11" borderId="13" xfId="0" applyFont="1" applyFill="1" applyBorder="1" applyAlignment="1">
      <alignment wrapText="1"/>
    </xf>
    <xf numFmtId="0" fontId="6" fillId="6" borderId="8" xfId="0" applyFont="1" applyFill="1" applyBorder="1" applyAlignment="1">
      <alignment horizontal="center" vertical="center" wrapText="1"/>
    </xf>
    <xf numFmtId="0" fontId="14" fillId="7"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9" fontId="5" fillId="0" borderId="8" xfId="0" applyNumberFormat="1" applyFont="1" applyFill="1" applyBorder="1" applyAlignment="1">
      <alignment horizontal="center" vertical="center"/>
    </xf>
    <xf numFmtId="0" fontId="6" fillId="9" borderId="8" xfId="0" applyFont="1" applyFill="1" applyBorder="1" applyAlignment="1">
      <alignment horizontal="center" vertical="center"/>
    </xf>
    <xf numFmtId="9" fontId="5" fillId="0" borderId="8" xfId="3" applyFont="1" applyFill="1" applyBorder="1" applyAlignment="1">
      <alignment horizontal="center" vertical="center" wrapText="1"/>
    </xf>
    <xf numFmtId="9"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wrapText="1"/>
    </xf>
    <xf numFmtId="9" fontId="5" fillId="0" borderId="8" xfId="3" applyFont="1" applyFill="1" applyBorder="1" applyAlignment="1">
      <alignment horizontal="center" vertical="center" wrapText="1"/>
    </xf>
    <xf numFmtId="9" fontId="5" fillId="0" borderId="8" xfId="3" applyFont="1" applyFill="1" applyBorder="1" applyAlignment="1">
      <alignment horizontal="center" vertical="center" wrapText="1"/>
    </xf>
    <xf numFmtId="0" fontId="5" fillId="0" borderId="8" xfId="0" applyFont="1" applyFill="1" applyBorder="1" applyAlignment="1">
      <alignment horizontal="center" vertical="center" wrapText="1"/>
    </xf>
    <xf numFmtId="0" fontId="33" fillId="11" borderId="13" xfId="0" applyFont="1" applyFill="1" applyBorder="1" applyAlignment="1">
      <alignment vertical="center" wrapText="1"/>
    </xf>
    <xf numFmtId="0" fontId="33" fillId="11" borderId="13" xfId="0" applyFont="1" applyFill="1" applyBorder="1" applyAlignment="1">
      <alignment horizontal="center" vertical="center" wrapText="1"/>
    </xf>
    <xf numFmtId="0" fontId="33" fillId="11" borderId="13" xfId="0" applyFont="1" applyFill="1" applyBorder="1" applyAlignment="1">
      <alignment horizontal="center" vertical="center"/>
    </xf>
    <xf numFmtId="0" fontId="33" fillId="11" borderId="13" xfId="0" applyFont="1" applyFill="1" applyBorder="1" applyAlignment="1">
      <alignment horizontal="left" vertical="center" wrapText="1"/>
    </xf>
    <xf numFmtId="0" fontId="33" fillId="0" borderId="13" xfId="0" applyFont="1" applyFill="1" applyBorder="1" applyAlignment="1">
      <alignment horizontal="center" vertical="center"/>
    </xf>
    <xf numFmtId="0" fontId="5" fillId="12" borderId="8" xfId="1" applyFont="1" applyFill="1" applyBorder="1" applyAlignment="1">
      <alignment horizontal="justify" vertical="center" wrapText="1"/>
    </xf>
    <xf numFmtId="0" fontId="17" fillId="10" borderId="8" xfId="0" applyFont="1" applyFill="1" applyBorder="1" applyAlignment="1">
      <alignment vertical="center" wrapText="1"/>
    </xf>
    <xf numFmtId="0" fontId="17" fillId="13" borderId="8" xfId="0" applyFont="1" applyFill="1" applyBorder="1" applyAlignment="1">
      <alignment horizontal="justify" vertical="center" wrapText="1"/>
    </xf>
    <xf numFmtId="0" fontId="17" fillId="13" borderId="8" xfId="0" applyFont="1" applyFill="1" applyBorder="1" applyAlignment="1">
      <alignment vertical="center" wrapText="1"/>
    </xf>
    <xf numFmtId="0" fontId="34" fillId="0" borderId="8" xfId="5" applyFont="1" applyFill="1" applyBorder="1" applyAlignment="1">
      <alignment horizontal="center" vertical="center" wrapText="1"/>
    </xf>
    <xf numFmtId="0" fontId="19" fillId="0" borderId="8" xfId="5" applyFill="1" applyBorder="1" applyAlignment="1">
      <alignment horizontal="justify" vertical="center" wrapText="1"/>
    </xf>
    <xf numFmtId="0" fontId="5" fillId="0" borderId="8" xfId="2" applyFont="1" applyFill="1" applyBorder="1" applyAlignment="1">
      <alignment horizontal="center" vertical="center" wrapText="1"/>
    </xf>
    <xf numFmtId="0" fontId="33" fillId="0" borderId="13" xfId="0" applyFont="1" applyFill="1" applyBorder="1" applyAlignment="1">
      <alignment horizontal="left" vertical="center" wrapText="1"/>
    </xf>
    <xf numFmtId="0" fontId="33" fillId="0" borderId="13" xfId="0" applyFont="1" applyFill="1" applyBorder="1" applyAlignment="1">
      <alignment wrapText="1"/>
    </xf>
    <xf numFmtId="0" fontId="33" fillId="0" borderId="13" xfId="0" applyFont="1" applyFill="1" applyBorder="1"/>
    <xf numFmtId="9" fontId="33" fillId="0" borderId="13" xfId="0" applyNumberFormat="1" applyFont="1" applyFill="1" applyBorder="1" applyAlignment="1">
      <alignment horizontal="center" vertical="center"/>
    </xf>
    <xf numFmtId="0" fontId="33" fillId="0" borderId="13" xfId="0" applyFont="1" applyFill="1" applyBorder="1" applyAlignment="1">
      <alignment horizontal="left" vertical="center"/>
    </xf>
    <xf numFmtId="0" fontId="5" fillId="0" borderId="8" xfId="0" applyFont="1" applyFill="1" applyBorder="1" applyAlignment="1">
      <alignment horizontal="center" vertical="center" wrapText="1"/>
    </xf>
    <xf numFmtId="9" fontId="5" fillId="0" borderId="8" xfId="3" applyFont="1" applyFill="1" applyBorder="1" applyAlignment="1">
      <alignment horizontal="center" vertical="center"/>
    </xf>
    <xf numFmtId="14" fontId="5" fillId="0" borderId="8" xfId="0" applyNumberFormat="1" applyFont="1" applyFill="1" applyBorder="1" applyAlignment="1">
      <alignment horizontal="center" vertical="center" wrapText="1"/>
    </xf>
    <xf numFmtId="9"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xf>
    <xf numFmtId="9" fontId="5" fillId="0" borderId="8" xfId="3" applyFont="1" applyFill="1" applyBorder="1" applyAlignment="1">
      <alignment horizontal="center" vertical="center" wrapText="1"/>
    </xf>
    <xf numFmtId="0" fontId="5" fillId="0" borderId="8" xfId="0" applyFont="1" applyFill="1" applyBorder="1" applyAlignment="1">
      <alignment horizontal="left" vertical="center"/>
    </xf>
    <xf numFmtId="0" fontId="6" fillId="6" borderId="8" xfId="0" applyFont="1" applyFill="1" applyBorder="1" applyAlignment="1">
      <alignment horizontal="center" vertical="center" wrapText="1"/>
    </xf>
    <xf numFmtId="0" fontId="14" fillId="7" borderId="8" xfId="0" applyFont="1" applyFill="1" applyBorder="1" applyAlignment="1">
      <alignment horizontal="center" vertical="center" wrapText="1"/>
    </xf>
    <xf numFmtId="9" fontId="5" fillId="0" borderId="8" xfId="3" applyFont="1" applyFill="1" applyBorder="1" applyAlignment="1">
      <alignment horizontal="center" vertical="center" wrapText="1"/>
    </xf>
    <xf numFmtId="0" fontId="6" fillId="9" borderId="8" xfId="0" applyFont="1" applyFill="1" applyBorder="1" applyAlignment="1">
      <alignment horizontal="center" vertical="center"/>
    </xf>
    <xf numFmtId="0" fontId="5" fillId="0" borderId="8" xfId="0" applyFont="1" applyFill="1" applyBorder="1" applyAlignment="1">
      <alignment horizontal="center" vertical="center" wrapText="1"/>
    </xf>
    <xf numFmtId="9"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5" fillId="14" borderId="8" xfId="0" applyFont="1" applyFill="1" applyBorder="1" applyAlignment="1">
      <alignment horizontal="center" vertical="center"/>
    </xf>
    <xf numFmtId="9" fontId="5" fillId="14" borderId="8" xfId="0" applyNumberFormat="1" applyFont="1" applyFill="1" applyBorder="1" applyAlignment="1">
      <alignment horizontal="center" vertical="center"/>
    </xf>
    <xf numFmtId="0" fontId="5" fillId="14" borderId="8" xfId="0" applyFont="1" applyFill="1" applyBorder="1" applyAlignment="1">
      <alignment horizontal="center" vertical="center" wrapText="1"/>
    </xf>
    <xf numFmtId="0" fontId="5" fillId="14" borderId="8" xfId="0" applyFont="1" applyFill="1" applyBorder="1" applyAlignment="1">
      <alignment horizontal="left" vertical="center" wrapText="1"/>
    </xf>
    <xf numFmtId="0" fontId="5" fillId="14" borderId="8" xfId="0" applyFont="1" applyFill="1" applyBorder="1" applyAlignment="1">
      <alignment vertical="center" wrapText="1"/>
    </xf>
    <xf numFmtId="0" fontId="5" fillId="14" borderId="8" xfId="0" applyFont="1" applyFill="1" applyBorder="1" applyAlignment="1">
      <alignment horizontal="justify" vertical="center" wrapText="1"/>
    </xf>
    <xf numFmtId="9" fontId="5" fillId="14" borderId="8" xfId="3" applyFont="1" applyFill="1" applyBorder="1" applyAlignment="1">
      <alignment horizontal="center" vertical="center" wrapText="1"/>
    </xf>
    <xf numFmtId="0" fontId="5" fillId="14" borderId="8" xfId="2" applyFont="1" applyFill="1" applyBorder="1" applyAlignment="1">
      <alignment horizontal="center" vertical="center" wrapText="1"/>
    </xf>
    <xf numFmtId="9" fontId="5" fillId="14" borderId="5" xfId="0" applyNumberFormat="1" applyFont="1" applyFill="1" applyBorder="1" applyAlignment="1">
      <alignment horizontal="center" vertical="center" wrapText="1"/>
    </xf>
    <xf numFmtId="9" fontId="5" fillId="14" borderId="8" xfId="0" applyNumberFormat="1" applyFont="1" applyFill="1" applyBorder="1" applyAlignment="1">
      <alignment horizontal="center" vertical="center" wrapText="1"/>
    </xf>
    <xf numFmtId="0" fontId="5" fillId="14" borderId="11" xfId="0" applyFont="1" applyFill="1" applyBorder="1" applyAlignment="1">
      <alignment vertical="center" wrapText="1"/>
    </xf>
    <xf numFmtId="0" fontId="5" fillId="14" borderId="0" xfId="0" applyFont="1" applyFill="1" applyAlignment="1">
      <alignment vertical="center" wrapText="1"/>
    </xf>
    <xf numFmtId="0" fontId="19" fillId="14" borderId="8" xfId="5" applyFill="1" applyBorder="1" applyAlignment="1">
      <alignment horizontal="justify" vertical="center" wrapText="1"/>
    </xf>
    <xf numFmtId="9" fontId="5" fillId="14" borderId="8" xfId="3" applyNumberFormat="1" applyFont="1" applyFill="1" applyBorder="1" applyAlignment="1">
      <alignment horizontal="center" vertical="center" wrapText="1"/>
    </xf>
    <xf numFmtId="0" fontId="15" fillId="14" borderId="8" xfId="0" applyFont="1" applyFill="1" applyBorder="1" applyAlignment="1">
      <alignment horizontal="justify" vertical="center" wrapText="1"/>
    </xf>
    <xf numFmtId="9" fontId="15" fillId="14" borderId="8"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33" fillId="11" borderId="13" xfId="0" applyFont="1" applyFill="1" applyBorder="1" applyAlignment="1">
      <alignment horizontal="center" vertical="center" wrapText="1"/>
    </xf>
    <xf numFmtId="0" fontId="33" fillId="11" borderId="13" xfId="0" applyFont="1" applyFill="1" applyBorder="1" applyAlignment="1">
      <alignment horizontal="left" vertical="center" wrapText="1"/>
    </xf>
    <xf numFmtId="0" fontId="33" fillId="0" borderId="13" xfId="0" applyFont="1" applyFill="1" applyBorder="1" applyAlignment="1">
      <alignment vertical="center" wrapText="1"/>
    </xf>
    <xf numFmtId="0" fontId="15" fillId="14" borderId="8" xfId="0" applyFont="1" applyFill="1" applyBorder="1" applyAlignment="1">
      <alignment vertical="center" wrapText="1"/>
    </xf>
    <xf numFmtId="9" fontId="5" fillId="14" borderId="8" xfId="3" applyFont="1" applyFill="1" applyBorder="1" applyAlignment="1">
      <alignment horizontal="center" vertical="center" wrapText="1"/>
    </xf>
    <xf numFmtId="14" fontId="5" fillId="14" borderId="8" xfId="0" applyNumberFormat="1" applyFont="1" applyFill="1" applyBorder="1" applyAlignment="1">
      <alignment horizontal="center" vertical="center" wrapText="1"/>
    </xf>
    <xf numFmtId="0" fontId="5" fillId="14" borderId="8" xfId="0" applyFont="1" applyFill="1" applyBorder="1" applyAlignment="1">
      <alignment horizontal="justify" vertical="center"/>
    </xf>
    <xf numFmtId="0" fontId="21" fillId="14" borderId="8" xfId="5" applyFont="1" applyFill="1" applyBorder="1" applyAlignment="1">
      <alignment vertical="center" wrapText="1"/>
    </xf>
    <xf numFmtId="0" fontId="29" fillId="14" borderId="8" xfId="5" applyFont="1" applyFill="1" applyBorder="1" applyAlignment="1">
      <alignment vertical="center" wrapText="1"/>
    </xf>
    <xf numFmtId="0" fontId="21" fillId="14" borderId="8" xfId="5" applyFont="1" applyFill="1" applyBorder="1" applyAlignment="1">
      <alignment horizontal="center" vertical="center" wrapText="1"/>
    </xf>
    <xf numFmtId="9" fontId="5" fillId="14" borderId="8" xfId="3" applyFont="1" applyFill="1" applyBorder="1" applyAlignment="1">
      <alignment horizontal="center" vertical="center"/>
    </xf>
    <xf numFmtId="0" fontId="19" fillId="0" borderId="8" xfId="5" applyFill="1" applyBorder="1" applyAlignment="1">
      <alignment horizontal="center" vertical="center" wrapText="1"/>
    </xf>
    <xf numFmtId="0" fontId="30" fillId="14" borderId="8" xfId="5" applyFont="1" applyFill="1" applyBorder="1" applyAlignment="1">
      <alignment wrapText="1"/>
    </xf>
    <xf numFmtId="0" fontId="19" fillId="14" borderId="8" xfId="5" applyFill="1" applyBorder="1" applyAlignment="1">
      <alignment horizontal="center" vertical="center" wrapText="1"/>
    </xf>
    <xf numFmtId="14" fontId="5" fillId="14" borderId="8" xfId="5" applyNumberFormat="1" applyFont="1" applyFill="1" applyBorder="1" applyAlignment="1">
      <alignment horizontal="center" vertical="center" wrapText="1"/>
    </xf>
    <xf numFmtId="14" fontId="5" fillId="14" borderId="8" xfId="0" applyNumberFormat="1" applyFont="1" applyFill="1" applyBorder="1" applyAlignment="1">
      <alignment vertical="center" wrapText="1"/>
    </xf>
    <xf numFmtId="14" fontId="5" fillId="14" borderId="8" xfId="0" applyNumberFormat="1" applyFont="1" applyFill="1" applyBorder="1" applyAlignment="1">
      <alignment horizontal="justify" vertical="center" wrapText="1"/>
    </xf>
    <xf numFmtId="9" fontId="5" fillId="14" borderId="8" xfId="3" applyNumberFormat="1" applyFont="1" applyFill="1" applyBorder="1" applyAlignment="1">
      <alignment horizontal="center" vertical="center"/>
    </xf>
    <xf numFmtId="0" fontId="17" fillId="14" borderId="8"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0"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6" borderId="8" xfId="0" applyFont="1" applyFill="1" applyBorder="1" applyAlignment="1">
      <alignment horizontal="center" vertical="center"/>
    </xf>
    <xf numFmtId="0" fontId="12" fillId="6" borderId="10" xfId="0" applyFont="1" applyFill="1" applyBorder="1" applyAlignment="1">
      <alignment horizontal="center" vertical="center"/>
    </xf>
    <xf numFmtId="0" fontId="12" fillId="6" borderId="0"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9" xfId="0" applyFont="1" applyFill="1" applyBorder="1" applyAlignment="1">
      <alignment horizontal="center" vertical="center"/>
    </xf>
    <xf numFmtId="0" fontId="6" fillId="4" borderId="8" xfId="0" applyFont="1" applyFill="1" applyBorder="1" applyAlignment="1">
      <alignment horizontal="justify" vertical="center" wrapText="1"/>
    </xf>
    <xf numFmtId="14" fontId="6" fillId="6" borderId="8"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11" xfId="0" applyFont="1" applyFill="1" applyBorder="1" applyAlignment="1">
      <alignment horizontal="center" vertical="center"/>
    </xf>
    <xf numFmtId="0" fontId="5" fillId="4" borderId="5"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6" fillId="4"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1"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4" fillId="7" borderId="8" xfId="0" applyFont="1" applyFill="1" applyBorder="1" applyAlignment="1">
      <alignment horizontal="center" vertical="center"/>
    </xf>
    <xf numFmtId="0" fontId="14" fillId="8" borderId="5"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8" borderId="8" xfId="0" applyFont="1" applyFill="1" applyBorder="1" applyAlignment="1">
      <alignment horizontal="left" vertical="center" wrapText="1"/>
    </xf>
    <xf numFmtId="0" fontId="18" fillId="6" borderId="2" xfId="0" applyFont="1" applyFill="1" applyBorder="1" applyAlignment="1">
      <alignment horizontal="center" vertical="center"/>
    </xf>
    <xf numFmtId="0" fontId="18" fillId="6" borderId="9" xfId="0" applyFont="1" applyFill="1" applyBorder="1" applyAlignment="1">
      <alignment horizontal="center" vertical="center"/>
    </xf>
    <xf numFmtId="0" fontId="14" fillId="7" borderId="8" xfId="0" applyFont="1" applyFill="1" applyBorder="1" applyAlignment="1">
      <alignment horizontal="center" vertical="center" wrapText="1"/>
    </xf>
    <xf numFmtId="9" fontId="5" fillId="0" borderId="8" xfId="0" applyNumberFormat="1" applyFont="1" applyFill="1" applyBorder="1" applyAlignment="1">
      <alignment horizontal="center" vertical="center"/>
    </xf>
    <xf numFmtId="0" fontId="5" fillId="0" borderId="8" xfId="0" applyFont="1" applyFill="1" applyBorder="1" applyAlignment="1">
      <alignment horizontal="center" vertical="center"/>
    </xf>
    <xf numFmtId="0" fontId="5" fillId="0" borderId="8" xfId="0" applyFont="1" applyFill="1" applyBorder="1" applyAlignment="1">
      <alignment horizontal="center" vertical="center" wrapText="1"/>
    </xf>
    <xf numFmtId="0" fontId="6" fillId="9" borderId="8" xfId="0" applyFont="1" applyFill="1" applyBorder="1" applyAlignment="1">
      <alignment horizontal="center" vertical="center"/>
    </xf>
    <xf numFmtId="0" fontId="5" fillId="0" borderId="8" xfId="5" applyFont="1" applyFill="1" applyBorder="1" applyAlignment="1">
      <alignment horizontal="center" vertical="center" wrapText="1"/>
    </xf>
    <xf numFmtId="9" fontId="5" fillId="0" borderId="8" xfId="3" applyFont="1" applyFill="1" applyBorder="1" applyAlignment="1">
      <alignment horizontal="center" vertical="center"/>
    </xf>
    <xf numFmtId="14" fontId="5" fillId="0" borderId="8" xfId="0" applyNumberFormat="1" applyFont="1" applyFill="1" applyBorder="1" applyAlignment="1">
      <alignment horizontal="center" vertical="center" wrapText="1"/>
    </xf>
    <xf numFmtId="14" fontId="5" fillId="0" borderId="8" xfId="0" applyNumberFormat="1" applyFont="1" applyFill="1" applyBorder="1" applyAlignment="1">
      <alignment horizontal="left" vertical="center" wrapText="1"/>
    </xf>
    <xf numFmtId="9" fontId="5" fillId="0" borderId="8" xfId="3"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8" xfId="0" applyFont="1" applyBorder="1" applyAlignment="1">
      <alignment vertical="center" wrapText="1"/>
    </xf>
    <xf numFmtId="0" fontId="17" fillId="0" borderId="8" xfId="0" applyFont="1" applyBorder="1" applyAlignment="1">
      <alignment horizontal="justify" vertical="center" wrapText="1"/>
    </xf>
    <xf numFmtId="0" fontId="16" fillId="9" borderId="8" xfId="0" applyFont="1" applyFill="1" applyBorder="1" applyAlignment="1">
      <alignment horizontal="center" vertical="center" wrapText="1"/>
    </xf>
    <xf numFmtId="0" fontId="17" fillId="0" borderId="8" xfId="0" applyFont="1" applyBorder="1" applyAlignment="1">
      <alignment horizontal="center" vertical="center"/>
    </xf>
    <xf numFmtId="0" fontId="5" fillId="14" borderId="5" xfId="0" applyFont="1" applyFill="1" applyBorder="1" applyAlignment="1">
      <alignment horizontal="center" vertical="center" wrapText="1"/>
    </xf>
    <xf numFmtId="0" fontId="5" fillId="14" borderId="11" xfId="0" applyFont="1" applyFill="1" applyBorder="1" applyAlignment="1">
      <alignment horizontal="center" vertical="center" wrapText="1"/>
    </xf>
    <xf numFmtId="9" fontId="5" fillId="14" borderId="8" xfId="0" applyNumberFormat="1" applyFont="1" applyFill="1" applyBorder="1" applyAlignment="1">
      <alignment horizontal="center" vertical="center"/>
    </xf>
    <xf numFmtId="0" fontId="5" fillId="14" borderId="8" xfId="0" applyFont="1" applyFill="1" applyBorder="1" applyAlignment="1">
      <alignment horizontal="center" vertical="center"/>
    </xf>
    <xf numFmtId="0" fontId="5" fillId="14" borderId="8" xfId="0" applyFont="1" applyFill="1" applyBorder="1" applyAlignment="1">
      <alignment horizontal="center" vertical="center" wrapText="1"/>
    </xf>
    <xf numFmtId="0" fontId="5" fillId="14" borderId="8" xfId="5" applyFont="1" applyFill="1" applyBorder="1" applyAlignment="1">
      <alignment horizontal="center" vertical="center" wrapText="1"/>
    </xf>
    <xf numFmtId="9" fontId="5" fillId="14" borderId="8" xfId="3" applyFont="1" applyFill="1" applyBorder="1" applyAlignment="1">
      <alignment horizontal="center" vertical="center"/>
    </xf>
    <xf numFmtId="14" fontId="5" fillId="14" borderId="8" xfId="0" applyNumberFormat="1" applyFont="1" applyFill="1" applyBorder="1" applyAlignment="1">
      <alignment horizontal="center" vertical="center" wrapText="1"/>
    </xf>
    <xf numFmtId="14" fontId="5" fillId="14" borderId="8" xfId="0" applyNumberFormat="1" applyFont="1" applyFill="1" applyBorder="1" applyAlignment="1">
      <alignment horizontal="left" vertical="center" wrapText="1"/>
    </xf>
    <xf numFmtId="9" fontId="5" fillId="14" borderId="8" xfId="3" applyFont="1" applyFill="1" applyBorder="1" applyAlignment="1">
      <alignment horizontal="center" vertical="center" wrapText="1"/>
    </xf>
    <xf numFmtId="0" fontId="33" fillId="0" borderId="15" xfId="0" applyFont="1" applyFill="1" applyBorder="1" applyAlignment="1">
      <alignment horizontal="center" wrapText="1"/>
    </xf>
    <xf numFmtId="0" fontId="33" fillId="0" borderId="17" xfId="0" applyFont="1" applyFill="1" applyBorder="1" applyAlignment="1">
      <alignment horizontal="center"/>
    </xf>
    <xf numFmtId="0" fontId="33" fillId="0" borderId="16" xfId="0" applyFont="1" applyFill="1" applyBorder="1" applyAlignment="1">
      <alignment horizontal="center"/>
    </xf>
    <xf numFmtId="9" fontId="33" fillId="0" borderId="15" xfId="0" applyNumberFormat="1" applyFont="1" applyFill="1" applyBorder="1" applyAlignment="1">
      <alignment horizontal="center" vertical="center"/>
    </xf>
    <xf numFmtId="0" fontId="33" fillId="0" borderId="17" xfId="0" applyFont="1" applyFill="1" applyBorder="1" applyAlignment="1">
      <alignment horizontal="center" vertical="center"/>
    </xf>
    <xf numFmtId="0" fontId="33" fillId="0" borderId="16" xfId="0" applyFont="1" applyFill="1" applyBorder="1" applyAlignment="1">
      <alignment horizontal="center" vertical="center"/>
    </xf>
    <xf numFmtId="0" fontId="33" fillId="0" borderId="15" xfId="0" applyFont="1" applyFill="1" applyBorder="1" applyAlignment="1">
      <alignment horizontal="left" vertical="center" wrapText="1"/>
    </xf>
    <xf numFmtId="0" fontId="33" fillId="0" borderId="17" xfId="0" applyFont="1" applyFill="1" applyBorder="1" applyAlignment="1">
      <alignment horizontal="left" vertical="center" wrapText="1"/>
    </xf>
    <xf numFmtId="0" fontId="33" fillId="0" borderId="16" xfId="0" applyFont="1" applyFill="1" applyBorder="1" applyAlignment="1">
      <alignment horizontal="left" vertical="center" wrapText="1"/>
    </xf>
    <xf numFmtId="0" fontId="33" fillId="0" borderId="15" xfId="0" applyFont="1" applyFill="1" applyBorder="1" applyAlignment="1">
      <alignment horizontal="left" wrapText="1"/>
    </xf>
    <xf numFmtId="0" fontId="33" fillId="0" borderId="17" xfId="0" applyFont="1" applyFill="1" applyBorder="1" applyAlignment="1">
      <alignment horizontal="left"/>
    </xf>
    <xf numFmtId="0" fontId="33" fillId="0" borderId="16" xfId="0" applyFont="1" applyFill="1" applyBorder="1" applyAlignment="1">
      <alignment horizontal="left"/>
    </xf>
    <xf numFmtId="0" fontId="33" fillId="0" borderId="17" xfId="0" applyFont="1" applyFill="1" applyBorder="1" applyAlignment="1">
      <alignment horizontal="center" wrapText="1"/>
    </xf>
    <xf numFmtId="0" fontId="33" fillId="0" borderId="16" xfId="0" applyFont="1" applyFill="1" applyBorder="1" applyAlignment="1">
      <alignment horizontal="center" wrapText="1"/>
    </xf>
    <xf numFmtId="0" fontId="12" fillId="10" borderId="13" xfId="0" applyFont="1" applyFill="1" applyBorder="1" applyAlignment="1">
      <alignment horizontal="center" vertical="center"/>
    </xf>
    <xf numFmtId="0" fontId="33" fillId="11" borderId="15" xfId="0" applyFont="1" applyFill="1" applyBorder="1" applyAlignment="1">
      <alignment horizontal="center"/>
    </xf>
    <xf numFmtId="0" fontId="33" fillId="11" borderId="16" xfId="0" applyFont="1" applyFill="1" applyBorder="1" applyAlignment="1">
      <alignment horizontal="center"/>
    </xf>
    <xf numFmtId="0" fontId="33" fillId="11" borderId="15" xfId="0" applyFont="1" applyFill="1" applyBorder="1" applyAlignment="1">
      <alignment horizontal="left" wrapText="1"/>
    </xf>
    <xf numFmtId="0" fontId="33" fillId="11" borderId="16" xfId="0" applyFont="1" applyFill="1" applyBorder="1" applyAlignment="1">
      <alignment horizontal="left" wrapText="1"/>
    </xf>
    <xf numFmtId="0" fontId="33" fillId="0" borderId="15" xfId="0" applyFont="1" applyFill="1" applyBorder="1" applyAlignment="1">
      <alignment horizontal="center"/>
    </xf>
    <xf numFmtId="0" fontId="33" fillId="0" borderId="15" xfId="0" applyFont="1" applyFill="1" applyBorder="1" applyAlignment="1">
      <alignment horizontal="center" vertical="center"/>
    </xf>
    <xf numFmtId="0" fontId="33" fillId="0" borderId="15" xfId="0" applyFont="1" applyFill="1" applyBorder="1" applyAlignment="1">
      <alignment horizontal="center" vertical="center" wrapText="1"/>
    </xf>
    <xf numFmtId="0" fontId="33" fillId="0" borderId="17" xfId="0" applyFont="1" applyFill="1" applyBorder="1" applyAlignment="1">
      <alignment horizontal="center" vertical="center" wrapText="1"/>
    </xf>
    <xf numFmtId="0" fontId="33" fillId="0" borderId="16" xfId="0" applyFont="1" applyFill="1" applyBorder="1" applyAlignment="1">
      <alignment horizontal="center" vertical="center" wrapText="1"/>
    </xf>
    <xf numFmtId="0" fontId="33" fillId="0" borderId="13" xfId="0" applyFont="1" applyFill="1" applyBorder="1" applyAlignment="1">
      <alignment horizontal="center" vertical="center" wrapText="1"/>
    </xf>
    <xf numFmtId="0" fontId="31" fillId="0" borderId="0" xfId="0" applyFont="1" applyAlignment="1">
      <alignment vertical="center"/>
    </xf>
    <xf numFmtId="0" fontId="23" fillId="0" borderId="14" xfId="0" applyFont="1" applyBorder="1" applyAlignment="1">
      <alignment horizontal="center" vertical="center" wrapText="1"/>
    </xf>
    <xf numFmtId="0" fontId="23" fillId="0" borderId="18" xfId="0" applyFont="1" applyBorder="1" applyAlignment="1">
      <alignment horizontal="center" vertical="center" wrapText="1"/>
    </xf>
    <xf numFmtId="0" fontId="25" fillId="0" borderId="13" xfId="0" applyFont="1" applyBorder="1" applyAlignment="1">
      <alignment horizontal="center" vertical="center"/>
    </xf>
    <xf numFmtId="0" fontId="33" fillId="11" borderId="15" xfId="0" applyFont="1" applyFill="1" applyBorder="1" applyAlignment="1">
      <alignment horizontal="center" vertical="center" wrapText="1"/>
    </xf>
    <xf numFmtId="0" fontId="33" fillId="11" borderId="16" xfId="0" applyFont="1" applyFill="1" applyBorder="1" applyAlignment="1">
      <alignment horizontal="center" vertical="center" wrapText="1"/>
    </xf>
    <xf numFmtId="0" fontId="33" fillId="11" borderId="15" xfId="0" applyFont="1" applyFill="1" applyBorder="1" applyAlignment="1">
      <alignment horizontal="left" vertical="center" wrapText="1"/>
    </xf>
    <xf numFmtId="0" fontId="33" fillId="11" borderId="16" xfId="0" applyFont="1" applyFill="1" applyBorder="1" applyAlignment="1">
      <alignment horizontal="left" vertical="center" wrapText="1"/>
    </xf>
    <xf numFmtId="0" fontId="33" fillId="11" borderId="13" xfId="0" applyFont="1" applyFill="1" applyBorder="1" applyAlignment="1">
      <alignment horizontal="center" vertical="center" wrapText="1"/>
    </xf>
    <xf numFmtId="0" fontId="33" fillId="11" borderId="13" xfId="0" applyFont="1" applyFill="1" applyBorder="1" applyAlignment="1">
      <alignment horizontal="left" vertical="center" wrapText="1"/>
    </xf>
    <xf numFmtId="0" fontId="33" fillId="0" borderId="13" xfId="0" applyFont="1" applyFill="1" applyBorder="1" applyAlignment="1">
      <alignment horizontal="center" vertical="center"/>
    </xf>
    <xf numFmtId="0" fontId="33" fillId="0" borderId="13" xfId="0" applyFont="1" applyFill="1" applyBorder="1" applyAlignment="1">
      <alignment vertical="center" wrapText="1"/>
    </xf>
    <xf numFmtId="0" fontId="33" fillId="11" borderId="13" xfId="0" applyFont="1" applyFill="1" applyBorder="1" applyAlignment="1">
      <alignment horizontal="center" vertical="center"/>
    </xf>
    <xf numFmtId="0" fontId="24" fillId="0" borderId="13" xfId="0" applyFont="1" applyBorder="1" applyAlignment="1">
      <alignment horizontal="center" vertical="center" wrapText="1"/>
    </xf>
    <xf numFmtId="0" fontId="12" fillId="10" borderId="15" xfId="0" applyFont="1" applyFill="1" applyBorder="1" applyAlignment="1">
      <alignment horizontal="center" vertical="center" textRotation="90"/>
    </xf>
    <xf numFmtId="0" fontId="12" fillId="10" borderId="16" xfId="0" applyFont="1" applyFill="1" applyBorder="1" applyAlignment="1">
      <alignment horizontal="center" vertical="center" textRotation="90"/>
    </xf>
    <xf numFmtId="0" fontId="12" fillId="10" borderId="15" xfId="0" applyFont="1" applyFill="1" applyBorder="1" applyAlignment="1">
      <alignment horizontal="center" vertical="center" textRotation="90" wrapText="1"/>
    </xf>
    <xf numFmtId="0" fontId="12" fillId="10" borderId="16" xfId="0" applyFont="1" applyFill="1" applyBorder="1" applyAlignment="1">
      <alignment horizontal="center" vertical="center" textRotation="90" wrapText="1"/>
    </xf>
    <xf numFmtId="0" fontId="12" fillId="10" borderId="15" xfId="0" applyFont="1" applyFill="1" applyBorder="1" applyAlignment="1">
      <alignment horizontal="center" vertical="center" wrapText="1"/>
    </xf>
    <xf numFmtId="0" fontId="12" fillId="10" borderId="16" xfId="0" applyFont="1" applyFill="1" applyBorder="1" applyAlignment="1">
      <alignment horizontal="center" vertical="center" wrapText="1"/>
    </xf>
    <xf numFmtId="0" fontId="25" fillId="0" borderId="13" xfId="0" applyFont="1" applyBorder="1" applyAlignment="1">
      <alignment horizontal="center" vertical="center" wrapText="1"/>
    </xf>
    <xf numFmtId="0" fontId="32" fillId="0" borderId="13" xfId="0" applyFont="1" applyBorder="1" applyAlignment="1">
      <alignment horizontal="center" vertical="center" wrapText="1"/>
    </xf>
  </cellXfs>
  <cellStyles count="7">
    <cellStyle name="Bueno" xfId="1" builtinId="26"/>
    <cellStyle name="Hipervínculo" xfId="5" builtinId="8"/>
    <cellStyle name="Incorrecto" xfId="2" builtinId="27"/>
    <cellStyle name="Millares" xfId="6" builtinId="3"/>
    <cellStyle name="Neutral" xfId="4" builtinId="28"/>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695325</xdr:colOff>
      <xdr:row>0</xdr:row>
      <xdr:rowOff>47625</xdr:rowOff>
    </xdr:to>
    <xdr:pic>
      <xdr:nvPicPr>
        <xdr:cNvPr id="4" name="Imagen 2" descr="FONDO ACTUAL">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4400" y="0"/>
          <a:ext cx="2009775" cy="47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623455</xdr:colOff>
      <xdr:row>2</xdr:row>
      <xdr:rowOff>180974</xdr:rowOff>
    </xdr:from>
    <xdr:to>
      <xdr:col>3</xdr:col>
      <xdr:colOff>549636</xdr:colOff>
      <xdr:row>4</xdr:row>
      <xdr:rowOff>1177635</xdr:rowOff>
    </xdr:to>
    <xdr:pic>
      <xdr:nvPicPr>
        <xdr:cNvPr id="5" name="Imagen 9" descr="FONDO ACTUAL">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3455" y="752474"/>
          <a:ext cx="4221956" cy="1730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amara.gov.co/miembros-utl" TargetMode="External"/><Relationship Id="rId1" Type="http://schemas.openxmlformats.org/officeDocument/2006/relationships/hyperlink" Target="https://www.camara.gov.co/miembros-ut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www.datos.gov.co/" TargetMode="External"/><Relationship Id="rId7" Type="http://schemas.openxmlformats.org/officeDocument/2006/relationships/hyperlink" Target="http://www.camara.gov.co/representantes" TargetMode="External"/><Relationship Id="rId2" Type="http://schemas.openxmlformats.org/officeDocument/2006/relationships/hyperlink" Target="http://www.camara.gov.co/indicadores-de-gestion-2018" TargetMode="External"/><Relationship Id="rId1" Type="http://schemas.openxmlformats.org/officeDocument/2006/relationships/hyperlink" Target="http://www.camara.gov.co/representantes" TargetMode="External"/><Relationship Id="rId6" Type="http://schemas.openxmlformats.org/officeDocument/2006/relationships/hyperlink" Target="https://www.funcionpublica.gov.co/web/sigep/hojas-de-vida" TargetMode="External"/><Relationship Id="rId5" Type="http://schemas.openxmlformats.org/officeDocument/2006/relationships/hyperlink" Target="https://www.camara.gov.co/asistencia-honorables-representantes-a-las-sesiones-plenarias%20y%20en%20el%20portal%20de%20datos%20abiertos." TargetMode="External"/><Relationship Id="rId4" Type="http://schemas.openxmlformats.org/officeDocument/2006/relationships/hyperlink" Target="http://www.datos.gov.co/"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4" tint="0.39997558519241921"/>
    <pageSetUpPr fitToPage="1"/>
  </sheetPr>
  <dimension ref="A1:O14"/>
  <sheetViews>
    <sheetView view="pageBreakPreview" topLeftCell="J1" zoomScaleNormal="100" zoomScaleSheetLayoutView="100" zoomScalePageLayoutView="84" workbookViewId="0">
      <pane ySplit="5" topLeftCell="A10" activePane="bottomLeft" state="frozen"/>
      <selection pane="bottomLeft" activeCell="M11" sqref="M11"/>
    </sheetView>
  </sheetViews>
  <sheetFormatPr baseColWidth="10" defaultColWidth="10.85546875" defaultRowHeight="15" x14ac:dyDescent="0.25"/>
  <cols>
    <col min="1" max="1" width="16.85546875" style="7" customWidth="1"/>
    <col min="2" max="2" width="6.5703125" style="7" customWidth="1"/>
    <col min="3" max="3" width="21.140625" style="7" customWidth="1"/>
    <col min="4" max="4" width="18.140625" style="7" customWidth="1"/>
    <col min="5" max="5" width="13.42578125" style="7" customWidth="1"/>
    <col min="6" max="6" width="10.85546875" style="11" customWidth="1"/>
    <col min="7" max="7" width="40.28515625" style="14" customWidth="1"/>
    <col min="8" max="8" width="6.85546875" style="7" customWidth="1"/>
    <col min="9" max="9" width="22.42578125" style="14" customWidth="1"/>
    <col min="10" max="10" width="40.85546875" style="7" customWidth="1"/>
    <col min="11" max="11" width="16.42578125" style="7" customWidth="1"/>
    <col min="12" max="12" width="28.7109375" style="7" customWidth="1"/>
    <col min="13" max="13" width="55.5703125" style="7" customWidth="1"/>
    <col min="14" max="14" width="10.85546875" style="7"/>
    <col min="15" max="15" width="30.85546875" style="7" customWidth="1"/>
    <col min="16" max="16384" width="10.85546875" style="7"/>
  </cols>
  <sheetData>
    <row r="1" spans="1:15" ht="23.25" customHeight="1" x14ac:dyDescent="0.25">
      <c r="A1" s="224" t="s">
        <v>359</v>
      </c>
      <c r="B1" s="225"/>
      <c r="C1" s="225"/>
      <c r="D1" s="225"/>
      <c r="E1" s="225"/>
      <c r="F1" s="225"/>
      <c r="G1" s="225"/>
      <c r="H1" s="225"/>
      <c r="I1" s="225"/>
      <c r="J1" s="225"/>
      <c r="K1" s="225"/>
      <c r="L1" s="225"/>
    </row>
    <row r="2" spans="1:15" ht="24.75" customHeight="1" thickBot="1" x14ac:dyDescent="0.3">
      <c r="A2" s="226" t="s">
        <v>0</v>
      </c>
      <c r="B2" s="227"/>
      <c r="C2" s="227"/>
      <c r="D2" s="227"/>
      <c r="E2" s="227"/>
      <c r="F2" s="227"/>
      <c r="G2" s="227"/>
      <c r="H2" s="227"/>
      <c r="I2" s="227"/>
      <c r="J2" s="227"/>
      <c r="K2" s="227"/>
      <c r="L2" s="227"/>
    </row>
    <row r="3" spans="1:15" ht="24.75" customHeight="1" thickBot="1" x14ac:dyDescent="0.3">
      <c r="A3" s="223" t="s">
        <v>1</v>
      </c>
      <c r="B3" s="223" t="s">
        <v>2</v>
      </c>
      <c r="C3" s="223"/>
      <c r="D3" s="223" t="s">
        <v>3</v>
      </c>
      <c r="E3" s="223" t="s">
        <v>4</v>
      </c>
      <c r="F3" s="223" t="s">
        <v>5</v>
      </c>
      <c r="G3" s="222" t="s">
        <v>50</v>
      </c>
      <c r="H3" s="222"/>
      <c r="I3" s="222"/>
      <c r="J3" s="222" t="s">
        <v>707</v>
      </c>
      <c r="K3" s="222"/>
      <c r="L3" s="222"/>
      <c r="M3" s="222" t="s">
        <v>806</v>
      </c>
      <c r="N3" s="222"/>
      <c r="O3" s="222"/>
    </row>
    <row r="4" spans="1:15" ht="15.75" customHeight="1" thickBot="1" x14ac:dyDescent="0.3">
      <c r="A4" s="223"/>
      <c r="B4" s="223"/>
      <c r="C4" s="223"/>
      <c r="D4" s="223"/>
      <c r="E4" s="223"/>
      <c r="F4" s="223"/>
      <c r="G4" s="223" t="s">
        <v>54</v>
      </c>
      <c r="H4" s="223" t="s">
        <v>53</v>
      </c>
      <c r="I4" s="223" t="s">
        <v>51</v>
      </c>
      <c r="J4" s="223" t="s">
        <v>54</v>
      </c>
      <c r="K4" s="223" t="s">
        <v>53</v>
      </c>
      <c r="L4" s="223" t="s">
        <v>51</v>
      </c>
      <c r="M4" s="223" t="s">
        <v>54</v>
      </c>
      <c r="N4" s="223" t="s">
        <v>53</v>
      </c>
      <c r="O4" s="223" t="s">
        <v>51</v>
      </c>
    </row>
    <row r="5" spans="1:15" ht="15.75" thickBot="1" x14ac:dyDescent="0.3">
      <c r="A5" s="223"/>
      <c r="B5" s="223"/>
      <c r="C5" s="223"/>
      <c r="D5" s="223"/>
      <c r="E5" s="223"/>
      <c r="F5" s="223"/>
      <c r="G5" s="223"/>
      <c r="H5" s="223"/>
      <c r="I5" s="223"/>
      <c r="J5" s="223"/>
      <c r="K5" s="223"/>
      <c r="L5" s="223"/>
      <c r="M5" s="223"/>
      <c r="N5" s="223"/>
      <c r="O5" s="223"/>
    </row>
    <row r="6" spans="1:15" s="9" customFormat="1" ht="196.5" customHeight="1" thickBot="1" x14ac:dyDescent="0.3">
      <c r="A6" s="32" t="s">
        <v>104</v>
      </c>
      <c r="B6" s="8" t="s">
        <v>6</v>
      </c>
      <c r="C6" s="49" t="s">
        <v>111</v>
      </c>
      <c r="D6" s="49" t="s">
        <v>112</v>
      </c>
      <c r="E6" s="49" t="s">
        <v>7</v>
      </c>
      <c r="F6" s="76" t="s">
        <v>360</v>
      </c>
      <c r="G6" s="59" t="s">
        <v>679</v>
      </c>
      <c r="H6" s="89">
        <v>0.33</v>
      </c>
      <c r="I6" s="33" t="s">
        <v>570</v>
      </c>
      <c r="J6" s="59" t="s">
        <v>801</v>
      </c>
      <c r="K6" s="148">
        <v>0.66</v>
      </c>
      <c r="L6" s="33" t="s">
        <v>570</v>
      </c>
      <c r="M6" s="206" t="s">
        <v>871</v>
      </c>
      <c r="N6" s="207">
        <v>1</v>
      </c>
      <c r="O6" s="187" t="s">
        <v>589</v>
      </c>
    </row>
    <row r="7" spans="1:15" s="9" customFormat="1" ht="127.5" customHeight="1" thickBot="1" x14ac:dyDescent="0.3">
      <c r="A7" s="228" t="s">
        <v>105</v>
      </c>
      <c r="B7" s="50" t="s">
        <v>8</v>
      </c>
      <c r="C7" s="49" t="s">
        <v>361</v>
      </c>
      <c r="D7" s="49" t="s">
        <v>113</v>
      </c>
      <c r="E7" s="49" t="s">
        <v>7</v>
      </c>
      <c r="F7" s="49" t="s">
        <v>362</v>
      </c>
      <c r="G7" s="109" t="s">
        <v>564</v>
      </c>
      <c r="H7" s="110">
        <v>1</v>
      </c>
      <c r="I7" s="109" t="s">
        <v>566</v>
      </c>
      <c r="J7" s="109"/>
      <c r="K7" s="110">
        <v>1</v>
      </c>
      <c r="L7" s="109" t="s">
        <v>736</v>
      </c>
      <c r="M7" s="189"/>
      <c r="N7" s="193">
        <v>1</v>
      </c>
      <c r="O7" s="189" t="s">
        <v>736</v>
      </c>
    </row>
    <row r="8" spans="1:15" s="9" customFormat="1" ht="151.5" customHeight="1" thickBot="1" x14ac:dyDescent="0.3">
      <c r="A8" s="228"/>
      <c r="B8" s="50" t="s">
        <v>9</v>
      </c>
      <c r="C8" s="49" t="s">
        <v>114</v>
      </c>
      <c r="D8" s="49" t="s">
        <v>115</v>
      </c>
      <c r="E8" s="49" t="s">
        <v>7</v>
      </c>
      <c r="F8" s="49" t="s">
        <v>367</v>
      </c>
      <c r="G8" s="111" t="s">
        <v>565</v>
      </c>
      <c r="H8" s="112"/>
      <c r="I8" s="113" t="s">
        <v>680</v>
      </c>
      <c r="J8" s="111"/>
      <c r="K8" s="112">
        <v>1</v>
      </c>
      <c r="L8" s="113" t="s">
        <v>736</v>
      </c>
      <c r="M8" s="189"/>
      <c r="N8" s="194">
        <v>1</v>
      </c>
      <c r="O8" s="195" t="s">
        <v>736</v>
      </c>
    </row>
    <row r="9" spans="1:15" s="9" customFormat="1" ht="99" customHeight="1" thickBot="1" x14ac:dyDescent="0.3">
      <c r="A9" s="23" t="s">
        <v>106</v>
      </c>
      <c r="B9" s="10" t="s">
        <v>10</v>
      </c>
      <c r="C9" s="45" t="s">
        <v>363</v>
      </c>
      <c r="D9" s="51" t="s">
        <v>364</v>
      </c>
      <c r="E9" s="51" t="s">
        <v>116</v>
      </c>
      <c r="F9" s="51" t="s">
        <v>365</v>
      </c>
      <c r="G9" s="70" t="s">
        <v>567</v>
      </c>
      <c r="H9" s="89">
        <v>1</v>
      </c>
      <c r="I9" s="114" t="s">
        <v>568</v>
      </c>
      <c r="J9" s="111"/>
      <c r="K9" s="112">
        <v>1</v>
      </c>
      <c r="L9" s="113" t="s">
        <v>736</v>
      </c>
      <c r="M9" s="196"/>
      <c r="N9" s="194">
        <v>1</v>
      </c>
      <c r="O9" s="195" t="s">
        <v>736</v>
      </c>
    </row>
    <row r="10" spans="1:15" s="9" customFormat="1" ht="167.25" customHeight="1" thickBot="1" x14ac:dyDescent="0.3">
      <c r="A10" s="48" t="s">
        <v>107</v>
      </c>
      <c r="B10" s="10" t="s">
        <v>11</v>
      </c>
      <c r="C10" s="45" t="s">
        <v>117</v>
      </c>
      <c r="D10" s="51" t="s">
        <v>118</v>
      </c>
      <c r="E10" s="51" t="s">
        <v>12</v>
      </c>
      <c r="F10" s="51" t="s">
        <v>360</v>
      </c>
      <c r="G10" s="70" t="s">
        <v>569</v>
      </c>
      <c r="H10" s="89">
        <v>0.33</v>
      </c>
      <c r="I10" s="109" t="s">
        <v>357</v>
      </c>
      <c r="J10" s="70" t="s">
        <v>771</v>
      </c>
      <c r="K10" s="176">
        <v>0.4</v>
      </c>
      <c r="L10" s="109" t="s">
        <v>804</v>
      </c>
      <c r="M10" s="221" t="s">
        <v>870</v>
      </c>
      <c r="N10" s="207">
        <v>1</v>
      </c>
      <c r="O10" s="187" t="s">
        <v>589</v>
      </c>
    </row>
    <row r="11" spans="1:15" s="9" customFormat="1" ht="63" customHeight="1" thickBot="1" x14ac:dyDescent="0.3">
      <c r="A11" s="10" t="s">
        <v>18</v>
      </c>
      <c r="B11" s="10" t="s">
        <v>14</v>
      </c>
      <c r="C11" s="45" t="s">
        <v>15</v>
      </c>
      <c r="D11" s="51" t="s">
        <v>16</v>
      </c>
      <c r="E11" s="51" t="s">
        <v>17</v>
      </c>
      <c r="F11" s="51" t="s">
        <v>366</v>
      </c>
      <c r="G11" s="33" t="s">
        <v>571</v>
      </c>
      <c r="H11" s="89">
        <v>0.33</v>
      </c>
      <c r="I11" s="33" t="s">
        <v>235</v>
      </c>
      <c r="J11" s="33" t="s">
        <v>770</v>
      </c>
      <c r="K11" s="151">
        <v>0.66</v>
      </c>
      <c r="L11" s="33" t="s">
        <v>235</v>
      </c>
      <c r="M11" s="190" t="s">
        <v>872</v>
      </c>
      <c r="N11" s="191">
        <v>1</v>
      </c>
      <c r="O11" s="190" t="s">
        <v>235</v>
      </c>
    </row>
    <row r="12" spans="1:15" x14ac:dyDescent="0.25">
      <c r="G12"/>
      <c r="H12" s="13"/>
      <c r="I12" s="12"/>
      <c r="J12" s="64"/>
      <c r="K12" s="64"/>
      <c r="L12" s="64"/>
      <c r="M12" s="65"/>
      <c r="N12" s="64"/>
    </row>
    <row r="13" spans="1:15" x14ac:dyDescent="0.25">
      <c r="G13" s="61"/>
      <c r="J13" s="64"/>
      <c r="K13" s="64"/>
      <c r="L13" s="64"/>
      <c r="M13" s="65"/>
      <c r="N13" s="66"/>
    </row>
    <row r="14" spans="1:15" x14ac:dyDescent="0.25">
      <c r="J14" s="64"/>
      <c r="K14" s="64"/>
      <c r="L14" s="64"/>
      <c r="M14" s="65"/>
      <c r="N14" s="64"/>
    </row>
  </sheetData>
  <autoFilter ref="A5:I11" xr:uid="{00000000-0009-0000-0000-000000000000}">
    <filterColumn colId="1" showButton="0"/>
    <filterColumn colId="6" showButton="0"/>
    <filterColumn colId="8" showButton="0"/>
  </autoFilter>
  <mergeCells count="20">
    <mergeCell ref="A7:A8"/>
    <mergeCell ref="B3:C5"/>
    <mergeCell ref="A3:A5"/>
    <mergeCell ref="D3:D5"/>
    <mergeCell ref="E3:E5"/>
    <mergeCell ref="M3:O3"/>
    <mergeCell ref="M4:M5"/>
    <mergeCell ref="N4:N5"/>
    <mergeCell ref="O4:O5"/>
    <mergeCell ref="A1:L1"/>
    <mergeCell ref="A2:L2"/>
    <mergeCell ref="I4:I5"/>
    <mergeCell ref="G3:I3"/>
    <mergeCell ref="G4:G5"/>
    <mergeCell ref="H4:H5"/>
    <mergeCell ref="J3:L3"/>
    <mergeCell ref="J4:J5"/>
    <mergeCell ref="K4:K5"/>
    <mergeCell ref="L4:L5"/>
    <mergeCell ref="F3:F5"/>
  </mergeCells>
  <pageMargins left="0.31496062992125984" right="0.31496062992125984" top="0.55118110236220474" bottom="0.55118110236220474" header="0.31496062992125984" footer="0.31496062992125984"/>
  <pageSetup paperSize="41" scale="3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7030A0"/>
  </sheetPr>
  <dimension ref="A1:O68"/>
  <sheetViews>
    <sheetView topLeftCell="A15" zoomScaleNormal="100" zoomScaleSheetLayoutView="110" workbookViewId="0">
      <selection activeCell="C15" sqref="C15"/>
    </sheetView>
  </sheetViews>
  <sheetFormatPr baseColWidth="10" defaultColWidth="10.85546875" defaultRowHeight="11.25" x14ac:dyDescent="0.2"/>
  <cols>
    <col min="1" max="1" width="15.42578125" style="22" customWidth="1"/>
    <col min="2" max="2" width="4.7109375" style="19" customWidth="1"/>
    <col min="3" max="3" width="31.140625" style="19" customWidth="1"/>
    <col min="4" max="4" width="23.7109375" style="19" customWidth="1"/>
    <col min="5" max="5" width="17.28515625" style="19" customWidth="1"/>
    <col min="6" max="6" width="9.28515625" style="20" customWidth="1"/>
    <col min="7" max="7" width="48.7109375" style="19" customWidth="1"/>
    <col min="8" max="8" width="7.140625" style="21" customWidth="1"/>
    <col min="9" max="9" width="39.140625" style="19" customWidth="1"/>
    <col min="10" max="10" width="52.7109375" style="19" customWidth="1"/>
    <col min="11" max="11" width="10.85546875" style="19"/>
    <col min="12" max="12" width="39.42578125" style="19" customWidth="1"/>
    <col min="13" max="13" width="29.7109375" style="19" customWidth="1"/>
    <col min="14" max="14" width="10.85546875" style="19"/>
    <col min="15" max="15" width="41.7109375" style="19" customWidth="1"/>
    <col min="16" max="16384" width="10.85546875" style="19"/>
  </cols>
  <sheetData>
    <row r="1" spans="1:15" ht="20.25" customHeight="1" x14ac:dyDescent="0.2">
      <c r="A1" s="230" t="s">
        <v>359</v>
      </c>
      <c r="B1" s="231"/>
      <c r="C1" s="231"/>
      <c r="D1" s="231"/>
      <c r="E1" s="231"/>
      <c r="F1" s="231"/>
      <c r="G1" s="231"/>
      <c r="H1" s="231"/>
      <c r="I1" s="231"/>
    </row>
    <row r="2" spans="1:15" ht="21.75" customHeight="1" thickBot="1" x14ac:dyDescent="0.25">
      <c r="A2" s="232" t="s">
        <v>19</v>
      </c>
      <c r="B2" s="233"/>
      <c r="C2" s="233"/>
      <c r="D2" s="233"/>
      <c r="E2" s="233"/>
      <c r="F2" s="233"/>
      <c r="G2" s="233"/>
      <c r="H2" s="233"/>
      <c r="I2" s="233"/>
    </row>
    <row r="3" spans="1:15" ht="12" thickBot="1" x14ac:dyDescent="0.25">
      <c r="A3" s="223" t="s">
        <v>1</v>
      </c>
      <c r="B3" s="223" t="s">
        <v>2</v>
      </c>
      <c r="C3" s="223"/>
      <c r="D3" s="223" t="s">
        <v>3</v>
      </c>
      <c r="E3" s="223" t="s">
        <v>4</v>
      </c>
      <c r="F3" s="235" t="s">
        <v>20</v>
      </c>
      <c r="G3" s="229" t="s">
        <v>50</v>
      </c>
      <c r="H3" s="229"/>
      <c r="I3" s="229"/>
      <c r="J3" s="229" t="s">
        <v>708</v>
      </c>
      <c r="K3" s="229"/>
      <c r="L3" s="229"/>
      <c r="M3" s="229" t="s">
        <v>807</v>
      </c>
      <c r="N3" s="229"/>
      <c r="O3" s="229"/>
    </row>
    <row r="4" spans="1:15" ht="32.25" customHeight="1" thickBot="1" x14ac:dyDescent="0.25">
      <c r="A4" s="223"/>
      <c r="B4" s="223"/>
      <c r="C4" s="223"/>
      <c r="D4" s="223"/>
      <c r="E4" s="223"/>
      <c r="F4" s="235"/>
      <c r="G4" s="25" t="s">
        <v>54</v>
      </c>
      <c r="H4" s="35" t="s">
        <v>52</v>
      </c>
      <c r="I4" s="25" t="s">
        <v>51</v>
      </c>
      <c r="J4" s="143" t="s">
        <v>54</v>
      </c>
      <c r="K4" s="35" t="s">
        <v>52</v>
      </c>
      <c r="L4" s="143" t="s">
        <v>51</v>
      </c>
      <c r="M4" s="178" t="s">
        <v>54</v>
      </c>
      <c r="N4" s="35" t="s">
        <v>52</v>
      </c>
      <c r="O4" s="178" t="s">
        <v>51</v>
      </c>
    </row>
    <row r="5" spans="1:15" s="17" customFormat="1" ht="102" thickBot="1" x14ac:dyDescent="0.3">
      <c r="A5" s="236" t="s">
        <v>21</v>
      </c>
      <c r="B5" s="238" t="s">
        <v>6</v>
      </c>
      <c r="C5" s="240" t="s">
        <v>368</v>
      </c>
      <c r="D5" s="37" t="s">
        <v>369</v>
      </c>
      <c r="E5" s="36" t="s">
        <v>22</v>
      </c>
      <c r="F5" s="42">
        <v>44075</v>
      </c>
      <c r="G5" s="33" t="s">
        <v>575</v>
      </c>
      <c r="H5" s="89">
        <v>0</v>
      </c>
      <c r="I5" s="33" t="s">
        <v>574</v>
      </c>
      <c r="J5" s="33" t="s">
        <v>730</v>
      </c>
      <c r="K5" s="152">
        <v>1</v>
      </c>
      <c r="L5" s="153" t="s">
        <v>358</v>
      </c>
      <c r="M5" s="190"/>
      <c r="N5" s="191">
        <v>1</v>
      </c>
      <c r="O5" s="187" t="s">
        <v>811</v>
      </c>
    </row>
    <row r="6" spans="1:15" s="17" customFormat="1" ht="60.75" customHeight="1" thickBot="1" x14ac:dyDescent="0.3">
      <c r="A6" s="242"/>
      <c r="B6" s="239"/>
      <c r="C6" s="241"/>
      <c r="D6" s="37" t="s">
        <v>370</v>
      </c>
      <c r="E6" s="36" t="s">
        <v>371</v>
      </c>
      <c r="F6" s="42">
        <v>44043</v>
      </c>
      <c r="G6" s="33"/>
      <c r="H6" s="89">
        <v>0</v>
      </c>
      <c r="I6" s="33" t="s">
        <v>574</v>
      </c>
      <c r="J6" s="33" t="s">
        <v>731</v>
      </c>
      <c r="K6" s="152">
        <v>1</v>
      </c>
      <c r="L6" s="153" t="s">
        <v>358</v>
      </c>
      <c r="M6" s="190"/>
      <c r="N6" s="191">
        <v>1</v>
      </c>
      <c r="O6" s="187" t="s">
        <v>811</v>
      </c>
    </row>
    <row r="7" spans="1:15" s="17" customFormat="1" ht="79.5" thickBot="1" x14ac:dyDescent="0.3">
      <c r="A7" s="242"/>
      <c r="B7" s="15" t="s">
        <v>23</v>
      </c>
      <c r="C7" s="36" t="s">
        <v>572</v>
      </c>
      <c r="D7" s="37" t="s">
        <v>372</v>
      </c>
      <c r="E7" s="36" t="s">
        <v>373</v>
      </c>
      <c r="F7" s="38">
        <v>43891</v>
      </c>
      <c r="G7" s="33" t="s">
        <v>573</v>
      </c>
      <c r="H7" s="89">
        <v>1</v>
      </c>
      <c r="I7" s="33" t="s">
        <v>358</v>
      </c>
      <c r="J7" s="33" t="s">
        <v>733</v>
      </c>
      <c r="K7" s="152">
        <v>1</v>
      </c>
      <c r="L7" s="153" t="s">
        <v>358</v>
      </c>
      <c r="M7" s="190"/>
      <c r="N7" s="191">
        <v>1</v>
      </c>
      <c r="O7" s="187" t="s">
        <v>811</v>
      </c>
    </row>
    <row r="8" spans="1:15" s="17" customFormat="1" ht="106.5" customHeight="1" thickBot="1" x14ac:dyDescent="0.3">
      <c r="A8" s="242"/>
      <c r="B8" s="15" t="s">
        <v>24</v>
      </c>
      <c r="C8" s="33" t="s">
        <v>706</v>
      </c>
      <c r="D8" s="37" t="s">
        <v>374</v>
      </c>
      <c r="E8" s="36" t="s">
        <v>375</v>
      </c>
      <c r="F8" s="38">
        <v>44196</v>
      </c>
      <c r="G8" s="33" t="s">
        <v>592</v>
      </c>
      <c r="H8" s="89">
        <v>1</v>
      </c>
      <c r="I8" s="33" t="s">
        <v>358</v>
      </c>
      <c r="J8" s="33" t="s">
        <v>732</v>
      </c>
      <c r="K8" s="152">
        <v>1</v>
      </c>
      <c r="L8" s="153" t="s">
        <v>358</v>
      </c>
      <c r="M8" s="190"/>
      <c r="N8" s="191">
        <v>1</v>
      </c>
      <c r="O8" s="187" t="s">
        <v>811</v>
      </c>
    </row>
    <row r="9" spans="1:15" s="17" customFormat="1" ht="45.75" thickBot="1" x14ac:dyDescent="0.3">
      <c r="A9" s="237"/>
      <c r="B9" s="15" t="s">
        <v>376</v>
      </c>
      <c r="C9" s="36" t="s">
        <v>377</v>
      </c>
      <c r="D9" s="37" t="s">
        <v>378</v>
      </c>
      <c r="E9" s="36" t="s">
        <v>379</v>
      </c>
      <c r="F9" s="38" t="s">
        <v>78</v>
      </c>
      <c r="G9" s="33"/>
      <c r="H9" s="89">
        <v>0</v>
      </c>
      <c r="I9" s="33" t="s">
        <v>576</v>
      </c>
      <c r="J9" s="33" t="s">
        <v>734</v>
      </c>
      <c r="K9" s="152">
        <v>0.5</v>
      </c>
      <c r="L9" s="33" t="s">
        <v>735</v>
      </c>
      <c r="M9" s="33"/>
      <c r="N9" s="180"/>
      <c r="O9" s="33"/>
    </row>
    <row r="10" spans="1:15" s="17" customFormat="1" ht="135.75" thickBot="1" x14ac:dyDescent="0.3">
      <c r="A10" s="243" t="s">
        <v>79</v>
      </c>
      <c r="B10" s="39" t="s">
        <v>8</v>
      </c>
      <c r="C10" s="33" t="s">
        <v>119</v>
      </c>
      <c r="D10" s="40" t="s">
        <v>120</v>
      </c>
      <c r="E10" s="41" t="s">
        <v>121</v>
      </c>
      <c r="F10" s="42">
        <v>43556</v>
      </c>
      <c r="G10" s="33"/>
      <c r="H10" s="102">
        <v>0</v>
      </c>
      <c r="I10" s="33" t="s">
        <v>681</v>
      </c>
      <c r="J10" s="33" t="s">
        <v>726</v>
      </c>
      <c r="K10" s="152">
        <v>1</v>
      </c>
      <c r="L10" s="33" t="s">
        <v>805</v>
      </c>
      <c r="M10" s="190"/>
      <c r="N10" s="191">
        <v>1</v>
      </c>
      <c r="O10" s="190" t="s">
        <v>811</v>
      </c>
    </row>
    <row r="11" spans="1:15" s="17" customFormat="1" ht="50.25" customHeight="1" thickBot="1" x14ac:dyDescent="0.3">
      <c r="A11" s="244"/>
      <c r="B11" s="245" t="s">
        <v>9</v>
      </c>
      <c r="C11" s="248" t="s">
        <v>380</v>
      </c>
      <c r="D11" s="40" t="s">
        <v>381</v>
      </c>
      <c r="E11" s="41" t="s">
        <v>128</v>
      </c>
      <c r="F11" s="42">
        <v>44196</v>
      </c>
      <c r="G11" s="33" t="s">
        <v>577</v>
      </c>
      <c r="H11" s="89">
        <v>1</v>
      </c>
      <c r="I11" s="33" t="s">
        <v>578</v>
      </c>
      <c r="J11" s="33"/>
      <c r="K11" s="152">
        <v>1</v>
      </c>
      <c r="L11" s="33" t="s">
        <v>736</v>
      </c>
      <c r="M11" s="190"/>
      <c r="N11" s="191">
        <v>1</v>
      </c>
      <c r="O11" s="190" t="s">
        <v>736</v>
      </c>
    </row>
    <row r="12" spans="1:15" s="17" customFormat="1" ht="111" customHeight="1" thickBot="1" x14ac:dyDescent="0.3">
      <c r="A12" s="244"/>
      <c r="B12" s="246"/>
      <c r="C12" s="249"/>
      <c r="D12" s="159" t="s">
        <v>382</v>
      </c>
      <c r="E12" s="41" t="s">
        <v>26</v>
      </c>
      <c r="F12" s="42" t="s">
        <v>384</v>
      </c>
      <c r="G12" s="33"/>
      <c r="H12" s="102">
        <f>2/12</f>
        <v>0.16666666666666666</v>
      </c>
      <c r="I12" s="33" t="s">
        <v>625</v>
      </c>
      <c r="J12" s="164" t="s">
        <v>738</v>
      </c>
      <c r="K12" s="152">
        <f>7/12</f>
        <v>0.58333333333333337</v>
      </c>
      <c r="L12" s="33" t="s">
        <v>737</v>
      </c>
      <c r="M12" s="197" t="s">
        <v>738</v>
      </c>
      <c r="N12" s="198">
        <v>0.92</v>
      </c>
      <c r="O12" s="190" t="s">
        <v>814</v>
      </c>
    </row>
    <row r="13" spans="1:15" s="17" customFormat="1" ht="57.75" customHeight="1" thickBot="1" x14ac:dyDescent="0.3">
      <c r="A13" s="244"/>
      <c r="B13" s="247"/>
      <c r="C13" s="250"/>
      <c r="D13" s="40" t="s">
        <v>383</v>
      </c>
      <c r="E13" s="41" t="s">
        <v>128</v>
      </c>
      <c r="F13" s="42">
        <v>44196</v>
      </c>
      <c r="G13" s="33" t="s">
        <v>579</v>
      </c>
      <c r="H13" s="89">
        <v>0.33</v>
      </c>
      <c r="I13" s="33" t="s">
        <v>626</v>
      </c>
      <c r="J13" s="33" t="s">
        <v>774</v>
      </c>
      <c r="K13" s="152">
        <v>0.66</v>
      </c>
      <c r="L13" s="33" t="s">
        <v>626</v>
      </c>
      <c r="M13" s="190" t="s">
        <v>774</v>
      </c>
      <c r="N13" s="207">
        <v>1</v>
      </c>
      <c r="O13" s="190" t="s">
        <v>868</v>
      </c>
    </row>
    <row r="14" spans="1:15" s="17" customFormat="1" ht="192" customHeight="1" thickBot="1" x14ac:dyDescent="0.3">
      <c r="A14" s="244"/>
      <c r="B14" s="71" t="s">
        <v>385</v>
      </c>
      <c r="C14" s="77" t="s">
        <v>27</v>
      </c>
      <c r="D14" s="33" t="s">
        <v>28</v>
      </c>
      <c r="E14" s="33" t="s">
        <v>29</v>
      </c>
      <c r="F14" s="42">
        <v>44032</v>
      </c>
      <c r="G14" s="33" t="s">
        <v>229</v>
      </c>
      <c r="H14" s="89">
        <v>0</v>
      </c>
      <c r="I14" s="115" t="s">
        <v>110</v>
      </c>
      <c r="J14" s="133" t="s">
        <v>725</v>
      </c>
      <c r="K14" s="152">
        <v>1</v>
      </c>
      <c r="L14" s="165" t="s">
        <v>589</v>
      </c>
      <c r="M14" s="188"/>
      <c r="N14" s="191">
        <v>1</v>
      </c>
      <c r="O14" s="192" t="s">
        <v>811</v>
      </c>
    </row>
    <row r="15" spans="1:15" s="17" customFormat="1" ht="57" thickBot="1" x14ac:dyDescent="0.3">
      <c r="A15" s="236" t="s">
        <v>30</v>
      </c>
      <c r="B15" s="39" t="s">
        <v>10</v>
      </c>
      <c r="C15" s="33" t="s">
        <v>386</v>
      </c>
      <c r="D15" s="33" t="s">
        <v>387</v>
      </c>
      <c r="E15" s="33" t="s">
        <v>371</v>
      </c>
      <c r="F15" s="42">
        <v>44043</v>
      </c>
      <c r="G15" s="33"/>
      <c r="H15" s="89">
        <v>0</v>
      </c>
      <c r="I15" s="33" t="s">
        <v>110</v>
      </c>
      <c r="J15" s="33" t="s">
        <v>739</v>
      </c>
      <c r="K15" s="176">
        <v>0</v>
      </c>
      <c r="L15" s="153" t="s">
        <v>740</v>
      </c>
      <c r="M15" s="190" t="s">
        <v>869</v>
      </c>
      <c r="N15" s="207">
        <v>1</v>
      </c>
      <c r="O15" s="187" t="s">
        <v>868</v>
      </c>
    </row>
    <row r="16" spans="1:15" s="17" customFormat="1" ht="45.75" thickBot="1" x14ac:dyDescent="0.3">
      <c r="A16" s="237"/>
      <c r="B16" s="15" t="s">
        <v>31</v>
      </c>
      <c r="C16" s="36" t="s">
        <v>57</v>
      </c>
      <c r="D16" s="36" t="s">
        <v>122</v>
      </c>
      <c r="E16" s="36" t="s">
        <v>388</v>
      </c>
      <c r="F16" s="38">
        <v>44074</v>
      </c>
      <c r="G16" s="33" t="s">
        <v>229</v>
      </c>
      <c r="H16" s="89"/>
      <c r="I16" s="33" t="s">
        <v>110</v>
      </c>
      <c r="J16" s="33" t="s">
        <v>741</v>
      </c>
      <c r="K16" s="176">
        <v>0</v>
      </c>
      <c r="L16" s="153" t="s">
        <v>742</v>
      </c>
      <c r="M16" s="190"/>
      <c r="N16" s="191">
        <v>0</v>
      </c>
      <c r="O16" s="187" t="s">
        <v>813</v>
      </c>
    </row>
    <row r="17" spans="1:15" s="17" customFormat="1" ht="45.75" thickBot="1" x14ac:dyDescent="0.3">
      <c r="A17" s="234" t="s">
        <v>32</v>
      </c>
      <c r="B17" s="15" t="s">
        <v>11</v>
      </c>
      <c r="C17" s="36" t="s">
        <v>58</v>
      </c>
      <c r="D17" s="36" t="s">
        <v>123</v>
      </c>
      <c r="E17" s="36" t="s">
        <v>33</v>
      </c>
      <c r="F17" s="38">
        <v>44135</v>
      </c>
      <c r="G17" s="33" t="s">
        <v>229</v>
      </c>
      <c r="H17" s="89"/>
      <c r="I17" s="33" t="s">
        <v>110</v>
      </c>
      <c r="J17" s="33" t="s">
        <v>743</v>
      </c>
      <c r="K17" s="152">
        <v>1</v>
      </c>
      <c r="L17" s="153" t="s">
        <v>358</v>
      </c>
      <c r="M17" s="190"/>
      <c r="N17" s="191">
        <v>1</v>
      </c>
      <c r="O17" s="187" t="s">
        <v>811</v>
      </c>
    </row>
    <row r="18" spans="1:15" s="17" customFormat="1" ht="75" customHeight="1" thickBot="1" x14ac:dyDescent="0.3">
      <c r="A18" s="234"/>
      <c r="B18" s="15" t="s">
        <v>13</v>
      </c>
      <c r="C18" s="36" t="s">
        <v>34</v>
      </c>
      <c r="D18" s="36" t="s">
        <v>124</v>
      </c>
      <c r="E18" s="36" t="s">
        <v>33</v>
      </c>
      <c r="F18" s="38">
        <v>44135</v>
      </c>
      <c r="G18" s="33" t="s">
        <v>229</v>
      </c>
      <c r="H18" s="89"/>
      <c r="I18" s="33" t="s">
        <v>110</v>
      </c>
      <c r="J18" s="33" t="s">
        <v>744</v>
      </c>
      <c r="K18" s="152">
        <v>1</v>
      </c>
      <c r="L18" s="153" t="s">
        <v>358</v>
      </c>
      <c r="M18" s="190"/>
      <c r="N18" s="191">
        <v>1</v>
      </c>
      <c r="O18" s="187" t="s">
        <v>811</v>
      </c>
    </row>
    <row r="19" spans="1:15" s="17" customFormat="1" ht="68.25" customHeight="1" x14ac:dyDescent="0.2">
      <c r="B19" s="19"/>
      <c r="C19" s="19"/>
      <c r="D19" s="19"/>
      <c r="E19" s="19"/>
      <c r="F19" s="20"/>
      <c r="G19" s="19"/>
      <c r="H19" s="21"/>
      <c r="I19" s="19"/>
    </row>
    <row r="20" spans="1:15" s="17" customFormat="1" ht="96.75" customHeight="1" x14ac:dyDescent="0.2">
      <c r="B20" s="19"/>
      <c r="C20" s="19"/>
      <c r="D20" s="19"/>
      <c r="E20" s="19"/>
      <c r="F20" s="20"/>
      <c r="G20" s="19"/>
      <c r="H20" s="21"/>
      <c r="I20" s="19"/>
    </row>
    <row r="21" spans="1:15" s="17" customFormat="1" ht="98.25" customHeight="1" x14ac:dyDescent="0.2">
      <c r="B21" s="19"/>
      <c r="C21" s="19"/>
      <c r="D21" s="19"/>
      <c r="E21" s="19"/>
      <c r="F21" s="20"/>
      <c r="G21" s="19"/>
      <c r="H21" s="21"/>
      <c r="I21" s="19"/>
    </row>
    <row r="22" spans="1:15" x14ac:dyDescent="0.2">
      <c r="A22" s="17"/>
    </row>
    <row r="68" spans="4:4" x14ac:dyDescent="0.2">
      <c r="D68" s="54"/>
    </row>
  </sheetData>
  <autoFilter ref="A4:I21" xr:uid="{00000000-0009-0000-0000-000002000000}">
    <filterColumn colId="1" showButton="0"/>
    <filterColumn colId="6" showButton="0"/>
    <filterColumn colId="8" showButton="0"/>
  </autoFilter>
  <mergeCells count="18">
    <mergeCell ref="B11:B13"/>
    <mergeCell ref="C11:C13"/>
    <mergeCell ref="J3:L3"/>
    <mergeCell ref="A1:I1"/>
    <mergeCell ref="A2:I2"/>
    <mergeCell ref="M3:O3"/>
    <mergeCell ref="A17:A18"/>
    <mergeCell ref="A3:A4"/>
    <mergeCell ref="G3:I3"/>
    <mergeCell ref="D3:D4"/>
    <mergeCell ref="E3:E4"/>
    <mergeCell ref="F3:F4"/>
    <mergeCell ref="B3:C4"/>
    <mergeCell ref="A15:A16"/>
    <mergeCell ref="B5:B6"/>
    <mergeCell ref="C5:C6"/>
    <mergeCell ref="A5:A9"/>
    <mergeCell ref="A10:A14"/>
  </mergeCells>
  <hyperlinks>
    <hyperlink ref="J12" r:id="rId1" xr:uid="{00000000-0004-0000-0200-000000000000}"/>
    <hyperlink ref="M12" r:id="rId2" xr:uid="{00000000-0004-0000-0200-000001000000}"/>
  </hyperlinks>
  <pageMargins left="0.31496062992125984" right="0.31496062992125984" top="0.55118110236220474" bottom="0.55118110236220474" header="0.31496062992125984" footer="0.31496062992125984"/>
  <pageSetup paperSize="41"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5" tint="-0.249977111117893"/>
    <pageSetUpPr fitToPage="1"/>
  </sheetPr>
  <dimension ref="A1:O18"/>
  <sheetViews>
    <sheetView topLeftCell="K26" zoomScaleNormal="100" zoomScaleSheetLayoutView="100" zoomScalePageLayoutView="90" workbookViewId="0">
      <selection activeCell="P27" sqref="P27"/>
    </sheetView>
  </sheetViews>
  <sheetFormatPr baseColWidth="10" defaultColWidth="10.85546875" defaultRowHeight="11.25" x14ac:dyDescent="0.25"/>
  <cols>
    <col min="1" max="1" width="16.42578125" style="16" customWidth="1"/>
    <col min="2" max="2" width="4.7109375" style="16" customWidth="1"/>
    <col min="3" max="3" width="19.42578125" style="16" customWidth="1"/>
    <col min="4" max="4" width="16.5703125" style="16" customWidth="1"/>
    <col min="5" max="5" width="20.28515625" style="16" customWidth="1"/>
    <col min="6" max="6" width="14.140625" style="18" customWidth="1"/>
    <col min="7" max="7" width="49.7109375" style="16" customWidth="1"/>
    <col min="8" max="8" width="9.7109375" style="18" customWidth="1"/>
    <col min="9" max="9" width="26.140625" style="16" customWidth="1"/>
    <col min="10" max="10" width="51.28515625" style="16" customWidth="1"/>
    <col min="11" max="11" width="10.85546875" style="16"/>
    <col min="12" max="12" width="33.28515625" style="16" customWidth="1"/>
    <col min="13" max="13" width="47.42578125" style="16" customWidth="1"/>
    <col min="14" max="14" width="10.85546875" style="16"/>
    <col min="15" max="15" width="28.5703125" style="16" customWidth="1"/>
    <col min="16" max="16384" width="10.85546875" style="16"/>
  </cols>
  <sheetData>
    <row r="1" spans="1:15" ht="19.5" customHeight="1" x14ac:dyDescent="0.25">
      <c r="A1" s="230" t="s">
        <v>359</v>
      </c>
      <c r="B1" s="231"/>
      <c r="C1" s="231"/>
      <c r="D1" s="231"/>
      <c r="E1" s="231"/>
      <c r="F1" s="231"/>
      <c r="G1" s="231"/>
      <c r="H1" s="231"/>
      <c r="I1" s="231"/>
      <c r="J1" s="231"/>
      <c r="K1" s="231"/>
      <c r="L1" s="231"/>
    </row>
    <row r="2" spans="1:15" ht="20.25" customHeight="1" thickBot="1" x14ac:dyDescent="0.3">
      <c r="A2" s="256" t="s">
        <v>59</v>
      </c>
      <c r="B2" s="257"/>
      <c r="C2" s="257"/>
      <c r="D2" s="257"/>
      <c r="E2" s="257"/>
      <c r="F2" s="257"/>
      <c r="G2" s="257"/>
      <c r="H2" s="257"/>
      <c r="I2" s="257"/>
      <c r="J2" s="257"/>
      <c r="K2" s="257"/>
      <c r="L2" s="257"/>
    </row>
    <row r="3" spans="1:15" ht="21.75" customHeight="1" thickBot="1" x14ac:dyDescent="0.3">
      <c r="A3" s="251" t="s">
        <v>1</v>
      </c>
      <c r="B3" s="251" t="s">
        <v>2</v>
      </c>
      <c r="C3" s="251"/>
      <c r="D3" s="258" t="s">
        <v>35</v>
      </c>
      <c r="E3" s="258" t="s">
        <v>4</v>
      </c>
      <c r="F3" s="251" t="s">
        <v>20</v>
      </c>
      <c r="G3" s="251" t="s">
        <v>50</v>
      </c>
      <c r="H3" s="251"/>
      <c r="I3" s="251"/>
      <c r="J3" s="251" t="s">
        <v>707</v>
      </c>
      <c r="K3" s="251"/>
      <c r="L3" s="251"/>
      <c r="M3" s="251" t="s">
        <v>807</v>
      </c>
      <c r="N3" s="251"/>
      <c r="O3" s="251"/>
    </row>
    <row r="4" spans="1:15" ht="21" customHeight="1" thickBot="1" x14ac:dyDescent="0.3">
      <c r="A4" s="251"/>
      <c r="B4" s="251"/>
      <c r="C4" s="251"/>
      <c r="D4" s="258"/>
      <c r="E4" s="258"/>
      <c r="F4" s="251"/>
      <c r="G4" s="26" t="s">
        <v>54</v>
      </c>
      <c r="H4" s="26" t="s">
        <v>56</v>
      </c>
      <c r="I4" s="75" t="s">
        <v>51</v>
      </c>
      <c r="J4" s="144" t="s">
        <v>54</v>
      </c>
      <c r="K4" s="144" t="s">
        <v>56</v>
      </c>
      <c r="L4" s="144" t="s">
        <v>51</v>
      </c>
      <c r="M4" s="179" t="s">
        <v>54</v>
      </c>
      <c r="N4" s="179" t="s">
        <v>56</v>
      </c>
      <c r="O4" s="179" t="s">
        <v>51</v>
      </c>
    </row>
    <row r="5" spans="1:15" ht="90.75" thickBot="1" x14ac:dyDescent="0.3">
      <c r="A5" s="252" t="s">
        <v>60</v>
      </c>
      <c r="B5" s="44" t="s">
        <v>6</v>
      </c>
      <c r="C5" s="78" t="s">
        <v>389</v>
      </c>
      <c r="D5" s="81" t="s">
        <v>390</v>
      </c>
      <c r="E5" s="72" t="s">
        <v>126</v>
      </c>
      <c r="F5" s="80">
        <v>44165</v>
      </c>
      <c r="G5" s="59"/>
      <c r="H5" s="60">
        <v>0</v>
      </c>
      <c r="I5" s="72" t="s">
        <v>110</v>
      </c>
      <c r="J5" s="59" t="s">
        <v>747</v>
      </c>
      <c r="K5" s="60">
        <v>0</v>
      </c>
      <c r="L5" s="72" t="s">
        <v>110</v>
      </c>
      <c r="M5" s="206" t="s">
        <v>819</v>
      </c>
      <c r="N5" s="200">
        <v>1</v>
      </c>
      <c r="O5" s="199" t="s">
        <v>818</v>
      </c>
    </row>
    <row r="6" spans="1:15" ht="158.25" customHeight="1" thickBot="1" x14ac:dyDescent="0.3">
      <c r="A6" s="254"/>
      <c r="B6" s="79" t="s">
        <v>168</v>
      </c>
      <c r="C6" s="43" t="s">
        <v>125</v>
      </c>
      <c r="D6" s="73" t="s">
        <v>391</v>
      </c>
      <c r="E6" s="72" t="s">
        <v>126</v>
      </c>
      <c r="F6" s="28">
        <v>43981</v>
      </c>
      <c r="G6" s="59"/>
      <c r="H6" s="60">
        <v>0</v>
      </c>
      <c r="I6" s="72" t="s">
        <v>110</v>
      </c>
      <c r="J6" s="59" t="s">
        <v>749</v>
      </c>
      <c r="K6" s="60">
        <v>0</v>
      </c>
      <c r="L6" s="72" t="s">
        <v>748</v>
      </c>
      <c r="M6" s="206" t="s">
        <v>820</v>
      </c>
      <c r="N6" s="200">
        <v>1</v>
      </c>
      <c r="O6" s="199" t="s">
        <v>821</v>
      </c>
    </row>
    <row r="7" spans="1:15" ht="216" customHeight="1" thickBot="1" x14ac:dyDescent="0.3">
      <c r="A7" s="255" t="s">
        <v>108</v>
      </c>
      <c r="B7" s="29" t="s">
        <v>8</v>
      </c>
      <c r="C7" s="27" t="s">
        <v>127</v>
      </c>
      <c r="D7" s="27" t="s">
        <v>392</v>
      </c>
      <c r="E7" s="30" t="s">
        <v>80</v>
      </c>
      <c r="F7" s="28">
        <v>44165</v>
      </c>
      <c r="G7" s="72" t="s">
        <v>692</v>
      </c>
      <c r="H7" s="60">
        <v>1</v>
      </c>
      <c r="I7" s="72" t="s">
        <v>589</v>
      </c>
      <c r="J7" s="72"/>
      <c r="K7" s="60">
        <v>1</v>
      </c>
      <c r="L7" s="72" t="s">
        <v>736</v>
      </c>
      <c r="M7" s="199"/>
      <c r="N7" s="200">
        <v>1</v>
      </c>
      <c r="O7" s="199" t="s">
        <v>736</v>
      </c>
    </row>
    <row r="8" spans="1:15" ht="120.75" customHeight="1" thickBot="1" x14ac:dyDescent="0.3">
      <c r="A8" s="255"/>
      <c r="B8" s="29" t="s">
        <v>9</v>
      </c>
      <c r="C8" s="73" t="s">
        <v>393</v>
      </c>
      <c r="D8" s="27" t="s">
        <v>394</v>
      </c>
      <c r="E8" s="30" t="s">
        <v>80</v>
      </c>
      <c r="F8" s="28">
        <v>44165</v>
      </c>
      <c r="G8" s="72" t="s">
        <v>609</v>
      </c>
      <c r="H8" s="60">
        <v>0</v>
      </c>
      <c r="I8" s="72" t="s">
        <v>110</v>
      </c>
      <c r="J8" s="72" t="s">
        <v>609</v>
      </c>
      <c r="K8" s="60">
        <v>0</v>
      </c>
      <c r="L8" s="72" t="s">
        <v>110</v>
      </c>
      <c r="M8" s="199" t="s">
        <v>815</v>
      </c>
      <c r="N8" s="200">
        <v>1</v>
      </c>
      <c r="O8" s="199" t="s">
        <v>822</v>
      </c>
    </row>
    <row r="9" spans="1:15" ht="123.75" customHeight="1" thickBot="1" x14ac:dyDescent="0.3">
      <c r="A9" s="255"/>
      <c r="B9" s="31">
        <v>2.2999999999999998</v>
      </c>
      <c r="C9" s="73" t="s">
        <v>395</v>
      </c>
      <c r="D9" s="82" t="s">
        <v>396</v>
      </c>
      <c r="E9" s="30" t="s">
        <v>80</v>
      </c>
      <c r="F9" s="28" t="s">
        <v>397</v>
      </c>
      <c r="G9" s="72" t="s">
        <v>609</v>
      </c>
      <c r="H9" s="60">
        <v>0</v>
      </c>
      <c r="I9" s="72" t="s">
        <v>110</v>
      </c>
      <c r="J9" s="72" t="s">
        <v>609</v>
      </c>
      <c r="K9" s="60">
        <v>0</v>
      </c>
      <c r="L9" s="72" t="s">
        <v>110</v>
      </c>
      <c r="M9" s="199" t="s">
        <v>824</v>
      </c>
      <c r="N9" s="200">
        <v>1</v>
      </c>
      <c r="O9" s="199" t="s">
        <v>823</v>
      </c>
    </row>
    <row r="10" spans="1:15" ht="290.25" customHeight="1" thickBot="1" x14ac:dyDescent="0.3">
      <c r="A10" s="255"/>
      <c r="B10" s="31">
        <v>2.4</v>
      </c>
      <c r="C10" s="30" t="s">
        <v>398</v>
      </c>
      <c r="D10" s="27" t="s">
        <v>399</v>
      </c>
      <c r="E10" s="30" t="s">
        <v>80</v>
      </c>
      <c r="F10" s="28">
        <v>44165</v>
      </c>
      <c r="G10" s="72" t="s">
        <v>623</v>
      </c>
      <c r="H10" s="60">
        <v>1</v>
      </c>
      <c r="I10" s="72" t="s">
        <v>589</v>
      </c>
      <c r="J10" s="72"/>
      <c r="K10" s="60">
        <v>1</v>
      </c>
      <c r="L10" s="72" t="s">
        <v>736</v>
      </c>
      <c r="M10" s="199" t="s">
        <v>825</v>
      </c>
      <c r="N10" s="200">
        <v>1</v>
      </c>
      <c r="O10" s="199" t="s">
        <v>358</v>
      </c>
    </row>
    <row r="11" spans="1:15" ht="251.25" customHeight="1" thickBot="1" x14ac:dyDescent="0.3">
      <c r="A11" s="74" t="s">
        <v>81</v>
      </c>
      <c r="B11" s="29">
        <v>3.1</v>
      </c>
      <c r="C11" s="30" t="s">
        <v>400</v>
      </c>
      <c r="D11" s="30" t="s">
        <v>401</v>
      </c>
      <c r="E11" s="30" t="s">
        <v>80</v>
      </c>
      <c r="F11" s="83">
        <v>44165</v>
      </c>
      <c r="G11" s="59" t="s">
        <v>624</v>
      </c>
      <c r="H11" s="60">
        <v>1</v>
      </c>
      <c r="I11" s="72" t="s">
        <v>589</v>
      </c>
      <c r="J11" s="72" t="s">
        <v>826</v>
      </c>
      <c r="K11" s="60">
        <v>1</v>
      </c>
      <c r="L11" s="72" t="s">
        <v>736</v>
      </c>
      <c r="M11" s="199" t="s">
        <v>827</v>
      </c>
      <c r="N11" s="200">
        <v>1</v>
      </c>
      <c r="O11" s="199" t="s">
        <v>589</v>
      </c>
    </row>
    <row r="12" spans="1:15" ht="158.25" thickBot="1" x14ac:dyDescent="0.3">
      <c r="A12" s="252" t="s">
        <v>61</v>
      </c>
      <c r="B12" s="52" t="s">
        <v>11</v>
      </c>
      <c r="C12" s="27" t="s">
        <v>402</v>
      </c>
      <c r="D12" s="24" t="s">
        <v>390</v>
      </c>
      <c r="E12" s="73" t="s">
        <v>80</v>
      </c>
      <c r="F12" s="83">
        <v>44165</v>
      </c>
      <c r="G12" s="59"/>
      <c r="H12" s="60">
        <v>0</v>
      </c>
      <c r="I12" s="72" t="s">
        <v>110</v>
      </c>
      <c r="J12" s="72" t="s">
        <v>609</v>
      </c>
      <c r="K12" s="60">
        <v>0</v>
      </c>
      <c r="L12" s="72" t="s">
        <v>110</v>
      </c>
      <c r="M12" s="199" t="s">
        <v>828</v>
      </c>
      <c r="N12" s="200">
        <v>1</v>
      </c>
      <c r="O12" s="199" t="s">
        <v>829</v>
      </c>
    </row>
    <row r="13" spans="1:15" ht="102" thickBot="1" x14ac:dyDescent="0.3">
      <c r="A13" s="253"/>
      <c r="B13" s="52" t="s">
        <v>13</v>
      </c>
      <c r="C13" s="73" t="s">
        <v>405</v>
      </c>
      <c r="D13" s="27" t="s">
        <v>390</v>
      </c>
      <c r="E13" s="73" t="s">
        <v>80</v>
      </c>
      <c r="F13" s="83">
        <v>44165</v>
      </c>
      <c r="G13" s="59"/>
      <c r="H13" s="60">
        <v>0</v>
      </c>
      <c r="I13" s="72" t="s">
        <v>110</v>
      </c>
      <c r="J13" s="72" t="s">
        <v>609</v>
      </c>
      <c r="K13" s="60">
        <v>0</v>
      </c>
      <c r="L13" s="72" t="s">
        <v>110</v>
      </c>
      <c r="M13" s="199" t="s">
        <v>830</v>
      </c>
      <c r="N13" s="200">
        <v>1</v>
      </c>
      <c r="O13" s="199" t="s">
        <v>822</v>
      </c>
    </row>
    <row r="14" spans="1:15" ht="96" customHeight="1" thickBot="1" x14ac:dyDescent="0.3">
      <c r="A14" s="253"/>
      <c r="B14" s="52" t="s">
        <v>129</v>
      </c>
      <c r="C14" s="73" t="s">
        <v>403</v>
      </c>
      <c r="D14" s="27" t="s">
        <v>404</v>
      </c>
      <c r="E14" s="73" t="s">
        <v>80</v>
      </c>
      <c r="F14" s="83">
        <v>44012</v>
      </c>
      <c r="G14" s="59"/>
      <c r="H14" s="60">
        <v>0</v>
      </c>
      <c r="I14" s="72" t="s">
        <v>110</v>
      </c>
      <c r="J14" s="72" t="s">
        <v>750</v>
      </c>
      <c r="K14" s="60">
        <v>0</v>
      </c>
      <c r="L14" s="72" t="s">
        <v>832</v>
      </c>
      <c r="M14" s="199" t="s">
        <v>831</v>
      </c>
      <c r="N14" s="200">
        <v>0</v>
      </c>
      <c r="O14" s="199" t="s">
        <v>834</v>
      </c>
    </row>
    <row r="15" spans="1:15" ht="106.5" customHeight="1" thickBot="1" x14ac:dyDescent="0.3">
      <c r="A15" s="253"/>
      <c r="B15" s="52" t="s">
        <v>130</v>
      </c>
      <c r="C15" s="73" t="s">
        <v>406</v>
      </c>
      <c r="D15" s="27" t="s">
        <v>407</v>
      </c>
      <c r="E15" s="73" t="s">
        <v>80</v>
      </c>
      <c r="F15" s="83">
        <v>44012</v>
      </c>
      <c r="G15" s="59"/>
      <c r="H15" s="60">
        <v>0</v>
      </c>
      <c r="I15" s="72" t="s">
        <v>110</v>
      </c>
      <c r="J15" s="72" t="s">
        <v>750</v>
      </c>
      <c r="K15" s="60">
        <v>0</v>
      </c>
      <c r="L15" s="72" t="s">
        <v>751</v>
      </c>
      <c r="M15" s="199" t="s">
        <v>833</v>
      </c>
      <c r="N15" s="200">
        <v>0</v>
      </c>
      <c r="O15" s="199" t="s">
        <v>834</v>
      </c>
    </row>
    <row r="16" spans="1:15" ht="132" customHeight="1" thickBot="1" x14ac:dyDescent="0.3">
      <c r="A16" s="252" t="s">
        <v>62</v>
      </c>
      <c r="B16" s="29" t="s">
        <v>14</v>
      </c>
      <c r="C16" s="73" t="s">
        <v>82</v>
      </c>
      <c r="D16" s="27" t="s">
        <v>411</v>
      </c>
      <c r="E16" s="73" t="s">
        <v>80</v>
      </c>
      <c r="F16" s="28">
        <v>44165</v>
      </c>
      <c r="G16" s="59"/>
      <c r="H16" s="60">
        <v>0</v>
      </c>
      <c r="I16" s="72" t="s">
        <v>110</v>
      </c>
      <c r="J16" s="59" t="s">
        <v>609</v>
      </c>
      <c r="K16" s="60">
        <v>0</v>
      </c>
      <c r="L16" s="72" t="s">
        <v>110</v>
      </c>
      <c r="M16" s="206" t="s">
        <v>835</v>
      </c>
      <c r="N16" s="200">
        <v>1</v>
      </c>
      <c r="O16" s="199" t="s">
        <v>358</v>
      </c>
    </row>
    <row r="17" spans="1:15" ht="126.75" customHeight="1" thickBot="1" x14ac:dyDescent="0.3">
      <c r="A17" s="253"/>
      <c r="B17" s="29" t="s">
        <v>109</v>
      </c>
      <c r="C17" s="73" t="s">
        <v>409</v>
      </c>
      <c r="D17" s="27" t="s">
        <v>412</v>
      </c>
      <c r="E17" s="73" t="s">
        <v>80</v>
      </c>
      <c r="F17" s="28">
        <v>43890</v>
      </c>
      <c r="G17" s="59" t="s">
        <v>693</v>
      </c>
      <c r="H17" s="60"/>
      <c r="I17" s="72" t="s">
        <v>694</v>
      </c>
      <c r="J17" s="59"/>
      <c r="K17" s="60">
        <v>1</v>
      </c>
      <c r="L17" s="72" t="s">
        <v>752</v>
      </c>
      <c r="M17" s="206" t="s">
        <v>836</v>
      </c>
      <c r="N17" s="200">
        <v>1</v>
      </c>
      <c r="O17" s="199" t="s">
        <v>589</v>
      </c>
    </row>
    <row r="18" spans="1:15" ht="123" customHeight="1" thickBot="1" x14ac:dyDescent="0.3">
      <c r="A18" s="254"/>
      <c r="B18" s="29" t="s">
        <v>408</v>
      </c>
      <c r="C18" s="73" t="s">
        <v>410</v>
      </c>
      <c r="D18" s="27" t="s">
        <v>391</v>
      </c>
      <c r="E18" s="73" t="s">
        <v>80</v>
      </c>
      <c r="F18" s="28">
        <v>44012</v>
      </c>
      <c r="G18" s="59"/>
      <c r="H18" s="60">
        <v>0</v>
      </c>
      <c r="I18" s="72" t="s">
        <v>110</v>
      </c>
      <c r="J18" s="59" t="s">
        <v>750</v>
      </c>
      <c r="K18" s="60">
        <v>0</v>
      </c>
      <c r="L18" s="72" t="s">
        <v>742</v>
      </c>
      <c r="M18" s="206" t="s">
        <v>837</v>
      </c>
      <c r="N18" s="200">
        <v>1</v>
      </c>
      <c r="O18" s="199" t="s">
        <v>358</v>
      </c>
    </row>
  </sheetData>
  <mergeCells count="14">
    <mergeCell ref="A1:L1"/>
    <mergeCell ref="J3:L3"/>
    <mergeCell ref="A5:A6"/>
    <mergeCell ref="A3:A4"/>
    <mergeCell ref="D3:D4"/>
    <mergeCell ref="E3:E4"/>
    <mergeCell ref="F3:F4"/>
    <mergeCell ref="B3:C4"/>
    <mergeCell ref="M3:O3"/>
    <mergeCell ref="A16:A18"/>
    <mergeCell ref="A7:A10"/>
    <mergeCell ref="G3:I3"/>
    <mergeCell ref="A2:L2"/>
    <mergeCell ref="A12:A15"/>
  </mergeCells>
  <pageMargins left="0.70866141732283472" right="0.51181102362204722" top="0.55118110236220474" bottom="0.55118110236220474" header="0.31496062992125984" footer="0.31496062992125984"/>
  <pageSetup paperSize="41" scale="8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theme="8" tint="0.39997558519241921"/>
  </sheetPr>
  <dimension ref="A1:MX124"/>
  <sheetViews>
    <sheetView view="pageBreakPreview" topLeftCell="A3" zoomScaleNormal="100" zoomScaleSheetLayoutView="100" zoomScalePageLayoutView="120" workbookViewId="0">
      <selection activeCell="A3" sqref="A3:A4"/>
    </sheetView>
  </sheetViews>
  <sheetFormatPr baseColWidth="10" defaultColWidth="10.85546875" defaultRowHeight="9" x14ac:dyDescent="0.25"/>
  <cols>
    <col min="1" max="1" width="16.42578125" style="2" customWidth="1"/>
    <col min="2" max="2" width="4.140625" style="1" customWidth="1"/>
    <col min="3" max="3" width="24.28515625" style="1" customWidth="1"/>
    <col min="4" max="4" width="17" style="1" customWidth="1"/>
    <col min="5" max="5" width="19.140625" style="1" customWidth="1"/>
    <col min="6" max="6" width="11.85546875" style="1" customWidth="1"/>
    <col min="7" max="7" width="13.5703125" style="1" customWidth="1"/>
    <col min="8" max="8" width="79.7109375" style="1" customWidth="1"/>
    <col min="9" max="9" width="11.42578125" style="1" customWidth="1"/>
    <col min="10" max="10" width="27.42578125" style="68" customWidth="1"/>
    <col min="11" max="11" width="105.85546875" style="1" customWidth="1"/>
    <col min="12" max="12" width="10.85546875" style="1"/>
    <col min="13" max="13" width="33.28515625" style="1" customWidth="1"/>
    <col min="14" max="14" width="88.7109375" style="1" customWidth="1"/>
    <col min="15" max="15" width="10.85546875" style="1"/>
    <col min="16" max="16" width="49.7109375" style="1" customWidth="1"/>
    <col min="17" max="16384" width="10.85546875" style="1"/>
  </cols>
  <sheetData>
    <row r="1" spans="1:362" ht="15.75" customHeight="1" thickBot="1" x14ac:dyDescent="0.3">
      <c r="A1" s="277" t="s">
        <v>356</v>
      </c>
      <c r="B1" s="277"/>
      <c r="C1" s="277"/>
      <c r="D1" s="277"/>
      <c r="E1" s="277"/>
      <c r="F1" s="277"/>
      <c r="G1" s="277"/>
      <c r="H1" s="277"/>
      <c r="I1" s="277"/>
      <c r="J1" s="277"/>
    </row>
    <row r="2" spans="1:362" s="4" customFormat="1" ht="15" customHeight="1" thickBot="1" x14ac:dyDescent="0.3">
      <c r="A2" s="277" t="s">
        <v>38</v>
      </c>
      <c r="B2" s="277"/>
      <c r="C2" s="277"/>
      <c r="D2" s="277"/>
      <c r="E2" s="277"/>
      <c r="F2" s="277"/>
      <c r="G2" s="277"/>
      <c r="H2" s="277"/>
      <c r="I2" s="277"/>
      <c r="J2" s="277"/>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row>
    <row r="3" spans="1:362" s="4" customFormat="1" ht="17.25" customHeight="1" thickBot="1" x14ac:dyDescent="0.3">
      <c r="A3" s="277" t="s">
        <v>1</v>
      </c>
      <c r="B3" s="277" t="s">
        <v>2</v>
      </c>
      <c r="C3" s="277"/>
      <c r="D3" s="277" t="s">
        <v>39</v>
      </c>
      <c r="E3" s="277" t="s">
        <v>40</v>
      </c>
      <c r="F3" s="277" t="s">
        <v>4</v>
      </c>
      <c r="G3" s="277" t="s">
        <v>20</v>
      </c>
      <c r="H3" s="262" t="s">
        <v>50</v>
      </c>
      <c r="I3" s="262"/>
      <c r="J3" s="262"/>
      <c r="K3" s="262" t="s">
        <v>707</v>
      </c>
      <c r="L3" s="262"/>
      <c r="M3" s="262"/>
      <c r="N3" s="262" t="s">
        <v>807</v>
      </c>
      <c r="O3" s="262"/>
      <c r="P3" s="262"/>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row>
    <row r="4" spans="1:362" s="3" customFormat="1" ht="17.25" customHeight="1" thickBot="1" x14ac:dyDescent="0.3">
      <c r="A4" s="277"/>
      <c r="B4" s="277"/>
      <c r="C4" s="277"/>
      <c r="D4" s="277"/>
      <c r="E4" s="277"/>
      <c r="F4" s="277"/>
      <c r="G4" s="277"/>
      <c r="H4" s="84" t="s">
        <v>54</v>
      </c>
      <c r="I4" s="84" t="s">
        <v>53</v>
      </c>
      <c r="J4" s="85" t="s">
        <v>51</v>
      </c>
      <c r="K4" s="147" t="s">
        <v>54</v>
      </c>
      <c r="L4" s="147" t="s">
        <v>53</v>
      </c>
      <c r="M4" s="85" t="s">
        <v>51</v>
      </c>
      <c r="N4" s="181" t="s">
        <v>54</v>
      </c>
      <c r="O4" s="181" t="s">
        <v>53</v>
      </c>
      <c r="P4" s="85" t="s">
        <v>51</v>
      </c>
    </row>
    <row r="5" spans="1:362" s="2" customFormat="1" ht="108.75" customHeight="1" thickBot="1" x14ac:dyDescent="0.25">
      <c r="A5" s="269" t="s">
        <v>41</v>
      </c>
      <c r="B5" s="272" t="s">
        <v>133</v>
      </c>
      <c r="C5" s="53" t="s">
        <v>131</v>
      </c>
      <c r="D5" s="57" t="s">
        <v>132</v>
      </c>
      <c r="E5" s="55" t="s">
        <v>230</v>
      </c>
      <c r="F5" s="45"/>
      <c r="G5" s="45"/>
      <c r="H5" s="56"/>
      <c r="I5" s="63">
        <f>9/13</f>
        <v>0.69230769230769229</v>
      </c>
      <c r="J5" s="47" t="s">
        <v>233</v>
      </c>
      <c r="K5" s="56"/>
      <c r="L5" s="63"/>
      <c r="M5" s="90"/>
      <c r="N5" s="56"/>
      <c r="O5" s="63"/>
      <c r="P5" s="90"/>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c r="IZ5" s="5"/>
      <c r="JA5" s="5"/>
      <c r="JB5" s="5"/>
      <c r="JC5" s="5"/>
      <c r="JD5" s="5"/>
      <c r="JE5" s="5"/>
      <c r="JF5" s="5"/>
      <c r="JG5" s="5"/>
      <c r="JH5" s="5"/>
      <c r="JI5" s="5"/>
      <c r="JJ5" s="5"/>
      <c r="JK5" s="5"/>
      <c r="JL5" s="5"/>
      <c r="JM5" s="5"/>
      <c r="JN5" s="5"/>
      <c r="JO5" s="5"/>
      <c r="JP5" s="5"/>
      <c r="JQ5" s="5"/>
      <c r="JR5" s="5"/>
      <c r="JS5" s="5"/>
      <c r="JT5" s="5"/>
      <c r="JU5" s="5"/>
      <c r="JV5" s="5"/>
      <c r="JW5" s="5"/>
      <c r="JX5" s="5"/>
      <c r="JY5" s="5"/>
      <c r="JZ5" s="5"/>
      <c r="KA5" s="5"/>
      <c r="KB5" s="5"/>
      <c r="KC5" s="5"/>
      <c r="KD5" s="5"/>
      <c r="KE5" s="5"/>
      <c r="KF5" s="5"/>
      <c r="KG5" s="5"/>
      <c r="KH5" s="5"/>
      <c r="KI5" s="5"/>
      <c r="KJ5" s="5"/>
      <c r="KK5" s="5"/>
      <c r="KL5" s="5"/>
      <c r="KM5" s="5"/>
      <c r="KN5" s="5"/>
      <c r="KO5" s="5"/>
      <c r="KP5" s="5"/>
      <c r="KQ5" s="5"/>
      <c r="KR5" s="5"/>
      <c r="KS5" s="5"/>
      <c r="KT5" s="5"/>
      <c r="KU5" s="5"/>
      <c r="KV5" s="5"/>
      <c r="KW5" s="5"/>
      <c r="KX5" s="5"/>
      <c r="KY5" s="5"/>
      <c r="KZ5" s="5"/>
      <c r="LA5" s="5"/>
      <c r="LB5" s="5"/>
      <c r="LC5" s="5"/>
      <c r="LD5" s="5"/>
      <c r="LE5" s="5"/>
      <c r="LF5" s="5"/>
      <c r="LG5" s="5"/>
      <c r="LH5" s="5"/>
      <c r="LI5" s="5"/>
      <c r="LJ5" s="5"/>
      <c r="LK5" s="5"/>
      <c r="LL5" s="5"/>
      <c r="LM5" s="5"/>
      <c r="LN5" s="5"/>
      <c r="LO5" s="5"/>
      <c r="LP5" s="5"/>
      <c r="LQ5" s="5"/>
      <c r="LR5" s="5"/>
      <c r="LS5" s="5"/>
      <c r="LT5" s="5"/>
      <c r="LU5" s="5"/>
      <c r="LV5" s="5"/>
      <c r="LW5" s="5"/>
      <c r="LX5" s="5"/>
      <c r="LY5" s="5"/>
      <c r="LZ5" s="5"/>
      <c r="MA5" s="5"/>
      <c r="MB5" s="5"/>
      <c r="MC5" s="5"/>
      <c r="MD5" s="5"/>
      <c r="ME5" s="5"/>
      <c r="MF5" s="5"/>
      <c r="MG5" s="5"/>
      <c r="MH5" s="5"/>
      <c r="MI5" s="5"/>
      <c r="MJ5" s="5"/>
      <c r="MK5" s="5"/>
      <c r="ML5" s="5"/>
      <c r="MM5" s="5"/>
      <c r="MN5" s="5"/>
      <c r="MO5" s="5"/>
      <c r="MP5" s="5"/>
      <c r="MQ5" s="5"/>
      <c r="MR5" s="5"/>
      <c r="MS5" s="5"/>
      <c r="MT5" s="5"/>
      <c r="MU5" s="5"/>
      <c r="MV5" s="5"/>
      <c r="MW5" s="5"/>
      <c r="MX5" s="5"/>
    </row>
    <row r="6" spans="1:362" ht="78" customHeight="1" thickBot="1" x14ac:dyDescent="0.3">
      <c r="A6" s="270"/>
      <c r="B6" s="273"/>
      <c r="C6" s="86" t="s">
        <v>134</v>
      </c>
      <c r="D6" s="276" t="s">
        <v>135</v>
      </c>
      <c r="E6" s="276"/>
      <c r="F6" s="55" t="s">
        <v>37</v>
      </c>
      <c r="G6" s="55" t="s">
        <v>136</v>
      </c>
      <c r="H6" s="116"/>
      <c r="I6" s="117">
        <f>4/12/2</f>
        <v>0.16666666666666666</v>
      </c>
      <c r="J6" s="118" t="s">
        <v>580</v>
      </c>
      <c r="K6" s="116"/>
      <c r="L6" s="174"/>
      <c r="M6" s="173" t="s">
        <v>754</v>
      </c>
      <c r="N6" s="209"/>
      <c r="O6" s="186"/>
      <c r="P6" s="208" t="s">
        <v>754</v>
      </c>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row>
    <row r="7" spans="1:362" ht="45.75" thickBot="1" x14ac:dyDescent="0.3">
      <c r="A7" s="270"/>
      <c r="B7" s="273"/>
      <c r="C7" s="160" t="s">
        <v>137</v>
      </c>
      <c r="D7" s="276" t="s">
        <v>138</v>
      </c>
      <c r="E7" s="276"/>
      <c r="F7" s="55" t="s">
        <v>25</v>
      </c>
      <c r="G7" s="55" t="s">
        <v>413</v>
      </c>
      <c r="H7" s="119" t="s">
        <v>609</v>
      </c>
      <c r="I7" s="117">
        <v>0</v>
      </c>
      <c r="J7" s="118" t="s">
        <v>110</v>
      </c>
      <c r="K7" s="175" t="s">
        <v>753</v>
      </c>
      <c r="L7" s="174">
        <v>0</v>
      </c>
      <c r="M7" s="171" t="s">
        <v>110</v>
      </c>
      <c r="N7" s="185"/>
      <c r="O7" s="186"/>
      <c r="P7" s="208"/>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c r="JT7" s="6"/>
      <c r="JU7" s="6"/>
      <c r="JV7" s="6"/>
      <c r="JW7" s="6"/>
      <c r="JX7" s="6"/>
      <c r="JY7" s="6"/>
      <c r="JZ7" s="6"/>
      <c r="KA7" s="6"/>
      <c r="KB7" s="6"/>
      <c r="KC7" s="6"/>
      <c r="KD7" s="6"/>
      <c r="KE7" s="6"/>
      <c r="KF7" s="6"/>
      <c r="KG7" s="6"/>
      <c r="KH7" s="6"/>
      <c r="KI7" s="6"/>
      <c r="KJ7" s="6"/>
      <c r="KK7" s="6"/>
      <c r="KL7" s="6"/>
      <c r="KM7" s="6"/>
      <c r="KN7" s="6"/>
      <c r="KO7" s="6"/>
      <c r="KP7" s="6"/>
      <c r="KQ7" s="6"/>
      <c r="KR7" s="6"/>
      <c r="KS7" s="6"/>
      <c r="KT7" s="6"/>
      <c r="KU7" s="6"/>
      <c r="KV7" s="6"/>
      <c r="KW7" s="6"/>
      <c r="KX7" s="6"/>
      <c r="KY7" s="6"/>
      <c r="KZ7" s="6"/>
      <c r="LA7" s="6"/>
      <c r="LB7" s="6"/>
      <c r="LC7" s="6"/>
      <c r="LD7" s="6"/>
      <c r="LE7" s="6"/>
      <c r="LF7" s="6"/>
      <c r="LG7" s="6"/>
      <c r="LH7" s="6"/>
      <c r="LI7" s="6"/>
      <c r="LJ7" s="6"/>
      <c r="LK7" s="6"/>
      <c r="LL7" s="6"/>
      <c r="LM7" s="6"/>
      <c r="LN7" s="6"/>
      <c r="LO7" s="6"/>
      <c r="LP7" s="6"/>
      <c r="LQ7" s="6"/>
      <c r="LR7" s="6"/>
      <c r="LS7" s="6"/>
      <c r="LT7" s="6"/>
      <c r="LU7" s="6"/>
      <c r="LV7" s="6"/>
      <c r="LW7" s="6"/>
      <c r="LX7" s="6"/>
      <c r="LY7" s="6"/>
      <c r="LZ7" s="6"/>
      <c r="MA7" s="6"/>
      <c r="MB7" s="6"/>
      <c r="MC7" s="6"/>
      <c r="MD7" s="6"/>
      <c r="ME7" s="6"/>
      <c r="MF7" s="6"/>
      <c r="MG7" s="6"/>
      <c r="MH7" s="6"/>
      <c r="MI7" s="6"/>
      <c r="MJ7" s="6"/>
      <c r="MK7" s="6"/>
      <c r="ML7" s="6"/>
      <c r="MM7" s="6"/>
      <c r="MN7" s="6"/>
      <c r="MO7" s="6"/>
      <c r="MP7" s="6"/>
      <c r="MQ7" s="6"/>
      <c r="MR7" s="6"/>
      <c r="MS7" s="6"/>
      <c r="MT7" s="6"/>
      <c r="MU7" s="6"/>
      <c r="MV7" s="6"/>
      <c r="MW7" s="6"/>
      <c r="MX7" s="6"/>
    </row>
    <row r="8" spans="1:362" ht="51" customHeight="1" thickBot="1" x14ac:dyDescent="0.3">
      <c r="A8" s="270"/>
      <c r="B8" s="273"/>
      <c r="C8" s="160" t="s">
        <v>139</v>
      </c>
      <c r="D8" s="276" t="s">
        <v>140</v>
      </c>
      <c r="E8" s="276"/>
      <c r="F8" s="55" t="s">
        <v>25</v>
      </c>
      <c r="G8" s="55" t="s">
        <v>413</v>
      </c>
      <c r="H8" s="119" t="s">
        <v>609</v>
      </c>
      <c r="I8" s="117">
        <v>0</v>
      </c>
      <c r="J8" s="150" t="s">
        <v>110</v>
      </c>
      <c r="K8" s="175" t="s">
        <v>753</v>
      </c>
      <c r="L8" s="174">
        <v>0</v>
      </c>
      <c r="M8" s="171" t="s">
        <v>110</v>
      </c>
      <c r="N8" s="185"/>
      <c r="O8" s="186"/>
      <c r="P8" s="208"/>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c r="IZ8" s="6"/>
      <c r="JA8" s="6"/>
      <c r="JB8" s="6"/>
      <c r="JC8" s="6"/>
      <c r="JD8" s="6"/>
      <c r="JE8" s="6"/>
      <c r="JF8" s="6"/>
      <c r="JG8" s="6"/>
      <c r="JH8" s="6"/>
      <c r="JI8" s="6"/>
      <c r="JJ8" s="6"/>
      <c r="JK8" s="6"/>
      <c r="JL8" s="6"/>
      <c r="JM8" s="6"/>
      <c r="JN8" s="6"/>
      <c r="JO8" s="6"/>
      <c r="JP8" s="6"/>
      <c r="JQ8" s="6"/>
      <c r="JR8" s="6"/>
      <c r="JS8" s="6"/>
      <c r="JT8" s="6"/>
      <c r="JU8" s="6"/>
      <c r="JV8" s="6"/>
      <c r="JW8" s="6"/>
      <c r="JX8" s="6"/>
      <c r="JY8" s="6"/>
      <c r="JZ8" s="6"/>
      <c r="KA8" s="6"/>
      <c r="KB8" s="6"/>
      <c r="KC8" s="6"/>
      <c r="KD8" s="6"/>
      <c r="KE8" s="6"/>
      <c r="KF8" s="6"/>
      <c r="KG8" s="6"/>
      <c r="KH8" s="6"/>
      <c r="KI8" s="6"/>
      <c r="KJ8" s="6"/>
      <c r="KK8" s="6"/>
      <c r="KL8" s="6"/>
      <c r="KM8" s="6"/>
      <c r="KN8" s="6"/>
      <c r="KO8" s="6"/>
      <c r="KP8" s="6"/>
      <c r="KQ8" s="6"/>
      <c r="KR8" s="6"/>
      <c r="KS8" s="6"/>
      <c r="KT8" s="6"/>
      <c r="KU8" s="6"/>
      <c r="KV8" s="6"/>
      <c r="KW8" s="6"/>
      <c r="KX8" s="6"/>
      <c r="KY8" s="6"/>
      <c r="KZ8" s="6"/>
      <c r="LA8" s="6"/>
      <c r="LB8" s="6"/>
      <c r="LC8" s="6"/>
      <c r="LD8" s="6"/>
      <c r="LE8" s="6"/>
      <c r="LF8" s="6"/>
      <c r="LG8" s="6"/>
      <c r="LH8" s="6"/>
      <c r="LI8" s="6"/>
      <c r="LJ8" s="6"/>
      <c r="LK8" s="6"/>
      <c r="LL8" s="6"/>
      <c r="LM8" s="6"/>
      <c r="LN8" s="6"/>
      <c r="LO8" s="6"/>
      <c r="LP8" s="6"/>
      <c r="LQ8" s="6"/>
      <c r="LR8" s="6"/>
      <c r="LS8" s="6"/>
      <c r="LT8" s="6"/>
      <c r="LU8" s="6"/>
      <c r="LV8" s="6"/>
      <c r="LW8" s="6"/>
      <c r="LX8" s="6"/>
      <c r="LY8" s="6"/>
      <c r="LZ8" s="6"/>
      <c r="MA8" s="6"/>
      <c r="MB8" s="6"/>
      <c r="MC8" s="6"/>
      <c r="MD8" s="6"/>
      <c r="ME8" s="6"/>
      <c r="MF8" s="6"/>
      <c r="MG8" s="6"/>
      <c r="MH8" s="6"/>
      <c r="MI8" s="6"/>
      <c r="MJ8" s="6"/>
      <c r="MK8" s="6"/>
      <c r="ML8" s="6"/>
      <c r="MM8" s="6"/>
      <c r="MN8" s="6"/>
      <c r="MO8" s="6"/>
      <c r="MP8" s="6"/>
      <c r="MQ8" s="6"/>
      <c r="MR8" s="6"/>
      <c r="MS8" s="6"/>
      <c r="MT8" s="6"/>
      <c r="MU8" s="6"/>
      <c r="MV8" s="6"/>
      <c r="MW8" s="6"/>
      <c r="MX8" s="6"/>
    </row>
    <row r="9" spans="1:362" ht="51.75" customHeight="1" thickBot="1" x14ac:dyDescent="0.3">
      <c r="A9" s="270"/>
      <c r="B9" s="273"/>
      <c r="C9" s="160" t="s">
        <v>141</v>
      </c>
      <c r="D9" s="276" t="s">
        <v>142</v>
      </c>
      <c r="E9" s="276"/>
      <c r="F9" s="55" t="s">
        <v>25</v>
      </c>
      <c r="G9" s="55" t="s">
        <v>413</v>
      </c>
      <c r="H9" s="119" t="s">
        <v>609</v>
      </c>
      <c r="I9" s="117">
        <v>0</v>
      </c>
      <c r="J9" s="150" t="s">
        <v>110</v>
      </c>
      <c r="K9" s="175" t="s">
        <v>753</v>
      </c>
      <c r="L9" s="174">
        <v>0</v>
      </c>
      <c r="M9" s="171" t="s">
        <v>110</v>
      </c>
      <c r="N9" s="185"/>
      <c r="O9" s="186"/>
      <c r="P9" s="208"/>
    </row>
    <row r="10" spans="1:362" ht="68.25" thickBot="1" x14ac:dyDescent="0.3">
      <c r="A10" s="270"/>
      <c r="B10" s="273"/>
      <c r="C10" s="45" t="s">
        <v>143</v>
      </c>
      <c r="D10" s="276" t="s">
        <v>144</v>
      </c>
      <c r="E10" s="276"/>
      <c r="F10" s="55" t="s">
        <v>25</v>
      </c>
      <c r="G10" s="55" t="s">
        <v>414</v>
      </c>
      <c r="H10" s="120" t="s">
        <v>601</v>
      </c>
      <c r="I10" s="117">
        <v>1</v>
      </c>
      <c r="J10" s="88" t="s">
        <v>231</v>
      </c>
      <c r="K10" s="120"/>
      <c r="L10" s="174"/>
      <c r="M10" s="173" t="s">
        <v>755</v>
      </c>
      <c r="N10" s="210"/>
      <c r="O10" s="186"/>
      <c r="P10" s="208" t="s">
        <v>755</v>
      </c>
    </row>
    <row r="11" spans="1:362" ht="111" customHeight="1" thickBot="1" x14ac:dyDescent="0.3">
      <c r="A11" s="270"/>
      <c r="B11" s="273"/>
      <c r="C11" s="160" t="s">
        <v>145</v>
      </c>
      <c r="D11" s="276" t="s">
        <v>146</v>
      </c>
      <c r="E11" s="276"/>
      <c r="F11" s="55" t="s">
        <v>147</v>
      </c>
      <c r="G11" s="55" t="s">
        <v>43</v>
      </c>
      <c r="H11" s="121" t="s">
        <v>618</v>
      </c>
      <c r="I11" s="117">
        <f>4/12</f>
        <v>0.33333333333333331</v>
      </c>
      <c r="J11" s="118" t="s">
        <v>600</v>
      </c>
      <c r="K11" s="121"/>
      <c r="L11" s="174"/>
      <c r="M11" s="171" t="s">
        <v>756</v>
      </c>
      <c r="N11" s="211"/>
      <c r="O11" s="186">
        <f>11/12</f>
        <v>0.91666666666666663</v>
      </c>
      <c r="P11" s="187" t="s">
        <v>847</v>
      </c>
    </row>
    <row r="12" spans="1:362" ht="68.25" thickBot="1" x14ac:dyDescent="0.3">
      <c r="A12" s="270"/>
      <c r="B12" s="273"/>
      <c r="C12" s="45" t="s">
        <v>148</v>
      </c>
      <c r="D12" s="276" t="s">
        <v>149</v>
      </c>
      <c r="E12" s="276"/>
      <c r="F12" s="55" t="s">
        <v>25</v>
      </c>
      <c r="G12" s="55" t="s">
        <v>414</v>
      </c>
      <c r="H12" s="122" t="s">
        <v>610</v>
      </c>
      <c r="I12" s="123">
        <v>1</v>
      </c>
      <c r="J12" s="88" t="s">
        <v>231</v>
      </c>
      <c r="K12" s="122"/>
      <c r="L12" s="172"/>
      <c r="M12" s="173" t="s">
        <v>754</v>
      </c>
      <c r="N12" s="212"/>
      <c r="O12" s="213"/>
      <c r="P12" s="208" t="s">
        <v>754</v>
      </c>
    </row>
    <row r="13" spans="1:362" ht="126" customHeight="1" thickBot="1" x14ac:dyDescent="0.3">
      <c r="A13" s="271"/>
      <c r="B13" s="274"/>
      <c r="C13" s="160" t="s">
        <v>150</v>
      </c>
      <c r="D13" s="276" t="s">
        <v>151</v>
      </c>
      <c r="E13" s="276"/>
      <c r="F13" s="55" t="s">
        <v>152</v>
      </c>
      <c r="G13" s="55" t="s">
        <v>153</v>
      </c>
      <c r="H13" s="214" t="s">
        <v>232</v>
      </c>
      <c r="I13" s="123">
        <v>0.33</v>
      </c>
      <c r="J13" s="88" t="s">
        <v>682</v>
      </c>
      <c r="K13" s="122"/>
      <c r="L13" s="172">
        <v>0.66</v>
      </c>
      <c r="M13" s="173" t="s">
        <v>848</v>
      </c>
      <c r="N13" s="216" t="s">
        <v>232</v>
      </c>
      <c r="O13" s="213">
        <v>0.9</v>
      </c>
      <c r="P13" s="208" t="s">
        <v>849</v>
      </c>
    </row>
    <row r="14" spans="1:362" ht="74.25" customHeight="1" thickBot="1" x14ac:dyDescent="0.25">
      <c r="A14" s="272" t="s">
        <v>41</v>
      </c>
      <c r="B14" s="272" t="s">
        <v>133</v>
      </c>
      <c r="C14" s="45" t="s">
        <v>154</v>
      </c>
      <c r="D14" s="276" t="s">
        <v>155</v>
      </c>
      <c r="E14" s="276"/>
      <c r="F14" s="55" t="s">
        <v>25</v>
      </c>
      <c r="G14" s="55" t="s">
        <v>414</v>
      </c>
      <c r="H14" s="124" t="s">
        <v>627</v>
      </c>
      <c r="I14" s="123">
        <v>1</v>
      </c>
      <c r="J14" s="88" t="s">
        <v>602</v>
      </c>
      <c r="K14" s="124"/>
      <c r="L14" s="172"/>
      <c r="M14" s="173" t="s">
        <v>754</v>
      </c>
      <c r="N14" s="215"/>
      <c r="O14" s="213"/>
      <c r="P14" s="208" t="s">
        <v>754</v>
      </c>
    </row>
    <row r="15" spans="1:362" ht="77.25" customHeight="1" thickBot="1" x14ac:dyDescent="0.3">
      <c r="A15" s="273"/>
      <c r="B15" s="273"/>
      <c r="C15" s="45" t="s">
        <v>156</v>
      </c>
      <c r="D15" s="276" t="s">
        <v>157</v>
      </c>
      <c r="E15" s="276"/>
      <c r="F15" s="55" t="s">
        <v>25</v>
      </c>
      <c r="G15" s="55" t="s">
        <v>414</v>
      </c>
      <c r="H15" s="121" t="s">
        <v>628</v>
      </c>
      <c r="I15" s="67">
        <v>1</v>
      </c>
      <c r="J15" s="88" t="s">
        <v>231</v>
      </c>
      <c r="K15" s="121"/>
      <c r="L15" s="172"/>
      <c r="M15" s="173" t="s">
        <v>754</v>
      </c>
      <c r="N15" s="211"/>
      <c r="O15" s="213"/>
      <c r="P15" s="208" t="s">
        <v>754</v>
      </c>
    </row>
    <row r="16" spans="1:362" ht="117" customHeight="1" thickBot="1" x14ac:dyDescent="0.3">
      <c r="A16" s="273"/>
      <c r="B16" s="273"/>
      <c r="C16" s="160" t="s">
        <v>158</v>
      </c>
      <c r="D16" s="276" t="s">
        <v>159</v>
      </c>
      <c r="E16" s="276"/>
      <c r="F16" s="55" t="s">
        <v>160</v>
      </c>
      <c r="G16" s="55" t="s">
        <v>161</v>
      </c>
      <c r="H16" s="121" t="s">
        <v>629</v>
      </c>
      <c r="I16" s="67">
        <v>0.33</v>
      </c>
      <c r="J16" s="125" t="s">
        <v>611</v>
      </c>
      <c r="K16" s="121"/>
      <c r="L16" s="172">
        <f>3/10</f>
        <v>0.3</v>
      </c>
      <c r="M16" s="125" t="s">
        <v>757</v>
      </c>
      <c r="N16" s="211"/>
      <c r="O16" s="213">
        <f>11/12</f>
        <v>0.91666666666666663</v>
      </c>
      <c r="P16" s="217" t="s">
        <v>850</v>
      </c>
    </row>
    <row r="17" spans="1:16" ht="135" customHeight="1" thickBot="1" x14ac:dyDescent="0.3">
      <c r="A17" s="273"/>
      <c r="B17" s="273"/>
      <c r="C17" s="162" t="s">
        <v>162</v>
      </c>
      <c r="D17" s="276" t="s">
        <v>163</v>
      </c>
      <c r="E17" s="276"/>
      <c r="F17" s="55" t="s">
        <v>164</v>
      </c>
      <c r="G17" s="55" t="s">
        <v>43</v>
      </c>
      <c r="H17" s="126" t="s">
        <v>603</v>
      </c>
      <c r="I17" s="127">
        <f>2/12</f>
        <v>0.16666666666666666</v>
      </c>
      <c r="J17" s="88" t="s">
        <v>613</v>
      </c>
      <c r="K17" s="126"/>
      <c r="L17" s="174">
        <f>7/12/2</f>
        <v>0.29166666666666669</v>
      </c>
      <c r="M17" s="173" t="s">
        <v>758</v>
      </c>
      <c r="N17" s="218"/>
      <c r="O17" s="186">
        <f>11/12</f>
        <v>0.91666666666666663</v>
      </c>
      <c r="P17" s="208" t="s">
        <v>851</v>
      </c>
    </row>
    <row r="18" spans="1:16" ht="135" customHeight="1" thickBot="1" x14ac:dyDescent="0.3">
      <c r="A18" s="273"/>
      <c r="B18" s="274"/>
      <c r="C18" s="45" t="s">
        <v>165</v>
      </c>
      <c r="D18" s="276" t="s">
        <v>166</v>
      </c>
      <c r="E18" s="276"/>
      <c r="F18" s="55" t="s">
        <v>167</v>
      </c>
      <c r="G18" s="55" t="s">
        <v>415</v>
      </c>
      <c r="H18" s="88" t="s">
        <v>581</v>
      </c>
      <c r="I18" s="127">
        <v>0</v>
      </c>
      <c r="J18" s="88" t="s">
        <v>582</v>
      </c>
      <c r="K18" s="173"/>
      <c r="L18" s="174"/>
      <c r="M18" s="173" t="s">
        <v>754</v>
      </c>
      <c r="N18" s="208"/>
      <c r="O18" s="186"/>
      <c r="P18" s="208" t="s">
        <v>754</v>
      </c>
    </row>
    <row r="19" spans="1:16" ht="39" customHeight="1" thickBot="1" x14ac:dyDescent="0.3">
      <c r="A19" s="273"/>
      <c r="B19" s="278" t="s">
        <v>168</v>
      </c>
      <c r="C19" s="276" t="s">
        <v>83</v>
      </c>
      <c r="D19" s="276" t="s">
        <v>169</v>
      </c>
      <c r="E19" s="268" t="s">
        <v>225</v>
      </c>
      <c r="F19" s="268" t="s">
        <v>42</v>
      </c>
      <c r="G19" s="55" t="s">
        <v>416</v>
      </c>
      <c r="H19" s="263" t="s">
        <v>683</v>
      </c>
      <c r="I19" s="264">
        <v>0.25</v>
      </c>
      <c r="J19" s="265" t="s">
        <v>684</v>
      </c>
      <c r="K19" s="263" t="s">
        <v>772</v>
      </c>
      <c r="L19" s="264">
        <v>0.75</v>
      </c>
      <c r="M19" s="265" t="s">
        <v>773</v>
      </c>
      <c r="N19" s="284" t="s">
        <v>772</v>
      </c>
      <c r="O19" s="285">
        <v>1</v>
      </c>
      <c r="P19" s="286" t="s">
        <v>773</v>
      </c>
    </row>
    <row r="20" spans="1:16" ht="36" customHeight="1" thickBot="1" x14ac:dyDescent="0.3">
      <c r="A20" s="273"/>
      <c r="B20" s="278"/>
      <c r="C20" s="276"/>
      <c r="D20" s="276"/>
      <c r="E20" s="268"/>
      <c r="F20" s="268"/>
      <c r="G20" s="55" t="s">
        <v>417</v>
      </c>
      <c r="H20" s="263"/>
      <c r="I20" s="264"/>
      <c r="J20" s="265"/>
      <c r="K20" s="263"/>
      <c r="L20" s="264"/>
      <c r="M20" s="265"/>
      <c r="N20" s="284"/>
      <c r="O20" s="285"/>
      <c r="P20" s="286"/>
    </row>
    <row r="21" spans="1:16" ht="33" customHeight="1" thickBot="1" x14ac:dyDescent="0.3">
      <c r="A21" s="273"/>
      <c r="B21" s="278"/>
      <c r="C21" s="276"/>
      <c r="D21" s="276"/>
      <c r="E21" s="268"/>
      <c r="F21" s="268"/>
      <c r="G21" s="55" t="s">
        <v>418</v>
      </c>
      <c r="H21" s="263"/>
      <c r="I21" s="264"/>
      <c r="J21" s="265"/>
      <c r="K21" s="263"/>
      <c r="L21" s="264"/>
      <c r="M21" s="265"/>
      <c r="N21" s="284"/>
      <c r="O21" s="285"/>
      <c r="P21" s="286"/>
    </row>
    <row r="22" spans="1:16" ht="36.75" customHeight="1" thickBot="1" x14ac:dyDescent="0.3">
      <c r="A22" s="273"/>
      <c r="B22" s="278"/>
      <c r="C22" s="276"/>
      <c r="D22" s="276"/>
      <c r="E22" s="268"/>
      <c r="F22" s="268"/>
      <c r="G22" s="55" t="s">
        <v>419</v>
      </c>
      <c r="H22" s="263"/>
      <c r="I22" s="264"/>
      <c r="J22" s="265"/>
      <c r="K22" s="263"/>
      <c r="L22" s="264"/>
      <c r="M22" s="265"/>
      <c r="N22" s="284"/>
      <c r="O22" s="285"/>
      <c r="P22" s="286"/>
    </row>
    <row r="23" spans="1:16" ht="62.25" customHeight="1" thickBot="1" x14ac:dyDescent="0.3">
      <c r="A23" s="273" t="s">
        <v>41</v>
      </c>
      <c r="B23" s="275" t="s">
        <v>170</v>
      </c>
      <c r="C23" s="276" t="s">
        <v>84</v>
      </c>
      <c r="D23" s="275" t="s">
        <v>420</v>
      </c>
      <c r="E23" s="268" t="s">
        <v>421</v>
      </c>
      <c r="F23" s="268" t="s">
        <v>25</v>
      </c>
      <c r="G23" s="55" t="s">
        <v>422</v>
      </c>
      <c r="H23" s="266" t="s">
        <v>604</v>
      </c>
      <c r="I23" s="267">
        <f>4/12</f>
        <v>0.33333333333333331</v>
      </c>
      <c r="J23" s="265" t="s">
        <v>605</v>
      </c>
      <c r="K23" s="266" t="s">
        <v>709</v>
      </c>
      <c r="L23" s="267">
        <f>7/12</f>
        <v>0.58333333333333337</v>
      </c>
      <c r="M23" s="265" t="s">
        <v>710</v>
      </c>
      <c r="N23" s="287" t="s">
        <v>838</v>
      </c>
      <c r="O23" s="288">
        <v>1</v>
      </c>
      <c r="P23" s="286" t="s">
        <v>839</v>
      </c>
    </row>
    <row r="24" spans="1:16" ht="57.75" customHeight="1" thickBot="1" x14ac:dyDescent="0.3">
      <c r="A24" s="273"/>
      <c r="B24" s="275"/>
      <c r="C24" s="276"/>
      <c r="D24" s="275"/>
      <c r="E24" s="268"/>
      <c r="F24" s="268"/>
      <c r="G24" s="55" t="s">
        <v>423</v>
      </c>
      <c r="H24" s="266"/>
      <c r="I24" s="267"/>
      <c r="J24" s="265"/>
      <c r="K24" s="266"/>
      <c r="L24" s="267"/>
      <c r="M24" s="265"/>
      <c r="N24" s="287"/>
      <c r="O24" s="288"/>
      <c r="P24" s="286"/>
    </row>
    <row r="25" spans="1:16" ht="63.75" customHeight="1" thickBot="1" x14ac:dyDescent="0.3">
      <c r="A25" s="273"/>
      <c r="B25" s="275"/>
      <c r="C25" s="276"/>
      <c r="D25" s="275"/>
      <c r="E25" s="268"/>
      <c r="F25" s="268"/>
      <c r="G25" s="55" t="s">
        <v>424</v>
      </c>
      <c r="H25" s="266"/>
      <c r="I25" s="267"/>
      <c r="J25" s="265"/>
      <c r="K25" s="266"/>
      <c r="L25" s="267"/>
      <c r="M25" s="265"/>
      <c r="N25" s="287"/>
      <c r="O25" s="288"/>
      <c r="P25" s="286"/>
    </row>
    <row r="26" spans="1:16" ht="69.75" customHeight="1" thickBot="1" x14ac:dyDescent="0.3">
      <c r="A26" s="273"/>
      <c r="B26" s="275"/>
      <c r="C26" s="276"/>
      <c r="D26" s="275"/>
      <c r="E26" s="268"/>
      <c r="F26" s="268"/>
      <c r="G26" s="55" t="s">
        <v>425</v>
      </c>
      <c r="H26" s="266"/>
      <c r="I26" s="267"/>
      <c r="J26" s="265"/>
      <c r="K26" s="266"/>
      <c r="L26" s="267"/>
      <c r="M26" s="265"/>
      <c r="N26" s="287"/>
      <c r="O26" s="288"/>
      <c r="P26" s="286"/>
    </row>
    <row r="27" spans="1:16" ht="128.25" customHeight="1" thickBot="1" x14ac:dyDescent="0.3">
      <c r="A27" s="273"/>
      <c r="B27" s="45" t="s">
        <v>172</v>
      </c>
      <c r="C27" s="58" t="s">
        <v>173</v>
      </c>
      <c r="D27" s="45" t="s">
        <v>85</v>
      </c>
      <c r="E27" s="55" t="s">
        <v>234</v>
      </c>
      <c r="F27" s="55" t="s">
        <v>37</v>
      </c>
      <c r="G27" s="55" t="s">
        <v>426</v>
      </c>
      <c r="H27" s="42" t="s">
        <v>584</v>
      </c>
      <c r="I27" s="127">
        <v>0.33</v>
      </c>
      <c r="J27" s="88" t="s">
        <v>583</v>
      </c>
      <c r="K27" s="42"/>
      <c r="L27" s="174">
        <v>0.66</v>
      </c>
      <c r="M27" s="173" t="s">
        <v>583</v>
      </c>
      <c r="N27" s="219"/>
      <c r="O27" s="186">
        <v>0.66</v>
      </c>
      <c r="P27" s="208" t="s">
        <v>583</v>
      </c>
    </row>
    <row r="28" spans="1:16" ht="140.25" customHeight="1" thickBot="1" x14ac:dyDescent="0.3">
      <c r="A28" s="273"/>
      <c r="B28" s="45" t="s">
        <v>174</v>
      </c>
      <c r="C28" s="161" t="s">
        <v>175</v>
      </c>
      <c r="D28" s="45" t="s">
        <v>176</v>
      </c>
      <c r="E28" s="55" t="s">
        <v>427</v>
      </c>
      <c r="F28" s="55" t="s">
        <v>26</v>
      </c>
      <c r="G28" s="55" t="s">
        <v>43</v>
      </c>
      <c r="H28" s="116"/>
      <c r="I28" s="127">
        <f>2/12</f>
        <v>0.16666666666666666</v>
      </c>
      <c r="J28" s="88" t="s">
        <v>612</v>
      </c>
      <c r="K28" s="116"/>
      <c r="L28" s="174">
        <f>7/12</f>
        <v>0.58333333333333337</v>
      </c>
      <c r="M28" s="33" t="s">
        <v>761</v>
      </c>
      <c r="N28" s="209"/>
      <c r="O28" s="186">
        <f>11/12</f>
        <v>0.91666666666666663</v>
      </c>
      <c r="P28" s="190" t="s">
        <v>852</v>
      </c>
    </row>
    <row r="29" spans="1:16" ht="113.25" thickBot="1" x14ac:dyDescent="0.3">
      <c r="A29" s="274"/>
      <c r="B29" s="45" t="s">
        <v>177</v>
      </c>
      <c r="C29" s="58" t="s">
        <v>178</v>
      </c>
      <c r="D29" s="45" t="s">
        <v>44</v>
      </c>
      <c r="E29" s="55" t="s">
        <v>226</v>
      </c>
      <c r="F29" s="55" t="s">
        <v>26</v>
      </c>
      <c r="G29" s="55" t="s">
        <v>428</v>
      </c>
      <c r="H29" s="116" t="s">
        <v>614</v>
      </c>
      <c r="I29" s="127">
        <v>0</v>
      </c>
      <c r="J29" s="118" t="s">
        <v>685</v>
      </c>
      <c r="K29" s="116"/>
      <c r="L29" s="172">
        <f>0.858823529411765</f>
        <v>0.85882352941176499</v>
      </c>
      <c r="M29" s="171" t="s">
        <v>760</v>
      </c>
      <c r="N29" s="209"/>
      <c r="O29" s="213">
        <f>0.858823529411765</f>
        <v>0.85882352941176499</v>
      </c>
      <c r="P29" s="187" t="s">
        <v>760</v>
      </c>
    </row>
    <row r="30" spans="1:16" s="17" customFormat="1" ht="192.75" customHeight="1" thickBot="1" x14ac:dyDescent="0.3">
      <c r="A30" s="272" t="s">
        <v>41</v>
      </c>
      <c r="B30" s="45" t="s">
        <v>179</v>
      </c>
      <c r="C30" s="58" t="s">
        <v>180</v>
      </c>
      <c r="D30" s="45" t="s">
        <v>181</v>
      </c>
      <c r="E30" s="55" t="s">
        <v>227</v>
      </c>
      <c r="F30" s="70" t="s">
        <v>182</v>
      </c>
      <c r="G30" s="55" t="s">
        <v>43</v>
      </c>
      <c r="H30" s="116"/>
      <c r="I30" s="67">
        <f>4/12</f>
        <v>0.33333333333333331</v>
      </c>
      <c r="J30" s="118" t="s">
        <v>615</v>
      </c>
      <c r="K30" s="116"/>
      <c r="L30" s="172">
        <f>8/12</f>
        <v>0.66666666666666663</v>
      </c>
      <c r="M30" s="171" t="s">
        <v>759</v>
      </c>
      <c r="N30" s="209"/>
      <c r="O30" s="213">
        <f>11/12</f>
        <v>0.91666666666666663</v>
      </c>
      <c r="P30" s="187" t="s">
        <v>853</v>
      </c>
    </row>
    <row r="31" spans="1:16" s="17" customFormat="1" ht="51.75" customHeight="1" thickBot="1" x14ac:dyDescent="0.3">
      <c r="A31" s="273"/>
      <c r="B31" s="275" t="s">
        <v>183</v>
      </c>
      <c r="C31" s="276" t="s">
        <v>184</v>
      </c>
      <c r="D31" s="275" t="s">
        <v>103</v>
      </c>
      <c r="E31" s="268" t="s">
        <v>228</v>
      </c>
      <c r="F31" s="268" t="s">
        <v>185</v>
      </c>
      <c r="G31" s="55" t="s">
        <v>430</v>
      </c>
      <c r="H31" s="248" t="s">
        <v>686</v>
      </c>
      <c r="I31" s="259">
        <v>0.1</v>
      </c>
      <c r="J31" s="261" t="s">
        <v>616</v>
      </c>
      <c r="K31" s="248"/>
      <c r="L31" s="259">
        <v>0</v>
      </c>
      <c r="M31" s="261" t="s">
        <v>790</v>
      </c>
      <c r="N31" s="279"/>
      <c r="O31" s="281">
        <v>1</v>
      </c>
      <c r="P31" s="283" t="s">
        <v>854</v>
      </c>
    </row>
    <row r="32" spans="1:16" s="17" customFormat="1" ht="64.5" customHeight="1" thickBot="1" x14ac:dyDescent="0.3">
      <c r="A32" s="273"/>
      <c r="B32" s="275"/>
      <c r="C32" s="276"/>
      <c r="D32" s="275"/>
      <c r="E32" s="268"/>
      <c r="F32" s="268"/>
      <c r="G32" s="55" t="s">
        <v>429</v>
      </c>
      <c r="H32" s="250"/>
      <c r="I32" s="260"/>
      <c r="J32" s="261"/>
      <c r="K32" s="250"/>
      <c r="L32" s="260"/>
      <c r="M32" s="261"/>
      <c r="N32" s="280"/>
      <c r="O32" s="282"/>
      <c r="P32" s="283"/>
    </row>
    <row r="33" spans="1:16" s="17" customFormat="1" ht="60.75" customHeight="1" thickBot="1" x14ac:dyDescent="0.3">
      <c r="A33" s="273"/>
      <c r="B33" s="275" t="s">
        <v>186</v>
      </c>
      <c r="C33" s="58" t="s">
        <v>187</v>
      </c>
      <c r="D33" s="55"/>
      <c r="E33" s="55"/>
      <c r="F33" s="55"/>
      <c r="G33" s="55"/>
      <c r="H33" s="46"/>
      <c r="I33" s="46"/>
      <c r="J33" s="47"/>
      <c r="K33" s="46"/>
      <c r="L33" s="46"/>
      <c r="M33" s="90"/>
      <c r="N33" s="46"/>
      <c r="O33" s="46"/>
      <c r="P33" s="90"/>
    </row>
    <row r="34" spans="1:16" s="17" customFormat="1" ht="312" customHeight="1" thickBot="1" x14ac:dyDescent="0.3">
      <c r="A34" s="273"/>
      <c r="B34" s="275"/>
      <c r="C34" s="58" t="s">
        <v>188</v>
      </c>
      <c r="D34" s="45" t="s">
        <v>45</v>
      </c>
      <c r="E34" s="55" t="s">
        <v>431</v>
      </c>
      <c r="F34" s="55" t="s">
        <v>36</v>
      </c>
      <c r="G34" s="55" t="s">
        <v>46</v>
      </c>
      <c r="H34" s="34" t="s">
        <v>631</v>
      </c>
      <c r="I34" s="101">
        <v>0.33</v>
      </c>
      <c r="J34" s="47" t="s">
        <v>630</v>
      </c>
      <c r="K34" s="34"/>
      <c r="L34" s="101">
        <v>0.33</v>
      </c>
      <c r="M34" s="90" t="s">
        <v>777</v>
      </c>
      <c r="N34" s="190"/>
      <c r="O34" s="220">
        <v>0.33</v>
      </c>
      <c r="P34" s="187" t="s">
        <v>777</v>
      </c>
    </row>
    <row r="35" spans="1:16" s="17" customFormat="1" ht="84.75" customHeight="1" thickBot="1" x14ac:dyDescent="0.3">
      <c r="A35" s="273"/>
      <c r="B35" s="275"/>
      <c r="C35" s="58" t="s">
        <v>189</v>
      </c>
      <c r="D35" s="45" t="s">
        <v>190</v>
      </c>
      <c r="E35" s="55" t="s">
        <v>563</v>
      </c>
      <c r="F35" s="55" t="s">
        <v>47</v>
      </c>
      <c r="G35" s="55" t="s">
        <v>43</v>
      </c>
      <c r="H35" s="42" t="s">
        <v>619</v>
      </c>
      <c r="I35" s="67">
        <f>4/12</f>
        <v>0.33333333333333331</v>
      </c>
      <c r="J35" s="88" t="s">
        <v>617</v>
      </c>
      <c r="K35" s="42"/>
      <c r="L35" s="172">
        <f>8/12</f>
        <v>0.66666666666666663</v>
      </c>
      <c r="M35" s="173" t="s">
        <v>762</v>
      </c>
      <c r="N35" s="219"/>
      <c r="O35" s="213">
        <f>11/12</f>
        <v>0.91666666666666663</v>
      </c>
      <c r="P35" s="208" t="s">
        <v>855</v>
      </c>
    </row>
    <row r="36" spans="1:16" s="17" customFormat="1" ht="67.5" customHeight="1" thickBot="1" x14ac:dyDescent="0.3">
      <c r="A36" s="274"/>
      <c r="B36" s="275"/>
      <c r="C36" s="58" t="s">
        <v>55</v>
      </c>
      <c r="D36" s="45" t="s">
        <v>191</v>
      </c>
      <c r="E36" s="55" t="s">
        <v>620</v>
      </c>
      <c r="F36" s="55" t="s">
        <v>87</v>
      </c>
      <c r="G36" s="55" t="s">
        <v>428</v>
      </c>
      <c r="H36" s="33" t="s">
        <v>621</v>
      </c>
      <c r="I36" s="127">
        <v>0.17</v>
      </c>
      <c r="J36" s="118" t="s">
        <v>110</v>
      </c>
      <c r="K36" s="33" t="s">
        <v>784</v>
      </c>
      <c r="L36" s="174">
        <f>2/9</f>
        <v>0.22222222222222221</v>
      </c>
      <c r="M36" s="171" t="s">
        <v>785</v>
      </c>
      <c r="N36" s="190"/>
      <c r="O36" s="186">
        <f>9/9</f>
        <v>1</v>
      </c>
      <c r="P36" s="187" t="s">
        <v>856</v>
      </c>
    </row>
    <row r="37" spans="1:16" s="17" customFormat="1" ht="45.75" thickBot="1" x14ac:dyDescent="0.3">
      <c r="A37" s="272" t="s">
        <v>41</v>
      </c>
      <c r="B37" s="275"/>
      <c r="C37" s="58" t="s">
        <v>86</v>
      </c>
      <c r="D37" s="45" t="s">
        <v>48</v>
      </c>
      <c r="E37" s="55" t="s">
        <v>88</v>
      </c>
      <c r="F37" s="55" t="s">
        <v>25</v>
      </c>
      <c r="G37" s="55" t="s">
        <v>89</v>
      </c>
      <c r="H37" s="116"/>
      <c r="I37" s="127">
        <v>1</v>
      </c>
      <c r="J37" s="118" t="s">
        <v>236</v>
      </c>
      <c r="K37" s="116"/>
      <c r="L37" s="174">
        <v>1</v>
      </c>
      <c r="M37" s="171" t="s">
        <v>236</v>
      </c>
      <c r="N37" s="190" t="s">
        <v>840</v>
      </c>
      <c r="O37" s="186">
        <v>1</v>
      </c>
      <c r="P37" s="187" t="s">
        <v>841</v>
      </c>
    </row>
    <row r="38" spans="1:16" s="17" customFormat="1" ht="57" thickBot="1" x14ac:dyDescent="0.3">
      <c r="A38" s="273"/>
      <c r="B38" s="45" t="s">
        <v>192</v>
      </c>
      <c r="C38" s="91" t="s">
        <v>432</v>
      </c>
      <c r="D38" s="92" t="s">
        <v>433</v>
      </c>
      <c r="E38" s="93" t="s">
        <v>195</v>
      </c>
      <c r="F38" s="93" t="s">
        <v>196</v>
      </c>
      <c r="G38" s="93" t="s">
        <v>434</v>
      </c>
      <c r="H38" s="116"/>
      <c r="I38" s="127">
        <v>0</v>
      </c>
      <c r="J38" s="118" t="s">
        <v>110</v>
      </c>
      <c r="K38" s="116" t="s">
        <v>753</v>
      </c>
      <c r="L38" s="174">
        <v>0</v>
      </c>
      <c r="M38" s="171" t="s">
        <v>110</v>
      </c>
      <c r="N38" s="190" t="s">
        <v>861</v>
      </c>
      <c r="O38" s="186">
        <v>1</v>
      </c>
      <c r="P38" s="187" t="s">
        <v>358</v>
      </c>
    </row>
    <row r="39" spans="1:16" s="17" customFormat="1" ht="139.5" customHeight="1" thickBot="1" x14ac:dyDescent="0.3">
      <c r="A39" s="273"/>
      <c r="B39" s="45" t="s">
        <v>193</v>
      </c>
      <c r="C39" s="58" t="s">
        <v>199</v>
      </c>
      <c r="D39" s="45" t="s">
        <v>200</v>
      </c>
      <c r="E39" s="55" t="s">
        <v>435</v>
      </c>
      <c r="F39" s="55" t="s">
        <v>436</v>
      </c>
      <c r="G39" s="55" t="s">
        <v>437</v>
      </c>
      <c r="H39" s="130" t="s">
        <v>687</v>
      </c>
      <c r="I39" s="128">
        <v>0</v>
      </c>
      <c r="J39" s="129" t="s">
        <v>688</v>
      </c>
      <c r="K39" s="133" t="s">
        <v>783</v>
      </c>
      <c r="L39" s="174"/>
      <c r="M39" s="163" t="s">
        <v>769</v>
      </c>
      <c r="N39" s="188" t="s">
        <v>857</v>
      </c>
      <c r="O39" s="186">
        <v>1</v>
      </c>
      <c r="P39" s="187" t="s">
        <v>358</v>
      </c>
    </row>
    <row r="40" spans="1:16" s="17" customFormat="1" ht="132.75" customHeight="1" thickBot="1" x14ac:dyDescent="0.3">
      <c r="A40" s="273"/>
      <c r="B40" s="45" t="s">
        <v>194</v>
      </c>
      <c r="C40" s="91" t="s">
        <v>438</v>
      </c>
      <c r="D40" s="91" t="s">
        <v>202</v>
      </c>
      <c r="E40" s="91" t="s">
        <v>202</v>
      </c>
      <c r="F40" s="93" t="s">
        <v>203</v>
      </c>
      <c r="G40" s="93" t="s">
        <v>415</v>
      </c>
      <c r="H40" s="116"/>
      <c r="I40" s="127">
        <v>0</v>
      </c>
      <c r="J40" s="118" t="s">
        <v>110</v>
      </c>
      <c r="K40" s="116" t="s">
        <v>753</v>
      </c>
      <c r="L40" s="174">
        <v>0</v>
      </c>
      <c r="M40" s="145" t="s">
        <v>782</v>
      </c>
      <c r="N40" s="209"/>
      <c r="O40" s="186">
        <v>0</v>
      </c>
      <c r="P40" s="187" t="s">
        <v>858</v>
      </c>
    </row>
    <row r="41" spans="1:16" s="17" customFormat="1" ht="77.25" customHeight="1" thickBot="1" x14ac:dyDescent="0.3">
      <c r="A41" s="273"/>
      <c r="B41" s="45" t="s">
        <v>197</v>
      </c>
      <c r="C41" s="58" t="s">
        <v>439</v>
      </c>
      <c r="D41" s="58" t="s">
        <v>205</v>
      </c>
      <c r="E41" s="58" t="s">
        <v>205</v>
      </c>
      <c r="F41" s="55" t="s">
        <v>36</v>
      </c>
      <c r="G41" s="55" t="s">
        <v>428</v>
      </c>
      <c r="H41" s="34" t="s">
        <v>632</v>
      </c>
      <c r="I41" s="99">
        <v>0.33</v>
      </c>
      <c r="J41" s="47" t="s">
        <v>633</v>
      </c>
      <c r="K41" s="34"/>
      <c r="L41" s="174">
        <v>0.33</v>
      </c>
      <c r="M41" s="90" t="s">
        <v>781</v>
      </c>
      <c r="N41" s="34"/>
      <c r="O41" s="186">
        <v>0.33</v>
      </c>
      <c r="P41" s="187" t="s">
        <v>859</v>
      </c>
    </row>
    <row r="42" spans="1:16" s="17" customFormat="1" ht="132.75" customHeight="1" thickBot="1" x14ac:dyDescent="0.3">
      <c r="A42" s="273"/>
      <c r="B42" s="45" t="s">
        <v>198</v>
      </c>
      <c r="C42" s="45" t="s">
        <v>440</v>
      </c>
      <c r="D42" s="45" t="s">
        <v>441</v>
      </c>
      <c r="E42" s="45" t="s">
        <v>441</v>
      </c>
      <c r="F42" s="45" t="s">
        <v>196</v>
      </c>
      <c r="G42" s="55" t="s">
        <v>535</v>
      </c>
      <c r="H42" s="46"/>
      <c r="I42" s="99">
        <v>0</v>
      </c>
      <c r="J42" s="47" t="s">
        <v>110</v>
      </c>
      <c r="K42" s="46"/>
      <c r="L42" s="174">
        <v>0</v>
      </c>
      <c r="M42" s="90" t="s">
        <v>780</v>
      </c>
      <c r="N42" s="190" t="s">
        <v>860</v>
      </c>
      <c r="O42" s="186">
        <v>1</v>
      </c>
      <c r="P42" s="187" t="s">
        <v>358</v>
      </c>
    </row>
    <row r="43" spans="1:16" s="17" customFormat="1" ht="409.5" customHeight="1" thickBot="1" x14ac:dyDescent="0.3">
      <c r="A43" s="273"/>
      <c r="B43" s="45" t="s">
        <v>201</v>
      </c>
      <c r="C43" s="58" t="s">
        <v>444</v>
      </c>
      <c r="D43" s="58" t="s">
        <v>445</v>
      </c>
      <c r="E43" s="58" t="s">
        <v>446</v>
      </c>
      <c r="F43" s="55" t="s">
        <v>447</v>
      </c>
      <c r="G43" s="55" t="s">
        <v>448</v>
      </c>
      <c r="H43" s="33" t="s">
        <v>622</v>
      </c>
      <c r="I43" s="127">
        <v>1</v>
      </c>
      <c r="J43" s="118" t="s">
        <v>358</v>
      </c>
      <c r="K43" s="33"/>
      <c r="L43" s="174">
        <v>1</v>
      </c>
      <c r="M43" s="171" t="s">
        <v>736</v>
      </c>
      <c r="N43" s="190"/>
      <c r="O43" s="186">
        <v>1</v>
      </c>
      <c r="P43" s="187" t="s">
        <v>736</v>
      </c>
    </row>
    <row r="44" spans="1:16" s="17" customFormat="1" ht="408.75" customHeight="1" thickBot="1" x14ac:dyDescent="0.3">
      <c r="A44" s="272" t="s">
        <v>41</v>
      </c>
      <c r="B44" s="45" t="s">
        <v>204</v>
      </c>
      <c r="C44" s="58" t="s">
        <v>449</v>
      </c>
      <c r="D44" s="58" t="s">
        <v>450</v>
      </c>
      <c r="E44" s="62" t="s">
        <v>451</v>
      </c>
      <c r="F44" s="55" t="s">
        <v>25</v>
      </c>
      <c r="G44" s="55" t="s">
        <v>448</v>
      </c>
      <c r="H44" s="69" t="s">
        <v>634</v>
      </c>
      <c r="I44" s="99">
        <v>1</v>
      </c>
      <c r="J44" s="69" t="s">
        <v>589</v>
      </c>
      <c r="K44" s="109"/>
      <c r="L44" s="174">
        <v>1</v>
      </c>
      <c r="M44" s="109" t="s">
        <v>736</v>
      </c>
      <c r="N44" s="189"/>
      <c r="O44" s="186">
        <v>1</v>
      </c>
      <c r="P44" s="189" t="s">
        <v>736</v>
      </c>
    </row>
    <row r="45" spans="1:16" s="17" customFormat="1" ht="304.5" thickBot="1" x14ac:dyDescent="0.3">
      <c r="A45" s="273"/>
      <c r="B45" s="45" t="s">
        <v>452</v>
      </c>
      <c r="C45" s="58" t="s">
        <v>453</v>
      </c>
      <c r="D45" s="55" t="s">
        <v>454</v>
      </c>
      <c r="E45" s="95" t="s">
        <v>454</v>
      </c>
      <c r="F45" s="58" t="s">
        <v>455</v>
      </c>
      <c r="G45" s="55" t="s">
        <v>456</v>
      </c>
      <c r="H45" s="109" t="s">
        <v>586</v>
      </c>
      <c r="I45" s="128">
        <v>0.9</v>
      </c>
      <c r="J45" s="109" t="s">
        <v>689</v>
      </c>
      <c r="K45" s="109" t="s">
        <v>711</v>
      </c>
      <c r="L45" s="174">
        <v>1</v>
      </c>
      <c r="M45" s="109" t="s">
        <v>713</v>
      </c>
      <c r="N45" s="189"/>
      <c r="O45" s="186">
        <v>1</v>
      </c>
      <c r="P45" s="187" t="s">
        <v>811</v>
      </c>
    </row>
    <row r="46" spans="1:16" s="17" customFormat="1" ht="112.5" customHeight="1" thickBot="1" x14ac:dyDescent="0.3">
      <c r="A46" s="273"/>
      <c r="B46" s="45" t="s">
        <v>457</v>
      </c>
      <c r="C46" s="58" t="s">
        <v>458</v>
      </c>
      <c r="D46" s="55" t="s">
        <v>459</v>
      </c>
      <c r="E46" s="95" t="s">
        <v>459</v>
      </c>
      <c r="F46" s="55" t="s">
        <v>371</v>
      </c>
      <c r="G46" s="55" t="s">
        <v>456</v>
      </c>
      <c r="H46" s="133" t="s">
        <v>606</v>
      </c>
      <c r="I46" s="128">
        <v>0.9</v>
      </c>
      <c r="J46" s="129" t="s">
        <v>607</v>
      </c>
      <c r="K46" s="133" t="s">
        <v>712</v>
      </c>
      <c r="L46" s="174">
        <v>1</v>
      </c>
      <c r="M46" s="133" t="s">
        <v>714</v>
      </c>
      <c r="N46" s="133"/>
      <c r="O46" s="186">
        <v>1</v>
      </c>
      <c r="P46" s="187" t="s">
        <v>811</v>
      </c>
    </row>
    <row r="47" spans="1:16" s="17" customFormat="1" ht="147" thickBot="1" x14ac:dyDescent="0.3">
      <c r="A47" s="273"/>
      <c r="B47" s="45" t="s">
        <v>460</v>
      </c>
      <c r="C47" s="58" t="s">
        <v>461</v>
      </c>
      <c r="D47" s="58" t="s">
        <v>462</v>
      </c>
      <c r="E47" s="96" t="s">
        <v>463</v>
      </c>
      <c r="F47" s="58" t="s">
        <v>25</v>
      </c>
      <c r="G47" s="55" t="s">
        <v>464</v>
      </c>
      <c r="H47" s="90" t="s">
        <v>355</v>
      </c>
      <c r="I47" s="99">
        <v>0</v>
      </c>
      <c r="J47" s="47" t="s">
        <v>678</v>
      </c>
      <c r="K47" s="133" t="s">
        <v>716</v>
      </c>
      <c r="L47" s="174">
        <v>1</v>
      </c>
      <c r="M47" s="133" t="s">
        <v>715</v>
      </c>
      <c r="N47" s="133"/>
      <c r="O47" s="186">
        <v>1</v>
      </c>
      <c r="P47" s="187" t="s">
        <v>811</v>
      </c>
    </row>
    <row r="48" spans="1:16" s="17" customFormat="1" ht="409.5" customHeight="1" thickBot="1" x14ac:dyDescent="0.3">
      <c r="A48" s="273"/>
      <c r="B48" s="45" t="s">
        <v>465</v>
      </c>
      <c r="C48" s="58" t="s">
        <v>466</v>
      </c>
      <c r="D48" s="98" t="s">
        <v>467</v>
      </c>
      <c r="E48" s="96" t="s">
        <v>468</v>
      </c>
      <c r="F48" s="58" t="s">
        <v>469</v>
      </c>
      <c r="G48" s="55" t="s">
        <v>456</v>
      </c>
      <c r="H48" s="129" t="s">
        <v>587</v>
      </c>
      <c r="I48" s="128">
        <v>0.9</v>
      </c>
      <c r="J48" s="129" t="s">
        <v>690</v>
      </c>
      <c r="K48" s="133" t="s">
        <v>776</v>
      </c>
      <c r="L48" s="174">
        <v>1</v>
      </c>
      <c r="M48" s="171" t="s">
        <v>717</v>
      </c>
      <c r="N48" s="133"/>
      <c r="O48" s="186">
        <v>1</v>
      </c>
      <c r="P48" s="187" t="s">
        <v>811</v>
      </c>
    </row>
    <row r="49" spans="1:16" s="17" customFormat="1" ht="248.25" thickBot="1" x14ac:dyDescent="0.3">
      <c r="A49" s="273"/>
      <c r="B49" s="45" t="s">
        <v>470</v>
      </c>
      <c r="C49" s="98" t="s">
        <v>471</v>
      </c>
      <c r="D49" s="58" t="s">
        <v>472</v>
      </c>
      <c r="E49" s="96" t="s">
        <v>473</v>
      </c>
      <c r="F49" s="58" t="s">
        <v>25</v>
      </c>
      <c r="G49" s="55" t="s">
        <v>464</v>
      </c>
      <c r="H49" s="94" t="s">
        <v>355</v>
      </c>
      <c r="I49" s="99">
        <v>0</v>
      </c>
      <c r="J49" s="47" t="s">
        <v>677</v>
      </c>
      <c r="K49" s="133" t="s">
        <v>718</v>
      </c>
      <c r="L49" s="174">
        <v>1</v>
      </c>
      <c r="M49" s="171" t="s">
        <v>719</v>
      </c>
      <c r="N49" s="133"/>
      <c r="O49" s="186">
        <v>1</v>
      </c>
      <c r="P49" s="187" t="s">
        <v>811</v>
      </c>
    </row>
    <row r="50" spans="1:16" s="17" customFormat="1" ht="121.5" customHeight="1" thickBot="1" x14ac:dyDescent="0.3">
      <c r="A50" s="273"/>
      <c r="B50" s="45" t="s">
        <v>474</v>
      </c>
      <c r="C50" s="45" t="s">
        <v>475</v>
      </c>
      <c r="D50" s="45" t="s">
        <v>476</v>
      </c>
      <c r="E50" s="62" t="s">
        <v>446</v>
      </c>
      <c r="F50" s="58" t="s">
        <v>171</v>
      </c>
      <c r="G50" s="45" t="s">
        <v>477</v>
      </c>
      <c r="H50" s="119"/>
      <c r="I50" s="127">
        <v>0</v>
      </c>
      <c r="J50" s="118" t="s">
        <v>110</v>
      </c>
      <c r="K50" s="175" t="s">
        <v>775</v>
      </c>
      <c r="L50" s="174">
        <v>0</v>
      </c>
      <c r="M50" s="171" t="s">
        <v>768</v>
      </c>
      <c r="N50" s="184"/>
      <c r="O50" s="183">
        <v>0</v>
      </c>
      <c r="P50" s="201" t="s">
        <v>768</v>
      </c>
    </row>
    <row r="51" spans="1:16" s="17" customFormat="1" ht="71.25" customHeight="1" thickBot="1" x14ac:dyDescent="0.3">
      <c r="A51" s="274"/>
      <c r="B51" s="45" t="s">
        <v>478</v>
      </c>
      <c r="C51" s="58" t="s">
        <v>479</v>
      </c>
      <c r="D51" s="55" t="s">
        <v>480</v>
      </c>
      <c r="E51" s="95" t="s">
        <v>480</v>
      </c>
      <c r="F51" s="58" t="s">
        <v>481</v>
      </c>
      <c r="G51" s="55" t="s">
        <v>482</v>
      </c>
      <c r="H51" s="118" t="s">
        <v>588</v>
      </c>
      <c r="I51" s="127">
        <v>1</v>
      </c>
      <c r="J51" s="118" t="s">
        <v>589</v>
      </c>
      <c r="K51" s="171"/>
      <c r="L51" s="174">
        <v>1</v>
      </c>
      <c r="M51" s="171" t="s">
        <v>736</v>
      </c>
      <c r="N51" s="182"/>
      <c r="O51" s="186">
        <v>1</v>
      </c>
      <c r="P51" s="187" t="s">
        <v>736</v>
      </c>
    </row>
    <row r="52" spans="1:16" s="17" customFormat="1" ht="124.5" thickBot="1" x14ac:dyDescent="0.3">
      <c r="A52" s="272" t="s">
        <v>41</v>
      </c>
      <c r="B52" s="45" t="s">
        <v>483</v>
      </c>
      <c r="C52" s="58" t="s">
        <v>484</v>
      </c>
      <c r="D52" s="55" t="s">
        <v>485</v>
      </c>
      <c r="E52" s="55" t="s">
        <v>485</v>
      </c>
      <c r="F52" s="55" t="s">
        <v>25</v>
      </c>
      <c r="G52" s="55" t="s">
        <v>482</v>
      </c>
      <c r="H52" s="119"/>
      <c r="I52" s="127">
        <v>0</v>
      </c>
      <c r="J52" s="118" t="s">
        <v>110</v>
      </c>
      <c r="K52" s="133" t="s">
        <v>721</v>
      </c>
      <c r="L52" s="174">
        <v>1</v>
      </c>
      <c r="M52" s="171" t="s">
        <v>589</v>
      </c>
      <c r="N52" s="133"/>
      <c r="O52" s="186">
        <v>1</v>
      </c>
      <c r="P52" s="187" t="s">
        <v>811</v>
      </c>
    </row>
    <row r="53" spans="1:16" s="17" customFormat="1" ht="282" thickBot="1" x14ac:dyDescent="0.3">
      <c r="A53" s="273"/>
      <c r="B53" s="45" t="s">
        <v>486</v>
      </c>
      <c r="C53" s="58" t="s">
        <v>487</v>
      </c>
      <c r="D53" s="55" t="s">
        <v>488</v>
      </c>
      <c r="E53" s="95" t="s">
        <v>451</v>
      </c>
      <c r="F53" s="55" t="s">
        <v>25</v>
      </c>
      <c r="G53" s="55" t="s">
        <v>489</v>
      </c>
      <c r="H53" s="119"/>
      <c r="I53" s="127">
        <v>0</v>
      </c>
      <c r="J53" s="118" t="s">
        <v>110</v>
      </c>
      <c r="K53" s="133" t="s">
        <v>724</v>
      </c>
      <c r="L53" s="174">
        <v>1</v>
      </c>
      <c r="M53" s="171" t="s">
        <v>589</v>
      </c>
      <c r="N53" s="133"/>
      <c r="O53" s="186">
        <v>1</v>
      </c>
      <c r="P53" s="187" t="s">
        <v>811</v>
      </c>
    </row>
    <row r="54" spans="1:16" s="17" customFormat="1" ht="202.5" customHeight="1" thickBot="1" x14ac:dyDescent="0.3">
      <c r="A54" s="273"/>
      <c r="B54" s="87" t="s">
        <v>490</v>
      </c>
      <c r="C54" s="87" t="s">
        <v>491</v>
      </c>
      <c r="D54" s="87" t="s">
        <v>492</v>
      </c>
      <c r="E54" s="87" t="s">
        <v>493</v>
      </c>
      <c r="F54" s="58" t="s">
        <v>597</v>
      </c>
      <c r="G54" s="87" t="s">
        <v>494</v>
      </c>
      <c r="H54" s="118" t="s">
        <v>598</v>
      </c>
      <c r="I54" s="127">
        <v>0.5</v>
      </c>
      <c r="J54" s="133" t="s">
        <v>599</v>
      </c>
      <c r="K54" s="133" t="s">
        <v>766</v>
      </c>
      <c r="L54" s="174">
        <v>1</v>
      </c>
      <c r="M54" s="171" t="s">
        <v>767</v>
      </c>
      <c r="N54" s="133"/>
      <c r="O54" s="186">
        <v>1</v>
      </c>
      <c r="P54" s="187" t="s">
        <v>811</v>
      </c>
    </row>
    <row r="55" spans="1:16" ht="69" customHeight="1" thickBot="1" x14ac:dyDescent="0.3">
      <c r="A55" s="273"/>
      <c r="B55" s="45" t="s">
        <v>495</v>
      </c>
      <c r="C55" s="58" t="s">
        <v>496</v>
      </c>
      <c r="D55" s="58" t="s">
        <v>497</v>
      </c>
      <c r="E55" s="45" t="s">
        <v>498</v>
      </c>
      <c r="F55" s="58" t="s">
        <v>25</v>
      </c>
      <c r="G55" s="55" t="s">
        <v>448</v>
      </c>
      <c r="H55" s="133" t="s">
        <v>608</v>
      </c>
      <c r="I55" s="127">
        <v>1</v>
      </c>
      <c r="J55" s="118" t="s">
        <v>589</v>
      </c>
      <c r="K55" s="171"/>
      <c r="L55" s="174">
        <v>1</v>
      </c>
      <c r="M55" s="171" t="s">
        <v>736</v>
      </c>
      <c r="N55" s="182"/>
      <c r="O55" s="186">
        <v>1</v>
      </c>
      <c r="P55" s="187" t="s">
        <v>736</v>
      </c>
    </row>
    <row r="56" spans="1:16" ht="68.25" thickBot="1" x14ac:dyDescent="0.3">
      <c r="A56" s="273"/>
      <c r="B56" s="45" t="s">
        <v>499</v>
      </c>
      <c r="C56" s="58" t="s">
        <v>500</v>
      </c>
      <c r="D56" s="58" t="s">
        <v>501</v>
      </c>
      <c r="E56" s="45" t="s">
        <v>502</v>
      </c>
      <c r="F56" s="58" t="s">
        <v>37</v>
      </c>
      <c r="G56" s="55" t="s">
        <v>482</v>
      </c>
      <c r="H56" s="129" t="s">
        <v>590</v>
      </c>
      <c r="I56" s="128">
        <v>0.5</v>
      </c>
      <c r="J56" s="129" t="s">
        <v>591</v>
      </c>
      <c r="K56" s="145" t="s">
        <v>590</v>
      </c>
      <c r="L56" s="146">
        <v>1</v>
      </c>
      <c r="M56" s="145" t="s">
        <v>589</v>
      </c>
      <c r="N56" s="182"/>
      <c r="O56" s="186">
        <v>1</v>
      </c>
      <c r="P56" s="187" t="s">
        <v>811</v>
      </c>
    </row>
    <row r="57" spans="1:16" ht="147" customHeight="1" thickBot="1" x14ac:dyDescent="0.3">
      <c r="A57" s="273"/>
      <c r="B57" s="275" t="s">
        <v>503</v>
      </c>
      <c r="C57" s="276" t="s">
        <v>504</v>
      </c>
      <c r="D57" s="58" t="s">
        <v>505</v>
      </c>
      <c r="E57" s="58" t="s">
        <v>505</v>
      </c>
      <c r="F57" s="55" t="s">
        <v>506</v>
      </c>
      <c r="G57" s="55" t="s">
        <v>456</v>
      </c>
      <c r="H57" s="118" t="s">
        <v>592</v>
      </c>
      <c r="I57" s="127">
        <v>1</v>
      </c>
      <c r="J57" s="118" t="s">
        <v>589</v>
      </c>
      <c r="K57" s="133" t="s">
        <v>592</v>
      </c>
      <c r="L57" s="174">
        <v>1</v>
      </c>
      <c r="M57" s="171" t="s">
        <v>736</v>
      </c>
      <c r="N57" s="133"/>
      <c r="O57" s="186">
        <v>1</v>
      </c>
      <c r="P57" s="187" t="s">
        <v>736</v>
      </c>
    </row>
    <row r="58" spans="1:16" ht="112.5" customHeight="1" thickBot="1" x14ac:dyDescent="0.3">
      <c r="A58" s="274"/>
      <c r="B58" s="275"/>
      <c r="C58" s="276"/>
      <c r="D58" s="45" t="s">
        <v>507</v>
      </c>
      <c r="E58" s="45" t="s">
        <v>508</v>
      </c>
      <c r="F58" s="58" t="s">
        <v>536</v>
      </c>
      <c r="G58" s="45" t="s">
        <v>464</v>
      </c>
      <c r="H58" s="130" t="s">
        <v>355</v>
      </c>
      <c r="I58" s="128">
        <v>0</v>
      </c>
      <c r="J58" s="129" t="s">
        <v>593</v>
      </c>
      <c r="K58" s="177" t="s">
        <v>786</v>
      </c>
      <c r="L58" s="174">
        <v>1</v>
      </c>
      <c r="M58" s="171" t="s">
        <v>358</v>
      </c>
      <c r="N58" s="177"/>
      <c r="O58" s="186">
        <v>1</v>
      </c>
      <c r="P58" s="187" t="s">
        <v>811</v>
      </c>
    </row>
    <row r="59" spans="1:16" ht="112.5" customHeight="1" thickBot="1" x14ac:dyDescent="0.3">
      <c r="A59" s="272" t="s">
        <v>41</v>
      </c>
      <c r="B59" s="45" t="s">
        <v>509</v>
      </c>
      <c r="C59" s="45" t="s">
        <v>510</v>
      </c>
      <c r="D59" s="45" t="s">
        <v>511</v>
      </c>
      <c r="E59" s="55" t="s">
        <v>512</v>
      </c>
      <c r="F59" s="55" t="s">
        <v>37</v>
      </c>
      <c r="G59" s="55" t="s">
        <v>513</v>
      </c>
      <c r="H59" s="118" t="s">
        <v>594</v>
      </c>
      <c r="I59" s="127">
        <v>1</v>
      </c>
      <c r="J59" s="118" t="s">
        <v>589</v>
      </c>
      <c r="K59" s="171"/>
      <c r="L59" s="174">
        <v>1</v>
      </c>
      <c r="M59" s="171" t="s">
        <v>736</v>
      </c>
      <c r="N59" s="182"/>
      <c r="O59" s="186">
        <v>1</v>
      </c>
      <c r="P59" s="187" t="s">
        <v>736</v>
      </c>
    </row>
    <row r="60" spans="1:16" ht="210" customHeight="1" thickBot="1" x14ac:dyDescent="0.3">
      <c r="A60" s="273"/>
      <c r="B60" s="45" t="s">
        <v>514</v>
      </c>
      <c r="C60" s="45" t="s">
        <v>515</v>
      </c>
      <c r="D60" s="45" t="s">
        <v>516</v>
      </c>
      <c r="E60" s="55" t="s">
        <v>537</v>
      </c>
      <c r="F60" s="45" t="s">
        <v>37</v>
      </c>
      <c r="G60" s="45" t="s">
        <v>517</v>
      </c>
      <c r="H60" s="118" t="s">
        <v>595</v>
      </c>
      <c r="I60" s="127">
        <v>0</v>
      </c>
      <c r="J60" s="118" t="s">
        <v>110</v>
      </c>
      <c r="K60" s="133" t="s">
        <v>727</v>
      </c>
      <c r="L60" s="174">
        <v>1</v>
      </c>
      <c r="M60" s="171" t="s">
        <v>791</v>
      </c>
      <c r="N60" s="133"/>
      <c r="O60" s="186">
        <v>1</v>
      </c>
      <c r="P60" s="187" t="s">
        <v>811</v>
      </c>
    </row>
    <row r="61" spans="1:16" ht="112.5" customHeight="1" thickBot="1" x14ac:dyDescent="0.3">
      <c r="A61" s="273"/>
      <c r="B61" s="45" t="s">
        <v>518</v>
      </c>
      <c r="C61" s="45" t="s">
        <v>519</v>
      </c>
      <c r="D61" s="45" t="s">
        <v>520</v>
      </c>
      <c r="E61" s="55" t="s">
        <v>538</v>
      </c>
      <c r="F61" s="45" t="s">
        <v>37</v>
      </c>
      <c r="G61" s="45" t="s">
        <v>521</v>
      </c>
      <c r="H61" s="133" t="s">
        <v>596</v>
      </c>
      <c r="I61" s="127">
        <v>1</v>
      </c>
      <c r="J61" s="118" t="s">
        <v>589</v>
      </c>
      <c r="K61" s="171"/>
      <c r="L61" s="174">
        <v>1</v>
      </c>
      <c r="M61" s="171" t="s">
        <v>736</v>
      </c>
      <c r="N61" s="182"/>
      <c r="O61" s="186">
        <v>1</v>
      </c>
      <c r="P61" s="187" t="s">
        <v>736</v>
      </c>
    </row>
    <row r="62" spans="1:16" ht="78" customHeight="1" thickBot="1" x14ac:dyDescent="0.3">
      <c r="A62" s="273"/>
      <c r="B62" s="45" t="s">
        <v>522</v>
      </c>
      <c r="C62" s="45" t="s">
        <v>523</v>
      </c>
      <c r="D62" s="55" t="s">
        <v>524</v>
      </c>
      <c r="E62" s="55" t="s">
        <v>525</v>
      </c>
      <c r="F62" s="55" t="s">
        <v>526</v>
      </c>
      <c r="G62" s="55" t="s">
        <v>521</v>
      </c>
      <c r="H62" s="130" t="s">
        <v>355</v>
      </c>
      <c r="I62" s="128">
        <v>0</v>
      </c>
      <c r="J62" s="129" t="s">
        <v>110</v>
      </c>
      <c r="K62" s="133" t="s">
        <v>728</v>
      </c>
      <c r="L62" s="174">
        <v>0.1</v>
      </c>
      <c r="M62" s="171" t="s">
        <v>729</v>
      </c>
      <c r="N62" s="188"/>
      <c r="O62" s="186">
        <v>0</v>
      </c>
      <c r="P62" s="187" t="s">
        <v>742</v>
      </c>
    </row>
    <row r="63" spans="1:16" ht="112.5" customHeight="1" thickBot="1" x14ac:dyDescent="0.3">
      <c r="A63" s="273"/>
      <c r="B63" s="45" t="s">
        <v>527</v>
      </c>
      <c r="C63" s="45" t="s">
        <v>528</v>
      </c>
      <c r="D63" s="55" t="s">
        <v>529</v>
      </c>
      <c r="E63" s="55" t="s">
        <v>530</v>
      </c>
      <c r="F63" s="55" t="s">
        <v>37</v>
      </c>
      <c r="G63" s="55" t="s">
        <v>517</v>
      </c>
      <c r="H63" s="130" t="s">
        <v>355</v>
      </c>
      <c r="I63" s="128">
        <v>0</v>
      </c>
      <c r="J63" s="129" t="s">
        <v>110</v>
      </c>
      <c r="K63" s="133" t="s">
        <v>787</v>
      </c>
      <c r="L63" s="149">
        <v>1</v>
      </c>
      <c r="M63" s="150" t="s">
        <v>358</v>
      </c>
      <c r="N63" s="188"/>
      <c r="O63" s="186">
        <v>1</v>
      </c>
      <c r="P63" s="187" t="s">
        <v>811</v>
      </c>
    </row>
    <row r="64" spans="1:16" ht="112.5" customHeight="1" thickBot="1" x14ac:dyDescent="0.3">
      <c r="A64" s="274"/>
      <c r="B64" s="45" t="s">
        <v>531</v>
      </c>
      <c r="C64" s="45" t="s">
        <v>532</v>
      </c>
      <c r="D64" s="45" t="s">
        <v>533</v>
      </c>
      <c r="E64" s="55" t="s">
        <v>539</v>
      </c>
      <c r="F64" s="45" t="s">
        <v>534</v>
      </c>
      <c r="G64" s="45" t="s">
        <v>517</v>
      </c>
      <c r="H64" s="130" t="s">
        <v>355</v>
      </c>
      <c r="I64" s="128">
        <v>0</v>
      </c>
      <c r="J64" s="129" t="s">
        <v>110</v>
      </c>
      <c r="K64" s="133" t="s">
        <v>788</v>
      </c>
      <c r="L64" s="149">
        <f>4/6</f>
        <v>0.66666666666666663</v>
      </c>
      <c r="M64" s="150" t="s">
        <v>789</v>
      </c>
      <c r="N64" s="188"/>
      <c r="O64" s="186">
        <v>0.67</v>
      </c>
      <c r="P64" s="187" t="s">
        <v>862</v>
      </c>
    </row>
    <row r="65" spans="1:16" ht="147" thickBot="1" x14ac:dyDescent="0.3">
      <c r="A65" s="269" t="s">
        <v>49</v>
      </c>
      <c r="B65" s="45" t="s">
        <v>206</v>
      </c>
      <c r="C65" s="45" t="s">
        <v>540</v>
      </c>
      <c r="D65" s="45" t="s">
        <v>541</v>
      </c>
      <c r="E65" s="55" t="s">
        <v>544</v>
      </c>
      <c r="F65" s="45" t="s">
        <v>196</v>
      </c>
      <c r="G65" s="55" t="s">
        <v>545</v>
      </c>
      <c r="H65" s="132"/>
      <c r="I65" s="128">
        <v>0</v>
      </c>
      <c r="J65" s="129" t="s">
        <v>110</v>
      </c>
      <c r="K65" s="109"/>
      <c r="L65" s="174">
        <v>0.5</v>
      </c>
      <c r="M65" s="171" t="s">
        <v>816</v>
      </c>
      <c r="N65" s="189" t="s">
        <v>863</v>
      </c>
      <c r="O65" s="186">
        <v>1</v>
      </c>
      <c r="P65" s="187" t="s">
        <v>589</v>
      </c>
    </row>
    <row r="66" spans="1:16" ht="158.25" thickBot="1" x14ac:dyDescent="0.3">
      <c r="A66" s="270"/>
      <c r="B66" s="45" t="s">
        <v>207</v>
      </c>
      <c r="C66" s="45" t="s">
        <v>543</v>
      </c>
      <c r="D66" s="45" t="s">
        <v>541</v>
      </c>
      <c r="E66" s="55" t="s">
        <v>546</v>
      </c>
      <c r="F66" s="45" t="s">
        <v>196</v>
      </c>
      <c r="G66" s="55" t="s">
        <v>545</v>
      </c>
      <c r="H66" s="132"/>
      <c r="I66" s="128">
        <v>0</v>
      </c>
      <c r="J66" s="129" t="s">
        <v>110</v>
      </c>
      <c r="K66" s="132"/>
      <c r="L66" s="174">
        <v>0.5</v>
      </c>
      <c r="M66" s="171" t="s">
        <v>817</v>
      </c>
      <c r="N66" s="189" t="s">
        <v>864</v>
      </c>
      <c r="O66" s="186">
        <v>1</v>
      </c>
      <c r="P66" s="187" t="s">
        <v>589</v>
      </c>
    </row>
    <row r="67" spans="1:16" ht="57" thickBot="1" x14ac:dyDescent="0.3">
      <c r="A67" s="270"/>
      <c r="B67" s="45" t="s">
        <v>208</v>
      </c>
      <c r="C67" s="58" t="s">
        <v>209</v>
      </c>
      <c r="D67" s="58" t="s">
        <v>210</v>
      </c>
      <c r="E67" s="55" t="s">
        <v>210</v>
      </c>
      <c r="F67" s="55" t="s">
        <v>196</v>
      </c>
      <c r="G67" s="55" t="s">
        <v>442</v>
      </c>
      <c r="H67" s="97"/>
      <c r="I67" s="99">
        <v>0</v>
      </c>
      <c r="J67" s="90" t="s">
        <v>110</v>
      </c>
      <c r="K67" s="132" t="s">
        <v>763</v>
      </c>
      <c r="L67" s="174">
        <v>0</v>
      </c>
      <c r="M67" s="171" t="s">
        <v>764</v>
      </c>
      <c r="N67" s="189" t="s">
        <v>865</v>
      </c>
      <c r="O67" s="186">
        <v>0</v>
      </c>
      <c r="P67" s="187" t="s">
        <v>742</v>
      </c>
    </row>
    <row r="68" spans="1:16" ht="57" thickBot="1" x14ac:dyDescent="0.3">
      <c r="A68" s="270"/>
      <c r="B68" s="45" t="s">
        <v>211</v>
      </c>
      <c r="C68" s="58" t="s">
        <v>212</v>
      </c>
      <c r="D68" s="58" t="s">
        <v>210</v>
      </c>
      <c r="E68" s="55" t="s">
        <v>210</v>
      </c>
      <c r="F68" s="55" t="s">
        <v>196</v>
      </c>
      <c r="G68" s="55" t="s">
        <v>442</v>
      </c>
      <c r="H68" s="97"/>
      <c r="I68" s="99">
        <v>0</v>
      </c>
      <c r="J68" s="90" t="s">
        <v>110</v>
      </c>
      <c r="K68" s="132" t="s">
        <v>763</v>
      </c>
      <c r="L68" s="174">
        <v>0</v>
      </c>
      <c r="M68" s="171" t="s">
        <v>764</v>
      </c>
      <c r="N68" s="189" t="s">
        <v>866</v>
      </c>
      <c r="O68" s="186">
        <v>0</v>
      </c>
      <c r="P68" s="187" t="s">
        <v>742</v>
      </c>
    </row>
    <row r="69" spans="1:16" ht="135.75" thickBot="1" x14ac:dyDescent="0.3">
      <c r="A69" s="271"/>
      <c r="B69" s="45" t="s">
        <v>213</v>
      </c>
      <c r="C69" s="58" t="s">
        <v>214</v>
      </c>
      <c r="D69" s="58" t="s">
        <v>215</v>
      </c>
      <c r="E69" s="55" t="s">
        <v>485</v>
      </c>
      <c r="F69" s="55" t="s">
        <v>196</v>
      </c>
      <c r="G69" s="55" t="s">
        <v>443</v>
      </c>
      <c r="H69" s="46"/>
      <c r="I69" s="99">
        <v>0</v>
      </c>
      <c r="J69" s="90" t="s">
        <v>110</v>
      </c>
      <c r="K69" s="116" t="s">
        <v>763</v>
      </c>
      <c r="L69" s="174">
        <v>0</v>
      </c>
      <c r="M69" s="171" t="s">
        <v>110</v>
      </c>
      <c r="N69" s="190" t="s">
        <v>867</v>
      </c>
      <c r="O69" s="186">
        <v>1</v>
      </c>
      <c r="P69" s="187" t="s">
        <v>589</v>
      </c>
    </row>
    <row r="70" spans="1:16" ht="95.25" customHeight="1" thickBot="1" x14ac:dyDescent="0.3">
      <c r="A70" s="268" t="s">
        <v>216</v>
      </c>
      <c r="B70" s="45" t="s">
        <v>217</v>
      </c>
      <c r="C70" s="58" t="s">
        <v>547</v>
      </c>
      <c r="D70" s="55" t="s">
        <v>548</v>
      </c>
      <c r="E70" s="55" t="s">
        <v>548</v>
      </c>
      <c r="F70" s="55" t="s">
        <v>25</v>
      </c>
      <c r="G70" s="55" t="s">
        <v>442</v>
      </c>
      <c r="H70" s="116"/>
      <c r="I70" s="127">
        <v>0</v>
      </c>
      <c r="J70" s="118" t="s">
        <v>110</v>
      </c>
      <c r="K70" s="33" t="s">
        <v>745</v>
      </c>
      <c r="L70" s="174">
        <v>1</v>
      </c>
      <c r="M70" s="171" t="s">
        <v>589</v>
      </c>
      <c r="N70" s="190"/>
      <c r="O70" s="186">
        <v>1</v>
      </c>
      <c r="P70" s="187" t="s">
        <v>811</v>
      </c>
    </row>
    <row r="71" spans="1:16" ht="214.5" thickBot="1" x14ac:dyDescent="0.3">
      <c r="A71" s="268"/>
      <c r="B71" s="45" t="s">
        <v>218</v>
      </c>
      <c r="C71" s="45" t="s">
        <v>549</v>
      </c>
      <c r="D71" s="45" t="s">
        <v>550</v>
      </c>
      <c r="E71" s="55" t="s">
        <v>553</v>
      </c>
      <c r="F71" s="45" t="s">
        <v>25</v>
      </c>
      <c r="G71" s="55" t="s">
        <v>442</v>
      </c>
      <c r="H71" s="116"/>
      <c r="I71" s="127">
        <v>0</v>
      </c>
      <c r="J71" s="118" t="s">
        <v>110</v>
      </c>
      <c r="K71" s="33" t="s">
        <v>812</v>
      </c>
      <c r="L71" s="174">
        <v>1</v>
      </c>
      <c r="M71" s="171" t="s">
        <v>358</v>
      </c>
      <c r="N71" s="190"/>
      <c r="O71" s="186">
        <v>1</v>
      </c>
      <c r="P71" s="187" t="s">
        <v>811</v>
      </c>
    </row>
    <row r="72" spans="1:16" ht="79.5" thickBot="1" x14ac:dyDescent="0.3">
      <c r="A72" s="268"/>
      <c r="B72" s="45" t="s">
        <v>219</v>
      </c>
      <c r="C72" s="58" t="s">
        <v>551</v>
      </c>
      <c r="D72" s="55" t="s">
        <v>552</v>
      </c>
      <c r="E72" s="55" t="s">
        <v>552</v>
      </c>
      <c r="F72" s="58" t="s">
        <v>25</v>
      </c>
      <c r="G72" s="55" t="s">
        <v>442</v>
      </c>
      <c r="H72" s="116"/>
      <c r="I72" s="127">
        <v>0</v>
      </c>
      <c r="J72" s="118" t="s">
        <v>110</v>
      </c>
      <c r="K72" s="116" t="s">
        <v>746</v>
      </c>
      <c r="L72" s="174">
        <v>1</v>
      </c>
      <c r="M72" s="171" t="s">
        <v>358</v>
      </c>
      <c r="N72" s="190"/>
      <c r="O72" s="186">
        <v>1</v>
      </c>
      <c r="P72" s="187" t="s">
        <v>811</v>
      </c>
    </row>
    <row r="73" spans="1:16" ht="169.5" thickBot="1" x14ac:dyDescent="0.3">
      <c r="A73" s="268" t="s">
        <v>220</v>
      </c>
      <c r="B73" s="45" t="s">
        <v>221</v>
      </c>
      <c r="C73" s="91" t="s">
        <v>554</v>
      </c>
      <c r="D73" s="92" t="s">
        <v>555</v>
      </c>
      <c r="E73" s="92" t="s">
        <v>555</v>
      </c>
      <c r="F73" s="93" t="s">
        <v>196</v>
      </c>
      <c r="G73" s="93" t="s">
        <v>443</v>
      </c>
      <c r="H73" s="33" t="s">
        <v>624</v>
      </c>
      <c r="I73" s="127">
        <v>1</v>
      </c>
      <c r="J73" s="118" t="s">
        <v>589</v>
      </c>
      <c r="K73" s="33"/>
      <c r="L73" s="174"/>
      <c r="M73" s="171" t="s">
        <v>736</v>
      </c>
      <c r="N73" s="190"/>
      <c r="O73" s="186">
        <v>1</v>
      </c>
      <c r="P73" s="187" t="s">
        <v>736</v>
      </c>
    </row>
    <row r="74" spans="1:16" ht="180.75" thickBot="1" x14ac:dyDescent="0.3">
      <c r="A74" s="268"/>
      <c r="B74" s="45" t="s">
        <v>556</v>
      </c>
      <c r="C74" s="91" t="s">
        <v>557</v>
      </c>
      <c r="D74" s="93" t="s">
        <v>558</v>
      </c>
      <c r="E74" s="93" t="s">
        <v>558</v>
      </c>
      <c r="F74" s="91" t="s">
        <v>25</v>
      </c>
      <c r="G74" s="93" t="s">
        <v>542</v>
      </c>
      <c r="H74" s="116"/>
      <c r="I74" s="127">
        <v>0</v>
      </c>
      <c r="J74" s="118" t="s">
        <v>110</v>
      </c>
      <c r="K74" s="116" t="s">
        <v>778</v>
      </c>
      <c r="L74" s="174">
        <v>0</v>
      </c>
      <c r="M74" s="171" t="s">
        <v>779</v>
      </c>
      <c r="N74" s="190" t="s">
        <v>842</v>
      </c>
      <c r="O74" s="186">
        <v>1</v>
      </c>
      <c r="P74" s="187" t="s">
        <v>843</v>
      </c>
    </row>
    <row r="75" spans="1:16" ht="146.25" customHeight="1" thickBot="1" x14ac:dyDescent="0.3">
      <c r="A75" s="268" t="s">
        <v>222</v>
      </c>
      <c r="B75" s="45" t="s">
        <v>223</v>
      </c>
      <c r="C75" s="45" t="s">
        <v>90</v>
      </c>
      <c r="D75" s="45" t="s">
        <v>91</v>
      </c>
      <c r="E75" s="45" t="s">
        <v>91</v>
      </c>
      <c r="F75" s="45" t="s">
        <v>25</v>
      </c>
      <c r="G75" s="58" t="s">
        <v>560</v>
      </c>
      <c r="H75" s="116"/>
      <c r="I75" s="127">
        <v>0</v>
      </c>
      <c r="J75" s="118" t="s">
        <v>110</v>
      </c>
      <c r="K75" s="33" t="s">
        <v>720</v>
      </c>
      <c r="L75" s="174">
        <v>0.5</v>
      </c>
      <c r="M75" s="171" t="s">
        <v>765</v>
      </c>
      <c r="N75" s="190" t="s">
        <v>809</v>
      </c>
      <c r="O75" s="186">
        <v>1</v>
      </c>
      <c r="P75" s="187" t="s">
        <v>810</v>
      </c>
    </row>
    <row r="76" spans="1:16" ht="180.75" thickBot="1" x14ac:dyDescent="0.3">
      <c r="A76" s="268"/>
      <c r="B76" s="45" t="s">
        <v>224</v>
      </c>
      <c r="C76" s="45" t="s">
        <v>92</v>
      </c>
      <c r="D76" s="45" t="s">
        <v>559</v>
      </c>
      <c r="E76" s="55" t="s">
        <v>561</v>
      </c>
      <c r="F76" s="45" t="s">
        <v>25</v>
      </c>
      <c r="G76" s="58" t="s">
        <v>562</v>
      </c>
      <c r="H76" s="100" t="s">
        <v>355</v>
      </c>
      <c r="I76" s="99">
        <v>0</v>
      </c>
      <c r="J76" s="69" t="s">
        <v>691</v>
      </c>
      <c r="K76" s="133" t="s">
        <v>722</v>
      </c>
      <c r="L76" s="174">
        <v>0.66</v>
      </c>
      <c r="M76" s="109" t="s">
        <v>723</v>
      </c>
      <c r="N76" s="188" t="s">
        <v>844</v>
      </c>
      <c r="O76" s="186">
        <v>1</v>
      </c>
      <c r="P76" s="189" t="s">
        <v>808</v>
      </c>
    </row>
    <row r="105" spans="8:8" ht="11.25" x14ac:dyDescent="0.25">
      <c r="H105" s="107"/>
    </row>
    <row r="106" spans="8:8" ht="14.25" x14ac:dyDescent="0.25">
      <c r="H106" s="103"/>
    </row>
    <row r="107" spans="8:8" ht="14.25" x14ac:dyDescent="0.25">
      <c r="H107" s="104"/>
    </row>
    <row r="108" spans="8:8" ht="14.25" x14ac:dyDescent="0.25">
      <c r="H108" s="103"/>
    </row>
    <row r="109" spans="8:8" ht="14.25" x14ac:dyDescent="0.25">
      <c r="H109" s="103"/>
    </row>
    <row r="110" spans="8:8" ht="14.25" x14ac:dyDescent="0.25">
      <c r="H110" s="103"/>
    </row>
    <row r="111" spans="8:8" ht="14.25" x14ac:dyDescent="0.25">
      <c r="H111" s="104"/>
    </row>
    <row r="112" spans="8:8" ht="14.25" x14ac:dyDescent="0.25">
      <c r="H112" s="103"/>
    </row>
    <row r="113" spans="8:8" ht="11.25" x14ac:dyDescent="0.25">
      <c r="H113" s="107"/>
    </row>
    <row r="114" spans="8:8" ht="15" x14ac:dyDescent="0.25">
      <c r="H114" s="105"/>
    </row>
    <row r="115" spans="8:8" ht="15" x14ac:dyDescent="0.25">
      <c r="H115" s="105"/>
    </row>
    <row r="116" spans="8:8" ht="15" x14ac:dyDescent="0.25">
      <c r="H116" s="105"/>
    </row>
    <row r="117" spans="8:8" ht="14.25" x14ac:dyDescent="0.25">
      <c r="H117" s="106"/>
    </row>
    <row r="118" spans="8:8" ht="14.25" x14ac:dyDescent="0.25">
      <c r="H118" s="104"/>
    </row>
    <row r="119" spans="8:8" ht="14.25" x14ac:dyDescent="0.25">
      <c r="H119" s="103"/>
    </row>
    <row r="120" spans="8:8" ht="14.25" x14ac:dyDescent="0.25">
      <c r="H120" s="103"/>
    </row>
    <row r="121" spans="8:8" ht="14.25" x14ac:dyDescent="0.25">
      <c r="H121" s="103" t="s">
        <v>585</v>
      </c>
    </row>
    <row r="122" spans="8:8" ht="14.25" x14ac:dyDescent="0.25">
      <c r="H122" s="108"/>
    </row>
    <row r="123" spans="8:8" ht="14.25" x14ac:dyDescent="0.25">
      <c r="H123" s="106"/>
    </row>
    <row r="124" spans="8:8" ht="14.25" x14ac:dyDescent="0.25">
      <c r="H124" s="103"/>
    </row>
  </sheetData>
  <mergeCells count="83">
    <mergeCell ref="N31:N32"/>
    <mergeCell ref="O31:O32"/>
    <mergeCell ref="P31:P32"/>
    <mergeCell ref="N3:P3"/>
    <mergeCell ref="N19:N22"/>
    <mergeCell ref="O19:O22"/>
    <mergeCell ref="P19:P22"/>
    <mergeCell ref="N23:N26"/>
    <mergeCell ref="O23:O26"/>
    <mergeCell ref="P23:P26"/>
    <mergeCell ref="J23:J26"/>
    <mergeCell ref="I19:I22"/>
    <mergeCell ref="J19:J22"/>
    <mergeCell ref="D14:E14"/>
    <mergeCell ref="D15:E15"/>
    <mergeCell ref="D16:E16"/>
    <mergeCell ref="D18:E18"/>
    <mergeCell ref="I23:I26"/>
    <mergeCell ref="D23:D26"/>
    <mergeCell ref="F23:F26"/>
    <mergeCell ref="E3:E4"/>
    <mergeCell ref="D3:D4"/>
    <mergeCell ref="D12:E12"/>
    <mergeCell ref="D13:E13"/>
    <mergeCell ref="D6:E6"/>
    <mergeCell ref="D7:E7"/>
    <mergeCell ref="D8:E8"/>
    <mergeCell ref="A23:A29"/>
    <mergeCell ref="A30:A36"/>
    <mergeCell ref="F31:F32"/>
    <mergeCell ref="F19:F22"/>
    <mergeCell ref="H23:H26"/>
    <mergeCell ref="H19:H22"/>
    <mergeCell ref="B31:B32"/>
    <mergeCell ref="C31:C32"/>
    <mergeCell ref="D31:D32"/>
    <mergeCell ref="E31:E32"/>
    <mergeCell ref="E23:E26"/>
    <mergeCell ref="C19:C22"/>
    <mergeCell ref="D19:D22"/>
    <mergeCell ref="E19:E22"/>
    <mergeCell ref="B23:B26"/>
    <mergeCell ref="C23:C26"/>
    <mergeCell ref="A1:J1"/>
    <mergeCell ref="A2:J2"/>
    <mergeCell ref="A5:A13"/>
    <mergeCell ref="B5:B13"/>
    <mergeCell ref="A14:A22"/>
    <mergeCell ref="B3:C4"/>
    <mergeCell ref="A3:A4"/>
    <mergeCell ref="D11:E11"/>
    <mergeCell ref="D17:E17"/>
    <mergeCell ref="H3:J3"/>
    <mergeCell ref="B19:B22"/>
    <mergeCell ref="B14:B18"/>
    <mergeCell ref="G3:G4"/>
    <mergeCell ref="D9:E9"/>
    <mergeCell ref="D10:E10"/>
    <mergeCell ref="F3:F4"/>
    <mergeCell ref="B57:B58"/>
    <mergeCell ref="C57:C58"/>
    <mergeCell ref="J31:J32"/>
    <mergeCell ref="I31:I32"/>
    <mergeCell ref="B33:B37"/>
    <mergeCell ref="H31:H32"/>
    <mergeCell ref="A73:A74"/>
    <mergeCell ref="A75:A76"/>
    <mergeCell ref="A65:A69"/>
    <mergeCell ref="A37:A43"/>
    <mergeCell ref="A44:A51"/>
    <mergeCell ref="A52:A58"/>
    <mergeCell ref="A59:A64"/>
    <mergeCell ref="A70:A72"/>
    <mergeCell ref="K31:K32"/>
    <mergeCell ref="L31:L32"/>
    <mergeCell ref="M31:M32"/>
    <mergeCell ref="K3:M3"/>
    <mergeCell ref="K19:K22"/>
    <mergeCell ref="L19:L22"/>
    <mergeCell ref="M19:M22"/>
    <mergeCell ref="K23:K26"/>
    <mergeCell ref="L23:L26"/>
    <mergeCell ref="M23:M26"/>
  </mergeCells>
  <hyperlinks>
    <hyperlink ref="H13" r:id="rId1" xr:uid="{00000000-0004-0000-0400-000000000000}"/>
    <hyperlink ref="H19" r:id="rId2" display="http://www.camara.gov.co/indicadores-de-gestion-2018" xr:uid="{00000000-0004-0000-0400-000001000000}"/>
    <hyperlink ref="D48" r:id="rId3" display="http://www.datos.gov.co/" xr:uid="{00000000-0004-0000-0400-000002000000}"/>
    <hyperlink ref="C49" r:id="rId4" display="http://www.datos.gov.co/" xr:uid="{00000000-0004-0000-0400-000003000000}"/>
    <hyperlink ref="H16" r:id="rId5" display="https://www.camara.gov.co/asistencia-honorables-representantes-a-las-sesiones-plenarias y en el portal de datos abiertos." xr:uid="{00000000-0004-0000-0400-000004000000}"/>
    <hyperlink ref="M39" r:id="rId6" display="https://www.funcionpublica.gov.co/web/sigep/hojas-de-vida" xr:uid="{00000000-0004-0000-0400-000005000000}"/>
    <hyperlink ref="N13" r:id="rId7" xr:uid="{00000000-0004-0000-0400-000006000000}"/>
  </hyperlinks>
  <pageMargins left="0.70866141732283461" right="0.70866141732283461" top="0.74803149606299213" bottom="0.74803149606299213" header="0.31496062992125984" footer="0.31496062992125984"/>
  <pageSetup paperSize="41" scale="54" orientation="landscape" r:id="rId8"/>
  <colBreaks count="2" manualBreakCount="2">
    <brk id="7" max="75" man="1"/>
    <brk id="11" max="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8"/>
  <sheetViews>
    <sheetView tabSelected="1" topLeftCell="A4" zoomScale="80" zoomScaleNormal="80" workbookViewId="0">
      <selection activeCell="U35" sqref="U35"/>
    </sheetView>
  </sheetViews>
  <sheetFormatPr baseColWidth="10" defaultRowHeight="15" x14ac:dyDescent="0.25"/>
  <cols>
    <col min="1" max="1" width="13.7109375" customWidth="1"/>
    <col min="2" max="2" width="19.7109375" customWidth="1"/>
    <col min="3" max="3" width="31" customWidth="1"/>
    <col min="4" max="4" width="17" customWidth="1"/>
    <col min="5" max="5" width="38" customWidth="1"/>
    <col min="6" max="6" width="16.5703125" customWidth="1"/>
    <col min="7" max="7" width="10.42578125" customWidth="1"/>
    <col min="8" max="8" width="13.85546875" customWidth="1"/>
    <col min="9" max="9" width="12.42578125" customWidth="1"/>
    <col min="10" max="10" width="56" customWidth="1"/>
    <col min="11" max="11" width="39.140625" customWidth="1"/>
    <col min="12" max="13" width="24"/>
    <col min="14" max="14" width="32.140625" customWidth="1"/>
    <col min="15" max="15" width="71" customWidth="1"/>
    <col min="17" max="17" width="36.28515625" customWidth="1"/>
    <col min="18" max="18" width="60.5703125" customWidth="1"/>
    <col min="20" max="20" width="33" customWidth="1"/>
    <col min="21" max="21" width="30.42578125" customWidth="1"/>
    <col min="22" max="22" width="17.140625" customWidth="1"/>
    <col min="23" max="23" width="35.7109375" customWidth="1"/>
  </cols>
  <sheetData>
    <row r="1" spans="1:23" ht="15.75" x14ac:dyDescent="0.25">
      <c r="A1" s="314"/>
      <c r="B1" s="314"/>
      <c r="C1" s="314"/>
      <c r="D1" s="314"/>
      <c r="E1" s="315"/>
      <c r="F1" s="315"/>
      <c r="G1" s="315"/>
      <c r="H1" s="315"/>
      <c r="I1" s="315"/>
      <c r="J1" s="315"/>
      <c r="K1" s="315"/>
      <c r="L1" s="315"/>
      <c r="M1" s="315"/>
      <c r="N1" s="316"/>
    </row>
    <row r="2" spans="1:23" ht="25.5" customHeight="1" x14ac:dyDescent="0.25">
      <c r="A2" s="327" t="s">
        <v>635</v>
      </c>
      <c r="B2" s="327"/>
      <c r="C2" s="327"/>
      <c r="D2" s="327"/>
      <c r="E2" s="327"/>
      <c r="F2" s="327"/>
      <c r="G2" s="327"/>
      <c r="H2" s="327"/>
      <c r="I2" s="327"/>
      <c r="J2" s="327"/>
      <c r="K2" s="327"/>
      <c r="L2" s="327"/>
      <c r="M2" s="327"/>
      <c r="N2" s="327"/>
      <c r="O2" s="327"/>
      <c r="P2" s="327"/>
      <c r="Q2" s="327"/>
    </row>
    <row r="3" spans="1:23" ht="15" customHeight="1" x14ac:dyDescent="0.25">
      <c r="A3" s="317"/>
      <c r="B3" s="317"/>
      <c r="C3" s="317"/>
      <c r="D3" s="317"/>
      <c r="E3" s="335" t="s">
        <v>237</v>
      </c>
      <c r="F3" s="335"/>
      <c r="G3" s="335"/>
      <c r="H3" s="335"/>
      <c r="I3" s="335"/>
      <c r="J3" s="335"/>
      <c r="K3" s="335"/>
      <c r="L3" s="335"/>
      <c r="M3" s="335"/>
      <c r="N3" s="335"/>
      <c r="O3" s="335"/>
      <c r="P3" s="335"/>
      <c r="Q3" s="335"/>
    </row>
    <row r="4" spans="1:23" ht="41.25" customHeight="1" x14ac:dyDescent="0.25">
      <c r="A4" s="317"/>
      <c r="B4" s="317"/>
      <c r="C4" s="317"/>
      <c r="D4" s="317"/>
      <c r="E4" s="335"/>
      <c r="F4" s="335"/>
      <c r="G4" s="335"/>
      <c r="H4" s="335"/>
      <c r="I4" s="335"/>
      <c r="J4" s="335"/>
      <c r="K4" s="335"/>
      <c r="L4" s="335"/>
      <c r="M4" s="335"/>
      <c r="N4" s="335"/>
      <c r="O4" s="335"/>
      <c r="P4" s="335"/>
      <c r="Q4" s="335"/>
    </row>
    <row r="5" spans="1:23" ht="30.75" customHeight="1" x14ac:dyDescent="0.25">
      <c r="A5" s="317"/>
      <c r="B5" s="317"/>
      <c r="C5" s="317"/>
      <c r="D5" s="317"/>
      <c r="E5" s="131" t="s">
        <v>238</v>
      </c>
      <c r="F5" s="334" t="s">
        <v>239</v>
      </c>
      <c r="G5" s="334"/>
      <c r="H5" s="334"/>
      <c r="I5" s="334"/>
      <c r="J5" s="334"/>
      <c r="K5" s="334"/>
      <c r="L5" s="334"/>
      <c r="M5" s="334"/>
      <c r="N5" s="334"/>
      <c r="O5" s="334"/>
      <c r="P5" s="334"/>
      <c r="Q5" s="334"/>
    </row>
    <row r="6" spans="1:23" ht="47.25" customHeight="1" x14ac:dyDescent="0.25">
      <c r="A6" s="332" t="s">
        <v>240</v>
      </c>
      <c r="B6" s="332" t="s">
        <v>241</v>
      </c>
      <c r="C6" s="332" t="s">
        <v>63</v>
      </c>
      <c r="D6" s="332" t="s">
        <v>242</v>
      </c>
      <c r="E6" s="332" t="s">
        <v>243</v>
      </c>
      <c r="F6" s="328" t="s">
        <v>64</v>
      </c>
      <c r="G6" s="328" t="s">
        <v>65</v>
      </c>
      <c r="H6" s="330" t="s">
        <v>244</v>
      </c>
      <c r="I6" s="330" t="s">
        <v>245</v>
      </c>
      <c r="J6" s="332" t="s">
        <v>246</v>
      </c>
      <c r="K6" s="332" t="s">
        <v>247</v>
      </c>
      <c r="L6" s="332" t="s">
        <v>248</v>
      </c>
      <c r="M6" s="332" t="s">
        <v>249</v>
      </c>
      <c r="N6" s="332" t="s">
        <v>250</v>
      </c>
      <c r="O6" s="303" t="s">
        <v>676</v>
      </c>
      <c r="P6" s="303"/>
      <c r="Q6" s="303"/>
      <c r="R6" s="303" t="s">
        <v>845</v>
      </c>
      <c r="S6" s="303"/>
      <c r="T6" s="303"/>
      <c r="U6" s="303" t="s">
        <v>845</v>
      </c>
      <c r="V6" s="303"/>
      <c r="W6" s="303"/>
    </row>
    <row r="7" spans="1:23" ht="25.5" x14ac:dyDescent="0.25">
      <c r="A7" s="333"/>
      <c r="B7" s="333"/>
      <c r="C7" s="333"/>
      <c r="D7" s="333"/>
      <c r="E7" s="333"/>
      <c r="F7" s="329"/>
      <c r="G7" s="329"/>
      <c r="H7" s="331"/>
      <c r="I7" s="331"/>
      <c r="J7" s="333"/>
      <c r="K7" s="333"/>
      <c r="L7" s="333"/>
      <c r="M7" s="333"/>
      <c r="N7" s="333"/>
      <c r="O7" s="134" t="s">
        <v>54</v>
      </c>
      <c r="P7" s="134" t="s">
        <v>53</v>
      </c>
      <c r="Q7" s="134" t="s">
        <v>51</v>
      </c>
      <c r="R7" s="134" t="s">
        <v>54</v>
      </c>
      <c r="S7" s="134" t="s">
        <v>53</v>
      </c>
      <c r="T7" s="134" t="s">
        <v>51</v>
      </c>
      <c r="U7" s="134" t="s">
        <v>54</v>
      </c>
      <c r="V7" s="134" t="s">
        <v>53</v>
      </c>
      <c r="W7" s="134" t="s">
        <v>51</v>
      </c>
    </row>
    <row r="8" spans="1:23" ht="39" x14ac:dyDescent="0.25">
      <c r="A8" s="155" t="s">
        <v>251</v>
      </c>
      <c r="B8" s="157" t="s">
        <v>252</v>
      </c>
      <c r="C8" s="155" t="s">
        <v>253</v>
      </c>
      <c r="D8" s="156" t="s">
        <v>254</v>
      </c>
      <c r="E8" s="155" t="s">
        <v>255</v>
      </c>
      <c r="F8" s="156" t="s">
        <v>256</v>
      </c>
      <c r="G8" s="156" t="s">
        <v>66</v>
      </c>
      <c r="H8" s="156" t="s">
        <v>67</v>
      </c>
      <c r="I8" s="156" t="s">
        <v>257</v>
      </c>
      <c r="J8" s="154" t="s">
        <v>258</v>
      </c>
      <c r="K8" s="154" t="s">
        <v>259</v>
      </c>
      <c r="L8" s="154" t="s">
        <v>695</v>
      </c>
      <c r="M8" s="155" t="s">
        <v>260</v>
      </c>
      <c r="N8" s="154" t="s">
        <v>261</v>
      </c>
      <c r="O8" s="140"/>
      <c r="P8" s="140"/>
      <c r="Q8" s="140"/>
      <c r="R8" s="140"/>
      <c r="S8" s="140"/>
      <c r="T8" s="142" t="s">
        <v>795</v>
      </c>
      <c r="U8" s="140"/>
      <c r="V8" s="140"/>
      <c r="W8" s="142" t="s">
        <v>795</v>
      </c>
    </row>
    <row r="9" spans="1:23" ht="25.5" x14ac:dyDescent="0.25">
      <c r="A9" s="318" t="s">
        <v>251</v>
      </c>
      <c r="B9" s="320" t="s">
        <v>252</v>
      </c>
      <c r="C9" s="155" t="s">
        <v>262</v>
      </c>
      <c r="D9" s="155" t="s">
        <v>263</v>
      </c>
      <c r="E9" s="318" t="s">
        <v>264</v>
      </c>
      <c r="F9" s="318" t="s">
        <v>265</v>
      </c>
      <c r="G9" s="318" t="s">
        <v>67</v>
      </c>
      <c r="H9" s="318" t="s">
        <v>67</v>
      </c>
      <c r="I9" s="318" t="s">
        <v>257</v>
      </c>
      <c r="J9" s="318" t="s">
        <v>266</v>
      </c>
      <c r="K9" s="318" t="s">
        <v>267</v>
      </c>
      <c r="L9" s="318" t="s">
        <v>268</v>
      </c>
      <c r="M9" s="318" t="s">
        <v>269</v>
      </c>
      <c r="N9" s="318" t="s">
        <v>270</v>
      </c>
      <c r="O9" s="304"/>
      <c r="P9" s="304"/>
      <c r="Q9" s="304"/>
      <c r="R9" s="304"/>
      <c r="S9" s="304"/>
      <c r="T9" s="306" t="s">
        <v>796</v>
      </c>
      <c r="U9" s="304"/>
      <c r="V9" s="304"/>
      <c r="W9" s="306" t="s">
        <v>796</v>
      </c>
    </row>
    <row r="10" spans="1:23" ht="25.5" x14ac:dyDescent="0.25">
      <c r="A10" s="319"/>
      <c r="B10" s="321"/>
      <c r="C10" s="155" t="s">
        <v>271</v>
      </c>
      <c r="D10" s="155" t="s">
        <v>263</v>
      </c>
      <c r="E10" s="319"/>
      <c r="F10" s="319"/>
      <c r="G10" s="319"/>
      <c r="H10" s="319"/>
      <c r="I10" s="319"/>
      <c r="J10" s="319"/>
      <c r="K10" s="319"/>
      <c r="L10" s="319"/>
      <c r="M10" s="319"/>
      <c r="N10" s="319"/>
      <c r="O10" s="305"/>
      <c r="P10" s="305"/>
      <c r="Q10" s="305"/>
      <c r="R10" s="305"/>
      <c r="S10" s="305"/>
      <c r="T10" s="307"/>
      <c r="U10" s="305"/>
      <c r="V10" s="305"/>
      <c r="W10" s="307"/>
    </row>
    <row r="11" spans="1:23" ht="51" x14ac:dyDescent="0.25">
      <c r="A11" s="322" t="s">
        <v>251</v>
      </c>
      <c r="B11" s="323" t="s">
        <v>272</v>
      </c>
      <c r="C11" s="136" t="s">
        <v>636</v>
      </c>
      <c r="D11" s="135" t="s">
        <v>273</v>
      </c>
      <c r="E11" s="136" t="s">
        <v>274</v>
      </c>
      <c r="F11" s="158" t="s">
        <v>265</v>
      </c>
      <c r="G11" s="158" t="s">
        <v>67</v>
      </c>
      <c r="H11" s="158" t="s">
        <v>67</v>
      </c>
      <c r="I11" s="158" t="s">
        <v>275</v>
      </c>
      <c r="J11" s="136" t="s">
        <v>276</v>
      </c>
      <c r="K11" s="136" t="s">
        <v>277</v>
      </c>
      <c r="L11" s="136" t="s">
        <v>278</v>
      </c>
      <c r="M11" s="136" t="s">
        <v>279</v>
      </c>
      <c r="N11" s="136" t="s">
        <v>280</v>
      </c>
      <c r="O11" s="168"/>
      <c r="P11" s="169">
        <v>0</v>
      </c>
      <c r="Q11" s="135" t="s">
        <v>698</v>
      </c>
      <c r="R11" s="168"/>
      <c r="S11" s="169">
        <v>0</v>
      </c>
      <c r="T11" s="135" t="s">
        <v>698</v>
      </c>
      <c r="U11" s="168"/>
      <c r="V11" s="169">
        <v>0</v>
      </c>
      <c r="W11" s="202" t="s">
        <v>698</v>
      </c>
    </row>
    <row r="12" spans="1:23" ht="84.75" customHeight="1" x14ac:dyDescent="0.25">
      <c r="A12" s="322"/>
      <c r="B12" s="323"/>
      <c r="C12" s="154" t="s">
        <v>281</v>
      </c>
      <c r="D12" s="155" t="s">
        <v>282</v>
      </c>
      <c r="E12" s="154" t="s">
        <v>283</v>
      </c>
      <c r="F12" s="156" t="s">
        <v>265</v>
      </c>
      <c r="G12" s="156" t="s">
        <v>67</v>
      </c>
      <c r="H12" s="156" t="s">
        <v>67</v>
      </c>
      <c r="I12" s="156" t="s">
        <v>275</v>
      </c>
      <c r="J12" s="154" t="s">
        <v>284</v>
      </c>
      <c r="K12" s="154" t="s">
        <v>285</v>
      </c>
      <c r="L12" s="154" t="s">
        <v>278</v>
      </c>
      <c r="M12" s="154" t="s">
        <v>279</v>
      </c>
      <c r="N12" s="154" t="s">
        <v>286</v>
      </c>
      <c r="O12" s="140"/>
      <c r="P12" s="140"/>
      <c r="Q12" s="140"/>
      <c r="R12" s="140"/>
      <c r="S12" s="140"/>
      <c r="T12" s="142" t="s">
        <v>797</v>
      </c>
      <c r="U12" s="140"/>
      <c r="V12" s="140"/>
      <c r="W12" s="142" t="s">
        <v>797</v>
      </c>
    </row>
    <row r="13" spans="1:23" ht="183" customHeight="1" x14ac:dyDescent="0.25">
      <c r="A13" s="158" t="s">
        <v>287</v>
      </c>
      <c r="B13" s="166" t="s">
        <v>288</v>
      </c>
      <c r="C13" s="136" t="s">
        <v>289</v>
      </c>
      <c r="D13" s="135" t="s">
        <v>290</v>
      </c>
      <c r="E13" s="136" t="s">
        <v>291</v>
      </c>
      <c r="F13" s="158" t="s">
        <v>265</v>
      </c>
      <c r="G13" s="158" t="s">
        <v>66</v>
      </c>
      <c r="H13" s="158" t="s">
        <v>292</v>
      </c>
      <c r="I13" s="135" t="s">
        <v>293</v>
      </c>
      <c r="J13" s="136" t="s">
        <v>294</v>
      </c>
      <c r="K13" s="136" t="s">
        <v>295</v>
      </c>
      <c r="L13" s="136" t="s">
        <v>296</v>
      </c>
      <c r="M13" s="136" t="s">
        <v>279</v>
      </c>
      <c r="N13" s="136" t="s">
        <v>297</v>
      </c>
      <c r="O13" s="136" t="s">
        <v>705</v>
      </c>
      <c r="P13" s="169">
        <v>0.33</v>
      </c>
      <c r="Q13" s="168"/>
      <c r="R13" s="136" t="s">
        <v>802</v>
      </c>
      <c r="S13" s="169">
        <v>0.66</v>
      </c>
      <c r="T13" s="136" t="s">
        <v>803</v>
      </c>
      <c r="U13" s="202"/>
      <c r="V13" s="169">
        <v>0.66</v>
      </c>
      <c r="W13" s="202" t="s">
        <v>874</v>
      </c>
    </row>
    <row r="14" spans="1:23" ht="95.25" customHeight="1" x14ac:dyDescent="0.25">
      <c r="A14" s="324" t="s">
        <v>298</v>
      </c>
      <c r="B14" s="295" t="s">
        <v>299</v>
      </c>
      <c r="C14" s="325" t="s">
        <v>69</v>
      </c>
      <c r="D14" s="313" t="s">
        <v>290</v>
      </c>
      <c r="E14" s="313" t="s">
        <v>70</v>
      </c>
      <c r="F14" s="310" t="s">
        <v>300</v>
      </c>
      <c r="G14" s="309" t="s">
        <v>256</v>
      </c>
      <c r="H14" s="309" t="s">
        <v>301</v>
      </c>
      <c r="I14" s="309" t="s">
        <v>292</v>
      </c>
      <c r="J14" s="136" t="s">
        <v>302</v>
      </c>
      <c r="K14" s="313" t="s">
        <v>102</v>
      </c>
      <c r="L14" s="313" t="s">
        <v>303</v>
      </c>
      <c r="M14" s="135" t="s">
        <v>637</v>
      </c>
      <c r="N14" s="313" t="s">
        <v>304</v>
      </c>
      <c r="O14" s="289" t="s">
        <v>699</v>
      </c>
      <c r="P14" s="292">
        <v>0.33</v>
      </c>
      <c r="Q14" s="309" t="s">
        <v>630</v>
      </c>
      <c r="R14" s="289"/>
      <c r="S14" s="292">
        <v>0.33</v>
      </c>
      <c r="T14" s="295" t="s">
        <v>798</v>
      </c>
      <c r="U14" s="289"/>
      <c r="V14" s="292">
        <v>0.33</v>
      </c>
      <c r="W14" s="295" t="s">
        <v>873</v>
      </c>
    </row>
    <row r="15" spans="1:23" ht="110.25" customHeight="1" x14ac:dyDescent="0.25">
      <c r="A15" s="324"/>
      <c r="B15" s="296"/>
      <c r="C15" s="325"/>
      <c r="D15" s="313"/>
      <c r="E15" s="313"/>
      <c r="F15" s="311"/>
      <c r="G15" s="293"/>
      <c r="H15" s="293"/>
      <c r="I15" s="293"/>
      <c r="J15" s="136" t="s">
        <v>305</v>
      </c>
      <c r="K15" s="313"/>
      <c r="L15" s="313"/>
      <c r="M15" s="135" t="s">
        <v>638</v>
      </c>
      <c r="N15" s="313"/>
      <c r="O15" s="290"/>
      <c r="P15" s="293"/>
      <c r="Q15" s="293"/>
      <c r="R15" s="290"/>
      <c r="S15" s="293"/>
      <c r="T15" s="296"/>
      <c r="U15" s="290"/>
      <c r="V15" s="293"/>
      <c r="W15" s="296"/>
    </row>
    <row r="16" spans="1:23" ht="108.75" customHeight="1" x14ac:dyDescent="0.25">
      <c r="A16" s="324"/>
      <c r="B16" s="296"/>
      <c r="C16" s="325"/>
      <c r="D16" s="313"/>
      <c r="E16" s="313"/>
      <c r="F16" s="312"/>
      <c r="G16" s="294"/>
      <c r="H16" s="294"/>
      <c r="I16" s="294"/>
      <c r="J16" s="136"/>
      <c r="K16" s="136" t="s">
        <v>306</v>
      </c>
      <c r="L16" s="313"/>
      <c r="M16" s="135" t="s">
        <v>639</v>
      </c>
      <c r="N16" s="313"/>
      <c r="O16" s="291"/>
      <c r="P16" s="294"/>
      <c r="Q16" s="294"/>
      <c r="R16" s="291"/>
      <c r="S16" s="294"/>
      <c r="T16" s="297"/>
      <c r="U16" s="291"/>
      <c r="V16" s="294"/>
      <c r="W16" s="297"/>
    </row>
    <row r="17" spans="1:23" ht="45.75" customHeight="1" x14ac:dyDescent="0.25">
      <c r="A17" s="324"/>
      <c r="B17" s="296"/>
      <c r="C17" s="136" t="s">
        <v>307</v>
      </c>
      <c r="D17" s="313" t="s">
        <v>290</v>
      </c>
      <c r="E17" s="313" t="s">
        <v>308</v>
      </c>
      <c r="F17" s="310" t="s">
        <v>309</v>
      </c>
      <c r="G17" s="310" t="s">
        <v>256</v>
      </c>
      <c r="H17" s="310" t="s">
        <v>301</v>
      </c>
      <c r="I17" s="310" t="s">
        <v>67</v>
      </c>
      <c r="J17" s="325" t="s">
        <v>310</v>
      </c>
      <c r="K17" s="313" t="s">
        <v>311</v>
      </c>
      <c r="L17" s="136" t="s">
        <v>36</v>
      </c>
      <c r="M17" s="135" t="s">
        <v>637</v>
      </c>
      <c r="N17" s="313" t="s">
        <v>312</v>
      </c>
      <c r="O17" s="289" t="s">
        <v>700</v>
      </c>
      <c r="P17" s="308"/>
      <c r="Q17" s="308"/>
      <c r="R17" s="289"/>
      <c r="S17" s="292">
        <v>0.33</v>
      </c>
      <c r="T17" s="295" t="s">
        <v>798</v>
      </c>
      <c r="U17" s="289"/>
      <c r="V17" s="292">
        <v>0.33</v>
      </c>
      <c r="W17" s="295" t="s">
        <v>798</v>
      </c>
    </row>
    <row r="18" spans="1:23" ht="53.25" customHeight="1" x14ac:dyDescent="0.25">
      <c r="A18" s="324"/>
      <c r="B18" s="296"/>
      <c r="C18" s="136" t="s">
        <v>71</v>
      </c>
      <c r="D18" s="313"/>
      <c r="E18" s="313"/>
      <c r="F18" s="312"/>
      <c r="G18" s="311"/>
      <c r="H18" s="311"/>
      <c r="I18" s="311"/>
      <c r="J18" s="325"/>
      <c r="K18" s="313"/>
      <c r="L18" s="136" t="s">
        <v>36</v>
      </c>
      <c r="M18" s="135" t="s">
        <v>638</v>
      </c>
      <c r="N18" s="313"/>
      <c r="O18" s="290"/>
      <c r="P18" s="290"/>
      <c r="Q18" s="290"/>
      <c r="R18" s="290"/>
      <c r="S18" s="293"/>
      <c r="T18" s="296"/>
      <c r="U18" s="290"/>
      <c r="V18" s="293"/>
      <c r="W18" s="296"/>
    </row>
    <row r="19" spans="1:23" ht="75.75" customHeight="1" x14ac:dyDescent="0.25">
      <c r="A19" s="324"/>
      <c r="B19" s="296"/>
      <c r="C19" s="136" t="s">
        <v>313</v>
      </c>
      <c r="D19" s="313"/>
      <c r="E19" s="313"/>
      <c r="F19" s="135" t="s">
        <v>314</v>
      </c>
      <c r="G19" s="312"/>
      <c r="H19" s="312"/>
      <c r="I19" s="312"/>
      <c r="J19" s="325"/>
      <c r="K19" s="313"/>
      <c r="L19" s="136" t="s">
        <v>36</v>
      </c>
      <c r="M19" s="135" t="s">
        <v>639</v>
      </c>
      <c r="N19" s="313"/>
      <c r="O19" s="291"/>
      <c r="P19" s="291"/>
      <c r="Q19" s="291"/>
      <c r="R19" s="291"/>
      <c r="S19" s="294"/>
      <c r="T19" s="297"/>
      <c r="U19" s="291"/>
      <c r="V19" s="294"/>
      <c r="W19" s="297"/>
    </row>
    <row r="20" spans="1:23" ht="152.25" customHeight="1" x14ac:dyDescent="0.25">
      <c r="A20" s="324"/>
      <c r="B20" s="296"/>
      <c r="C20" s="325" t="s">
        <v>97</v>
      </c>
      <c r="D20" s="313"/>
      <c r="E20" s="325" t="s">
        <v>98</v>
      </c>
      <c r="F20" s="310" t="s">
        <v>99</v>
      </c>
      <c r="G20" s="310" t="s">
        <v>315</v>
      </c>
      <c r="H20" s="310" t="s">
        <v>301</v>
      </c>
      <c r="I20" s="310" t="s">
        <v>67</v>
      </c>
      <c r="J20" s="325" t="s">
        <v>100</v>
      </c>
      <c r="K20" s="313" t="s">
        <v>101</v>
      </c>
      <c r="L20" s="325" t="s">
        <v>36</v>
      </c>
      <c r="M20" s="135" t="s">
        <v>637</v>
      </c>
      <c r="N20" s="310" t="s">
        <v>696</v>
      </c>
      <c r="O20" s="298" t="s">
        <v>846</v>
      </c>
      <c r="P20" s="308"/>
      <c r="Q20" s="308"/>
      <c r="R20" s="298"/>
      <c r="S20" s="292">
        <v>0.33</v>
      </c>
      <c r="T20" s="295" t="s">
        <v>798</v>
      </c>
      <c r="U20" s="298"/>
      <c r="V20" s="292">
        <v>0.33</v>
      </c>
      <c r="W20" s="295" t="s">
        <v>798</v>
      </c>
    </row>
    <row r="21" spans="1:23" ht="132.75" customHeight="1" x14ac:dyDescent="0.25">
      <c r="A21" s="324"/>
      <c r="B21" s="296"/>
      <c r="C21" s="325"/>
      <c r="D21" s="313"/>
      <c r="E21" s="325"/>
      <c r="F21" s="311"/>
      <c r="G21" s="311"/>
      <c r="H21" s="311"/>
      <c r="I21" s="311"/>
      <c r="J21" s="325"/>
      <c r="K21" s="313"/>
      <c r="L21" s="325"/>
      <c r="M21" s="135" t="s">
        <v>638</v>
      </c>
      <c r="N21" s="311"/>
      <c r="O21" s="299"/>
      <c r="P21" s="290"/>
      <c r="Q21" s="290"/>
      <c r="R21" s="299"/>
      <c r="S21" s="293"/>
      <c r="T21" s="296"/>
      <c r="U21" s="299"/>
      <c r="V21" s="293"/>
      <c r="W21" s="296"/>
    </row>
    <row r="22" spans="1:23" ht="126.75" customHeight="1" x14ac:dyDescent="0.25">
      <c r="A22" s="324"/>
      <c r="B22" s="296"/>
      <c r="C22" s="325"/>
      <c r="D22" s="313"/>
      <c r="E22" s="325"/>
      <c r="F22" s="312"/>
      <c r="G22" s="312"/>
      <c r="H22" s="312"/>
      <c r="I22" s="312"/>
      <c r="J22" s="325"/>
      <c r="K22" s="313"/>
      <c r="L22" s="325"/>
      <c r="M22" s="135" t="s">
        <v>639</v>
      </c>
      <c r="N22" s="312"/>
      <c r="O22" s="300"/>
      <c r="P22" s="291"/>
      <c r="Q22" s="291"/>
      <c r="R22" s="300"/>
      <c r="S22" s="294"/>
      <c r="T22" s="297"/>
      <c r="U22" s="300"/>
      <c r="V22" s="294"/>
      <c r="W22" s="297"/>
    </row>
    <row r="23" spans="1:23" ht="88.5" customHeight="1" x14ac:dyDescent="0.25">
      <c r="A23" s="324"/>
      <c r="B23" s="296"/>
      <c r="C23" s="136" t="s">
        <v>316</v>
      </c>
      <c r="D23" s="313" t="s">
        <v>290</v>
      </c>
      <c r="E23" s="325" t="s">
        <v>72</v>
      </c>
      <c r="F23" s="310" t="s">
        <v>317</v>
      </c>
      <c r="G23" s="310" t="s">
        <v>315</v>
      </c>
      <c r="H23" s="310" t="s">
        <v>301</v>
      </c>
      <c r="I23" s="310" t="s">
        <v>67</v>
      </c>
      <c r="J23" s="325" t="s">
        <v>318</v>
      </c>
      <c r="K23" s="313" t="s">
        <v>95</v>
      </c>
      <c r="L23" s="313" t="s">
        <v>319</v>
      </c>
      <c r="M23" s="135" t="s">
        <v>637</v>
      </c>
      <c r="N23" s="313" t="s">
        <v>320</v>
      </c>
      <c r="O23" s="289" t="s">
        <v>701</v>
      </c>
      <c r="P23" s="308"/>
      <c r="Q23" s="308"/>
      <c r="R23" s="289"/>
      <c r="S23" s="292">
        <v>0.33</v>
      </c>
      <c r="T23" s="295" t="s">
        <v>798</v>
      </c>
      <c r="U23" s="289"/>
      <c r="V23" s="292">
        <v>0.33</v>
      </c>
      <c r="W23" s="295" t="s">
        <v>798</v>
      </c>
    </row>
    <row r="24" spans="1:23" ht="84" customHeight="1" x14ac:dyDescent="0.25">
      <c r="A24" s="324"/>
      <c r="B24" s="296"/>
      <c r="C24" s="136" t="s">
        <v>72</v>
      </c>
      <c r="D24" s="313"/>
      <c r="E24" s="325"/>
      <c r="F24" s="311"/>
      <c r="G24" s="311"/>
      <c r="H24" s="311"/>
      <c r="I24" s="311"/>
      <c r="J24" s="325"/>
      <c r="K24" s="313"/>
      <c r="L24" s="313"/>
      <c r="M24" s="135" t="s">
        <v>638</v>
      </c>
      <c r="N24" s="313"/>
      <c r="O24" s="290"/>
      <c r="P24" s="290"/>
      <c r="Q24" s="290"/>
      <c r="R24" s="290"/>
      <c r="S24" s="293"/>
      <c r="T24" s="296"/>
      <c r="U24" s="290"/>
      <c r="V24" s="293"/>
      <c r="W24" s="296"/>
    </row>
    <row r="25" spans="1:23" ht="96" customHeight="1" x14ac:dyDescent="0.25">
      <c r="A25" s="324"/>
      <c r="B25" s="296"/>
      <c r="C25" s="136"/>
      <c r="D25" s="313"/>
      <c r="E25" s="136" t="s">
        <v>94</v>
      </c>
      <c r="F25" s="312"/>
      <c r="G25" s="312"/>
      <c r="H25" s="312"/>
      <c r="I25" s="312"/>
      <c r="J25" s="325"/>
      <c r="K25" s="313"/>
      <c r="L25" s="313"/>
      <c r="M25" s="135" t="s">
        <v>639</v>
      </c>
      <c r="N25" s="313"/>
      <c r="O25" s="291"/>
      <c r="P25" s="291"/>
      <c r="Q25" s="291"/>
      <c r="R25" s="291"/>
      <c r="S25" s="294"/>
      <c r="T25" s="297"/>
      <c r="U25" s="291"/>
      <c r="V25" s="294"/>
      <c r="W25" s="297"/>
    </row>
    <row r="26" spans="1:23" ht="42" customHeight="1" x14ac:dyDescent="0.25">
      <c r="A26" s="324"/>
      <c r="B26" s="296"/>
      <c r="C26" s="325" t="s">
        <v>321</v>
      </c>
      <c r="D26" s="313" t="s">
        <v>290</v>
      </c>
      <c r="E26" s="325" t="s">
        <v>73</v>
      </c>
      <c r="F26" s="310" t="s">
        <v>74</v>
      </c>
      <c r="G26" s="310" t="s">
        <v>315</v>
      </c>
      <c r="H26" s="310" t="s">
        <v>301</v>
      </c>
      <c r="I26" s="310" t="s">
        <v>67</v>
      </c>
      <c r="J26" s="295" t="s">
        <v>322</v>
      </c>
      <c r="K26" s="313" t="s">
        <v>75</v>
      </c>
      <c r="L26" s="313" t="s">
        <v>319</v>
      </c>
      <c r="M26" s="135" t="s">
        <v>637</v>
      </c>
      <c r="N26" s="313" t="s">
        <v>76</v>
      </c>
      <c r="O26" s="289" t="s">
        <v>702</v>
      </c>
      <c r="P26" s="308"/>
      <c r="Q26" s="308"/>
      <c r="R26" s="289"/>
      <c r="S26" s="292">
        <v>0.33</v>
      </c>
      <c r="T26" s="295" t="s">
        <v>798</v>
      </c>
      <c r="U26" s="289"/>
      <c r="V26" s="292">
        <v>0.33</v>
      </c>
      <c r="W26" s="295" t="s">
        <v>798</v>
      </c>
    </row>
    <row r="27" spans="1:23" ht="45.75" customHeight="1" x14ac:dyDescent="0.25">
      <c r="A27" s="324"/>
      <c r="B27" s="296"/>
      <c r="C27" s="325"/>
      <c r="D27" s="313"/>
      <c r="E27" s="325"/>
      <c r="F27" s="312"/>
      <c r="G27" s="311"/>
      <c r="H27" s="311"/>
      <c r="I27" s="311"/>
      <c r="J27" s="297"/>
      <c r="K27" s="313"/>
      <c r="L27" s="313"/>
      <c r="M27" s="135" t="s">
        <v>638</v>
      </c>
      <c r="N27" s="313"/>
      <c r="O27" s="301"/>
      <c r="P27" s="290"/>
      <c r="Q27" s="290"/>
      <c r="R27" s="301"/>
      <c r="S27" s="293"/>
      <c r="T27" s="296"/>
      <c r="U27" s="301"/>
      <c r="V27" s="293"/>
      <c r="W27" s="296"/>
    </row>
    <row r="28" spans="1:23" ht="51" x14ac:dyDescent="0.25">
      <c r="A28" s="324"/>
      <c r="B28" s="296"/>
      <c r="C28" s="136" t="s">
        <v>77</v>
      </c>
      <c r="D28" s="135" t="s">
        <v>290</v>
      </c>
      <c r="E28" s="325"/>
      <c r="F28" s="135" t="s">
        <v>323</v>
      </c>
      <c r="G28" s="312"/>
      <c r="H28" s="312"/>
      <c r="I28" s="312"/>
      <c r="J28" s="136" t="s">
        <v>324</v>
      </c>
      <c r="K28" s="313"/>
      <c r="L28" s="313"/>
      <c r="M28" s="135" t="s">
        <v>639</v>
      </c>
      <c r="N28" s="313"/>
      <c r="O28" s="302"/>
      <c r="P28" s="291"/>
      <c r="Q28" s="291"/>
      <c r="R28" s="302"/>
      <c r="S28" s="294"/>
      <c r="T28" s="297"/>
      <c r="U28" s="302"/>
      <c r="V28" s="294"/>
      <c r="W28" s="297"/>
    </row>
    <row r="29" spans="1:23" ht="78.75" customHeight="1" x14ac:dyDescent="0.25">
      <c r="A29" s="324"/>
      <c r="B29" s="296"/>
      <c r="C29" s="325" t="s">
        <v>325</v>
      </c>
      <c r="D29" s="313" t="s">
        <v>290</v>
      </c>
      <c r="E29" s="325" t="s">
        <v>326</v>
      </c>
      <c r="F29" s="310" t="s">
        <v>96</v>
      </c>
      <c r="G29" s="310" t="s">
        <v>315</v>
      </c>
      <c r="H29" s="310" t="s">
        <v>301</v>
      </c>
      <c r="I29" s="310" t="s">
        <v>67</v>
      </c>
      <c r="J29" s="325" t="s">
        <v>327</v>
      </c>
      <c r="K29" s="310" t="s">
        <v>328</v>
      </c>
      <c r="L29" s="325" t="s">
        <v>319</v>
      </c>
      <c r="M29" s="135" t="s">
        <v>637</v>
      </c>
      <c r="N29" s="325" t="s">
        <v>329</v>
      </c>
      <c r="O29" s="289" t="s">
        <v>703</v>
      </c>
      <c r="P29" s="308"/>
      <c r="Q29" s="308"/>
      <c r="R29" s="289"/>
      <c r="S29" s="292">
        <v>0.33</v>
      </c>
      <c r="T29" s="295" t="s">
        <v>798</v>
      </c>
      <c r="U29" s="289"/>
      <c r="V29" s="292">
        <v>0.33</v>
      </c>
      <c r="W29" s="295" t="s">
        <v>798</v>
      </c>
    </row>
    <row r="30" spans="1:23" ht="89.25" customHeight="1" x14ac:dyDescent="0.25">
      <c r="A30" s="324"/>
      <c r="B30" s="296"/>
      <c r="C30" s="325"/>
      <c r="D30" s="313"/>
      <c r="E30" s="325"/>
      <c r="F30" s="311"/>
      <c r="G30" s="311"/>
      <c r="H30" s="311"/>
      <c r="I30" s="311"/>
      <c r="J30" s="325"/>
      <c r="K30" s="312"/>
      <c r="L30" s="325"/>
      <c r="M30" s="135" t="s">
        <v>638</v>
      </c>
      <c r="N30" s="325"/>
      <c r="O30" s="290"/>
      <c r="P30" s="290"/>
      <c r="Q30" s="290"/>
      <c r="R30" s="290"/>
      <c r="S30" s="293"/>
      <c r="T30" s="296"/>
      <c r="U30" s="290"/>
      <c r="V30" s="293"/>
      <c r="W30" s="296"/>
    </row>
    <row r="31" spans="1:23" ht="78.75" customHeight="1" x14ac:dyDescent="0.25">
      <c r="A31" s="324"/>
      <c r="B31" s="296"/>
      <c r="C31" s="325"/>
      <c r="D31" s="313"/>
      <c r="E31" s="325"/>
      <c r="F31" s="312"/>
      <c r="G31" s="312"/>
      <c r="H31" s="312"/>
      <c r="I31" s="312"/>
      <c r="J31" s="325"/>
      <c r="K31" s="135" t="s">
        <v>330</v>
      </c>
      <c r="L31" s="325"/>
      <c r="M31" s="135" t="s">
        <v>639</v>
      </c>
      <c r="N31" s="325"/>
      <c r="O31" s="291"/>
      <c r="P31" s="291"/>
      <c r="Q31" s="291"/>
      <c r="R31" s="291"/>
      <c r="S31" s="294"/>
      <c r="T31" s="297"/>
      <c r="U31" s="291"/>
      <c r="V31" s="294"/>
      <c r="W31" s="297"/>
    </row>
    <row r="32" spans="1:23" ht="78.75" customHeight="1" x14ac:dyDescent="0.25">
      <c r="A32" s="158"/>
      <c r="B32" s="297"/>
      <c r="C32" s="136" t="s">
        <v>640</v>
      </c>
      <c r="D32" s="135" t="s">
        <v>290</v>
      </c>
      <c r="E32" s="136" t="s">
        <v>641</v>
      </c>
      <c r="F32" s="135" t="s">
        <v>642</v>
      </c>
      <c r="G32" s="135" t="s">
        <v>643</v>
      </c>
      <c r="H32" s="135" t="s">
        <v>644</v>
      </c>
      <c r="I32" s="135" t="s">
        <v>67</v>
      </c>
      <c r="J32" s="136" t="s">
        <v>645</v>
      </c>
      <c r="K32" s="135" t="s">
        <v>646</v>
      </c>
      <c r="L32" s="136" t="s">
        <v>319</v>
      </c>
      <c r="M32" s="135" t="s">
        <v>647</v>
      </c>
      <c r="N32" s="136" t="s">
        <v>648</v>
      </c>
      <c r="O32" s="167" t="s">
        <v>704</v>
      </c>
      <c r="P32" s="168"/>
      <c r="Q32" s="168"/>
      <c r="R32" s="167"/>
      <c r="S32" s="169">
        <v>0.33</v>
      </c>
      <c r="T32" s="136" t="s">
        <v>798</v>
      </c>
      <c r="U32" s="167"/>
      <c r="V32" s="169">
        <v>0.33</v>
      </c>
      <c r="W32" s="205" t="s">
        <v>798</v>
      </c>
    </row>
    <row r="33" spans="1:23" ht="63.75" x14ac:dyDescent="0.25">
      <c r="A33" s="155" t="s">
        <v>298</v>
      </c>
      <c r="B33" s="157" t="s">
        <v>331</v>
      </c>
      <c r="C33" s="155" t="s">
        <v>649</v>
      </c>
      <c r="D33" s="155" t="s">
        <v>332</v>
      </c>
      <c r="E33" s="155" t="s">
        <v>93</v>
      </c>
      <c r="F33" s="155" t="s">
        <v>265</v>
      </c>
      <c r="G33" s="155" t="s">
        <v>66</v>
      </c>
      <c r="H33" s="155" t="s">
        <v>292</v>
      </c>
      <c r="I33" s="155" t="s">
        <v>257</v>
      </c>
      <c r="J33" s="155" t="s">
        <v>650</v>
      </c>
      <c r="K33" s="155" t="s">
        <v>333</v>
      </c>
      <c r="L33" s="154" t="s">
        <v>334</v>
      </c>
      <c r="M33" s="154" t="s">
        <v>335</v>
      </c>
      <c r="N33" s="155" t="s">
        <v>651</v>
      </c>
      <c r="O33" s="140"/>
      <c r="P33" s="140"/>
      <c r="Q33" s="140"/>
      <c r="R33" s="140"/>
      <c r="S33" s="140"/>
      <c r="T33" s="157" t="s">
        <v>794</v>
      </c>
      <c r="U33" s="140"/>
      <c r="V33" s="140"/>
      <c r="W33" s="204" t="s">
        <v>794</v>
      </c>
    </row>
    <row r="34" spans="1:23" ht="51" x14ac:dyDescent="0.25">
      <c r="A34" s="155" t="s">
        <v>298</v>
      </c>
      <c r="B34" s="157" t="s">
        <v>336</v>
      </c>
      <c r="C34" s="155" t="s">
        <v>337</v>
      </c>
      <c r="D34" s="156" t="s">
        <v>338</v>
      </c>
      <c r="E34" s="154" t="s">
        <v>339</v>
      </c>
      <c r="F34" s="155" t="s">
        <v>256</v>
      </c>
      <c r="G34" s="155" t="s">
        <v>67</v>
      </c>
      <c r="H34" s="155" t="s">
        <v>292</v>
      </c>
      <c r="I34" s="155" t="s">
        <v>257</v>
      </c>
      <c r="J34" s="154" t="s">
        <v>652</v>
      </c>
      <c r="K34" s="154" t="s">
        <v>340</v>
      </c>
      <c r="L34" s="154" t="s">
        <v>341</v>
      </c>
      <c r="M34" s="154" t="s">
        <v>342</v>
      </c>
      <c r="N34" s="155" t="s">
        <v>343</v>
      </c>
      <c r="O34" s="140"/>
      <c r="P34" s="140"/>
      <c r="Q34" s="140"/>
      <c r="R34" s="140"/>
      <c r="S34" s="140"/>
      <c r="T34" s="157" t="s">
        <v>793</v>
      </c>
      <c r="U34" s="140"/>
      <c r="V34" s="140"/>
      <c r="W34" s="204" t="s">
        <v>793</v>
      </c>
    </row>
    <row r="35" spans="1:23" ht="53.25" customHeight="1" x14ac:dyDescent="0.25">
      <c r="A35" s="135" t="s">
        <v>344</v>
      </c>
      <c r="B35" s="166" t="s">
        <v>345</v>
      </c>
      <c r="C35" s="135" t="s">
        <v>346</v>
      </c>
      <c r="D35" s="135" t="s">
        <v>347</v>
      </c>
      <c r="E35" s="136" t="s">
        <v>348</v>
      </c>
      <c r="F35" s="135" t="s">
        <v>349</v>
      </c>
      <c r="G35" s="135" t="s">
        <v>68</v>
      </c>
      <c r="H35" s="135" t="s">
        <v>68</v>
      </c>
      <c r="I35" s="135" t="s">
        <v>350</v>
      </c>
      <c r="J35" s="136" t="s">
        <v>653</v>
      </c>
      <c r="K35" s="136" t="s">
        <v>351</v>
      </c>
      <c r="L35" s="136" t="s">
        <v>352</v>
      </c>
      <c r="M35" s="135" t="s">
        <v>353</v>
      </c>
      <c r="N35" s="135" t="s">
        <v>354</v>
      </c>
      <c r="O35" s="136" t="s">
        <v>697</v>
      </c>
      <c r="P35" s="168"/>
      <c r="Q35" s="158" t="s">
        <v>110</v>
      </c>
      <c r="R35" s="136" t="s">
        <v>799</v>
      </c>
      <c r="S35" s="168"/>
      <c r="T35" s="170" t="s">
        <v>800</v>
      </c>
      <c r="U35" s="205" t="s">
        <v>799</v>
      </c>
      <c r="V35" s="168"/>
      <c r="W35" s="170" t="s">
        <v>800</v>
      </c>
    </row>
    <row r="36" spans="1:23" ht="89.25" x14ac:dyDescent="0.25">
      <c r="A36" s="138" t="s">
        <v>344</v>
      </c>
      <c r="B36" s="141" t="s">
        <v>654</v>
      </c>
      <c r="C36" s="322" t="s">
        <v>655</v>
      </c>
      <c r="D36" s="139" t="s">
        <v>656</v>
      </c>
      <c r="E36" s="138" t="s">
        <v>657</v>
      </c>
      <c r="F36" s="139" t="s">
        <v>265</v>
      </c>
      <c r="G36" s="139" t="s">
        <v>658</v>
      </c>
      <c r="H36" s="326" t="s">
        <v>659</v>
      </c>
      <c r="I36" s="326" t="s">
        <v>257</v>
      </c>
      <c r="J36" s="137" t="s">
        <v>660</v>
      </c>
      <c r="K36" s="137" t="s">
        <v>661</v>
      </c>
      <c r="L36" s="137" t="s">
        <v>662</v>
      </c>
      <c r="M36" s="138" t="s">
        <v>269</v>
      </c>
      <c r="N36" s="138" t="s">
        <v>663</v>
      </c>
      <c r="O36" s="140"/>
      <c r="P36" s="140"/>
      <c r="Q36" s="139" t="s">
        <v>110</v>
      </c>
      <c r="R36" s="140"/>
      <c r="S36" s="140"/>
      <c r="T36" s="155" t="s">
        <v>792</v>
      </c>
      <c r="U36" s="140"/>
      <c r="V36" s="140"/>
      <c r="W36" s="203"/>
    </row>
    <row r="37" spans="1:23" ht="89.25" x14ac:dyDescent="0.25">
      <c r="A37" s="138" t="s">
        <v>344</v>
      </c>
      <c r="B37" s="141" t="s">
        <v>654</v>
      </c>
      <c r="C37" s="322"/>
      <c r="D37" s="139" t="s">
        <v>656</v>
      </c>
      <c r="E37" s="138" t="s">
        <v>664</v>
      </c>
      <c r="F37" s="139" t="s">
        <v>265</v>
      </c>
      <c r="G37" s="139" t="s">
        <v>658</v>
      </c>
      <c r="H37" s="326"/>
      <c r="I37" s="326"/>
      <c r="J37" s="137" t="s">
        <v>665</v>
      </c>
      <c r="K37" s="137" t="s">
        <v>666</v>
      </c>
      <c r="L37" s="137" t="s">
        <v>667</v>
      </c>
      <c r="M37" s="138" t="s">
        <v>269</v>
      </c>
      <c r="N37" s="137" t="s">
        <v>668</v>
      </c>
      <c r="O37" s="140"/>
      <c r="P37" s="140"/>
      <c r="Q37" s="139" t="s">
        <v>110</v>
      </c>
      <c r="R37" s="140"/>
      <c r="S37" s="140"/>
      <c r="T37" s="155" t="s">
        <v>792</v>
      </c>
      <c r="U37" s="140"/>
      <c r="V37" s="140"/>
      <c r="W37" s="203"/>
    </row>
    <row r="38" spans="1:23" ht="76.5" x14ac:dyDescent="0.25">
      <c r="A38" s="138" t="s">
        <v>344</v>
      </c>
      <c r="B38" s="141" t="s">
        <v>654</v>
      </c>
      <c r="C38" s="138" t="s">
        <v>669</v>
      </c>
      <c r="D38" s="139" t="s">
        <v>656</v>
      </c>
      <c r="E38" s="138" t="s">
        <v>670</v>
      </c>
      <c r="F38" s="139" t="s">
        <v>265</v>
      </c>
      <c r="G38" s="139" t="s">
        <v>68</v>
      </c>
      <c r="H38" s="139" t="s">
        <v>671</v>
      </c>
      <c r="I38" s="139" t="s">
        <v>275</v>
      </c>
      <c r="J38" s="137" t="s">
        <v>672</v>
      </c>
      <c r="K38" s="137" t="s">
        <v>673</v>
      </c>
      <c r="L38" s="137" t="s">
        <v>674</v>
      </c>
      <c r="M38" s="138" t="s">
        <v>353</v>
      </c>
      <c r="N38" s="137" t="s">
        <v>675</v>
      </c>
      <c r="O38" s="140"/>
      <c r="P38" s="140"/>
      <c r="Q38" s="139" t="s">
        <v>110</v>
      </c>
      <c r="R38" s="140"/>
      <c r="S38" s="140"/>
      <c r="T38" s="155" t="s">
        <v>792</v>
      </c>
      <c r="U38" s="140"/>
      <c r="V38" s="140"/>
      <c r="W38" s="203"/>
    </row>
  </sheetData>
  <mergeCells count="166">
    <mergeCell ref="R29:R31"/>
    <mergeCell ref="S29:S31"/>
    <mergeCell ref="T29:T31"/>
    <mergeCell ref="R20:R22"/>
    <mergeCell ref="S20:S22"/>
    <mergeCell ref="T20:T22"/>
    <mergeCell ref="R23:R25"/>
    <mergeCell ref="S23:S25"/>
    <mergeCell ref="T23:T25"/>
    <mergeCell ref="R26:R28"/>
    <mergeCell ref="S26:S28"/>
    <mergeCell ref="T26:T28"/>
    <mergeCell ref="R6:T6"/>
    <mergeCell ref="R9:R10"/>
    <mergeCell ref="S9:S10"/>
    <mergeCell ref="T9:T10"/>
    <mergeCell ref="R14:R16"/>
    <mergeCell ref="S14:S16"/>
    <mergeCell ref="T14:T16"/>
    <mergeCell ref="R17:R19"/>
    <mergeCell ref="S17:S19"/>
    <mergeCell ref="T17:T19"/>
    <mergeCell ref="L29:L31"/>
    <mergeCell ref="N29:N31"/>
    <mergeCell ref="C36:C37"/>
    <mergeCell ref="H36:H37"/>
    <mergeCell ref="I36:I37"/>
    <mergeCell ref="A2:Q2"/>
    <mergeCell ref="G6:G7"/>
    <mergeCell ref="H6:H7"/>
    <mergeCell ref="I6:I7"/>
    <mergeCell ref="J6:J7"/>
    <mergeCell ref="K6:K7"/>
    <mergeCell ref="L6:L7"/>
    <mergeCell ref="A6:A7"/>
    <mergeCell ref="B6:B7"/>
    <mergeCell ref="C6:C7"/>
    <mergeCell ref="D6:D7"/>
    <mergeCell ref="E6:E7"/>
    <mergeCell ref="F6:F7"/>
    <mergeCell ref="M6:M7"/>
    <mergeCell ref="N6:N7"/>
    <mergeCell ref="O6:Q6"/>
    <mergeCell ref="F5:Q5"/>
    <mergeCell ref="E3:Q4"/>
    <mergeCell ref="C29:C31"/>
    <mergeCell ref="D29:D31"/>
    <mergeCell ref="E29:E31"/>
    <mergeCell ref="F29:F31"/>
    <mergeCell ref="G29:G31"/>
    <mergeCell ref="H29:H31"/>
    <mergeCell ref="I29:I31"/>
    <mergeCell ref="J29:J31"/>
    <mergeCell ref="K29:K30"/>
    <mergeCell ref="K23:K25"/>
    <mergeCell ref="L23:L25"/>
    <mergeCell ref="N23:N25"/>
    <mergeCell ref="C26:C27"/>
    <mergeCell ref="D26:D27"/>
    <mergeCell ref="E26:E28"/>
    <mergeCell ref="F26:F27"/>
    <mergeCell ref="G26:G28"/>
    <mergeCell ref="H26:H28"/>
    <mergeCell ref="I26:I28"/>
    <mergeCell ref="E23:E24"/>
    <mergeCell ref="F23:F25"/>
    <mergeCell ref="G23:G25"/>
    <mergeCell ref="H23:H25"/>
    <mergeCell ref="I23:I25"/>
    <mergeCell ref="J23:J25"/>
    <mergeCell ref="K26:K28"/>
    <mergeCell ref="L26:L28"/>
    <mergeCell ref="N26:N28"/>
    <mergeCell ref="C20:C22"/>
    <mergeCell ref="E20:E22"/>
    <mergeCell ref="F20:F22"/>
    <mergeCell ref="G20:G22"/>
    <mergeCell ref="H20:H22"/>
    <mergeCell ref="I20:I22"/>
    <mergeCell ref="J20:J22"/>
    <mergeCell ref="K20:K22"/>
    <mergeCell ref="L20:L22"/>
    <mergeCell ref="D14:D16"/>
    <mergeCell ref="D23:D25"/>
    <mergeCell ref="I9:I10"/>
    <mergeCell ref="J9:J10"/>
    <mergeCell ref="K9:K10"/>
    <mergeCell ref="A11:A12"/>
    <mergeCell ref="B11:B12"/>
    <mergeCell ref="A14:A31"/>
    <mergeCell ref="B14:B32"/>
    <mergeCell ref="C14:C16"/>
    <mergeCell ref="D17:D22"/>
    <mergeCell ref="E17:E19"/>
    <mergeCell ref="F17:F18"/>
    <mergeCell ref="G17:G19"/>
    <mergeCell ref="H17:H19"/>
    <mergeCell ref="I17:I19"/>
    <mergeCell ref="J17:J19"/>
    <mergeCell ref="K17:K19"/>
    <mergeCell ref="E14:E16"/>
    <mergeCell ref="F14:F16"/>
    <mergeCell ref="G14:G16"/>
    <mergeCell ref="H14:H16"/>
    <mergeCell ref="I14:I16"/>
    <mergeCell ref="K14:K15"/>
    <mergeCell ref="A1:D1"/>
    <mergeCell ref="E1:N1"/>
    <mergeCell ref="A3:D5"/>
    <mergeCell ref="O9:O10"/>
    <mergeCell ref="P9:P10"/>
    <mergeCell ref="L9:L10"/>
    <mergeCell ref="M9:M10"/>
    <mergeCell ref="N9:N10"/>
    <mergeCell ref="A9:A10"/>
    <mergeCell ref="B9:B10"/>
    <mergeCell ref="E9:E10"/>
    <mergeCell ref="F9:F10"/>
    <mergeCell ref="G9:G10"/>
    <mergeCell ref="H9:H10"/>
    <mergeCell ref="P17:P19"/>
    <mergeCell ref="Q17:Q19"/>
    <mergeCell ref="O14:O16"/>
    <mergeCell ref="P14:P16"/>
    <mergeCell ref="Q14:Q16"/>
    <mergeCell ref="Q9:Q10"/>
    <mergeCell ref="J26:J27"/>
    <mergeCell ref="O29:O31"/>
    <mergeCell ref="P29:P31"/>
    <mergeCell ref="Q29:Q31"/>
    <mergeCell ref="O26:O28"/>
    <mergeCell ref="P26:P28"/>
    <mergeCell ref="Q26:Q28"/>
    <mergeCell ref="O23:O25"/>
    <mergeCell ref="P23:P25"/>
    <mergeCell ref="Q23:Q25"/>
    <mergeCell ref="O20:O22"/>
    <mergeCell ref="N20:N22"/>
    <mergeCell ref="P20:P22"/>
    <mergeCell ref="Q20:Q22"/>
    <mergeCell ref="O17:O19"/>
    <mergeCell ref="L14:L16"/>
    <mergeCell ref="N14:N16"/>
    <mergeCell ref="N17:N19"/>
    <mergeCell ref="U6:W6"/>
    <mergeCell ref="U9:U10"/>
    <mergeCell ref="V9:V10"/>
    <mergeCell ref="W9:W10"/>
    <mergeCell ref="U14:U16"/>
    <mergeCell ref="V14:V16"/>
    <mergeCell ref="W14:W16"/>
    <mergeCell ref="U17:U19"/>
    <mergeCell ref="V17:V19"/>
    <mergeCell ref="W17:W19"/>
    <mergeCell ref="U29:U31"/>
    <mergeCell ref="V29:V31"/>
    <mergeCell ref="W29:W31"/>
    <mergeCell ref="U20:U22"/>
    <mergeCell ref="V20:V22"/>
    <mergeCell ref="W20:W22"/>
    <mergeCell ref="U23:U25"/>
    <mergeCell ref="V23:V25"/>
    <mergeCell ref="W23:W25"/>
    <mergeCell ref="U26:U28"/>
    <mergeCell ref="V26:V28"/>
    <mergeCell ref="W26:W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COMP 1 GESTION DE RIESGO</vt:lpstr>
      <vt:lpstr>COMP 2 ANTITRAMITES</vt:lpstr>
      <vt:lpstr>COMP 3 REND CUENTAS</vt:lpstr>
      <vt:lpstr>COMP 4 SERV. AL CIUDAD</vt:lpstr>
      <vt:lpstr>COMP. 5 TRANSP Y ACC INFO</vt:lpstr>
      <vt:lpstr>MAPA DE RIESGOS</vt:lpstr>
      <vt:lpstr>'COMP. 5 TRANSP Y ACC INFO'!Área_de_impresión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Samsung</cp:lastModifiedBy>
  <cp:lastPrinted>2020-05-13T22:11:01Z</cp:lastPrinted>
  <dcterms:created xsi:type="dcterms:W3CDTF">2017-05-02T21:23:04Z</dcterms:created>
  <dcterms:modified xsi:type="dcterms:W3CDTF">2021-05-06T22:00:47Z</dcterms:modified>
</cp:coreProperties>
</file>