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AP-2025\3.DERECHOS_DE_PETICION\3.1 ENTES_DE_CONTROL\Congreso\2025-08-25_COMISIÓN I\ANEXOS\"/>
    </mc:Choice>
  </mc:AlternateContent>
  <xr:revisionPtr revIDLastSave="0" documentId="13_ncr:1_{16874BF4-C53D-48CF-9400-6AA12DCA54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_SIIF_2023" sheetId="1" r:id="rId1"/>
    <sheet name="Principales_rubros_2023" sheetId="2" r:id="rId2"/>
    <sheet name="Ejecucion_SIIF_2024" sheetId="5" r:id="rId3"/>
    <sheet name="Principales_rubros_2024" sheetId="4" r:id="rId4"/>
    <sheet name="Ejecucion_SIIF_julio_2025" sheetId="6" r:id="rId5"/>
    <sheet name="Principales_rubros_2025" sheetId="7" r:id="rId6"/>
  </sheets>
  <externalReferences>
    <externalReference r:id="rId7"/>
    <externalReference r:id="rId8"/>
  </externalReferences>
  <definedNames>
    <definedName name="_xlnm._FilterDatabase" localSheetId="0" hidden="1">Ejecucion_SIIF_2023!$A$4:$W$236</definedName>
    <definedName name="parametrizacion">'[1]T. SH'!$N$3:$AD$1000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263" i="6" l="1"/>
  <c r="Y263" i="6"/>
  <c r="W263" i="6"/>
  <c r="U263" i="6"/>
  <c r="T263" i="6"/>
  <c r="S263" i="6"/>
  <c r="R263" i="6"/>
  <c r="Q263" i="6"/>
  <c r="Z262" i="6"/>
  <c r="Y262" i="6"/>
  <c r="W262" i="6"/>
  <c r="U262" i="6"/>
  <c r="T262" i="6"/>
  <c r="S262" i="6"/>
  <c r="R262" i="6"/>
  <c r="Q262" i="6"/>
  <c r="Z261" i="6"/>
  <c r="Y261" i="6"/>
  <c r="W261" i="6"/>
  <c r="U261" i="6"/>
  <c r="T261" i="6"/>
  <c r="S261" i="6"/>
  <c r="R261" i="6"/>
  <c r="Q261" i="6"/>
  <c r="Z260" i="6"/>
  <c r="Y260" i="6"/>
  <c r="W260" i="6"/>
  <c r="U260" i="6"/>
  <c r="T260" i="6"/>
  <c r="S260" i="6"/>
  <c r="R260" i="6"/>
  <c r="Q260" i="6"/>
  <c r="W258" i="6"/>
  <c r="Z256" i="6"/>
  <c r="Y256" i="6"/>
  <c r="W256" i="6"/>
  <c r="X256" i="6" s="1"/>
  <c r="U256" i="6"/>
  <c r="V256" i="6" s="1"/>
  <c r="T256" i="6"/>
  <c r="S256" i="6"/>
  <c r="R256" i="6"/>
  <c r="Q256" i="6"/>
  <c r="Z255" i="6"/>
  <c r="Y255" i="6"/>
  <c r="W255" i="6"/>
  <c r="X255" i="6" s="1"/>
  <c r="U255" i="6"/>
  <c r="V255" i="6" s="1"/>
  <c r="T255" i="6"/>
  <c r="S255" i="6"/>
  <c r="R255" i="6"/>
  <c r="Q255" i="6"/>
  <c r="N255" i="6" s="1"/>
  <c r="Q253" i="6"/>
  <c r="AA249" i="6"/>
  <c r="Z249" i="6"/>
  <c r="Y249" i="6"/>
  <c r="X249" i="6"/>
  <c r="W249" i="6"/>
  <c r="V249" i="6"/>
  <c r="U249" i="6"/>
  <c r="T249" i="6"/>
  <c r="S249" i="6"/>
  <c r="R249" i="6"/>
  <c r="Q249" i="6"/>
  <c r="AA248" i="6"/>
  <c r="Z248" i="6"/>
  <c r="Y248" i="6"/>
  <c r="X248" i="6"/>
  <c r="W248" i="6"/>
  <c r="V248" i="6"/>
  <c r="U248" i="6"/>
  <c r="T248" i="6"/>
  <c r="S248" i="6"/>
  <c r="R248" i="6"/>
  <c r="Q248" i="6"/>
  <c r="Z247" i="6"/>
  <c r="AA244" i="6"/>
  <c r="Z244" i="6"/>
  <c r="Y244" i="6"/>
  <c r="X244" i="6"/>
  <c r="W244" i="6"/>
  <c r="V244" i="6"/>
  <c r="U244" i="6"/>
  <c r="T244" i="6"/>
  <c r="S244" i="6"/>
  <c r="R244" i="6"/>
  <c r="Q244" i="6"/>
  <c r="AA243" i="6"/>
  <c r="Z243" i="6"/>
  <c r="Y243" i="6"/>
  <c r="X243" i="6"/>
  <c r="U259" i="6" s="1"/>
  <c r="W243" i="6"/>
  <c r="T259" i="6" s="1"/>
  <c r="V243" i="6"/>
  <c r="S259" i="6" s="1"/>
  <c r="U243" i="6"/>
  <c r="R259" i="6" s="1"/>
  <c r="T243" i="6"/>
  <c r="Q259" i="6" s="1"/>
  <c r="S243" i="6"/>
  <c r="R243" i="6"/>
  <c r="Q243" i="6"/>
  <c r="AA242" i="6"/>
  <c r="Z259" i="6" s="1"/>
  <c r="Z242" i="6"/>
  <c r="Y259" i="6" s="1"/>
  <c r="Y242" i="6"/>
  <c r="W259" i="6" s="1"/>
  <c r="X242" i="6"/>
  <c r="W242" i="6"/>
  <c r="V242" i="6"/>
  <c r="U242" i="6"/>
  <c r="T242" i="6"/>
  <c r="S242" i="6"/>
  <c r="R242" i="6"/>
  <c r="Q242" i="6"/>
  <c r="AA241" i="6"/>
  <c r="Z258" i="6" s="1"/>
  <c r="Z241" i="6"/>
  <c r="Y258" i="6" s="1"/>
  <c r="Y241" i="6"/>
  <c r="X241" i="6"/>
  <c r="U258" i="6" s="1"/>
  <c r="W241" i="6"/>
  <c r="T258" i="6" s="1"/>
  <c r="V241" i="6"/>
  <c r="S258" i="6" s="1"/>
  <c r="U241" i="6"/>
  <c r="R258" i="6" s="1"/>
  <c r="T241" i="6"/>
  <c r="Q258" i="6" s="1"/>
  <c r="S241" i="6"/>
  <c r="R241" i="6"/>
  <c r="Q241" i="6"/>
  <c r="P237" i="6"/>
  <c r="AA236" i="6"/>
  <c r="Z236" i="6"/>
  <c r="Y236" i="6"/>
  <c r="X236" i="6"/>
  <c r="W236" i="6"/>
  <c r="V236" i="6"/>
  <c r="U236" i="6"/>
  <c r="U237" i="6" s="1"/>
  <c r="T236" i="6"/>
  <c r="S236" i="6"/>
  <c r="R236" i="6"/>
  <c r="Q236" i="6"/>
  <c r="AA235" i="6"/>
  <c r="Z235" i="6"/>
  <c r="Y235" i="6"/>
  <c r="X235" i="6"/>
  <c r="W235" i="6"/>
  <c r="V235" i="6"/>
  <c r="U235" i="6"/>
  <c r="T235" i="6"/>
  <c r="S235" i="6"/>
  <c r="R235" i="6"/>
  <c r="Q235" i="6"/>
  <c r="AA234" i="6"/>
  <c r="AA237" i="6" s="1"/>
  <c r="Z234" i="6"/>
  <c r="Z237" i="6" s="1"/>
  <c r="Y234" i="6"/>
  <c r="Y247" i="6" s="1"/>
  <c r="X234" i="6"/>
  <c r="X247" i="6" s="1"/>
  <c r="W234" i="6"/>
  <c r="W247" i="6" s="1"/>
  <c r="V234" i="6"/>
  <c r="V247" i="6" s="1"/>
  <c r="U234" i="6"/>
  <c r="U247" i="6" s="1"/>
  <c r="T234" i="6"/>
  <c r="T237" i="6" s="1"/>
  <c r="S234" i="6"/>
  <c r="S237" i="6" s="1"/>
  <c r="R234" i="6"/>
  <c r="R237" i="6" s="1"/>
  <c r="Q234" i="6"/>
  <c r="Q237" i="6" s="1"/>
  <c r="P230" i="6"/>
  <c r="AA229" i="6"/>
  <c r="Z229" i="6"/>
  <c r="Z230" i="6" s="1"/>
  <c r="Y229" i="6"/>
  <c r="X229" i="6"/>
  <c r="W229" i="6"/>
  <c r="V229" i="6"/>
  <c r="U229" i="6"/>
  <c r="T229" i="6"/>
  <c r="S229" i="6"/>
  <c r="R229" i="6"/>
  <c r="R230" i="6" s="1"/>
  <c r="Q229" i="6"/>
  <c r="AA228" i="6"/>
  <c r="Z228" i="6"/>
  <c r="Y228" i="6"/>
  <c r="Y230" i="6" s="1"/>
  <c r="X228" i="6"/>
  <c r="W228" i="6"/>
  <c r="V228" i="6"/>
  <c r="U228" i="6"/>
  <c r="T228" i="6"/>
  <c r="T230" i="6" s="1"/>
  <c r="S228" i="6"/>
  <c r="R228" i="6"/>
  <c r="Q228" i="6"/>
  <c r="Q230" i="6" s="1"/>
  <c r="AA227" i="6"/>
  <c r="AA230" i="6" s="1"/>
  <c r="Z227" i="6"/>
  <c r="Y227" i="6"/>
  <c r="X227" i="6"/>
  <c r="X230" i="6" s="1"/>
  <c r="W227" i="6"/>
  <c r="W230" i="6" s="1"/>
  <c r="V227" i="6"/>
  <c r="V230" i="6" s="1"/>
  <c r="U227" i="6"/>
  <c r="U230" i="6" s="1"/>
  <c r="T227" i="6"/>
  <c r="S227" i="6"/>
  <c r="S230" i="6" s="1"/>
  <c r="R227" i="6"/>
  <c r="Q227" i="6"/>
  <c r="Y224" i="6"/>
  <c r="V224" i="6"/>
  <c r="T224" i="6"/>
  <c r="R224" i="6"/>
  <c r="Q224" i="6"/>
  <c r="T225" i="6" s="1"/>
  <c r="T226" i="6" s="1"/>
  <c r="AA223" i="6"/>
  <c r="AA224" i="6" s="1"/>
  <c r="Z223" i="6"/>
  <c r="Z224" i="6" s="1"/>
  <c r="Y223" i="6"/>
  <c r="W253" i="6" s="1"/>
  <c r="X253" i="6" s="1"/>
  <c r="X223" i="6"/>
  <c r="X224" i="6" s="1"/>
  <c r="W223" i="6"/>
  <c r="W224" i="6" s="1"/>
  <c r="V223" i="6"/>
  <c r="S253" i="6" s="1"/>
  <c r="U223" i="6"/>
  <c r="U224" i="6" s="1"/>
  <c r="T223" i="6"/>
  <c r="S223" i="6"/>
  <c r="S224" i="6" s="1"/>
  <c r="R223" i="6"/>
  <c r="Q223" i="6"/>
  <c r="AC221" i="6"/>
  <c r="AB221" i="6"/>
  <c r="AC220" i="6"/>
  <c r="AB220" i="6"/>
  <c r="AC219" i="6"/>
  <c r="AB219" i="6"/>
  <c r="AC218" i="6"/>
  <c r="AB218" i="6"/>
  <c r="AC217" i="6"/>
  <c r="AB217" i="6"/>
  <c r="AC216" i="6"/>
  <c r="AB216" i="6"/>
  <c r="AC215" i="6"/>
  <c r="AB215" i="6"/>
  <c r="AC214" i="6"/>
  <c r="AB214" i="6"/>
  <c r="AC213" i="6"/>
  <c r="AB213" i="6"/>
  <c r="AC212" i="6"/>
  <c r="AB212" i="6"/>
  <c r="AC211" i="6"/>
  <c r="AB211" i="6"/>
  <c r="AC210" i="6"/>
  <c r="AB210" i="6"/>
  <c r="AC209" i="6"/>
  <c r="AB209" i="6"/>
  <c r="AC208" i="6"/>
  <c r="AB208" i="6"/>
  <c r="AC207" i="6"/>
  <c r="AB207" i="6"/>
  <c r="AC206" i="6"/>
  <c r="AB206" i="6"/>
  <c r="AC205" i="6"/>
  <c r="AB205" i="6"/>
  <c r="AC204" i="6"/>
  <c r="AB204" i="6"/>
  <c r="AC203" i="6"/>
  <c r="AB203" i="6"/>
  <c r="AC202" i="6"/>
  <c r="AB202" i="6"/>
  <c r="AC201" i="6"/>
  <c r="AB201" i="6"/>
  <c r="AC200" i="6"/>
  <c r="AB200" i="6"/>
  <c r="AC199" i="6"/>
  <c r="AB199" i="6"/>
  <c r="AC198" i="6"/>
  <c r="AB198" i="6"/>
  <c r="AC197" i="6"/>
  <c r="AB197" i="6"/>
  <c r="AC196" i="6"/>
  <c r="AB196" i="6"/>
  <c r="AC195" i="6"/>
  <c r="AB195" i="6"/>
  <c r="AC194" i="6"/>
  <c r="AB194" i="6"/>
  <c r="AC193" i="6"/>
  <c r="AB193" i="6"/>
  <c r="AC192" i="6"/>
  <c r="AB192" i="6"/>
  <c r="AC191" i="6"/>
  <c r="AB191" i="6"/>
  <c r="AC190" i="6"/>
  <c r="AB190" i="6"/>
  <c r="AC189" i="6"/>
  <c r="AB189" i="6"/>
  <c r="AC188" i="6"/>
  <c r="AB188" i="6"/>
  <c r="AC187" i="6"/>
  <c r="AB187" i="6"/>
  <c r="AC186" i="6"/>
  <c r="AB186" i="6"/>
  <c r="AC185" i="6"/>
  <c r="AB185" i="6"/>
  <c r="AC184" i="6"/>
  <c r="AB184" i="6"/>
  <c r="AC183" i="6"/>
  <c r="AB183" i="6"/>
  <c r="AC182" i="6"/>
  <c r="AB182" i="6"/>
  <c r="AC181" i="6"/>
  <c r="AB181" i="6"/>
  <c r="AC180" i="6"/>
  <c r="AB180" i="6"/>
  <c r="AC179" i="6"/>
  <c r="AB179" i="6"/>
  <c r="AC178" i="6"/>
  <c r="AB178" i="6"/>
  <c r="AC177" i="6"/>
  <c r="AB177" i="6"/>
  <c r="AC176" i="6"/>
  <c r="AB176" i="6"/>
  <c r="AC175" i="6"/>
  <c r="AB175" i="6"/>
  <c r="AC174" i="6"/>
  <c r="AB174" i="6"/>
  <c r="AC173" i="6"/>
  <c r="AB173" i="6"/>
  <c r="AC172" i="6"/>
  <c r="AB172" i="6"/>
  <c r="AC171" i="6"/>
  <c r="AB171" i="6"/>
  <c r="AC170" i="6"/>
  <c r="AB170" i="6"/>
  <c r="AC169" i="6"/>
  <c r="AB169" i="6"/>
  <c r="AC168" i="6"/>
  <c r="AB168" i="6"/>
  <c r="AC167" i="6"/>
  <c r="AB167" i="6"/>
  <c r="AC166" i="6"/>
  <c r="AB166" i="6"/>
  <c r="AC165" i="6"/>
  <c r="AB165" i="6"/>
  <c r="AC164" i="6"/>
  <c r="AB164" i="6"/>
  <c r="AC163" i="6"/>
  <c r="AB163" i="6"/>
  <c r="AC162" i="6"/>
  <c r="AB162" i="6"/>
  <c r="AC161" i="6"/>
  <c r="AB161" i="6"/>
  <c r="AC160" i="6"/>
  <c r="AB160" i="6"/>
  <c r="AC159" i="6"/>
  <c r="AB159" i="6"/>
  <c r="AC158" i="6"/>
  <c r="AB158" i="6"/>
  <c r="AC157" i="6"/>
  <c r="AB157" i="6"/>
  <c r="AC156" i="6"/>
  <c r="AB156" i="6"/>
  <c r="AC155" i="6"/>
  <c r="AB155" i="6"/>
  <c r="AC154" i="6"/>
  <c r="AB154" i="6"/>
  <c r="AC153" i="6"/>
  <c r="AB153" i="6"/>
  <c r="AC152" i="6"/>
  <c r="AB152" i="6"/>
  <c r="AC151" i="6"/>
  <c r="AB151" i="6"/>
  <c r="AC150" i="6"/>
  <c r="AB150" i="6"/>
  <c r="AC149" i="6"/>
  <c r="AB149" i="6"/>
  <c r="AC148" i="6"/>
  <c r="AB148" i="6"/>
  <c r="AC147" i="6"/>
  <c r="AB147" i="6"/>
  <c r="AC146" i="6"/>
  <c r="AB146" i="6"/>
  <c r="AC145" i="6"/>
  <c r="AB145" i="6"/>
  <c r="AC144" i="6"/>
  <c r="AB144" i="6"/>
  <c r="AC143" i="6"/>
  <c r="AB143" i="6"/>
  <c r="AC142" i="6"/>
  <c r="AB142" i="6"/>
  <c r="AC141" i="6"/>
  <c r="AB141" i="6"/>
  <c r="AC140" i="6"/>
  <c r="AB140" i="6"/>
  <c r="AC139" i="6"/>
  <c r="AB139" i="6"/>
  <c r="AC138" i="6"/>
  <c r="AB138" i="6"/>
  <c r="AC137" i="6"/>
  <c r="AB137" i="6"/>
  <c r="AC136" i="6"/>
  <c r="AB136" i="6"/>
  <c r="AC135" i="6"/>
  <c r="AB135" i="6"/>
  <c r="AC134" i="6"/>
  <c r="AB134" i="6"/>
  <c r="AC133" i="6"/>
  <c r="AB133" i="6"/>
  <c r="AC132" i="6"/>
  <c r="AB132" i="6"/>
  <c r="AC131" i="6"/>
  <c r="AB131" i="6"/>
  <c r="AC130" i="6"/>
  <c r="AB130" i="6"/>
  <c r="AC129" i="6"/>
  <c r="AB129" i="6"/>
  <c r="AC128" i="6"/>
  <c r="AB128" i="6"/>
  <c r="AC127" i="6"/>
  <c r="AB127" i="6"/>
  <c r="AC126" i="6"/>
  <c r="AB126" i="6"/>
  <c r="AC125" i="6"/>
  <c r="AB125" i="6"/>
  <c r="AC124" i="6"/>
  <c r="AB124" i="6"/>
  <c r="AC123" i="6"/>
  <c r="AB123" i="6"/>
  <c r="AC122" i="6"/>
  <c r="AB122" i="6"/>
  <c r="AC121" i="6"/>
  <c r="AB121" i="6"/>
  <c r="AC120" i="6"/>
  <c r="AB120" i="6"/>
  <c r="AC119" i="6"/>
  <c r="AB119" i="6"/>
  <c r="AC118" i="6"/>
  <c r="AB118" i="6"/>
  <c r="AC117" i="6"/>
  <c r="AB117" i="6"/>
  <c r="AC116" i="6"/>
  <c r="AB116" i="6"/>
  <c r="AC115" i="6"/>
  <c r="AB115" i="6"/>
  <c r="AC114" i="6"/>
  <c r="AB114" i="6"/>
  <c r="AC113" i="6"/>
  <c r="AB113" i="6"/>
  <c r="AC112" i="6"/>
  <c r="AB112" i="6"/>
  <c r="AC111" i="6"/>
  <c r="AB111" i="6"/>
  <c r="AC110" i="6"/>
  <c r="AB110" i="6"/>
  <c r="AC109" i="6"/>
  <c r="AB109" i="6"/>
  <c r="AC108" i="6"/>
  <c r="AB108" i="6"/>
  <c r="AC107" i="6"/>
  <c r="AB107" i="6"/>
  <c r="AC106" i="6"/>
  <c r="AB106" i="6"/>
  <c r="AC105" i="6"/>
  <c r="AB105" i="6"/>
  <c r="AC104" i="6"/>
  <c r="AB104" i="6"/>
  <c r="AC103" i="6"/>
  <c r="AB103" i="6"/>
  <c r="AC102" i="6"/>
  <c r="AB102" i="6"/>
  <c r="AC101" i="6"/>
  <c r="AB101" i="6"/>
  <c r="AC100" i="6"/>
  <c r="AB100" i="6"/>
  <c r="AC99" i="6"/>
  <c r="AB99" i="6"/>
  <c r="AC98" i="6"/>
  <c r="AB98" i="6"/>
  <c r="AC97" i="6"/>
  <c r="AB97" i="6"/>
  <c r="AC96" i="6"/>
  <c r="AB96" i="6"/>
  <c r="AC95" i="6"/>
  <c r="AB95" i="6"/>
  <c r="AC94" i="6"/>
  <c r="AB94" i="6"/>
  <c r="AC93" i="6"/>
  <c r="AB93" i="6"/>
  <c r="AC92" i="6"/>
  <c r="AB92" i="6"/>
  <c r="AC91" i="6"/>
  <c r="AB91" i="6"/>
  <c r="AC90" i="6"/>
  <c r="AB90" i="6"/>
  <c r="AC89" i="6"/>
  <c r="AB89" i="6"/>
  <c r="AC88" i="6"/>
  <c r="AB88" i="6"/>
  <c r="AC87" i="6"/>
  <c r="AB87" i="6"/>
  <c r="AC86" i="6"/>
  <c r="AB86" i="6"/>
  <c r="AC85" i="6"/>
  <c r="AB85" i="6"/>
  <c r="AC84" i="6"/>
  <c r="AB84" i="6"/>
  <c r="AC83" i="6"/>
  <c r="AB83" i="6"/>
  <c r="AC82" i="6"/>
  <c r="AB82" i="6"/>
  <c r="AC81" i="6"/>
  <c r="AB81" i="6"/>
  <c r="AC80" i="6"/>
  <c r="AB80" i="6"/>
  <c r="AC79" i="6"/>
  <c r="AB79" i="6"/>
  <c r="AC78" i="6"/>
  <c r="AB78" i="6"/>
  <c r="AC77" i="6"/>
  <c r="AB77" i="6"/>
  <c r="AC76" i="6"/>
  <c r="AB76" i="6"/>
  <c r="AC75" i="6"/>
  <c r="AB75" i="6"/>
  <c r="AC74" i="6"/>
  <c r="AB74" i="6"/>
  <c r="AC73" i="6"/>
  <c r="AB73" i="6"/>
  <c r="AC72" i="6"/>
  <c r="AB72" i="6"/>
  <c r="AC71" i="6"/>
  <c r="AB71" i="6"/>
  <c r="AC70" i="6"/>
  <c r="AB70" i="6"/>
  <c r="AC69" i="6"/>
  <c r="AB69" i="6"/>
  <c r="AC68" i="6"/>
  <c r="AB68" i="6"/>
  <c r="AC67" i="6"/>
  <c r="AB67" i="6"/>
  <c r="AC66" i="6"/>
  <c r="AB66" i="6"/>
  <c r="AC65" i="6"/>
  <c r="AB65" i="6"/>
  <c r="AC64" i="6"/>
  <c r="AB64" i="6"/>
  <c r="AC63" i="6"/>
  <c r="AB63" i="6"/>
  <c r="AC62" i="6"/>
  <c r="AB62" i="6"/>
  <c r="AC61" i="6"/>
  <c r="AB61" i="6"/>
  <c r="AC60" i="6"/>
  <c r="AB60" i="6"/>
  <c r="AC59" i="6"/>
  <c r="AB59" i="6"/>
  <c r="AC58" i="6"/>
  <c r="AB58" i="6"/>
  <c r="AC57" i="6"/>
  <c r="AB57" i="6"/>
  <c r="AC56" i="6"/>
  <c r="AB56" i="6"/>
  <c r="AC55" i="6"/>
  <c r="AB55" i="6"/>
  <c r="AC54" i="6"/>
  <c r="AB54" i="6"/>
  <c r="AC53" i="6"/>
  <c r="AB53" i="6"/>
  <c r="AC52" i="6"/>
  <c r="AB52" i="6"/>
  <c r="AC51" i="6"/>
  <c r="AB51" i="6"/>
  <c r="AC50" i="6"/>
  <c r="AB50" i="6"/>
  <c r="AC49" i="6"/>
  <c r="AB49" i="6"/>
  <c r="AC48" i="6"/>
  <c r="AB48" i="6"/>
  <c r="AC47" i="6"/>
  <c r="AB47" i="6"/>
  <c r="AC46" i="6"/>
  <c r="AB46" i="6"/>
  <c r="AC45" i="6"/>
  <c r="AB45" i="6"/>
  <c r="AC44" i="6"/>
  <c r="AB44" i="6"/>
  <c r="AC43" i="6"/>
  <c r="AB43" i="6"/>
  <c r="AC42" i="6"/>
  <c r="AB42" i="6"/>
  <c r="AC41" i="6"/>
  <c r="AB41" i="6"/>
  <c r="AC40" i="6"/>
  <c r="AB40" i="6"/>
  <c r="AC39" i="6"/>
  <c r="AB39" i="6"/>
  <c r="AC38" i="6"/>
  <c r="AB38" i="6"/>
  <c r="AC37" i="6"/>
  <c r="AB37" i="6"/>
  <c r="AC36" i="6"/>
  <c r="AB36" i="6"/>
  <c r="AC35" i="6"/>
  <c r="AB35" i="6"/>
  <c r="AC34" i="6"/>
  <c r="AB34" i="6"/>
  <c r="AC33" i="6"/>
  <c r="AB33" i="6"/>
  <c r="AC32" i="6"/>
  <c r="AB32" i="6"/>
  <c r="AC31" i="6"/>
  <c r="AB31" i="6"/>
  <c r="AC30" i="6"/>
  <c r="AB30" i="6"/>
  <c r="AC29" i="6"/>
  <c r="AB29" i="6"/>
  <c r="AC28" i="6"/>
  <c r="AB28" i="6"/>
  <c r="AC27" i="6"/>
  <c r="AB27" i="6"/>
  <c r="AC26" i="6"/>
  <c r="AB26" i="6"/>
  <c r="AC25" i="6"/>
  <c r="AB25" i="6"/>
  <c r="AC24" i="6"/>
  <c r="AB24" i="6"/>
  <c r="AC23" i="6"/>
  <c r="AB23" i="6"/>
  <c r="AC22" i="6"/>
  <c r="AB22" i="6"/>
  <c r="AC21" i="6"/>
  <c r="AB21" i="6"/>
  <c r="AC20" i="6"/>
  <c r="AB20" i="6"/>
  <c r="AC19" i="6"/>
  <c r="AB19" i="6"/>
  <c r="AC18" i="6"/>
  <c r="AB18" i="6"/>
  <c r="AC17" i="6"/>
  <c r="AB17" i="6"/>
  <c r="AC16" i="6"/>
  <c r="AB16" i="6"/>
  <c r="AC15" i="6"/>
  <c r="AB15" i="6"/>
  <c r="AC14" i="6"/>
  <c r="AB14" i="6"/>
  <c r="AC13" i="6"/>
  <c r="AB13" i="6"/>
  <c r="AC12" i="6"/>
  <c r="AB12" i="6"/>
  <c r="AC11" i="6"/>
  <c r="AB11" i="6"/>
  <c r="AC10" i="6"/>
  <c r="AB10" i="6"/>
  <c r="AC9" i="6"/>
  <c r="AB9" i="6"/>
  <c r="AC8" i="6"/>
  <c r="AB8" i="6"/>
  <c r="AC7" i="6"/>
  <c r="AB7" i="6"/>
  <c r="AC6" i="6"/>
  <c r="AB6" i="6"/>
  <c r="AC5" i="6"/>
  <c r="AB5" i="6"/>
  <c r="T267" i="6" l="1"/>
  <c r="U267" i="6"/>
  <c r="W268" i="6"/>
  <c r="Y269" i="6"/>
  <c r="V237" i="6"/>
  <c r="AA247" i="6"/>
  <c r="R253" i="6"/>
  <c r="Z269" i="6"/>
  <c r="W237" i="6"/>
  <c r="W267" i="6"/>
  <c r="Y268" i="6"/>
  <c r="X237" i="6"/>
  <c r="Q247" i="6"/>
  <c r="T253" i="6"/>
  <c r="Z268" i="6"/>
  <c r="Y237" i="6"/>
  <c r="R247" i="6"/>
  <c r="U253" i="6"/>
  <c r="V253" i="6" s="1"/>
  <c r="Y267" i="6"/>
  <c r="Q269" i="6"/>
  <c r="S247" i="6"/>
  <c r="Z267" i="6"/>
  <c r="R269" i="6"/>
  <c r="T247" i="6"/>
  <c r="Q268" i="6"/>
  <c r="S269" i="6"/>
  <c r="Q266" i="6"/>
  <c r="Q270" i="6" s="1"/>
  <c r="R268" i="6"/>
  <c r="T269" i="6"/>
  <c r="Y253" i="6"/>
  <c r="Q267" i="6"/>
  <c r="S268" i="6"/>
  <c r="U269" i="6"/>
  <c r="Z253" i="6"/>
  <c r="R267" i="6"/>
  <c r="T268" i="6"/>
  <c r="T270" i="6" s="1"/>
  <c r="S267" i="6"/>
  <c r="U268" i="6"/>
  <c r="V268" i="6" s="1"/>
  <c r="W269" i="6"/>
  <c r="X269" i="6" s="1"/>
  <c r="Y270" i="6" l="1"/>
  <c r="X268" i="6"/>
  <c r="Z270" i="6"/>
  <c r="W270" i="6"/>
  <c r="X270" i="6" s="1"/>
  <c r="X267" i="6"/>
  <c r="R270" i="6"/>
  <c r="V269" i="6"/>
  <c r="U270" i="6"/>
  <c r="V270" i="6" s="1"/>
  <c r="V267" i="6"/>
  <c r="S270" i="6"/>
  <c r="Y230" i="5" l="1"/>
  <c r="V230" i="5"/>
  <c r="Z228" i="5"/>
  <c r="Z230" i="5" s="1"/>
  <c r="Y228" i="5"/>
  <c r="X228" i="5"/>
  <c r="X230" i="5" s="1"/>
  <c r="W228" i="5"/>
  <c r="W230" i="5" s="1"/>
  <c r="V228" i="5"/>
  <c r="U228" i="5"/>
  <c r="U230" i="5" s="1"/>
  <c r="T228" i="5"/>
  <c r="T230" i="5" s="1"/>
  <c r="S228" i="5"/>
  <c r="S230" i="5" s="1"/>
  <c r="R228" i="5"/>
  <c r="R230" i="5" s="1"/>
  <c r="Q228" i="5"/>
  <c r="Q230" i="5" s="1"/>
  <c r="P228" i="5"/>
  <c r="P230" i="5" s="1"/>
  <c r="Z225" i="5"/>
  <c r="Y225" i="5"/>
  <c r="X225" i="5"/>
  <c r="W225" i="5"/>
  <c r="V225" i="5"/>
  <c r="U225" i="5"/>
  <c r="T225" i="5"/>
  <c r="S225" i="5"/>
  <c r="R225" i="5"/>
  <c r="Q225" i="5"/>
  <c r="P225" i="5"/>
  <c r="Z224" i="5"/>
  <c r="Y224" i="5"/>
  <c r="X224" i="5"/>
  <c r="W224" i="5"/>
  <c r="V224" i="5"/>
  <c r="U224" i="5"/>
  <c r="T224" i="5"/>
  <c r="S224" i="5"/>
  <c r="R224" i="5"/>
  <c r="Q224" i="5"/>
  <c r="P224" i="5"/>
  <c r="Z223" i="5"/>
  <c r="Z226" i="5" s="1"/>
  <c r="Z231" i="5" s="1"/>
  <c r="Y223" i="5"/>
  <c r="Y226" i="5" s="1"/>
  <c r="Y231" i="5" s="1"/>
  <c r="X223" i="5"/>
  <c r="X226" i="5" s="1"/>
  <c r="X231" i="5" s="1"/>
  <c r="W223" i="5"/>
  <c r="W226" i="5" s="1"/>
  <c r="V223" i="5"/>
  <c r="V226" i="5" s="1"/>
  <c r="V231" i="5" s="1"/>
  <c r="U223" i="5"/>
  <c r="U226" i="5" s="1"/>
  <c r="T223" i="5"/>
  <c r="T226" i="5" s="1"/>
  <c r="S223" i="5"/>
  <c r="S226" i="5" s="1"/>
  <c r="R223" i="5"/>
  <c r="R226" i="5" s="1"/>
  <c r="R231" i="5" s="1"/>
  <c r="Q223" i="5"/>
  <c r="Q226" i="5" s="1"/>
  <c r="Q231" i="5" s="1"/>
  <c r="P223" i="5"/>
  <c r="P226" i="5" s="1"/>
  <c r="P231" i="5" l="1"/>
  <c r="S231" i="5"/>
  <c r="U231" i="5"/>
  <c r="T231" i="5"/>
  <c r="W231" i="5"/>
</calcChain>
</file>

<file path=xl/sharedStrings.xml><?xml version="1.0" encoding="utf-8"?>
<sst xmlns="http://schemas.openxmlformats.org/spreadsheetml/2006/main" count="8085" uniqueCount="494">
  <si>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</si>
  <si>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</si>
  <si>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</si>
  <si>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</si>
  <si>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</si>
  <si>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</si>
  <si>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</si>
  <si>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</si>
  <si>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</si>
  <si>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</si>
  <si>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</si>
  <si>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</si>
  <si>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</si>
  <si>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</si>
  <si>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</si>
  <si>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</si>
  <si>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</si>
  <si>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</si>
  <si>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</si>
  <si>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</si>
  <si>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</si>
  <si>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</si>
  <si>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</si>
  <si>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</si>
  <si>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</si>
  <si>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</si>
  <si>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</si>
  <si>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</si>
  <si>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</si>
  <si>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13-01-01</t>
  </si>
  <si>
    <t>MINISTERIO DE HACIENDA Y CRÉDITO PÚBLICO - GESTIÓN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</si>
  <si>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</si>
  <si>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</si>
  <si>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</si>
  <si>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</si>
  <si>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</si>
  <si>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</si>
  <si>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</si>
  <si>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</si>
  <si>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</si>
  <si>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</si>
  <si>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</si>
  <si>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</si>
  <si>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</si>
  <si>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</si>
  <si>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</si>
  <si>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</si>
  <si>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A-01-02-04</t>
  </si>
  <si>
    <t>A-02</t>
  </si>
  <si>
    <t>ADQUISICIÓN DE BIENES  Y SERVICIOS</t>
  </si>
  <si>
    <t>A-03-01-04-002</t>
  </si>
  <si>
    <t>002</t>
  </si>
  <si>
    <t>PROGRAMA DE SEGUROS PARA EL SECTOR EXPORTADOR</t>
  </si>
  <si>
    <t>A-03-02-02</t>
  </si>
  <si>
    <t>A ORGANIZACIONES INTERNACIONALES</t>
  </si>
  <si>
    <t>A-03-03-01-025</t>
  </si>
  <si>
    <t>025</t>
  </si>
  <si>
    <t>FONDO DE COMPENSACIÓN INTERMINISTERIAL</t>
  </si>
  <si>
    <t>A-03-03-01-026</t>
  </si>
  <si>
    <t>026</t>
  </si>
  <si>
    <t>GASTOS INHERENTES A LA INTERVENCIÓN ADMINISTRATIVA PARÁGRAFO  3,  ART. 10, DECRETO 4334 DE 2008, ART. 1   DECRETO 1761 DE 2009</t>
  </si>
  <si>
    <t>A-03-03-01-074</t>
  </si>
  <si>
    <t>074</t>
  </si>
  <si>
    <t>ATENCIÓN DE PROCESOS JUDICIALES Y RECLAMACIONES ADMINISTRATIVAS DEL EXTINTO DAS O SU FONDO ROTATORIO. ART. 238 LEY 1753 DE 2015 - PND</t>
  </si>
  <si>
    <t>A-03-03-01-075</t>
  </si>
  <si>
    <t>075</t>
  </si>
  <si>
    <t>PAGOS BENEFICIARIOS FUNDACIÓN SAN JUAN DE DIOS DERIVADOS DEL FALLO SU-484 2008 CORTE CONSTITUCIONAL</t>
  </si>
  <si>
    <t>A-03-03-01-087</t>
  </si>
  <si>
    <t>087</t>
  </si>
  <si>
    <t>COMITÉ AUTÓNOMO DE LA REGLA FISCAL - CARF ART. 61. LEY 2155 de 2021</t>
  </si>
  <si>
    <t>A-03-03-01-999</t>
  </si>
  <si>
    <t>999</t>
  </si>
  <si>
    <t>OTRAS TRANSFERENCIAS - DISTRIBUCIÓN PREVIO CONCEPTO DGPPN</t>
  </si>
  <si>
    <t>11</t>
  </si>
  <si>
    <t>SSF</t>
  </si>
  <si>
    <t>A-03-03-02-008</t>
  </si>
  <si>
    <t>008</t>
  </si>
  <si>
    <t>DEPARTAMENTO ARCHIPIÉLAGO DE SAN ANDRÉS, PROVIDENCIA Y SANTA CATALINA (LEY 1A. DE 1972)</t>
  </si>
  <si>
    <t>A-03-03-02-010</t>
  </si>
  <si>
    <t>010</t>
  </si>
  <si>
    <t>FONDO DE DESARROLLO PARA LA GUAJIRA - FONDEG, ARTÍCULO 19 LEY 677 DE 2001</t>
  </si>
  <si>
    <t>A-03-03-02-012</t>
  </si>
  <si>
    <t>012</t>
  </si>
  <si>
    <t>RECURSOS A LOS MUNICIPIOS CON RESGUARDOS INDÍGENAS ART. 24 LEY 44 DE 1990, ART. 184 LEY 223 DE 1995</t>
  </si>
  <si>
    <t>A-03-03-02-016</t>
  </si>
  <si>
    <t>016</t>
  </si>
  <si>
    <t>RECURSOS A LOS MUNICIPIOS CON TERRITORIOS COLECTIVOS DE COMUNIDADES NEGRAS. ARTÍCULO 255 LEY 1753 DE 2015</t>
  </si>
  <si>
    <t>A-03-03-02-017</t>
  </si>
  <si>
    <t>017</t>
  </si>
  <si>
    <t>SEGUIMIENTO, ACTUALIZACIÓN DE CALCULOS ACTUARIALES, DISEÑO DE ADMINISTRACIÓN FINANCIERA DEL PASIVO PENSIONAL DE LAS ENTIDADES TERRITORIALES (ARTÍCULO 48 DE LA LEY 863 DE 2003)</t>
  </si>
  <si>
    <t>A-03-03-02-029</t>
  </si>
  <si>
    <t>029</t>
  </si>
  <si>
    <t>PARTICIPACIÓN IVA - DEPARTAMENTO ARCHIPIÉLAGO DE SAN ANDRÉS PROVIDENCIA Y SANTA CATALINA</t>
  </si>
  <si>
    <t>A-03-03-02-030</t>
  </si>
  <si>
    <t>030</t>
  </si>
  <si>
    <t>PARTICIPACIÓN IVA - DEPARTAMENTO DEL AMAZONAS</t>
  </si>
  <si>
    <t>A-03-03-02-031</t>
  </si>
  <si>
    <t>031</t>
  </si>
  <si>
    <t>PARTICIPACIÓN IVA - DEPARTAMENTO DEL ARAUCA</t>
  </si>
  <si>
    <t>A-03-03-02-032</t>
  </si>
  <si>
    <t>032</t>
  </si>
  <si>
    <t>PARTICIPACIÓN IVA - DEPARTAMENTO DEL CASANARE</t>
  </si>
  <si>
    <t>A-03-03-02-033</t>
  </si>
  <si>
    <t>033</t>
  </si>
  <si>
    <t>PARTICIPACIÓN IVA - DEPARTAMENTO DEL GUAINÍA</t>
  </si>
  <si>
    <t>A-03-03-02-034</t>
  </si>
  <si>
    <t>034</t>
  </si>
  <si>
    <t>PARTICIPACIÓN IVA - DEPARTAMENTO DEL GUAVIARE</t>
  </si>
  <si>
    <t>A-03-03-02-035</t>
  </si>
  <si>
    <t>035</t>
  </si>
  <si>
    <t>PARTICIPACIÓN IVA - DEPARTAMENTO DEL PUTUMAYO</t>
  </si>
  <si>
    <t>A-03-03-02-036</t>
  </si>
  <si>
    <t>036</t>
  </si>
  <si>
    <t>PARTICIPACIÓN IVA - DEPARTAMENTO DEL VAUPÉS</t>
  </si>
  <si>
    <t>A-03-03-02-037</t>
  </si>
  <si>
    <t>037</t>
  </si>
  <si>
    <t>PARTICIPACIÓN IVA - DEPARTAMENTO DEL VICHADA</t>
  </si>
  <si>
    <t>A-03-03-03-001</t>
  </si>
  <si>
    <t>001</t>
  </si>
  <si>
    <t>TRANSFERENCIA A LA REGIÓN METROPOLITANA BOGOTÁ - CUNDINAMARCA. ART. 42, LEY 2199 DE 2022</t>
  </si>
  <si>
    <t>A-03-03-04-014</t>
  </si>
  <si>
    <t>014</t>
  </si>
  <si>
    <t>FONDO DE RESERVA PARA LA ESTABILIZACIÓN DE LA CARTERA HIPOTECARIA BANCO DE LA REPÚBLICA</t>
  </si>
  <si>
    <t>A-03-03-04-017</t>
  </si>
  <si>
    <t>A UNIVERSIDADES PARA FUNCIONAMIENTO LEY 30 DE 1992 ARTÍCULO 86</t>
  </si>
  <si>
    <t>A-03-03-04-067</t>
  </si>
  <si>
    <t>067</t>
  </si>
  <si>
    <t>FONDO DE ESTABILIZACIÓN DE PRECIOS DE LOS COMBUSTIBLES - FEPC</t>
  </si>
  <si>
    <t>A-03-03-05-003</t>
  </si>
  <si>
    <t>05</t>
  </si>
  <si>
    <t>003</t>
  </si>
  <si>
    <t>PARTICIPACIÓN PARA PROPÓSITO GENERAL</t>
  </si>
  <si>
    <t>A-03-03-05-004</t>
  </si>
  <si>
    <t>004</t>
  </si>
  <si>
    <t>MUNICIPIOS DE LA RIBERA DEL RÍO MAGDALENA - ASIGNACIONES ESPECIALES</t>
  </si>
  <si>
    <t>A-03-03-05-005</t>
  </si>
  <si>
    <t>005</t>
  </si>
  <si>
    <t>PROGRAMAS DE ALIMENTACIÓN ESCOLAR - ASIGNACIONES ESPECIALES</t>
  </si>
  <si>
    <t>A-03-03-05-006</t>
  </si>
  <si>
    <t>006</t>
  </si>
  <si>
    <t>FONPET - ASIGNACIONES ESPECIALES</t>
  </si>
  <si>
    <t>A-03-03-05-007</t>
  </si>
  <si>
    <t>007</t>
  </si>
  <si>
    <t>RESGUARDOS INDÍGENAS - ASIGNACIONES ESPECIALES</t>
  </si>
  <si>
    <t>A-03-04-02-012</t>
  </si>
  <si>
    <t>INCAPACIDADES Y LICENCIAS DE MATERNIDAD Y PATERNIDAD (NO DE PENSIONES)</t>
  </si>
  <si>
    <t>A-03-04-03-001</t>
  </si>
  <si>
    <t>FONDO NACIONAL DE PENSIONES DE LAS ENTIDADES TERRITORIALES LEY 549 DE 1999 (DE PENSIONES)</t>
  </si>
  <si>
    <t>A-03-04-03-007</t>
  </si>
  <si>
    <t>PAGOS EXCEPCIONALES DE EXTRABAJADORES DE LA FUNDACIÓN SAN JUAN DE DIOS (DE PENSIONES)</t>
  </si>
  <si>
    <t>A-03-04-03-009</t>
  </si>
  <si>
    <t>009</t>
  </si>
  <si>
    <t>PRESTACIONES DEL SECTOR SALUD (LEY 715 DE 2001) (DE PENSIONES)</t>
  </si>
  <si>
    <t>A-03-08-01-002</t>
  </si>
  <si>
    <t>08</t>
  </si>
  <si>
    <t>TRANSFERENCIA CONVENIOS ICETEX</t>
  </si>
  <si>
    <t>A-03-10</t>
  </si>
  <si>
    <t>SENTENCIAS Y CONCILIACIONES</t>
  </si>
  <si>
    <t>A-03-11-03-005</t>
  </si>
  <si>
    <t>TRANSFERENCIA A COLJUEGOS</t>
  </si>
  <si>
    <t>A-03-11-06-003</t>
  </si>
  <si>
    <t>06</t>
  </si>
  <si>
    <t>TRANSFERENCIAS  A FOGAFIN, PASIVOS CONTINGENTES DERIVADOS DE LA VENTA DE ACCIONES BANCO POPULAR Y BANCO DE COLOMBIA . ART 31. LEY 35 DE 1993, DECRETO 2049 DE 1993 Y 1118  DE 1995</t>
  </si>
  <si>
    <t>A-03-11-06-005</t>
  </si>
  <si>
    <t>CUBRIMIENTO DEL RIESGO DEL DESLIZAMIENTO DEL SALARIO MÍNIMO - DECRETO 036 DE 2015</t>
  </si>
  <si>
    <t>A-04-02-02-001</t>
  </si>
  <si>
    <t>APOYO A LOS SISTEMAS INTEGRADOS DE TRANSPORTE MASIVO (SITM) Y SISTEMAS ESTRATÉGICOS DE TRANSPORTE PÚBLICO (SETP)</t>
  </si>
  <si>
    <t>A-04-02-05-001</t>
  </si>
  <si>
    <t>CAPITALIZACIÓN DE ENTIDADES PÚBLICAS</t>
  </si>
  <si>
    <t>A-04-06-01-001</t>
  </si>
  <si>
    <t>APORTES A FINDETER - SUBSIDIOS PARA OPERACIONES DE CREDITO EN LOS USOS AUTORIZADOS PARÁGRAFO ÚNICO, NUMERAL 3 ART. 270 DEL ESTATUTO ORGÁNICO DEL SISTEMA FINANCIERO.</t>
  </si>
  <si>
    <t>A-06-03-01-002</t>
  </si>
  <si>
    <t>FONDO DE ORGANISMOS FINANCIEROS INTERNACIONALES - FOFI, LEY 318 DE 1996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</si>
  <si>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</si>
  <si>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</si>
  <si>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</si>
  <si>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</si>
  <si>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</si>
  <si>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</si>
  <si>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B-10-04-01</t>
  </si>
  <si>
    <t>B</t>
  </si>
  <si>
    <t>APORTES AL FONDO DE CONTINGENCIAS</t>
  </si>
  <si>
    <t>C-1301-1000-5</t>
  </si>
  <si>
    <t>C</t>
  </si>
  <si>
    <t>1301</t>
  </si>
  <si>
    <t>1000</t>
  </si>
  <si>
    <t>5</t>
  </si>
  <si>
    <t>ADECUACIÓN DEL SIIF NACIÓN A NORMAS, CONCEPTOS Y ESTÁNDARES NACIONALES E INTERNACIONALES   BOGOTÁ</t>
  </si>
  <si>
    <t>C-1301-1000-6</t>
  </si>
  <si>
    <t>6</t>
  </si>
  <si>
    <t>MEJORAMIENTO E  INTEGRACIÓN DE LA INFORMACIÓN EN LA GESTIÓN FINANCIERA PÚBLICA NACIONAL  NACIONAL</t>
  </si>
  <si>
    <t>C-1301-1000-7</t>
  </si>
  <si>
    <t>7</t>
  </si>
  <si>
    <t>IMPLEMENTACION DE ACCIONES DE FORTALECIMIENTO INSTITUCIONAL PARA MEJORAR LA CALIDAD DEL GASTO PUBLICO Y PRESERVAR LA SOSTENIBILIDAD FISCAL DE LAS ENTIDADES TERRITORIALES Y SUS DESCENTRALIZADAS.  NACIONAL</t>
  </si>
  <si>
    <t>C-1302-1000-11</t>
  </si>
  <si>
    <t>1302</t>
  </si>
  <si>
    <t>OPTIMIZACIÓN DEL MODELO DE GESTIÓN Y ADMINISTRACIÓN DEL PORTAFOLIO DE EMPRESAS ESTATALES  -  BOGOTÁ</t>
  </si>
  <si>
    <t>C-1302-1000-12</t>
  </si>
  <si>
    <t>12</t>
  </si>
  <si>
    <t>APOYO PLAN TODOS SOMOS PAZCIFICO EN EL LITORAL PACIFICO  NACIONAL</t>
  </si>
  <si>
    <t>C-1302-1000-13</t>
  </si>
  <si>
    <t>13</t>
  </si>
  <si>
    <t>DISTRIBUCIÓN COBERTURAS DE TASA DE INTERÉS PARA FINANCIACIÓN DE VIVIENDA NUEVA.  NACIONAL</t>
  </si>
  <si>
    <t>C-1302-1000-14</t>
  </si>
  <si>
    <t>14</t>
  </si>
  <si>
    <t>APOYO A PROYECTOS DE INVERSIÓN A NIVEL  NACIONAL-[DISTRIBUCION PREVIO CONCEPTO DNP]</t>
  </si>
  <si>
    <t>C-1302-1000-15</t>
  </si>
  <si>
    <t>15</t>
  </si>
  <si>
    <t>FORTALECIMIENTO DEL SEGUIMIENTO Y EVALUACIÓN FINANCIERA Y FISCAL DEL SISTEMA GENERAL DE SEGURIDAD SOCIAL EN SALUD (SGSSS) Y DEL SISTEMA GENERAL DE RIESGOS LABORALES (SGRL)   NACIONAL</t>
  </si>
  <si>
    <t>C-1302-1000-17</t>
  </si>
  <si>
    <t>17</t>
  </si>
  <si>
    <t>DESARROLLO E IMPLEMENTACIÓN DE UNA ESTRATEGIA PARA COBERTURAS DE LOS PRECIOS DEL PETRÓLEO PARA COLOMBIA  NACIONAL</t>
  </si>
  <si>
    <t>C-1305-1000-1</t>
  </si>
  <si>
    <t>1305</t>
  </si>
  <si>
    <t>1</t>
  </si>
  <si>
    <t>APOYO AL FONDO DIAN PARA COLOMBIA NACIONAL</t>
  </si>
  <si>
    <t>C-1399-1000-3</t>
  </si>
  <si>
    <t>1399</t>
  </si>
  <si>
    <t>3</t>
  </si>
  <si>
    <t>FORTALECIMIENTO DE LAS COMPETENCIAS TÉCNICAS DE LOS FUNCIONARIOS DEL MHCP  NACIONAL</t>
  </si>
  <si>
    <t>C-1399-1000-4</t>
  </si>
  <si>
    <t>4</t>
  </si>
  <si>
    <t>FORTALECIMIENTO DEL GOBIERNO Y LA GESTIÓN DE SERVICIOS TIC EN EL MHCP  BOGOTÁ</t>
  </si>
  <si>
    <t>C-1399-1000-5</t>
  </si>
  <si>
    <t>MEJORAMIENTO Y REFORZAMIENTO SEDES DEL MINISTERIO DE HACIENDA Y CRÉDITO PÚBLICO  BOGOTÁ</t>
  </si>
  <si>
    <t>C-1399-1000-6</t>
  </si>
  <si>
    <t>FORTALECIMIENTO DE LA GESTION INSTITUCIONAL CON PROCESOS DE CONOCIMIENTO, INNOVACION Y OPEN GOVERNMENT  NACIONAL</t>
  </si>
  <si>
    <t>C-1399-1000-7</t>
  </si>
  <si>
    <t>FORTALECIMIENTO DE LA GESTION DOCUMENTAL INSTITUCIONAL DEL MINISTERIO DE HACIENDA Y CREDITO PUBLICO  NACIONAL</t>
  </si>
  <si>
    <t>C-2404-0600-1</t>
  </si>
  <si>
    <t>2404</t>
  </si>
  <si>
    <t>0600</t>
  </si>
  <si>
    <t>IMPLANTACIÓN DEL REGIOTRAM DE OCCIDENTE ENTRE BOGOTÁ Y FACATATIVÁ</t>
  </si>
  <si>
    <t>C-2408-0600-1</t>
  </si>
  <si>
    <t>2408</t>
  </si>
  <si>
    <t>CONSTRUCCIÓN DE LAS FASES II Y III DE LA EXTENSIÓN DE LA TRONCAL NORTE QUITO SUR DEL SISTEMA TRANSMILENIO   SOACHA</t>
  </si>
  <si>
    <t>C-2408-0600-2</t>
  </si>
  <si>
    <t>2</t>
  </si>
  <si>
    <t>IMPLEMENTACIÓN SISTEMA ESTRATÉGICO DE TRANSPORTE PÚBLICO SETP EN EL MUNICIPIO DE  NEIVA</t>
  </si>
  <si>
    <t>C-2408-0600-3</t>
  </si>
  <si>
    <t>IMPLEMENTACIÓN SISTEMA ESTRATÉGICO DE TRANSPORTE PÚBLICO DEL MUNICIPIO  POPAYÁN</t>
  </si>
  <si>
    <t>C-2408-0600-5</t>
  </si>
  <si>
    <t>IMPLEMENTACIÓN SISTEMA ESTRATÉGICO DE TRANSPORTE PÚBLICO DEL MUNICIPIO  MONTERÍA</t>
  </si>
  <si>
    <t>C-2408-0600-6</t>
  </si>
  <si>
    <t>IMPLEMENTACIÓN DEL SISTEMA ESTRATÉGICO DE TRANSPORTE PÚBLICO DE  SINCELEJO</t>
  </si>
  <si>
    <t>C-2408-0600-7</t>
  </si>
  <si>
    <t>IMPLEMENTACIÓN SISTEMA ESTRATÉGICO DE TRANSPORTE PÚBLICO DE PASAJEROS PARA EL MUNICIPIO DE VALLEDUPAR</t>
  </si>
  <si>
    <t>C-2408-0600-8</t>
  </si>
  <si>
    <t>8</t>
  </si>
  <si>
    <t>IMPLEMENTACIÓN SISTEMA ESTRATÉGICO DE TRANSPORTE PÚBLICO SETP EN EL MUNICIPIO DE    ARMENIA</t>
  </si>
  <si>
    <t>C-2408-0600-9</t>
  </si>
  <si>
    <t>9</t>
  </si>
  <si>
    <t>IMPLEMENTACIÓN SISTEMA ESTRATÉGICO DE TRANSPORTE PÚBLICO DEL MUNICIPIO  DE  SANTA MARTA</t>
  </si>
  <si>
    <t>C-2408-0600-13</t>
  </si>
  <si>
    <t>IMPLEMENTACIÓN SISTEMA INTEGRADO DE TRANSPORTE MASIVO  ENVIGADO, MEDELLÍN, ITAGUI</t>
  </si>
  <si>
    <t>C-2408-0600-14</t>
  </si>
  <si>
    <t>CONSTRUCCIÓN TRAMO 1 DE LA PRIMERA LÍNEA DE METRO DE BOGOTÁ PARA MEJORAR LAS CONDICIONES DE MOVILIDAD DE SUS HABITANTES.  BOGOTÁ</t>
  </si>
  <si>
    <t>13-01-17</t>
  </si>
  <si>
    <t>UNIDAD ADMINISTRATIVA ESPECIAL AGENCIA DEL INSPECTOR GENERAL DE TRIBUTOS, RENTAS Y CONTRIBUCIONES PARAFISCALES (ITRC)</t>
  </si>
  <si>
    <t>C-1304-1000-2</t>
  </si>
  <si>
    <t>1304</t>
  </si>
  <si>
    <t>IMPLEMENTACIÓN SISTEMA INTEGRAL DE INFORMACIÓN PARA LA PREVENCIÓN DEL FRAUDE Y LA CORRUPCIÓN EN LAS ENTIDADES VIGILADAS  NACIONAL</t>
  </si>
  <si>
    <t>C-1399-1000-1</t>
  </si>
  <si>
    <t>FORTALECIMIENTO DE LA GESTIÓN DOCUMENTAL EN LA AGENCIA ITRC BOGOTÁ</t>
  </si>
  <si>
    <t>13-01-18</t>
  </si>
  <si>
    <t>UNIDAD ADMINISTRATIVA ESPECIAL UNIDAD DE PROYECCIÓN NORMATIVA Y ESTUDIOS DE REGULACIÓN FINANCIERA (URF)</t>
  </si>
  <si>
    <t>13-08-00</t>
  </si>
  <si>
    <t>UNIDAD ADMINISTRATIVA ESPECIAL CONTADURÍA GENERAL DE LA NACIÓN</t>
  </si>
  <si>
    <t>A-08-05</t>
  </si>
  <si>
    <t>MULTAS, SANCIONES E INTERESES DE MORA</t>
  </si>
  <si>
    <t>FORTALECIMIENTO DE LOS  CONTROLES   DE LA  INFORMACIÓN  CONTABLE PÚBLICA REPORTADA POR LAS ENTIDADES REGULADAS POR LA CGN A NIVEL  NACIONAL</t>
  </si>
  <si>
    <t>FORTALECIMIENTO DE LA GENERACIÓN DE INFORMACIÓN DESDE EL SISTEMA  DE INFORMACIÓN MISIONAL DE LA CGN  BOGOTÁ</t>
  </si>
  <si>
    <t>CAPACITACIÓN DIVULGACIÓN Y ASISTENCIA TÉCNICA EN EL MODELO COLOMBIANO DE REGULACIÓN CONTABLE PÚBLICA  NACIONAL</t>
  </si>
  <si>
    <t>C-1301-1000-8</t>
  </si>
  <si>
    <t>ACTUALIZACIÓN DE LA REGULACIÓN CONTABLE PÚBLICA EN CONVERGENCIA CON ESTÁNDARES INTERNACIONALES DE INFORMACIÓN FINANCIERA  NACIONAL</t>
  </si>
  <si>
    <t>C-1301-1000-9</t>
  </si>
  <si>
    <t>ADECUACIÓN FINANCIERA Y ESTADÍSTICA A LOS NUEVOS MARCOS NORMATIVOS  NACIONAL</t>
  </si>
  <si>
    <t>FORTALECIMIENTO E INTEGRACIÓN DE LOS SISTEMAS DE GESTIÓN Y CONTROL DE LA CGN A TRAVÉS DEL SISTEMA INTEGRADO DE GESTIÓN INSTITUCIONAL - SIGI  NACIONAL</t>
  </si>
  <si>
    <t>FORTALECIMIENTO DE LA PLATAFORMA TECNOLÓGICA PARA LA PRESTACIÓN DE LOS SERVICIOS DE LA CGN  NACIONAL</t>
  </si>
  <si>
    <t>13-09-00</t>
  </si>
  <si>
    <t>SUPERINTENDENCIA DE LA ECONOMÍA SOLIDARIA</t>
  </si>
  <si>
    <t>Propios</t>
  </si>
  <si>
    <t>20</t>
  </si>
  <si>
    <t>21</t>
  </si>
  <si>
    <t>C-1304-1000-4</t>
  </si>
  <si>
    <t>IMPLEMENTACIÓN DE LA SUPERVISIÓN BASADA EN RIESGOS EN LA SUPERINTENDENCIA DE LA ECONOMÍA SOLIDARIA A NIVEL  NACIONAL</t>
  </si>
  <si>
    <t>C-1304-1000-5</t>
  </si>
  <si>
    <t>PREVENCIÓN DE LOS RIESGOS JURÍDICOS Y FINANCIEROS DE LAS ORGANIZACIONES SOLIDARIAS A NIVEL   NACIONAL</t>
  </si>
  <si>
    <t>C-1304-1000-6</t>
  </si>
  <si>
    <t>FORTALECIMIENTO DE LA SUPERVISIÓN DE FONDOS DE EMPLEADOS Y MUTUALES QUE EJERCEN LA ACTIVIDAD DE AHORRO Y CRÉDITO A NIVEL  NACIONAL</t>
  </si>
  <si>
    <t>C-1304-1000-7</t>
  </si>
  <si>
    <t>FORTALECIMIENTO DEL BUEN GOBIERNO EN LAS COOPERATIVAS DE AHORRO Y CRÉDITO A NIVEL  NACIONAL</t>
  </si>
  <si>
    <t>C-1304-1000-8</t>
  </si>
  <si>
    <t>FORTALECIMIENTO DEL SECTOR DE LA ECONOMÍA SOLIDARÍA EN MATERIA NORMATIVA Y REGULATORIA A NIVEL  NACIONAL</t>
  </si>
  <si>
    <t>ADMINISTRACIÓN DEL ACERVO DOCUMENTAL DE LA SUPERSOLIDARIA  BOGOTÁ</t>
  </si>
  <si>
    <t>FORTALECIMIENTO DE LA ARQUITECTURA TECNOLÓGICA DE LA SUPERSOLIDARIA EN  BOGOTÁ</t>
  </si>
  <si>
    <t>IMPLEMENTACIÓN DE LOS SISTEMAS DE GESTIÓN DE LA SUPERSOLIDARIA EN   BOGOTÁ</t>
  </si>
  <si>
    <t>ADQUISICIÓN DE UNA NUEVA SEDE INTEGRADA PARA LA SUPERSOLIDARIA EN BOGOTÁ</t>
  </si>
  <si>
    <t>13-10-00</t>
  </si>
  <si>
    <t>UNIDAD ADMINISTRATIVA ESPECIAL DIRECCIÓN DE IMPUESTOS Y ADUANAS NACIONALES</t>
  </si>
  <si>
    <t>A-01-02-01</t>
  </si>
  <si>
    <t>A-01-02-02</t>
  </si>
  <si>
    <t>A-01-02-03</t>
  </si>
  <si>
    <t>A-07-04</t>
  </si>
  <si>
    <t>07</t>
  </si>
  <si>
    <t>DEVOLUCIONES TRIBUTARIAS</t>
  </si>
  <si>
    <t>A-08-04-04</t>
  </si>
  <si>
    <t>CONTRIBUCIÓN DE VALORIZACIÓN MUNICIPAL</t>
  </si>
  <si>
    <t>C-1305-1000-6</t>
  </si>
  <si>
    <t>IMPLEMENTACIÓN IMPULSO Y MASIFICACIÓN DE LA FACTURA ELECTRÓNICA EN COLOMBIA  NACIONAL</t>
  </si>
  <si>
    <t>C-1305-1000-7</t>
  </si>
  <si>
    <t>FORTALECIMIENTO  Y DOTACION DEL LABORATORIO NACIONAL DE ADUANAS  NACIONAL</t>
  </si>
  <si>
    <t>C-1305-1000-8</t>
  </si>
  <si>
    <t>IMPLEMENTACIÓN DEL PLAN DE MODERNIZACIÓN TECNOLÓGICA EN LA DIAN A NIVEL  NACIONAL</t>
  </si>
  <si>
    <t>C-1305-1000-9</t>
  </si>
  <si>
    <t>IMPLANTACIÓN PLAN ANUAL ANTIEVASION  NACIONAL</t>
  </si>
  <si>
    <t>MANTENIMIENTO Y ADECUACIÓN DE LA INFRAESTRUCTURA FÍSICA DE LA DIRECCIÓN DE IMPUESTOS Y ADUANAS NACIONALES A NIVEL NACIONAL</t>
  </si>
  <si>
    <t>ADQUISICIÓN DE INMUEBLE(S) PARA LA AMPLIACIÓN DE LA SEDE DE LA DIRECCIÓN SECCIONAL DE IMPUESTOS Y ADUANAS DE LA U.A.E. DIAN EN LA CIUDAD DE VALLEDUPAR</t>
  </si>
  <si>
    <t>13-12-00</t>
  </si>
  <si>
    <t>UNIDAD DE INFORMACIÓN Y ANÁLISIS FINANCIERO</t>
  </si>
  <si>
    <t>INCREMENTO DE LOS NIVELES DE EFICIENCIA DE LAS LABORES DE INTELIGENCIA EN LA LUCHA CONTRA EL LAVADO DE ACTIVOS Y LA FINANCIACIÓN DEL TERRORISMO A NIVEL  NACIONAL</t>
  </si>
  <si>
    <t>AMPLIACIÓN DE LA CAPACIDAD INSTITUCIONAL EN EL APOYO A LOS PROCESOS MISIONALES A NIVEL  NACIONAL</t>
  </si>
  <si>
    <t>13-13-00</t>
  </si>
  <si>
    <t>SUPERINTENDENCIA FINANCIERA DE COLOMBIA</t>
  </si>
  <si>
    <t>A-03-04-02-001</t>
  </si>
  <si>
    <t>MESADAS PENSIONALES (DE PENSIONES)</t>
  </si>
  <si>
    <t>A-03-04-02-002</t>
  </si>
  <si>
    <t>CUOTAS PARTES PENSIONALES (DE PENSIONES)</t>
  </si>
  <si>
    <t>A-03-04-02-014</t>
  </si>
  <si>
    <t>AUXILIO FUNERARIO (NO DE PENSIONES)</t>
  </si>
  <si>
    <t>A-03-04-02-029</t>
  </si>
  <si>
    <t>PLANES COMPLEMENTARIOS DE SALUD (NO DE PENSIONES).</t>
  </si>
  <si>
    <t>C-1304-1000-1</t>
  </si>
  <si>
    <t>FORTALECIMIENTO DE LA CAPACIDAD DE LA SUPERINTENDENCIA FINANCIERA DE COLOMBIA PARA LA PROTECCION AL CONSUMIDOR FINANCIERO  NACIONAL</t>
  </si>
  <si>
    <t>FORTALECIMIENTO DE LA PLATAFORMA TECNOLÓGICA DE LA SUPERINTENDENCIA FINANCIERA DE COLOMBIA  BOGOTÁ</t>
  </si>
  <si>
    <t>CAPACITACIÓN Y ENTRENAMIENTO PARA EL FORTALECIMIENTO DE COMPETENCIAS EN SUPERVISIÓN FINANCIERA  BOGOTÁ</t>
  </si>
  <si>
    <t>MEJORAMIENTO DEL EDIFICIO SEDE DE LA SUPERINTENDENCIA FINANCIERA DE COLOMBIA  BOGOTÁ</t>
  </si>
  <si>
    <t>FORTALECIMIENTO E INTEGRACIÓN DE LOS SISTEMAS DE GESTIÓN DE LA SUPERINTENDENCIA FINANCIERA DE COLOMBIA. BOGOTÁ</t>
  </si>
  <si>
    <t>C-1399-1000-8</t>
  </si>
  <si>
    <t>FORTALECIMIENTO DE LA CAPACIDAD DE LA SUPERINTENDENCIA FINANCIERA DE COLOMBIA PARA PRESTAR SERVICIO AL CIUDADANO A NIVEL NACIONAL.  BOGOTA</t>
  </si>
  <si>
    <t>13-14-01</t>
  </si>
  <si>
    <t>UNIDAD ADMINISTRATIVA ESPECIAL DE GESTIÓN  PENSIONAL Y CONTRIBUCIONES PARAFISCALES DE LA PROTECCIÓN SOCIAL (UGPPP) - GESTIÓN GENERAL</t>
  </si>
  <si>
    <t>B-10-01-03</t>
  </si>
  <si>
    <t>OTRAS CUENTAS POR PAGAR</t>
  </si>
  <si>
    <t>MEJORAMIENTO DEL SOPORTE DE LAS TECNOLOGÍAS DE INFORMACIÓN EN LA UGPP  BOGOTÁ</t>
  </si>
  <si>
    <t>13-15-00</t>
  </si>
  <si>
    <t>FONDO ADAPTACIÓN</t>
  </si>
  <si>
    <t>C-1303-1000-2</t>
  </si>
  <si>
    <t>1303</t>
  </si>
  <si>
    <t>RECONSTRUCCIÓN DE ZONAS E INFRAESTRUCTURAS AFECTADAS POR LA OCURRENCIA DEL FENÓMENO DE LA NIÑA 2010-2011.  NACIONAL-[PREVIO CONCEPTO DNP]</t>
  </si>
  <si>
    <t>VIGENCIA 2023</t>
  </si>
  <si>
    <t>ENTIDAD</t>
  </si>
  <si>
    <t>MINISTERIO DE HACIENDA Y CREDITO PUBLICO - GESTION GENERAL</t>
  </si>
  <si>
    <t>OTRAS TRANSFERENCIAS - DISTRIBUCIÓN PREVIO CONCEPTO DGPPN. Rec 10 CSF</t>
  </si>
  <si>
    <t>OTRAS TRANSFERENCIAS - DISTRIBUCIÓN PREVIO CONCEPTO DGPPN. Rec 11 SSF</t>
  </si>
  <si>
    <t>APORTES A FINDETER - SUBSIDIOS PARA OPERACIONES DE REDESCUENTO PARA PROYECTOS DE INVERSIÓN PARÁGRAFO ÚNICO, NUMERAL 3 ART. 270 DEL  ESTATUTO  ORGÁNICO DEL SISTEMA FINANCIERO</t>
  </si>
  <si>
    <t>APOYO A PROYECTOS DE INVERSIÓN A NIVEL  NACIONAL-[DISTRIBUCION PREVIO CONCEPTO DNP]. Rec 10 CSF</t>
  </si>
  <si>
    <t>APOYO A PROYECTOS DE INVERSIÓN A NIVEL  NACIONAL-[DISTRIBUCION PREVIO CONCEPTO DNP]. Rec 11 SSF</t>
  </si>
  <si>
    <t>APOYO A PROYECTOS DE INVERSIÓN A NIVEL  NACIONAL-[DISTRIBUCION PREVIO CONCEPTO DNP] Rec 11 CSF</t>
  </si>
  <si>
    <t>UNIDAD ADMINISTRATIVA ESPECIAL AGENCIA DEL INSPECTOR GENERAL DE TRIBUTOS, RENTAS Y CONTRIBUCIONES PARAFISCALES ITRC</t>
  </si>
  <si>
    <t>UNIDAD ADMINISTRATIVA ESPECIAL UNIDAD DE PROYECCIÓN NORMATIVA Y ESTUDIOS DE REGULACIÓN FINANCIERA URF</t>
  </si>
  <si>
    <t>UNIDAD ADMINISTRATIVA ESPECIAL CONTADURIA GENERAL DE LA NACION</t>
  </si>
  <si>
    <t>SUPERINTENDENCIA DE LA ECONOMIA SOLIDARIA</t>
  </si>
  <si>
    <t>UNIDAD ADMINISTRATIVA ESPECIAL DIRECCION DE IMPUESTOS Y ADUANAS NACIONALES</t>
  </si>
  <si>
    <t>UNIDAD DE INFORMACION Y ANALISIS FINANCIERO</t>
  </si>
  <si>
    <t>UGPPP - GESTION GENERAL</t>
  </si>
  <si>
    <t>FONDO ADAPTACION</t>
  </si>
  <si>
    <t>Enero-Julio</t>
  </si>
  <si>
    <t>C-1301-1000-5-803001</t>
  </si>
  <si>
    <t>803001</t>
  </si>
  <si>
    <t>8. ESTABILIDAD MACROECONÓMICA / 1. ADMINISTRACIÓN EFICIENTE DE LOS RECURSOS PÚBLICOS</t>
  </si>
  <si>
    <t>C-1301-1000-6-803001</t>
  </si>
  <si>
    <t>C-1301-1000-7-53105B</t>
  </si>
  <si>
    <t>53105B</t>
  </si>
  <si>
    <t>5. CONVERGENCIA REGIONAL / B. ENTIDADES PÚBLICAS TERRITORIALES Y NACIONALES FORTALECIDAS</t>
  </si>
  <si>
    <t>C-1302-1000-11-803001</t>
  </si>
  <si>
    <t>C-1302-1000-12-51102H</t>
  </si>
  <si>
    <t>51102H</t>
  </si>
  <si>
    <t>5. CONVERGENCIA REGIONAL / H. ACCESO A SERVICIOS PÚBLICOS A PARTIR DE LAS CAPACIDADES Y NECESIDADES DE LOS TERRITORIOS</t>
  </si>
  <si>
    <t>C-1302-1000-13-803001</t>
  </si>
  <si>
    <t>C-1302-1000-14-803001</t>
  </si>
  <si>
    <t>C-1302-1000-15-803001</t>
  </si>
  <si>
    <t>C-1302-1000-17-803001</t>
  </si>
  <si>
    <t>C-1305-1000-1-803005</t>
  </si>
  <si>
    <t>803005</t>
  </si>
  <si>
    <t>8. ESTABILIDAD MACROECONÓMICA / 5. MODERNIZACIÓN DE LA DIRECCIÓN DE IMPUESTOS Y ADUANAS NACIONALES (DIAN)</t>
  </si>
  <si>
    <t>C-1399-1000-3-803001</t>
  </si>
  <si>
    <t>C-1399-1000-4-803001</t>
  </si>
  <si>
    <t>C-1399-1000-5-803001</t>
  </si>
  <si>
    <t>C-1399-1000-6-803001</t>
  </si>
  <si>
    <t>C-1399-1000-7-803001</t>
  </si>
  <si>
    <t>C-2404-0600-0-20103B</t>
  </si>
  <si>
    <t>0</t>
  </si>
  <si>
    <t>20103B</t>
  </si>
  <si>
    <t>2. SEGURIDAD HUMANA Y JUSTICIA SOCIAL / B. FINANCIACIÓN SOSTENIBLE DE LOS SISTEMAS DE TRANSPORTE PÚBLICO</t>
  </si>
  <si>
    <t>C-2404-0600-1-20103B</t>
  </si>
  <si>
    <t>C-2408-0600-0-20103B</t>
  </si>
  <si>
    <t>C-2408-0600-1-20103B</t>
  </si>
  <si>
    <t>C-2408-0600-2-20103B</t>
  </si>
  <si>
    <t>C-2408-0600-3-20103B</t>
  </si>
  <si>
    <t>C-2408-0600-8-20103B</t>
  </si>
  <si>
    <t>C-2408-0600-9-20103B</t>
  </si>
  <si>
    <t>C-2408-0600-10-20103B</t>
  </si>
  <si>
    <t>C-2408-0600-14-20103B</t>
  </si>
  <si>
    <t>C-2408-0600-15-20103B</t>
  </si>
  <si>
    <t>C-2408-0600-16-20103B</t>
  </si>
  <si>
    <t>16</t>
  </si>
  <si>
    <t>C-2408-0600-18-20103B</t>
  </si>
  <si>
    <t>18</t>
  </si>
  <si>
    <t>C-1304-1000-2-803001</t>
  </si>
  <si>
    <t>C-1399-1000-1-803001</t>
  </si>
  <si>
    <t>C-1301-1000-7-803001</t>
  </si>
  <si>
    <t>C-1301-1000-10-803001</t>
  </si>
  <si>
    <t>C-1301-1000-11-803001</t>
  </si>
  <si>
    <t>C-1304-1000-9-803001</t>
  </si>
  <si>
    <t>C-1399-1000-8-803001</t>
  </si>
  <si>
    <t>C-1399-1000-9-803001</t>
  </si>
  <si>
    <t>C-1305-1000-7-803005</t>
  </si>
  <si>
    <t>C-1305-1000-8-803005</t>
  </si>
  <si>
    <t>C-1305-1000-9-803005</t>
  </si>
  <si>
    <t>C-1305-1000-10-803005</t>
  </si>
  <si>
    <t>C-1399-1000-4-53105B</t>
  </si>
  <si>
    <t>C-1304-1000-2-20106B</t>
  </si>
  <si>
    <t>20106B</t>
  </si>
  <si>
    <t>2. SEGURIDAD HUMANA Y JUSTICIA SOCIAL / B. DESARTICULACIÓN CORRESPONSABLE DEL MULTICRIMEN</t>
  </si>
  <si>
    <t>C-1399-1000-1-20106B</t>
  </si>
  <si>
    <t>C-1304-1000-1-803001</t>
  </si>
  <si>
    <t>C-1303-1000-6-40404E</t>
  </si>
  <si>
    <t>40404E</t>
  </si>
  <si>
    <t>4. TRANSFORMACIÓN PRODUCTIVA, INTERNACIONALIZACIÓN Y ACCIÓN CLÍMATICA / E. REDUCCIÓN DE LA VULNERABILIDAD FISCAL Y FINANCIERA ANTE RIESGOS CLIMÁTICOS Y DESASTRES</t>
  </si>
  <si>
    <t>VIGENCIA 2024</t>
  </si>
  <si>
    <t>A-04-02-05-01</t>
  </si>
  <si>
    <t>C-1304-1000-9</t>
  </si>
  <si>
    <t>FORTALECIMIENTO DE LAS CAPACIDADES PARA EJERCER LA LABOR DE SUPERVISiÓN ALAS
ORGANIZACIONES VIGILADAS POR LA
SUPERINTENDENCIA DE LA ECONOMíA SOLIDARIA A
NIVEL NACIONAL NACIONAL</t>
  </si>
  <si>
    <t>IMPLEMENTACION SISTEMA INTEGRAL DE 
INFORMACI6N PARA LA PREVENCI6N DEL FRAUDE Y
LA CORRUPCI6N EN LAS ENTIDADES VIGILADAS
NACIONAL</t>
  </si>
  <si>
    <t>MEJORAMIENTO DEL SOPORTE DE LAS
TECNOLOGíAS DE INFORMACiÓN EN LA UGPP
BOGOTÁ</t>
  </si>
  <si>
    <t>SOR
ORD</t>
  </si>
  <si>
    <t>ITEM</t>
  </si>
  <si>
    <t>SUB
ITEM</t>
  </si>
  <si>
    <t>C-1301-1000-8-803001</t>
  </si>
  <si>
    <t>EN MILLONES</t>
  </si>
  <si>
    <t>TOTAL FUNCIONAMIENTO</t>
  </si>
  <si>
    <t>TOTAL DEUDA</t>
  </si>
  <si>
    <t>TOTAL INVERSION</t>
  </si>
  <si>
    <t>Total</t>
  </si>
  <si>
    <t>TOTALES</t>
  </si>
  <si>
    <t>TOTALES EN MILLONES</t>
  </si>
  <si>
    <t>Dif fila 226 y 231</t>
  </si>
  <si>
    <t>SUB
ITEM 2</t>
  </si>
  <si>
    <t>Provisiones</t>
  </si>
  <si>
    <t>Clasif Inversión
130101</t>
  </si>
  <si>
    <t>C-1302-1000-19-803001</t>
  </si>
  <si>
    <t>19</t>
  </si>
  <si>
    <t>C-2408-0600-13-20103B</t>
  </si>
  <si>
    <t>C-1399-1000-2-803001</t>
  </si>
  <si>
    <t>C-1305-1000-11-803005</t>
  </si>
  <si>
    <t>C-1399-1000-10-803001</t>
  </si>
  <si>
    <t>C-1302-1000-1-801002</t>
  </si>
  <si>
    <t>801002</t>
  </si>
  <si>
    <t xml:space="preserve">8. ESTABILIDAD MACROECONÓMICA / 2. COLOMBIA: CRECIMIENTO 2022 - 2026
</t>
  </si>
  <si>
    <t>TOTAL</t>
  </si>
  <si>
    <t>TOTAL  EN MILLONES</t>
  </si>
  <si>
    <t>DIF APR INICIAL - APR VIGENTE</t>
  </si>
  <si>
    <t>SECTOR HACIENDA</t>
  </si>
  <si>
    <t>DIF MES ANTERIOR</t>
  </si>
  <si>
    <t>TOTAL SERVICIO A LA DEUDA</t>
  </si>
  <si>
    <t>MHCP</t>
  </si>
  <si>
    <t>PREVIO CONCEPTO MHCP</t>
  </si>
  <si>
    <t>Recurso:</t>
  </si>
  <si>
    <t>EJECUCION SIN PREVIO CONCEPTO MHCP</t>
  </si>
  <si>
    <t>COMPOSICION GASTOS DE FUNC E INVERSION MHCP</t>
  </si>
  <si>
    <t>% PART COMP/APR VIG</t>
  </si>
  <si>
    <t>% PART OBL/APR VIG</t>
  </si>
  <si>
    <t>FUNCIONAMIENTO</t>
  </si>
  <si>
    <t>INVERSION</t>
  </si>
  <si>
    <t>PROVISIONES FUNCIONAMIENTO</t>
  </si>
  <si>
    <t>OTROS GASTOS PERSONAL-DIST.PREVIO</t>
  </si>
  <si>
    <t>Rubros</t>
  </si>
  <si>
    <t>OTRAS TRANSFERENCIAS -DIST PREVIO</t>
  </si>
  <si>
    <t>FONDO DE COMPENSACION INTERM</t>
  </si>
  <si>
    <t>A UNIVERSIDADES</t>
  </si>
  <si>
    <t>GASTOS INHERENTES</t>
  </si>
  <si>
    <t>Valor del Anteproyecto</t>
  </si>
  <si>
    <t>SENTENCIAS Y CONCILIACIONES (CIDH)</t>
  </si>
  <si>
    <t>FALLOS NACIONALES</t>
  </si>
  <si>
    <t>PROVISIONES INVERSIÓN</t>
  </si>
  <si>
    <t>APOYO</t>
  </si>
  <si>
    <t>E</t>
  </si>
  <si>
    <t>OTROS ESTRATEGICOS</t>
  </si>
  <si>
    <t>T</t>
  </si>
  <si>
    <t>STM</t>
  </si>
  <si>
    <t>M</t>
  </si>
  <si>
    <t>MISIONALES</t>
  </si>
  <si>
    <t>VIGENCIA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</si>
</sst>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7" formatCode="&quot;$&quot;\ #,##0.00;\-&quot;$&quot;\ #,##0.00"/>
    <numFmt numFmtId="43" formatCode="_-* #,##0.00_-;\-* #,##0.00_-;_-* &quot;-&quot;??_-;_-@_-"/>
    <numFmt numFmtId="164" formatCode="[$-1240A]&quot;$&quot;\ #,##0.00;\-&quot;$&quot;\ #,##0.00"/>
    <numFmt numFmtId="165" formatCode="_-* #,##0.00\ _€_-;\-* #,##0.00\ _€_-;_-* &quot;-&quot;??\ _€_-;_-@_-"/>
    <numFmt numFmtId="166" formatCode="0.0%"/>
  </numFmts>
  <fonts count="2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Arial Narrow"/>
      <family val="2"/>
    </font>
    <font>
      <sz val="7"/>
      <color rgb="FF000000"/>
      <name val="Arial Narrow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11"/>
      <color theme="3"/>
      <name val="Calibri"/>
      <family val="2"/>
    </font>
    <font>
      <b/>
      <sz val="11"/>
      <name val="Calibri"/>
      <family val="2"/>
    </font>
    <font>
      <sz val="11"/>
      <name val="Times New Roman"/>
      <family val="1"/>
    </font>
    <font>
      <b/>
      <sz val="9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b/>
      <sz val="18"/>
      <name val="Times New Roman"/>
      <family val="1"/>
    </font>
    <font>
      <b/>
      <sz val="11"/>
      <color theme="0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u/>
      <sz val="1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8"/>
      <name val="Times New Roman"/>
      <family val="1"/>
    </font>
    <font>
      <b/>
      <u/>
      <sz val="8"/>
      <name val="Times New Roman"/>
      <family val="1"/>
    </font>
    <font>
      <b/>
      <sz val="9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4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0" fontId="5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vertical="center" wrapText="1" readingOrder="1"/>
    </xf>
    <xf numFmtId="164" fontId="10" fillId="0" borderId="1" xfId="0" applyNumberFormat="1" applyFont="1" applyBorder="1" applyAlignment="1">
      <alignment horizontal="right" vertical="center" wrapText="1" readingOrder="1"/>
    </xf>
    <xf numFmtId="0" fontId="9" fillId="4" borderId="0" xfId="0" applyFont="1" applyFill="1" applyAlignment="1">
      <alignment wrapText="1"/>
    </xf>
    <xf numFmtId="0" fontId="12" fillId="6" borderId="0" xfId="0" applyFont="1" applyFill="1" applyAlignment="1">
      <alignment wrapText="1"/>
    </xf>
    <xf numFmtId="0" fontId="12" fillId="7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2" fillId="4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8" fillId="5" borderId="1" xfId="0" applyFont="1" applyFill="1" applyBorder="1" applyAlignment="1">
      <alignment horizontal="center" vertical="center" wrapText="1" readingOrder="1"/>
    </xf>
    <xf numFmtId="5" fontId="9" fillId="4" borderId="0" xfId="0" applyNumberFormat="1" applyFont="1" applyFill="1" applyAlignment="1">
      <alignment wrapText="1"/>
    </xf>
    <xf numFmtId="5" fontId="9" fillId="0" borderId="0" xfId="0" applyNumberFormat="1" applyFont="1" applyAlignment="1">
      <alignment wrapText="1"/>
    </xf>
    <xf numFmtId="0" fontId="11" fillId="4" borderId="0" xfId="0" applyFont="1" applyFill="1" applyAlignment="1">
      <alignment wrapText="1"/>
    </xf>
    <xf numFmtId="0" fontId="11" fillId="0" borderId="0" xfId="0" applyFont="1" applyAlignment="1">
      <alignment wrapText="1"/>
    </xf>
    <xf numFmtId="5" fontId="12" fillId="0" borderId="0" xfId="0" applyNumberFormat="1" applyFont="1" applyAlignment="1">
      <alignment wrapText="1"/>
    </xf>
    <xf numFmtId="164" fontId="12" fillId="4" borderId="0" xfId="0" applyNumberFormat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9" fillId="4" borderId="0" xfId="0" applyNumberFormat="1" applyFont="1" applyFill="1" applyAlignment="1">
      <alignment wrapText="1"/>
    </xf>
    <xf numFmtId="7" fontId="9" fillId="0" borderId="0" xfId="0" applyNumberFormat="1" applyFont="1" applyAlignment="1">
      <alignment wrapText="1"/>
    </xf>
    <xf numFmtId="0" fontId="8" fillId="0" borderId="1" xfId="0" applyFont="1" applyBorder="1" applyAlignment="1" applyProtection="1">
      <alignment horizontal="center" vertical="center" wrapText="1" readingOrder="1"/>
      <protection locked="0"/>
    </xf>
    <xf numFmtId="1" fontId="13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1" fontId="13" fillId="4" borderId="0" xfId="0" applyNumberFormat="1" applyFont="1" applyFill="1" applyAlignment="1">
      <alignment wrapText="1"/>
    </xf>
    <xf numFmtId="0" fontId="13" fillId="4" borderId="0" xfId="0" applyFont="1" applyFill="1" applyAlignment="1">
      <alignment wrapText="1"/>
    </xf>
    <xf numFmtId="1" fontId="14" fillId="8" borderId="1" xfId="0" applyNumberFormat="1" applyFont="1" applyFill="1" applyBorder="1" applyAlignment="1">
      <alignment horizontal="center" vertical="center" wrapText="1" readingOrder="1"/>
    </xf>
    <xf numFmtId="0" fontId="10" fillId="0" borderId="1" xfId="0" applyFont="1" applyBorder="1" applyAlignment="1" applyProtection="1">
      <alignment horizontal="center" vertical="center" wrapText="1" readingOrder="1"/>
      <protection locked="0"/>
    </xf>
    <xf numFmtId="0" fontId="10" fillId="0" borderId="1" xfId="0" applyFont="1" applyBorder="1" applyAlignment="1" applyProtection="1">
      <alignment horizontal="left" vertical="center" wrapText="1" readingOrder="1"/>
      <protection locked="0"/>
    </xf>
    <xf numFmtId="0" fontId="10" fillId="0" borderId="1" xfId="0" applyFont="1" applyBorder="1" applyAlignment="1" applyProtection="1">
      <alignment vertical="center" wrapText="1" readingOrder="1"/>
      <protection locked="0"/>
    </xf>
    <xf numFmtId="164" fontId="10" fillId="0" borderId="1" xfId="0" applyNumberFormat="1" applyFont="1" applyBorder="1" applyAlignment="1" applyProtection="1">
      <alignment horizontal="right" vertical="center" wrapText="1" readingOrder="1"/>
      <protection locked="0"/>
    </xf>
    <xf numFmtId="164" fontId="10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1" fontId="10" fillId="0" borderId="1" xfId="0" applyNumberFormat="1" applyFont="1" applyBorder="1" applyAlignment="1">
      <alignment horizontal="right" vertical="center" wrapText="1" readingOrder="1"/>
    </xf>
    <xf numFmtId="5" fontId="13" fillId="4" borderId="0" xfId="0" applyNumberFormat="1" applyFont="1" applyFill="1" applyAlignment="1">
      <alignment wrapText="1"/>
    </xf>
    <xf numFmtId="5" fontId="13" fillId="0" borderId="0" xfId="0" applyNumberFormat="1" applyFont="1" applyAlignment="1">
      <alignment wrapText="1"/>
    </xf>
    <xf numFmtId="0" fontId="15" fillId="9" borderId="0" xfId="0" applyFont="1" applyFill="1" applyAlignment="1">
      <alignment wrapText="1"/>
    </xf>
    <xf numFmtId="164" fontId="15" fillId="9" borderId="0" xfId="0" applyNumberFormat="1" applyFont="1" applyFill="1" applyAlignment="1">
      <alignment wrapText="1"/>
    </xf>
    <xf numFmtId="0" fontId="16" fillId="7" borderId="0" xfId="0" applyFont="1" applyFill="1" applyAlignment="1">
      <alignment wrapText="1"/>
    </xf>
    <xf numFmtId="164" fontId="13" fillId="7" borderId="0" xfId="0" applyNumberFormat="1" applyFont="1" applyFill="1" applyAlignment="1">
      <alignment wrapText="1"/>
    </xf>
    <xf numFmtId="164" fontId="13" fillId="0" borderId="0" xfId="0" applyNumberFormat="1" applyFont="1" applyAlignment="1">
      <alignment wrapText="1"/>
    </xf>
    <xf numFmtId="164" fontId="13" fillId="0" borderId="0" xfId="0" applyNumberFormat="1" applyFont="1" applyAlignment="1">
      <alignment horizontal="right" wrapText="1"/>
    </xf>
    <xf numFmtId="164" fontId="13" fillId="0" borderId="0" xfId="0" applyNumberFormat="1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7" fontId="13" fillId="0" borderId="0" xfId="0" applyNumberFormat="1" applyFont="1" applyAlignment="1" applyProtection="1">
      <alignment wrapText="1"/>
      <protection locked="0"/>
    </xf>
    <xf numFmtId="7" fontId="13" fillId="0" borderId="0" xfId="0" applyNumberFormat="1" applyFont="1" applyAlignment="1">
      <alignment wrapText="1"/>
    </xf>
    <xf numFmtId="43" fontId="13" fillId="7" borderId="0" xfId="1" applyFont="1" applyFill="1" applyAlignment="1">
      <alignment wrapText="1"/>
    </xf>
    <xf numFmtId="0" fontId="16" fillId="10" borderId="0" xfId="0" applyFont="1" applyFill="1" applyAlignment="1">
      <alignment wrapText="1"/>
    </xf>
    <xf numFmtId="43" fontId="13" fillId="10" borderId="0" xfId="1" applyFont="1" applyFill="1" applyAlignment="1">
      <alignment wrapText="1"/>
    </xf>
    <xf numFmtId="165" fontId="18" fillId="9" borderId="0" xfId="0" applyNumberFormat="1" applyFont="1" applyFill="1" applyAlignment="1">
      <alignment wrapText="1"/>
    </xf>
    <xf numFmtId="0" fontId="16" fillId="0" borderId="0" xfId="0" applyFont="1" applyAlignment="1">
      <alignment wrapText="1"/>
    </xf>
    <xf numFmtId="43" fontId="13" fillId="0" borderId="0" xfId="1" applyFont="1" applyFill="1" applyAlignment="1">
      <alignment wrapText="1"/>
    </xf>
    <xf numFmtId="0" fontId="19" fillId="0" borderId="0" xfId="0" applyFont="1" applyAlignment="1">
      <alignment wrapText="1"/>
    </xf>
    <xf numFmtId="0" fontId="20" fillId="7" borderId="0" xfId="0" applyFont="1" applyFill="1" applyAlignment="1">
      <alignment wrapText="1"/>
    </xf>
    <xf numFmtId="0" fontId="21" fillId="0" borderId="0" xfId="0" applyFont="1" applyAlignment="1">
      <alignment wrapText="1"/>
    </xf>
    <xf numFmtId="0" fontId="22" fillId="11" borderId="0" xfId="0" applyFont="1" applyFill="1" applyAlignment="1">
      <alignment wrapText="1"/>
    </xf>
    <xf numFmtId="0" fontId="8" fillId="11" borderId="1" xfId="0" applyFont="1" applyFill="1" applyBorder="1" applyAlignment="1">
      <alignment horizontal="center" vertical="center" wrapText="1" readingOrder="1"/>
    </xf>
    <xf numFmtId="0" fontId="16" fillId="12" borderId="0" xfId="0" applyFont="1" applyFill="1" applyAlignment="1">
      <alignment wrapText="1"/>
    </xf>
    <xf numFmtId="164" fontId="16" fillId="12" borderId="0" xfId="0" applyNumberFormat="1" applyFont="1" applyFill="1" applyAlignment="1">
      <alignment wrapText="1"/>
    </xf>
    <xf numFmtId="166" fontId="23" fillId="0" borderId="1" xfId="0" applyNumberFormat="1" applyFont="1" applyBorder="1" applyAlignment="1">
      <alignment horizontal="right" vertical="center" wrapText="1" readingOrder="1"/>
    </xf>
    <xf numFmtId="0" fontId="24" fillId="0" borderId="0" xfId="0" applyFont="1" applyAlignment="1">
      <alignment wrapText="1"/>
    </xf>
    <xf numFmtId="164" fontId="24" fillId="0" borderId="0" xfId="0" applyNumberFormat="1" applyFont="1" applyAlignment="1">
      <alignment wrapText="1"/>
    </xf>
    <xf numFmtId="164" fontId="24" fillId="4" borderId="0" xfId="0" applyNumberFormat="1" applyFont="1" applyFill="1" applyAlignment="1">
      <alignment wrapText="1"/>
    </xf>
    <xf numFmtId="166" fontId="10" fillId="0" borderId="1" xfId="0" applyNumberFormat="1" applyFont="1" applyBorder="1" applyAlignment="1">
      <alignment horizontal="right" vertical="center" wrapText="1" readingOrder="1"/>
    </xf>
    <xf numFmtId="0" fontId="25" fillId="0" borderId="0" xfId="0" applyFont="1" applyAlignment="1">
      <alignment wrapText="1"/>
    </xf>
    <xf numFmtId="43" fontId="24" fillId="0" borderId="0" xfId="0" applyNumberFormat="1" applyFont="1" applyAlignment="1">
      <alignment wrapText="1"/>
    </xf>
    <xf numFmtId="0" fontId="16" fillId="7" borderId="0" xfId="0" applyFont="1" applyFill="1" applyAlignment="1">
      <alignment horizontal="right" wrapText="1"/>
    </xf>
    <xf numFmtId="0" fontId="16" fillId="7" borderId="0" xfId="0" applyFont="1" applyFill="1" applyAlignment="1">
      <alignment horizontal="left"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1" fontId="26" fillId="0" borderId="0" xfId="0" applyNumberFormat="1" applyFont="1" applyAlignment="1">
      <alignment wrapText="1"/>
    </xf>
    <xf numFmtId="7" fontId="26" fillId="0" borderId="0" xfId="0" applyNumberFormat="1" applyFont="1" applyAlignment="1">
      <alignment wrapText="1"/>
    </xf>
    <xf numFmtId="166" fontId="8" fillId="0" borderId="1" xfId="0" applyNumberFormat="1" applyFont="1" applyBorder="1" applyAlignment="1">
      <alignment horizontal="right" vertical="center" wrapText="1" readingOrder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OAP-2025\4.INFORMES\4.1%20INFORMES_EJECUCI&#211;N_PRESUPUESTAL\07.%20JULIO\01.%20INFORME%20MENSUAL\Informe_Pptal_Julio_%202025.xlsm" TargetMode="External"/><Relationship Id="rId1" Type="http://schemas.openxmlformats.org/officeDocument/2006/relationships/externalLinkPath" Target="/OAP-2025/4.INFORMES/4.1%20INFORMES_EJECUCI&#211;N_PRESUPUESTAL/07.%20JULIO/01.%20INFORME%20MENSUAL/Informe_Pptal_Julio_%20202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OAP-2025\4.INFORMES\4.1%20INFORMES_EJECUCI&#211;N_PRESUPUESTAL\06.%20JUNIO\1.%20INFORME%20MENSUAL\Informe_Pptal_Junio_%202025.xlsm" TargetMode="External"/><Relationship Id="rId1" Type="http://schemas.openxmlformats.org/officeDocument/2006/relationships/externalLinkPath" Target="/OAP-2025/4.INFORMES/4.1%20INFORMES_EJECUCI&#211;N_PRESUPUESTAL/06.%20JUNIO/1.%20INFORME%20MENSUAL/Informe_Pptal_Junio_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. Presu"/>
      <sheetName val="T. PI Estra"/>
      <sheetName val="EJECUCION TOTAL SH 2"/>
      <sheetName val="Ejec total SH por Entidad 3"/>
      <sheetName val="Funcio SH 4"/>
      <sheetName val="SERVICIO DEUDA 5 "/>
      <sheetName val="Inv SH 6"/>
      <sheetName val="T. SH"/>
      <sheetName val="Ejec. Resumen MHCP 7"/>
      <sheetName val="Proyec. Misionales 8"/>
      <sheetName val="Ejec. Transporte 9"/>
      <sheetName val="mmm"/>
      <sheetName val="T. MHCP"/>
      <sheetName val="Proyec. Estrategicos 10"/>
      <sheetName val="Funcionamiento MHCP 11"/>
      <sheetName val="Total Transferencias 12"/>
      <sheetName val="Composicion Gastos 13"/>
      <sheetName val="T. Tranf"/>
      <sheetName val="Apropia. Bloqueada"/>
      <sheetName val="resumen"/>
      <sheetName val="Recursos Bloqueados Mes"/>
      <sheetName val="DISTRIBUCION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N3" t="str">
            <v>RUBRO</v>
          </cell>
          <cell r="O3" t="str">
            <v>TIPO</v>
          </cell>
          <cell r="P3" t="str">
            <v>CTA</v>
          </cell>
          <cell r="Q3" t="str">
            <v>SUB
CTA</v>
          </cell>
          <cell r="R3" t="str">
            <v>OBJ</v>
          </cell>
          <cell r="S3" t="str">
            <v>ORD</v>
          </cell>
          <cell r="T3" t="str">
            <v>SOR
ORD</v>
          </cell>
          <cell r="U3" t="str">
            <v>ITEM</v>
          </cell>
          <cell r="V3" t="str">
            <v>SUB
ITEM</v>
          </cell>
          <cell r="W3" t="str">
            <v>SUB
ITEM 2</v>
          </cell>
          <cell r="X3" t="str">
            <v>FUENTE</v>
          </cell>
          <cell r="Y3" t="str">
            <v>REC</v>
          </cell>
          <cell r="Z3" t="str">
            <v>SIT</v>
          </cell>
          <cell r="AA3" t="str">
            <v>DESCRIPCION</v>
          </cell>
          <cell r="AB3" t="str">
            <v>Nombre proyecto</v>
          </cell>
          <cell r="AC3" t="str">
            <v>PREVIO CONCEPTO</v>
          </cell>
          <cell r="AD3" t="str">
            <v>CLASIF PROYEC INVERSION</v>
          </cell>
        </row>
        <row r="4">
          <cell r="N4" t="str">
            <v>A-01-01-01</v>
          </cell>
          <cell r="O4" t="str">
            <v>A</v>
          </cell>
          <cell r="P4" t="str">
            <v>01</v>
          </cell>
          <cell r="Q4" t="str">
            <v>01</v>
          </cell>
          <cell r="R4" t="str">
            <v>01</v>
          </cell>
          <cell r="S4"/>
          <cell r="T4"/>
          <cell r="U4"/>
          <cell r="V4"/>
          <cell r="W4"/>
          <cell r="X4" t="str">
            <v>Nación</v>
          </cell>
          <cell r="Y4" t="str">
            <v>10</v>
          </cell>
          <cell r="Z4" t="str">
            <v>CSF</v>
          </cell>
          <cell r="AA4" t="str">
            <v>SALARIO</v>
          </cell>
          <cell r="AB4"/>
          <cell r="AC4"/>
          <cell r="AD4" t="str">
            <v/>
          </cell>
        </row>
        <row r="5">
          <cell r="N5" t="str">
            <v>A-01-01-02</v>
          </cell>
          <cell r="O5" t="str">
            <v>A</v>
          </cell>
          <cell r="P5" t="str">
            <v>01</v>
          </cell>
          <cell r="Q5" t="str">
            <v>01</v>
          </cell>
          <cell r="R5" t="str">
            <v>02</v>
          </cell>
          <cell r="S5"/>
          <cell r="T5"/>
          <cell r="U5"/>
          <cell r="V5"/>
          <cell r="W5"/>
          <cell r="X5" t="str">
            <v>Nación</v>
          </cell>
          <cell r="Y5" t="str">
            <v>10</v>
          </cell>
          <cell r="Z5" t="str">
            <v>CSF</v>
          </cell>
          <cell r="AA5" t="str">
            <v>CONTRIBUCIONES INHERENTES A LA NÓMINA</v>
          </cell>
          <cell r="AB5"/>
          <cell r="AC5"/>
          <cell r="AD5" t="str">
            <v/>
          </cell>
        </row>
        <row r="6">
          <cell r="N6" t="str">
            <v>A-01-01-03</v>
          </cell>
          <cell r="O6" t="str">
            <v>A</v>
          </cell>
          <cell r="P6" t="str">
            <v>01</v>
          </cell>
          <cell r="Q6" t="str">
            <v>01</v>
          </cell>
          <cell r="R6" t="str">
            <v>03</v>
          </cell>
          <cell r="S6"/>
          <cell r="T6"/>
          <cell r="U6"/>
          <cell r="V6"/>
          <cell r="W6"/>
          <cell r="X6" t="str">
            <v>Nación</v>
          </cell>
          <cell r="Y6" t="str">
            <v>10</v>
          </cell>
          <cell r="Z6" t="str">
            <v>CSF</v>
          </cell>
          <cell r="AA6" t="str">
            <v>REMUNERACIONES NO CONSTITUTIVAS DE FACTOR SALARIAL</v>
          </cell>
          <cell r="AB6"/>
          <cell r="AC6"/>
          <cell r="AD6" t="str">
            <v/>
          </cell>
        </row>
        <row r="7">
          <cell r="N7" t="str">
            <v>A-01-01-04</v>
          </cell>
          <cell r="O7" t="str">
            <v>A</v>
          </cell>
          <cell r="P7" t="str">
            <v>01</v>
          </cell>
          <cell r="Q7" t="str">
            <v>01</v>
          </cell>
          <cell r="R7" t="str">
            <v>04</v>
          </cell>
          <cell r="S7"/>
          <cell r="T7"/>
          <cell r="U7"/>
          <cell r="V7"/>
          <cell r="W7"/>
          <cell r="X7" t="str">
            <v>Nación</v>
          </cell>
          <cell r="Y7" t="str">
            <v>10</v>
          </cell>
          <cell r="Z7" t="str">
            <v>CSF</v>
          </cell>
          <cell r="AA7" t="str">
            <v>OTROS GASTOS DE PERSONAL - DISTRIBUCIÓN PREVIO CONCEPTO DGPPN</v>
          </cell>
          <cell r="AB7"/>
          <cell r="AC7">
            <v>1</v>
          </cell>
          <cell r="AD7" t="str">
            <v/>
          </cell>
        </row>
        <row r="8">
          <cell r="N8" t="str">
            <v>A-01-02-01</v>
          </cell>
          <cell r="O8" t="str">
            <v>A</v>
          </cell>
          <cell r="P8" t="str">
            <v>01</v>
          </cell>
          <cell r="Q8" t="str">
            <v>02</v>
          </cell>
          <cell r="R8" t="str">
            <v>01</v>
          </cell>
          <cell r="S8"/>
          <cell r="T8"/>
          <cell r="U8"/>
          <cell r="V8"/>
          <cell r="W8"/>
          <cell r="X8" t="str">
            <v>Nación</v>
          </cell>
          <cell r="Y8" t="str">
            <v>10</v>
          </cell>
          <cell r="Z8" t="str">
            <v>CSF</v>
          </cell>
          <cell r="AA8" t="str">
            <v>SALARIO</v>
          </cell>
          <cell r="AB8"/>
          <cell r="AC8"/>
          <cell r="AD8" t="str">
            <v/>
          </cell>
        </row>
        <row r="9">
          <cell r="N9" t="str">
            <v>A-01-02-02</v>
          </cell>
          <cell r="O9" t="str">
            <v>A</v>
          </cell>
          <cell r="P9" t="str">
            <v>01</v>
          </cell>
          <cell r="Q9" t="str">
            <v>02</v>
          </cell>
          <cell r="R9" t="str">
            <v>02</v>
          </cell>
          <cell r="S9"/>
          <cell r="T9"/>
          <cell r="U9"/>
          <cell r="V9"/>
          <cell r="W9"/>
          <cell r="X9" t="str">
            <v>Nación</v>
          </cell>
          <cell r="Y9" t="str">
            <v>10</v>
          </cell>
          <cell r="Z9" t="str">
            <v>CSF</v>
          </cell>
          <cell r="AA9" t="str">
            <v>CONTRIBUCIONES INHERENTES A LA NÓMINA</v>
          </cell>
          <cell r="AB9"/>
          <cell r="AC9"/>
          <cell r="AD9" t="str">
            <v/>
          </cell>
        </row>
        <row r="10">
          <cell r="N10" t="str">
            <v>A-01-02-03</v>
          </cell>
          <cell r="O10" t="str">
            <v>A</v>
          </cell>
          <cell r="P10" t="str">
            <v>01</v>
          </cell>
          <cell r="Q10" t="str">
            <v>02</v>
          </cell>
          <cell r="R10" t="str">
            <v>03</v>
          </cell>
          <cell r="S10"/>
          <cell r="T10"/>
          <cell r="U10"/>
          <cell r="V10"/>
          <cell r="W10"/>
          <cell r="X10" t="str">
            <v>Nación</v>
          </cell>
          <cell r="Y10" t="str">
            <v>10</v>
          </cell>
          <cell r="Z10" t="str">
            <v>CSF</v>
          </cell>
          <cell r="AA10" t="str">
            <v>REMUNERACIONES NO CONSTITUTIVAS DE FACTOR SALARIAL</v>
          </cell>
          <cell r="AB10"/>
          <cell r="AC10"/>
          <cell r="AD10" t="str">
            <v/>
          </cell>
        </row>
        <row r="11">
          <cell r="N11" t="str">
            <v>A-01-02-04</v>
          </cell>
          <cell r="O11" t="str">
            <v>A</v>
          </cell>
          <cell r="P11" t="str">
            <v>01</v>
          </cell>
          <cell r="Q11" t="str">
            <v>02</v>
          </cell>
          <cell r="R11" t="str">
            <v>04</v>
          </cell>
          <cell r="S11"/>
          <cell r="T11"/>
          <cell r="U11"/>
          <cell r="V11"/>
          <cell r="W11"/>
          <cell r="X11" t="str">
            <v>Nación</v>
          </cell>
          <cell r="Y11" t="str">
            <v>10</v>
          </cell>
          <cell r="Z11" t="str">
            <v>CSF</v>
          </cell>
          <cell r="AA11" t="str">
            <v>OTROS GASTOS DE PERSONAL - DISTRIBUCIÓN PREVIO CONCEPTO DGPPN</v>
          </cell>
          <cell r="AB11"/>
          <cell r="AC11">
            <v>1</v>
          </cell>
          <cell r="AD11" t="str">
            <v/>
          </cell>
        </row>
        <row r="12">
          <cell r="N12" t="str">
            <v>A-02</v>
          </cell>
          <cell r="O12" t="str">
            <v>A</v>
          </cell>
          <cell r="P12" t="str">
            <v>02</v>
          </cell>
          <cell r="Q12"/>
          <cell r="R12"/>
          <cell r="S12"/>
          <cell r="T12"/>
          <cell r="U12"/>
          <cell r="V12"/>
          <cell r="W12"/>
          <cell r="X12" t="str">
            <v>Nación</v>
          </cell>
          <cell r="Y12" t="str">
            <v>10</v>
          </cell>
          <cell r="Z12" t="str">
            <v>CSF</v>
          </cell>
          <cell r="AA12" t="str">
            <v>ADQUISICIÓN DE BIENES  Y SERVICIOS</v>
          </cell>
          <cell r="AB12"/>
          <cell r="AC12"/>
          <cell r="AD12" t="str">
            <v/>
          </cell>
        </row>
        <row r="13">
          <cell r="N13" t="str">
            <v>A-03-01-04-002</v>
          </cell>
          <cell r="O13" t="str">
            <v>A</v>
          </cell>
          <cell r="P13" t="str">
            <v>03</v>
          </cell>
          <cell r="Q13" t="str">
            <v>01</v>
          </cell>
          <cell r="R13" t="str">
            <v>04</v>
          </cell>
          <cell r="S13" t="str">
            <v>002</v>
          </cell>
          <cell r="T13"/>
          <cell r="U13"/>
          <cell r="V13"/>
          <cell r="W13"/>
          <cell r="X13" t="str">
            <v>Nación</v>
          </cell>
          <cell r="Y13" t="str">
            <v>10</v>
          </cell>
          <cell r="Z13" t="str">
            <v>CSF</v>
          </cell>
          <cell r="AA13" t="str">
            <v>PROGRAMA DE SEGUROS PARA EL SECTOR EXPORTADOR</v>
          </cell>
          <cell r="AB13"/>
          <cell r="AC13"/>
          <cell r="AD13" t="str">
            <v/>
          </cell>
        </row>
        <row r="14">
          <cell r="N14" t="str">
            <v>A-03-02-02</v>
          </cell>
          <cell r="O14" t="str">
            <v>A</v>
          </cell>
          <cell r="P14" t="str">
            <v>03</v>
          </cell>
          <cell r="Q14" t="str">
            <v>02</v>
          </cell>
          <cell r="R14" t="str">
            <v>02</v>
          </cell>
          <cell r="S14"/>
          <cell r="T14"/>
          <cell r="U14"/>
          <cell r="V14"/>
          <cell r="W14"/>
          <cell r="X14" t="str">
            <v>Nación</v>
          </cell>
          <cell r="Y14" t="str">
            <v>10</v>
          </cell>
          <cell r="Z14" t="str">
            <v>CSF</v>
          </cell>
          <cell r="AA14" t="str">
            <v>A ORGANIZACIONES INTERNACIONALES</v>
          </cell>
          <cell r="AB14"/>
          <cell r="AC14"/>
          <cell r="AD14" t="str">
            <v/>
          </cell>
        </row>
        <row r="15">
          <cell r="N15" t="str">
            <v>A-03-03-01-025</v>
          </cell>
          <cell r="O15" t="str">
            <v>A</v>
          </cell>
          <cell r="P15" t="str">
            <v>03</v>
          </cell>
          <cell r="Q15" t="str">
            <v>03</v>
          </cell>
          <cell r="R15" t="str">
            <v>01</v>
          </cell>
          <cell r="S15" t="str">
            <v>025</v>
          </cell>
          <cell r="T15"/>
          <cell r="U15"/>
          <cell r="V15"/>
          <cell r="W15"/>
          <cell r="X15" t="str">
            <v>Nación</v>
          </cell>
          <cell r="Y15" t="str">
            <v>10</v>
          </cell>
          <cell r="Z15" t="str">
            <v>CSF</v>
          </cell>
          <cell r="AA15" t="str">
            <v>FONDO DE COMPENSACIÓN INTERMINISTERIAL</v>
          </cell>
          <cell r="AB15"/>
          <cell r="AC15">
            <v>1</v>
          </cell>
          <cell r="AD15" t="str">
            <v/>
          </cell>
        </row>
        <row r="16">
          <cell r="N16" t="str">
            <v>A-03-03-01-026</v>
          </cell>
          <cell r="O16" t="str">
            <v>A</v>
          </cell>
          <cell r="P16" t="str">
            <v>03</v>
          </cell>
          <cell r="Q16" t="str">
            <v>03</v>
          </cell>
          <cell r="R16" t="str">
            <v>01</v>
          </cell>
          <cell r="S16" t="str">
            <v>026</v>
          </cell>
          <cell r="T16"/>
          <cell r="U16"/>
          <cell r="V16"/>
          <cell r="W16"/>
          <cell r="X16" t="str">
            <v>Nación</v>
          </cell>
          <cell r="Y16" t="str">
            <v>10</v>
          </cell>
          <cell r="Z16" t="str">
            <v>CSF</v>
          </cell>
          <cell r="AA16" t="str">
            <v>GASTOS INHERENTES A LA INTERVENCIÓN ADMINISTRATIVA PARÁGRAFO  3,  ART. 10, DECRETO 4334 DE 2008, ART. 1   DECRETO 1761 DE 2009</v>
          </cell>
          <cell r="AB16"/>
          <cell r="AC16">
            <v>1</v>
          </cell>
          <cell r="AD16" t="str">
            <v/>
          </cell>
        </row>
        <row r="17">
          <cell r="N17" t="str">
            <v>A-03-03-01-074</v>
          </cell>
          <cell r="O17" t="str">
            <v>A</v>
          </cell>
          <cell r="P17" t="str">
            <v>03</v>
          </cell>
          <cell r="Q17" t="str">
            <v>03</v>
          </cell>
          <cell r="R17" t="str">
            <v>01</v>
          </cell>
          <cell r="S17" t="str">
            <v>074</v>
          </cell>
          <cell r="T17"/>
          <cell r="U17"/>
          <cell r="V17"/>
          <cell r="W17"/>
          <cell r="X17" t="str">
            <v>Nación</v>
          </cell>
          <cell r="Y17" t="str">
            <v>10</v>
          </cell>
          <cell r="Z17" t="str">
            <v>CSF</v>
          </cell>
          <cell r="AA17" t="str">
            <v>ATENCIÓN DE PROCESOS JUDICIALES Y RECLAMACIONES ADMINISTRATIVAS DEL EXTINTO DAS O SU FONDO ROTATORIO. ART. 238 LEY 1753 DE 2015 - PND</v>
          </cell>
          <cell r="AB17"/>
          <cell r="AC17"/>
          <cell r="AD17" t="str">
            <v/>
          </cell>
        </row>
        <row r="18">
          <cell r="N18" t="str">
            <v>A-03-03-01-075</v>
          </cell>
          <cell r="O18" t="str">
            <v>A</v>
          </cell>
          <cell r="P18" t="str">
            <v>03</v>
          </cell>
          <cell r="Q18" t="str">
            <v>03</v>
          </cell>
          <cell r="R18" t="str">
            <v>01</v>
          </cell>
          <cell r="S18" t="str">
            <v>075</v>
          </cell>
          <cell r="T18"/>
          <cell r="U18"/>
          <cell r="V18"/>
          <cell r="W18"/>
          <cell r="X18" t="str">
            <v>Nación</v>
          </cell>
          <cell r="Y18" t="str">
            <v>10</v>
          </cell>
          <cell r="Z18" t="str">
            <v>CSF</v>
          </cell>
          <cell r="AA18" t="str">
            <v>PAGOS BENEFICIARIOS FUNDACIÓN SAN JUAN DE DIOS DERIVADOS DEL FALLO SU-484 2008 CORTE CONSTITUCIONAL</v>
          </cell>
          <cell r="AB18"/>
          <cell r="AC18"/>
          <cell r="AD18" t="str">
            <v/>
          </cell>
        </row>
        <row r="19">
          <cell r="N19" t="str">
            <v>A-03-03-01-087</v>
          </cell>
          <cell r="O19" t="str">
            <v>A</v>
          </cell>
          <cell r="P19" t="str">
            <v>03</v>
          </cell>
          <cell r="Q19" t="str">
            <v>03</v>
          </cell>
          <cell r="R19" t="str">
            <v>01</v>
          </cell>
          <cell r="S19" t="str">
            <v>087</v>
          </cell>
          <cell r="T19"/>
          <cell r="U19"/>
          <cell r="V19"/>
          <cell r="W19"/>
          <cell r="X19" t="str">
            <v>Nación</v>
          </cell>
          <cell r="Y19" t="str">
            <v>10</v>
          </cell>
          <cell r="Z19" t="str">
            <v>CSF</v>
          </cell>
          <cell r="AA19" t="str">
            <v>COMITÉ AUTÓNOMO DE LA REGLA FISCAL - CARF ART. 61. LEY 2155 de 2021</v>
          </cell>
          <cell r="AB19"/>
          <cell r="AC19"/>
          <cell r="AD19" t="str">
            <v/>
          </cell>
        </row>
        <row r="20">
          <cell r="N20" t="str">
            <v>A-03-03-01-999</v>
          </cell>
          <cell r="O20" t="str">
            <v>A</v>
          </cell>
          <cell r="P20" t="str">
            <v>03</v>
          </cell>
          <cell r="Q20" t="str">
            <v>03</v>
          </cell>
          <cell r="R20" t="str">
            <v>01</v>
          </cell>
          <cell r="S20" t="str">
            <v>999</v>
          </cell>
          <cell r="T20"/>
          <cell r="U20"/>
          <cell r="V20"/>
          <cell r="W20"/>
          <cell r="X20" t="str">
            <v>Nación</v>
          </cell>
          <cell r="Y20" t="str">
            <v>10</v>
          </cell>
          <cell r="Z20" t="str">
            <v>CSF</v>
          </cell>
          <cell r="AA20" t="str">
            <v>OTRAS TRANSFERENCIAS - DISTRIBUCIÓN PREVIO CONCEPTO DGPPN</v>
          </cell>
          <cell r="AB20"/>
          <cell r="AC20">
            <v>1</v>
          </cell>
          <cell r="AD20" t="str">
            <v/>
          </cell>
        </row>
        <row r="21">
          <cell r="N21" t="str">
            <v>A-03-03-02-008</v>
          </cell>
          <cell r="O21" t="str">
            <v>A</v>
          </cell>
          <cell r="P21" t="str">
            <v>03</v>
          </cell>
          <cell r="Q21" t="str">
            <v>03</v>
          </cell>
          <cell r="R21" t="str">
            <v>02</v>
          </cell>
          <cell r="S21" t="str">
            <v>008</v>
          </cell>
          <cell r="T21"/>
          <cell r="U21"/>
          <cell r="V21"/>
          <cell r="W21"/>
          <cell r="X21" t="str">
            <v>Nación</v>
          </cell>
          <cell r="Y21" t="str">
            <v>10</v>
          </cell>
          <cell r="Z21" t="str">
            <v>CSF</v>
          </cell>
          <cell r="AA21" t="str">
            <v>DEPARTAMENTO ARCHIPIÉLAGO DE SAN ANDRÉS, PROVIDENCIA Y SANTA CATALINA (LEY 1A. DE 1972)</v>
          </cell>
          <cell r="AB21"/>
          <cell r="AC21"/>
          <cell r="AD21" t="str">
            <v/>
          </cell>
        </row>
        <row r="22">
          <cell r="N22" t="str">
            <v>A-03-03-02-010</v>
          </cell>
          <cell r="O22" t="str">
            <v>A</v>
          </cell>
          <cell r="P22" t="str">
            <v>03</v>
          </cell>
          <cell r="Q22" t="str">
            <v>03</v>
          </cell>
          <cell r="R22" t="str">
            <v>02</v>
          </cell>
          <cell r="S22" t="str">
            <v>010</v>
          </cell>
          <cell r="T22"/>
          <cell r="U22"/>
          <cell r="V22"/>
          <cell r="W22"/>
          <cell r="X22" t="str">
            <v>Nación</v>
          </cell>
          <cell r="Y22" t="str">
            <v>10</v>
          </cell>
          <cell r="Z22" t="str">
            <v>CSF</v>
          </cell>
          <cell r="AA22" t="str">
            <v>FONDO DE DESARROLLO PARA LA GUAJIRA - FONDEG, ARTÍCULO 19 LEY 677 DE 2001</v>
          </cell>
          <cell r="AB22"/>
          <cell r="AC22"/>
          <cell r="AD22" t="str">
            <v/>
          </cell>
        </row>
        <row r="23">
          <cell r="N23" t="str">
            <v>A-03-03-02-012</v>
          </cell>
          <cell r="O23" t="str">
            <v>A</v>
          </cell>
          <cell r="P23" t="str">
            <v>03</v>
          </cell>
          <cell r="Q23" t="str">
            <v>03</v>
          </cell>
          <cell r="R23" t="str">
            <v>02</v>
          </cell>
          <cell r="S23" t="str">
            <v>012</v>
          </cell>
          <cell r="T23"/>
          <cell r="U23"/>
          <cell r="V23"/>
          <cell r="W23"/>
          <cell r="X23" t="str">
            <v>Nación</v>
          </cell>
          <cell r="Y23" t="str">
            <v>10</v>
          </cell>
          <cell r="Z23" t="str">
            <v>CSF</v>
          </cell>
          <cell r="AA23" t="str">
            <v>RECURSOS A LOS MUNICIPIOS CON RESGUARDOS INDÍGENAS ART. 24 LEY 44 DE 1990, ART. 184 LEY 223 DE 1995</v>
          </cell>
          <cell r="AB23"/>
          <cell r="AC23"/>
          <cell r="AD23" t="str">
            <v/>
          </cell>
        </row>
        <row r="24">
          <cell r="N24" t="str">
            <v>A-03-03-02-016</v>
          </cell>
          <cell r="O24" t="str">
            <v>A</v>
          </cell>
          <cell r="P24" t="str">
            <v>03</v>
          </cell>
          <cell r="Q24" t="str">
            <v>03</v>
          </cell>
          <cell r="R24" t="str">
            <v>02</v>
          </cell>
          <cell r="S24" t="str">
            <v>016</v>
          </cell>
          <cell r="T24"/>
          <cell r="U24"/>
          <cell r="V24"/>
          <cell r="W24"/>
          <cell r="X24" t="str">
            <v>Nación</v>
          </cell>
          <cell r="Y24" t="str">
            <v>10</v>
          </cell>
          <cell r="Z24" t="str">
            <v>CSF</v>
          </cell>
          <cell r="AA24" t="str">
            <v>RECURSOS A LOS MUNICIPIOS CON TERRITORIOS COLECTIVOS DE COMUNIDADES NEGRAS. ARTÍCULO 255 LEY 1753 DE 2015</v>
          </cell>
          <cell r="AB24"/>
          <cell r="AC24"/>
          <cell r="AD24" t="str">
            <v/>
          </cell>
        </row>
        <row r="25">
          <cell r="N25" t="str">
            <v>A-03-03-02-017</v>
          </cell>
          <cell r="O25" t="str">
            <v>A</v>
          </cell>
          <cell r="P25" t="str">
            <v>03</v>
          </cell>
          <cell r="Q25" t="str">
            <v>03</v>
          </cell>
          <cell r="R25" t="str">
            <v>02</v>
          </cell>
          <cell r="S25" t="str">
            <v>017</v>
          </cell>
          <cell r="T25"/>
          <cell r="U25"/>
          <cell r="V25"/>
          <cell r="W25"/>
          <cell r="X25" t="str">
            <v>Nación</v>
          </cell>
          <cell r="Y25" t="str">
            <v>10</v>
          </cell>
          <cell r="Z25" t="str">
            <v>CSF</v>
          </cell>
          <cell r="AA25" t="str">
            <v>SEGUIMIENTO, ACTUALIZACIÓN DE CALCULOS ACTUARIALES, DISEÑO DE ADMINISTRACIÓN FINANCIERA DEL PASIVO PENSIONAL DE LAS ENTIDADES TERRITORIALES (ARTÍCULO 48 DE LA LEY 863 DE 2003)</v>
          </cell>
          <cell r="AB25"/>
          <cell r="AC25"/>
          <cell r="AD25" t="str">
            <v/>
          </cell>
        </row>
        <row r="26">
          <cell r="N26" t="str">
            <v>A-03-03-02-029</v>
          </cell>
          <cell r="O26" t="str">
            <v>A</v>
          </cell>
          <cell r="P26" t="str">
            <v>03</v>
          </cell>
          <cell r="Q26" t="str">
            <v>03</v>
          </cell>
          <cell r="R26" t="str">
            <v>02</v>
          </cell>
          <cell r="S26" t="str">
            <v>029</v>
          </cell>
          <cell r="T26"/>
          <cell r="U26"/>
          <cell r="V26"/>
          <cell r="W26"/>
          <cell r="X26" t="str">
            <v>Nación</v>
          </cell>
          <cell r="Y26" t="str">
            <v>10</v>
          </cell>
          <cell r="Z26" t="str">
            <v>CSF</v>
          </cell>
          <cell r="AA26" t="str">
            <v>PARTICIPACIÓN IVA - DEPARTAMENTO ARCHIPIÉLAGO DE SAN ANDRÉS PROVIDENCIA Y SANTA CATALINA</v>
          </cell>
          <cell r="AB26"/>
          <cell r="AC26"/>
          <cell r="AD26" t="str">
            <v/>
          </cell>
        </row>
        <row r="27">
          <cell r="N27" t="str">
            <v>A-03-03-02-030</v>
          </cell>
          <cell r="O27" t="str">
            <v>A</v>
          </cell>
          <cell r="P27" t="str">
            <v>03</v>
          </cell>
          <cell r="Q27" t="str">
            <v>03</v>
          </cell>
          <cell r="R27" t="str">
            <v>02</v>
          </cell>
          <cell r="S27" t="str">
            <v>030</v>
          </cell>
          <cell r="T27"/>
          <cell r="U27"/>
          <cell r="V27"/>
          <cell r="W27"/>
          <cell r="X27" t="str">
            <v>Nación</v>
          </cell>
          <cell r="Y27" t="str">
            <v>10</v>
          </cell>
          <cell r="Z27" t="str">
            <v>CSF</v>
          </cell>
          <cell r="AA27" t="str">
            <v>PARTICIPACIÓN IVA - DEPARTAMENTO DEL AMAZONAS</v>
          </cell>
          <cell r="AB27"/>
          <cell r="AC27"/>
          <cell r="AD27" t="str">
            <v/>
          </cell>
        </row>
        <row r="28">
          <cell r="N28" t="str">
            <v>A-03-03-02-031</v>
          </cell>
          <cell r="O28" t="str">
            <v>A</v>
          </cell>
          <cell r="P28" t="str">
            <v>03</v>
          </cell>
          <cell r="Q28" t="str">
            <v>03</v>
          </cell>
          <cell r="R28" t="str">
            <v>02</v>
          </cell>
          <cell r="S28" t="str">
            <v>031</v>
          </cell>
          <cell r="T28"/>
          <cell r="U28"/>
          <cell r="V28"/>
          <cell r="W28"/>
          <cell r="X28" t="str">
            <v>Nación</v>
          </cell>
          <cell r="Y28" t="str">
            <v>10</v>
          </cell>
          <cell r="Z28" t="str">
            <v>CSF</v>
          </cell>
          <cell r="AA28" t="str">
            <v>PARTICIPACIÓN IVA - DEPARTAMENTO DEL ARAUCA</v>
          </cell>
          <cell r="AB28"/>
          <cell r="AC28"/>
          <cell r="AD28" t="str">
            <v/>
          </cell>
        </row>
        <row r="29">
          <cell r="N29" t="str">
            <v>A-03-03-02-032</v>
          </cell>
          <cell r="O29" t="str">
            <v>A</v>
          </cell>
          <cell r="P29" t="str">
            <v>03</v>
          </cell>
          <cell r="Q29" t="str">
            <v>03</v>
          </cell>
          <cell r="R29" t="str">
            <v>02</v>
          </cell>
          <cell r="S29" t="str">
            <v>032</v>
          </cell>
          <cell r="T29"/>
          <cell r="U29"/>
          <cell r="V29"/>
          <cell r="W29"/>
          <cell r="X29" t="str">
            <v>Nación</v>
          </cell>
          <cell r="Y29" t="str">
            <v>10</v>
          </cell>
          <cell r="Z29" t="str">
            <v>CSF</v>
          </cell>
          <cell r="AA29" t="str">
            <v>PARTICIPACIÓN IVA - DEPARTAMENTO DEL CASANARE</v>
          </cell>
          <cell r="AB29"/>
          <cell r="AC29"/>
          <cell r="AD29" t="str">
            <v/>
          </cell>
        </row>
        <row r="30">
          <cell r="N30" t="str">
            <v>A-03-03-02-033</v>
          </cell>
          <cell r="O30" t="str">
            <v>A</v>
          </cell>
          <cell r="P30" t="str">
            <v>03</v>
          </cell>
          <cell r="Q30" t="str">
            <v>03</v>
          </cell>
          <cell r="R30" t="str">
            <v>02</v>
          </cell>
          <cell r="S30" t="str">
            <v>033</v>
          </cell>
          <cell r="T30"/>
          <cell r="U30"/>
          <cell r="V30"/>
          <cell r="W30"/>
          <cell r="X30" t="str">
            <v>Nación</v>
          </cell>
          <cell r="Y30" t="str">
            <v>10</v>
          </cell>
          <cell r="Z30" t="str">
            <v>CSF</v>
          </cell>
          <cell r="AA30" t="str">
            <v>PARTICIPACIÓN IVA - DEPARTAMENTO DEL GUAINÍA</v>
          </cell>
          <cell r="AB30"/>
          <cell r="AC30"/>
          <cell r="AD30" t="str">
            <v/>
          </cell>
        </row>
        <row r="31">
          <cell r="N31" t="str">
            <v>A-03-03-02-034</v>
          </cell>
          <cell r="O31" t="str">
            <v>A</v>
          </cell>
          <cell r="P31" t="str">
            <v>03</v>
          </cell>
          <cell r="Q31" t="str">
            <v>03</v>
          </cell>
          <cell r="R31" t="str">
            <v>02</v>
          </cell>
          <cell r="S31" t="str">
            <v>034</v>
          </cell>
          <cell r="T31"/>
          <cell r="U31"/>
          <cell r="V31"/>
          <cell r="W31"/>
          <cell r="X31" t="str">
            <v>Nación</v>
          </cell>
          <cell r="Y31" t="str">
            <v>10</v>
          </cell>
          <cell r="Z31" t="str">
            <v>CSF</v>
          </cell>
          <cell r="AA31" t="str">
            <v>PARTICIPACIÓN IVA - DEPARTAMENTO DEL GUAVIARE</v>
          </cell>
          <cell r="AB31"/>
          <cell r="AC31"/>
          <cell r="AD31" t="str">
            <v/>
          </cell>
        </row>
        <row r="32">
          <cell r="N32" t="str">
            <v>A-03-03-02-035</v>
          </cell>
          <cell r="O32" t="str">
            <v>A</v>
          </cell>
          <cell r="P32" t="str">
            <v>03</v>
          </cell>
          <cell r="Q32" t="str">
            <v>03</v>
          </cell>
          <cell r="R32" t="str">
            <v>02</v>
          </cell>
          <cell r="S32" t="str">
            <v>035</v>
          </cell>
          <cell r="T32"/>
          <cell r="U32"/>
          <cell r="V32"/>
          <cell r="W32"/>
          <cell r="X32" t="str">
            <v>Nación</v>
          </cell>
          <cell r="Y32" t="str">
            <v>10</v>
          </cell>
          <cell r="Z32" t="str">
            <v>CSF</v>
          </cell>
          <cell r="AA32" t="str">
            <v>PARTICIPACIÓN IVA - DEPARTAMENTO DEL PUTUMAYO</v>
          </cell>
          <cell r="AB32"/>
          <cell r="AC32"/>
          <cell r="AD32" t="str">
            <v/>
          </cell>
        </row>
        <row r="33">
          <cell r="N33" t="str">
            <v>A-03-03-02-036</v>
          </cell>
          <cell r="O33" t="str">
            <v>A</v>
          </cell>
          <cell r="P33" t="str">
            <v>03</v>
          </cell>
          <cell r="Q33" t="str">
            <v>03</v>
          </cell>
          <cell r="R33" t="str">
            <v>02</v>
          </cell>
          <cell r="S33" t="str">
            <v>036</v>
          </cell>
          <cell r="T33"/>
          <cell r="U33"/>
          <cell r="V33"/>
          <cell r="W33"/>
          <cell r="X33" t="str">
            <v>Nación</v>
          </cell>
          <cell r="Y33" t="str">
            <v>10</v>
          </cell>
          <cell r="Z33" t="str">
            <v>CSF</v>
          </cell>
          <cell r="AA33" t="str">
            <v>PARTICIPACIÓN IVA - DEPARTAMENTO DEL VAUPÉS</v>
          </cell>
          <cell r="AB33"/>
          <cell r="AC33"/>
          <cell r="AD33" t="str">
            <v/>
          </cell>
        </row>
        <row r="34">
          <cell r="N34" t="str">
            <v>A-03-03-02-037</v>
          </cell>
          <cell r="O34" t="str">
            <v>A</v>
          </cell>
          <cell r="P34" t="str">
            <v>03</v>
          </cell>
          <cell r="Q34" t="str">
            <v>03</v>
          </cell>
          <cell r="R34" t="str">
            <v>02</v>
          </cell>
          <cell r="S34" t="str">
            <v>037</v>
          </cell>
          <cell r="T34"/>
          <cell r="U34"/>
          <cell r="V34"/>
          <cell r="W34"/>
          <cell r="X34" t="str">
            <v>Nación</v>
          </cell>
          <cell r="Y34" t="str">
            <v>10</v>
          </cell>
          <cell r="Z34" t="str">
            <v>CSF</v>
          </cell>
          <cell r="AA34" t="str">
            <v>PARTICIPACIÓN IVA - DEPARTAMENTO DEL VICHADA</v>
          </cell>
          <cell r="AB34"/>
          <cell r="AC34"/>
          <cell r="AD34" t="str">
            <v/>
          </cell>
        </row>
        <row r="35">
          <cell r="N35" t="str">
            <v>A-03-03-03-001</v>
          </cell>
          <cell r="O35" t="str">
            <v>A</v>
          </cell>
          <cell r="P35" t="str">
            <v>03</v>
          </cell>
          <cell r="Q35" t="str">
            <v>03</v>
          </cell>
          <cell r="R35" t="str">
            <v>03</v>
          </cell>
          <cell r="S35" t="str">
            <v>001</v>
          </cell>
          <cell r="T35"/>
          <cell r="U35"/>
          <cell r="V35"/>
          <cell r="W35"/>
          <cell r="X35" t="str">
            <v>Nación</v>
          </cell>
          <cell r="Y35" t="str">
            <v>10</v>
          </cell>
          <cell r="Z35" t="str">
            <v>CSF</v>
          </cell>
          <cell r="AA35" t="str">
            <v>TRANSFERENCIA A LA REGIÓN METROPOLITANA BOGOTÁ - CUNDINAMARCA. ART. 42, LEY 2199 DE 2022</v>
          </cell>
          <cell r="AB35"/>
          <cell r="AC35"/>
          <cell r="AD35" t="str">
            <v/>
          </cell>
        </row>
        <row r="36">
          <cell r="N36" t="str">
            <v>A-03-03-04-017</v>
          </cell>
          <cell r="O36" t="str">
            <v>A</v>
          </cell>
          <cell r="P36" t="str">
            <v>03</v>
          </cell>
          <cell r="Q36" t="str">
            <v>03</v>
          </cell>
          <cell r="R36" t="str">
            <v>04</v>
          </cell>
          <cell r="S36" t="str">
            <v>017</v>
          </cell>
          <cell r="T36"/>
          <cell r="U36"/>
          <cell r="V36"/>
          <cell r="W36"/>
          <cell r="X36" t="str">
            <v>Nación</v>
          </cell>
          <cell r="Y36" t="str">
            <v>10</v>
          </cell>
          <cell r="Z36" t="str">
            <v>CSF</v>
          </cell>
          <cell r="AA36" t="str">
            <v>A UNIVERSIDADES PARA FUNCIONAMIENTO LEY 30 DE 1992 ARTÍCULO 86</v>
          </cell>
          <cell r="AB36"/>
          <cell r="AC36">
            <v>1</v>
          </cell>
          <cell r="AD36" t="str">
            <v/>
          </cell>
        </row>
        <row r="37">
          <cell r="N37" t="str">
            <v>A-03-03-05-003</v>
          </cell>
          <cell r="O37" t="str">
            <v>A</v>
          </cell>
          <cell r="P37" t="str">
            <v>03</v>
          </cell>
          <cell r="Q37" t="str">
            <v>03</v>
          </cell>
          <cell r="R37" t="str">
            <v>05</v>
          </cell>
          <cell r="S37" t="str">
            <v>003</v>
          </cell>
          <cell r="T37"/>
          <cell r="U37"/>
          <cell r="V37"/>
          <cell r="W37"/>
          <cell r="X37" t="str">
            <v>Nación</v>
          </cell>
          <cell r="Y37" t="str">
            <v>10</v>
          </cell>
          <cell r="Z37" t="str">
            <v>CSF</v>
          </cell>
          <cell r="AA37" t="str">
            <v>PARTICIPACIÓN PARA PROPÓSITO GENERAL</v>
          </cell>
          <cell r="AB37"/>
          <cell r="AC37"/>
          <cell r="AD37" t="str">
            <v/>
          </cell>
        </row>
        <row r="38">
          <cell r="N38" t="str">
            <v>A-03-03-05-004</v>
          </cell>
          <cell r="O38" t="str">
            <v>A</v>
          </cell>
          <cell r="P38" t="str">
            <v>03</v>
          </cell>
          <cell r="Q38" t="str">
            <v>03</v>
          </cell>
          <cell r="R38" t="str">
            <v>05</v>
          </cell>
          <cell r="S38" t="str">
            <v>004</v>
          </cell>
          <cell r="T38"/>
          <cell r="U38"/>
          <cell r="V38"/>
          <cell r="W38"/>
          <cell r="X38" t="str">
            <v>Nación</v>
          </cell>
          <cell r="Y38" t="str">
            <v>10</v>
          </cell>
          <cell r="Z38" t="str">
            <v>CSF</v>
          </cell>
          <cell r="AA38" t="str">
            <v>MUNICIPIOS DE LA RIBERA DEL RÍO MAGDALENA - ASIGNACIONES ESPECIALES</v>
          </cell>
          <cell r="AB38"/>
          <cell r="AC38"/>
          <cell r="AD38" t="str">
            <v/>
          </cell>
        </row>
        <row r="39">
          <cell r="N39" t="str">
            <v>A-03-03-05-005</v>
          </cell>
          <cell r="O39" t="str">
            <v>A</v>
          </cell>
          <cell r="P39" t="str">
            <v>03</v>
          </cell>
          <cell r="Q39" t="str">
            <v>03</v>
          </cell>
          <cell r="R39" t="str">
            <v>05</v>
          </cell>
          <cell r="S39" t="str">
            <v>005</v>
          </cell>
          <cell r="T39"/>
          <cell r="U39"/>
          <cell r="V39"/>
          <cell r="W39"/>
          <cell r="X39" t="str">
            <v>Nación</v>
          </cell>
          <cell r="Y39" t="str">
            <v>10</v>
          </cell>
          <cell r="Z39" t="str">
            <v>CSF</v>
          </cell>
          <cell r="AA39" t="str">
            <v>PROGRAMAS DE ALIMENTACIÓN ESCOLAR - ASIGNACIONES ESPECIALES</v>
          </cell>
          <cell r="AB39"/>
          <cell r="AC39"/>
          <cell r="AD39" t="str">
            <v/>
          </cell>
        </row>
        <row r="40">
          <cell r="N40" t="str">
            <v>A-03-03-05-006</v>
          </cell>
          <cell r="O40" t="str">
            <v>A</v>
          </cell>
          <cell r="P40" t="str">
            <v>03</v>
          </cell>
          <cell r="Q40" t="str">
            <v>03</v>
          </cell>
          <cell r="R40" t="str">
            <v>05</v>
          </cell>
          <cell r="S40" t="str">
            <v>006</v>
          </cell>
          <cell r="T40"/>
          <cell r="U40"/>
          <cell r="V40"/>
          <cell r="W40"/>
          <cell r="X40" t="str">
            <v>Nación</v>
          </cell>
          <cell r="Y40" t="str">
            <v>10</v>
          </cell>
          <cell r="Z40" t="str">
            <v>CSF</v>
          </cell>
          <cell r="AA40" t="str">
            <v>FONPET - ASIGNACIONES ESPECIALES</v>
          </cell>
          <cell r="AB40"/>
          <cell r="AC40"/>
          <cell r="AD40" t="str">
            <v/>
          </cell>
        </row>
        <row r="41">
          <cell r="N41" t="str">
            <v>A-03-03-05-007</v>
          </cell>
          <cell r="O41" t="str">
            <v>A</v>
          </cell>
          <cell r="P41" t="str">
            <v>03</v>
          </cell>
          <cell r="Q41" t="str">
            <v>03</v>
          </cell>
          <cell r="R41" t="str">
            <v>05</v>
          </cell>
          <cell r="S41" t="str">
            <v>007</v>
          </cell>
          <cell r="T41"/>
          <cell r="U41"/>
          <cell r="V41"/>
          <cell r="W41"/>
          <cell r="X41" t="str">
            <v>Nación</v>
          </cell>
          <cell r="Y41" t="str">
            <v>10</v>
          </cell>
          <cell r="Z41" t="str">
            <v>CSF</v>
          </cell>
          <cell r="AA41" t="str">
            <v>RESGUARDOS INDÍGENAS - ASIGNACIONES ESPECIALES</v>
          </cell>
          <cell r="AB41"/>
          <cell r="AC41"/>
          <cell r="AD41" t="str">
            <v/>
          </cell>
        </row>
        <row r="42">
          <cell r="N42" t="str">
            <v>A-03-04-02-001</v>
          </cell>
          <cell r="O42" t="str">
            <v>A</v>
          </cell>
          <cell r="P42" t="str">
            <v>03</v>
          </cell>
          <cell r="Q42" t="str">
            <v>04</v>
          </cell>
          <cell r="R42" t="str">
            <v>02</v>
          </cell>
          <cell r="S42" t="str">
            <v>001</v>
          </cell>
          <cell r="T42"/>
          <cell r="U42"/>
          <cell r="V42"/>
          <cell r="W42"/>
          <cell r="X42" t="str">
            <v>Propios</v>
          </cell>
          <cell r="Y42" t="str">
            <v>20</v>
          </cell>
          <cell r="Z42" t="str">
            <v>CSF</v>
          </cell>
          <cell r="AA42" t="str">
            <v>MESADAS PENSIONALES (DE PENSIONES)</v>
          </cell>
          <cell r="AB42"/>
          <cell r="AC42"/>
          <cell r="AD42" t="str">
            <v/>
          </cell>
        </row>
        <row r="43">
          <cell r="N43" t="str">
            <v>A-03-04-02-002</v>
          </cell>
          <cell r="O43" t="str">
            <v>A</v>
          </cell>
          <cell r="P43" t="str">
            <v>03</v>
          </cell>
          <cell r="Q43" t="str">
            <v>04</v>
          </cell>
          <cell r="R43" t="str">
            <v>02</v>
          </cell>
          <cell r="S43" t="str">
            <v>002</v>
          </cell>
          <cell r="T43"/>
          <cell r="U43"/>
          <cell r="V43"/>
          <cell r="W43"/>
          <cell r="X43" t="str">
            <v>Propios</v>
          </cell>
          <cell r="Y43" t="str">
            <v>20</v>
          </cell>
          <cell r="Z43" t="str">
            <v>CSF</v>
          </cell>
          <cell r="AA43" t="str">
            <v>CUOTAS PARTES PENSIONALES (DE PENSIONES)</v>
          </cell>
          <cell r="AB43"/>
          <cell r="AC43"/>
          <cell r="AD43" t="str">
            <v/>
          </cell>
        </row>
        <row r="44">
          <cell r="N44" t="str">
            <v>A-03-04-02-012</v>
          </cell>
          <cell r="O44" t="str">
            <v>A</v>
          </cell>
          <cell r="P44" t="str">
            <v>03</v>
          </cell>
          <cell r="Q44" t="str">
            <v>04</v>
          </cell>
          <cell r="R44" t="str">
            <v>02</v>
          </cell>
          <cell r="S44" t="str">
            <v>012</v>
          </cell>
          <cell r="T44"/>
          <cell r="U44"/>
          <cell r="V44"/>
          <cell r="W44"/>
          <cell r="X44" t="str">
            <v>Nación</v>
          </cell>
          <cell r="Y44" t="str">
            <v>10</v>
          </cell>
          <cell r="Z44" t="str">
            <v>CSF</v>
          </cell>
          <cell r="AA44" t="str">
            <v>INCAPACIDADES Y LICENCIAS DE MATERNIDAD Y PATERNIDAD (NO DE PENSIONES)</v>
          </cell>
          <cell r="AB44"/>
          <cell r="AC44"/>
          <cell r="AD44" t="str">
            <v/>
          </cell>
        </row>
        <row r="45">
          <cell r="N45" t="str">
            <v>A-03-04-02-014</v>
          </cell>
          <cell r="O45" t="str">
            <v>A</v>
          </cell>
          <cell r="P45" t="str">
            <v>03</v>
          </cell>
          <cell r="Q45" t="str">
            <v>04</v>
          </cell>
          <cell r="R45" t="str">
            <v>02</v>
          </cell>
          <cell r="S45" t="str">
            <v>014</v>
          </cell>
          <cell r="T45"/>
          <cell r="U45"/>
          <cell r="V45"/>
          <cell r="W45"/>
          <cell r="X45" t="str">
            <v>Propios</v>
          </cell>
          <cell r="Y45" t="str">
            <v>20</v>
          </cell>
          <cell r="Z45" t="str">
            <v>CSF</v>
          </cell>
          <cell r="AA45" t="str">
            <v>AUXILIO FUNERARIO (NO DE PENSIONES)</v>
          </cell>
          <cell r="AB45"/>
          <cell r="AC45"/>
          <cell r="AD45" t="str">
            <v/>
          </cell>
        </row>
        <row r="46">
          <cell r="N46" t="str">
            <v>A-03-04-02-029</v>
          </cell>
          <cell r="O46" t="str">
            <v>A</v>
          </cell>
          <cell r="P46" t="str">
            <v>03</v>
          </cell>
          <cell r="Q46" t="str">
            <v>04</v>
          </cell>
          <cell r="R46" t="str">
            <v>02</v>
          </cell>
          <cell r="S46" t="str">
            <v>029</v>
          </cell>
          <cell r="T46"/>
          <cell r="U46"/>
          <cell r="V46"/>
          <cell r="W46"/>
          <cell r="X46" t="str">
            <v>Propios</v>
          </cell>
          <cell r="Y46" t="str">
            <v>20</v>
          </cell>
          <cell r="Z46" t="str">
            <v>CSF</v>
          </cell>
          <cell r="AA46" t="str">
            <v>PLANES COMPLEMENTARIOS DE SALUD (NO DE PENSIONES).</v>
          </cell>
          <cell r="AB46"/>
          <cell r="AC46"/>
          <cell r="AD46" t="str">
            <v/>
          </cell>
        </row>
        <row r="47">
          <cell r="N47" t="str">
            <v>A-03-04-03-001</v>
          </cell>
          <cell r="O47" t="str">
            <v>A</v>
          </cell>
          <cell r="P47" t="str">
            <v>03</v>
          </cell>
          <cell r="Q47" t="str">
            <v>04</v>
          </cell>
          <cell r="R47" t="str">
            <v>03</v>
          </cell>
          <cell r="S47" t="str">
            <v>001</v>
          </cell>
          <cell r="T47"/>
          <cell r="U47"/>
          <cell r="V47"/>
          <cell r="W47"/>
          <cell r="X47" t="str">
            <v>Nación</v>
          </cell>
          <cell r="Y47" t="str">
            <v>10</v>
          </cell>
          <cell r="Z47" t="str">
            <v>CSF</v>
          </cell>
          <cell r="AA47" t="str">
            <v>FONDO NACIONAL DE PENSIONES DE LAS ENTIDADES TERRITORIALES LEY 549 DE 1999 (DE PENSIONES)</v>
          </cell>
          <cell r="AB47"/>
          <cell r="AC47"/>
          <cell r="AD47" t="str">
            <v/>
          </cell>
        </row>
        <row r="48">
          <cell r="N48" t="str">
            <v>A-03-04-03-009</v>
          </cell>
          <cell r="O48" t="str">
            <v>A</v>
          </cell>
          <cell r="P48" t="str">
            <v>03</v>
          </cell>
          <cell r="Q48" t="str">
            <v>04</v>
          </cell>
          <cell r="R48" t="str">
            <v>03</v>
          </cell>
          <cell r="S48" t="str">
            <v>009</v>
          </cell>
          <cell r="T48"/>
          <cell r="U48"/>
          <cell r="V48"/>
          <cell r="W48"/>
          <cell r="X48" t="str">
            <v>Nación</v>
          </cell>
          <cell r="Y48" t="str">
            <v>10</v>
          </cell>
          <cell r="Z48" t="str">
            <v>CSF</v>
          </cell>
          <cell r="AA48" t="str">
            <v>PRESTACIONES DEL SECTOR SALUD (LEY 715 DE 2001) (DE PENSIONES)</v>
          </cell>
          <cell r="AB48"/>
          <cell r="AC48"/>
          <cell r="AD48" t="str">
            <v/>
          </cell>
        </row>
        <row r="49">
          <cell r="N49" t="str">
            <v>A-03-08-01-002</v>
          </cell>
          <cell r="O49" t="str">
            <v>A</v>
          </cell>
          <cell r="P49" t="str">
            <v>03</v>
          </cell>
          <cell r="Q49" t="str">
            <v>08</v>
          </cell>
          <cell r="R49" t="str">
            <v>01</v>
          </cell>
          <cell r="S49" t="str">
            <v>002</v>
          </cell>
          <cell r="T49"/>
          <cell r="U49"/>
          <cell r="V49"/>
          <cell r="W49"/>
          <cell r="X49" t="str">
            <v>Nación</v>
          </cell>
          <cell r="Y49" t="str">
            <v>10</v>
          </cell>
          <cell r="Z49" t="str">
            <v>CSF</v>
          </cell>
          <cell r="AA49" t="str">
            <v>TRANSFERENCIA CONVENIOS ICETEX</v>
          </cell>
          <cell r="AB49"/>
          <cell r="AC49"/>
          <cell r="AD49" t="str">
            <v/>
          </cell>
        </row>
        <row r="50">
          <cell r="N50" t="str">
            <v>A-03-10</v>
          </cell>
          <cell r="O50" t="str">
            <v>A</v>
          </cell>
          <cell r="P50" t="str">
            <v>03</v>
          </cell>
          <cell r="Q50" t="str">
            <v>10</v>
          </cell>
          <cell r="R50"/>
          <cell r="S50"/>
          <cell r="T50"/>
          <cell r="U50"/>
          <cell r="V50"/>
          <cell r="W50"/>
          <cell r="X50" t="str">
            <v>Nación</v>
          </cell>
          <cell r="Y50" t="str">
            <v>10</v>
          </cell>
          <cell r="Z50" t="str">
            <v>CSF</v>
          </cell>
          <cell r="AA50" t="str">
            <v>SENTENCIAS Y CONCILIACIONES</v>
          </cell>
          <cell r="AB50"/>
          <cell r="AC50"/>
          <cell r="AD50" t="str">
            <v/>
          </cell>
        </row>
        <row r="51">
          <cell r="N51" t="str">
            <v>A-03-11-03-005</v>
          </cell>
          <cell r="O51" t="str">
            <v>A</v>
          </cell>
          <cell r="P51" t="str">
            <v>03</v>
          </cell>
          <cell r="Q51" t="str">
            <v>11</v>
          </cell>
          <cell r="R51" t="str">
            <v>03</v>
          </cell>
          <cell r="S51" t="str">
            <v>005</v>
          </cell>
          <cell r="T51"/>
          <cell r="U51"/>
          <cell r="V51"/>
          <cell r="W51"/>
          <cell r="X51" t="str">
            <v>Nación</v>
          </cell>
          <cell r="Y51" t="str">
            <v>10</v>
          </cell>
          <cell r="Z51" t="str">
            <v>CSF</v>
          </cell>
          <cell r="AA51" t="str">
            <v>TRANSFERENCIA A COLJUEGOS</v>
          </cell>
          <cell r="AB51"/>
          <cell r="AC51"/>
          <cell r="AD51" t="str">
            <v/>
          </cell>
        </row>
        <row r="52">
          <cell r="N52" t="str">
            <v>A-03-11-06-003</v>
          </cell>
          <cell r="O52" t="str">
            <v>A</v>
          </cell>
          <cell r="P52" t="str">
            <v>03</v>
          </cell>
          <cell r="Q52" t="str">
            <v>11</v>
          </cell>
          <cell r="R52" t="str">
            <v>06</v>
          </cell>
          <cell r="S52" t="str">
            <v>003</v>
          </cell>
          <cell r="T52"/>
          <cell r="U52"/>
          <cell r="V52"/>
          <cell r="W52"/>
          <cell r="X52" t="str">
            <v>Nación</v>
          </cell>
          <cell r="Y52" t="str">
            <v>10</v>
          </cell>
          <cell r="Z52" t="str">
            <v>CSF</v>
          </cell>
          <cell r="AA52" t="str">
            <v>TRANSFERENCIAS  A FOGAFIN, PASIVOS CONTINGENTES DERIVADOS DE LA VENTA DE ACCIONES BANCO POPULAR Y BANCO DE COLOMBIA . ART 31. LEY 35 DE 1993, DECRETO 2049 DE 1993 Y 1118  DE 1995</v>
          </cell>
          <cell r="AB52"/>
          <cell r="AC52"/>
          <cell r="AD52" t="str">
            <v/>
          </cell>
        </row>
        <row r="53">
          <cell r="N53" t="str">
            <v>A-03-11-06-005</v>
          </cell>
          <cell r="O53" t="str">
            <v>A</v>
          </cell>
          <cell r="P53" t="str">
            <v>03</v>
          </cell>
          <cell r="Q53" t="str">
            <v>11</v>
          </cell>
          <cell r="R53" t="str">
            <v>06</v>
          </cell>
          <cell r="S53" t="str">
            <v>005</v>
          </cell>
          <cell r="T53"/>
          <cell r="U53"/>
          <cell r="V53"/>
          <cell r="W53"/>
          <cell r="X53" t="str">
            <v>Nación</v>
          </cell>
          <cell r="Y53" t="str">
            <v>10</v>
          </cell>
          <cell r="Z53" t="str">
            <v>CSF</v>
          </cell>
          <cell r="AA53" t="str">
            <v>CUBRIMIENTO DEL RIESGO DEL DESLIZAMIENTO DEL SALARIO MÍNIMO - DECRETO 036 DE 2015</v>
          </cell>
          <cell r="AB53"/>
          <cell r="AC53"/>
          <cell r="AD53" t="str">
            <v/>
          </cell>
        </row>
        <row r="54">
          <cell r="N54" t="str">
            <v>A-04-02-05-001</v>
          </cell>
          <cell r="O54" t="str">
            <v>A</v>
          </cell>
          <cell r="P54" t="str">
            <v>04</v>
          </cell>
          <cell r="Q54" t="str">
            <v>02</v>
          </cell>
          <cell r="R54" t="str">
            <v>05</v>
          </cell>
          <cell r="S54" t="str">
            <v>001</v>
          </cell>
          <cell r="T54"/>
          <cell r="U54"/>
          <cell r="V54"/>
          <cell r="W54"/>
          <cell r="X54" t="str">
            <v>Nación</v>
          </cell>
          <cell r="Y54" t="str">
            <v>10</v>
          </cell>
          <cell r="Z54" t="str">
            <v>CSF</v>
          </cell>
          <cell r="AA54" t="str">
            <v>CAPITALIZACIÓN DE ENTIDADES PÚBLICAS</v>
          </cell>
          <cell r="AB54"/>
          <cell r="AC54"/>
          <cell r="AD54" t="str">
            <v/>
          </cell>
        </row>
        <row r="55">
          <cell r="N55" t="str">
            <v>A-04-06-01-001</v>
          </cell>
          <cell r="O55" t="str">
            <v>A</v>
          </cell>
          <cell r="P55" t="str">
            <v>04</v>
          </cell>
          <cell r="Q55" t="str">
            <v>06</v>
          </cell>
          <cell r="R55" t="str">
            <v>01</v>
          </cell>
          <cell r="S55" t="str">
            <v>001</v>
          </cell>
          <cell r="T55"/>
          <cell r="U55"/>
          <cell r="V55"/>
          <cell r="W55"/>
          <cell r="X55" t="str">
            <v>Nación</v>
          </cell>
          <cell r="Y55" t="str">
            <v>10</v>
          </cell>
          <cell r="Z55" t="str">
            <v>CSF</v>
          </cell>
          <cell r="AA55" t="str">
            <v>APORTES A FINDETER - SUBSIDIOS PARA OPERACIONES DE CREDITO EN LOS USOS AUTORIZADOS PARÁGRAFO ÚNICO, NUMERAL 3 ART. 270 DEL ESTATUTO ORGÁNICO DEL SISTEMA FINANCIERO.</v>
          </cell>
          <cell r="AB55"/>
          <cell r="AC55"/>
          <cell r="AD55" t="str">
            <v/>
          </cell>
        </row>
        <row r="56">
          <cell r="N56" t="str">
            <v>A-06-03-01-002</v>
          </cell>
          <cell r="O56" t="str">
            <v>A</v>
          </cell>
          <cell r="P56" t="str">
            <v>06</v>
          </cell>
          <cell r="Q56" t="str">
            <v>03</v>
          </cell>
          <cell r="R56" t="str">
            <v>01</v>
          </cell>
          <cell r="S56" t="str">
            <v>002</v>
          </cell>
          <cell r="T56"/>
          <cell r="U56"/>
          <cell r="V56"/>
          <cell r="W56"/>
          <cell r="X56" t="str">
            <v>Nación</v>
          </cell>
          <cell r="Y56" t="str">
            <v>10</v>
          </cell>
          <cell r="Z56" t="str">
            <v>CSF</v>
          </cell>
          <cell r="AA56" t="str">
            <v>FONDO DE ORGANISMOS FINANCIEROS INTERNACIONALES - FOFI, LEY 318 DE 1996</v>
          </cell>
          <cell r="AB56"/>
          <cell r="AC56"/>
          <cell r="AD56" t="str">
            <v/>
          </cell>
        </row>
        <row r="57">
          <cell r="N57" t="str">
            <v>A-07-04</v>
          </cell>
          <cell r="O57" t="str">
            <v>A</v>
          </cell>
          <cell r="P57" t="str">
            <v>07</v>
          </cell>
          <cell r="Q57" t="str">
            <v>04</v>
          </cell>
          <cell r="R57"/>
          <cell r="S57"/>
          <cell r="T57"/>
          <cell r="U57"/>
          <cell r="V57"/>
          <cell r="W57"/>
          <cell r="X57" t="str">
            <v>Nación</v>
          </cell>
          <cell r="Y57" t="str">
            <v>10</v>
          </cell>
          <cell r="Z57" t="str">
            <v>CSF</v>
          </cell>
          <cell r="AA57" t="str">
            <v>DEVOLUCIONES TRIBUTARIAS</v>
          </cell>
          <cell r="AB57"/>
          <cell r="AC57"/>
          <cell r="AD57" t="str">
            <v/>
          </cell>
        </row>
        <row r="58">
          <cell r="N58" t="str">
            <v>A-08-01</v>
          </cell>
          <cell r="O58" t="str">
            <v>A</v>
          </cell>
          <cell r="P58" t="str">
            <v>08</v>
          </cell>
          <cell r="Q58" t="str">
            <v>01</v>
          </cell>
          <cell r="R58"/>
          <cell r="S58"/>
          <cell r="T58"/>
          <cell r="U58"/>
          <cell r="V58"/>
          <cell r="W58"/>
          <cell r="X58" t="str">
            <v>Nación</v>
          </cell>
          <cell r="Y58" t="str">
            <v>10</v>
          </cell>
          <cell r="Z58" t="str">
            <v>CSF</v>
          </cell>
          <cell r="AA58" t="str">
            <v>IMPUESTOS</v>
          </cell>
          <cell r="AB58"/>
          <cell r="AC58"/>
          <cell r="AD58" t="str">
            <v/>
          </cell>
        </row>
        <row r="59">
          <cell r="N59" t="str">
            <v>A-08-03</v>
          </cell>
          <cell r="O59" t="str">
            <v>A</v>
          </cell>
          <cell r="P59" t="str">
            <v>08</v>
          </cell>
          <cell r="Q59" t="str">
            <v>03</v>
          </cell>
          <cell r="R59"/>
          <cell r="S59"/>
          <cell r="T59"/>
          <cell r="U59"/>
          <cell r="V59"/>
          <cell r="W59"/>
          <cell r="X59" t="str">
            <v>Nación</v>
          </cell>
          <cell r="Y59" t="str">
            <v>10</v>
          </cell>
          <cell r="Z59" t="str">
            <v>CSF</v>
          </cell>
          <cell r="AA59" t="str">
            <v>TASAS Y DERECHOS ADMINISTRATIVOS</v>
          </cell>
          <cell r="AB59"/>
          <cell r="AC59"/>
          <cell r="AD59" t="str">
            <v/>
          </cell>
        </row>
        <row r="60">
          <cell r="N60" t="str">
            <v>A-08-04-01</v>
          </cell>
          <cell r="O60" t="str">
            <v>A</v>
          </cell>
          <cell r="P60" t="str">
            <v>08</v>
          </cell>
          <cell r="Q60" t="str">
            <v>04</v>
          </cell>
          <cell r="R60" t="str">
            <v>01</v>
          </cell>
          <cell r="S60"/>
          <cell r="T60"/>
          <cell r="U60"/>
          <cell r="V60"/>
          <cell r="W60"/>
          <cell r="X60" t="str">
            <v>Nación</v>
          </cell>
          <cell r="Y60" t="str">
            <v>11</v>
          </cell>
          <cell r="Z60" t="str">
            <v>SSF</v>
          </cell>
          <cell r="AA60" t="str">
            <v>CUOTA DE FISCALIZACIÓN Y AUDITAJE</v>
          </cell>
          <cell r="AB60"/>
          <cell r="AC60"/>
          <cell r="AD60" t="str">
            <v/>
          </cell>
        </row>
        <row r="61">
          <cell r="N61" t="str">
            <v>C-1301-1000-10-803001</v>
          </cell>
          <cell r="O61" t="str">
            <v>C</v>
          </cell>
          <cell r="P61" t="str">
            <v>1301</v>
          </cell>
          <cell r="Q61" t="str">
            <v>1000</v>
          </cell>
          <cell r="R61" t="str">
            <v>10</v>
          </cell>
          <cell r="S61" t="str">
            <v>803001</v>
          </cell>
          <cell r="T61"/>
          <cell r="U61"/>
          <cell r="V61"/>
          <cell r="W61"/>
          <cell r="X61" t="str">
            <v>Nación</v>
          </cell>
          <cell r="Y61" t="str">
            <v>10</v>
          </cell>
          <cell r="Z61" t="str">
            <v>CSF</v>
          </cell>
          <cell r="AA61" t="str">
            <v>8. ESTABILIDAD MACROECONÓMICA / 1. ADMINISTRACIÓN EFICIENTE DE LOS RECURSOS PÚBLICOS</v>
          </cell>
          <cell r="AB61"/>
          <cell r="AC61"/>
          <cell r="AD61" t="str">
            <v/>
          </cell>
        </row>
        <row r="62">
          <cell r="N62" t="str">
            <v>C-1301-1000-11-803001</v>
          </cell>
          <cell r="O62" t="str">
            <v>C</v>
          </cell>
          <cell r="P62" t="str">
            <v>1301</v>
          </cell>
          <cell r="Q62" t="str">
            <v>1000</v>
          </cell>
          <cell r="R62" t="str">
            <v>11</v>
          </cell>
          <cell r="S62" t="str">
            <v>803001</v>
          </cell>
          <cell r="T62"/>
          <cell r="U62"/>
          <cell r="V62"/>
          <cell r="W62"/>
          <cell r="X62" t="str">
            <v>Nación</v>
          </cell>
          <cell r="Y62" t="str">
            <v>10</v>
          </cell>
          <cell r="Z62" t="str">
            <v>CSF</v>
          </cell>
          <cell r="AA62" t="str">
            <v>8. ESTABILIDAD MACROECONÓMICA / 1. ADMINISTRACIÓN EFICIENTE DE LOS RECURSOS PÚBLICOS</v>
          </cell>
          <cell r="AB62"/>
          <cell r="AC62"/>
          <cell r="AD62" t="str">
            <v/>
          </cell>
        </row>
        <row r="63">
          <cell r="N63" t="str">
            <v>C-1301-1000-6-803001</v>
          </cell>
          <cell r="O63" t="str">
            <v>C</v>
          </cell>
          <cell r="P63" t="str">
            <v>1301</v>
          </cell>
          <cell r="Q63" t="str">
            <v>1000</v>
          </cell>
          <cell r="R63" t="str">
            <v>6</v>
          </cell>
          <cell r="S63" t="str">
            <v>803001</v>
          </cell>
          <cell r="T63"/>
          <cell r="U63"/>
          <cell r="V63"/>
          <cell r="W63"/>
          <cell r="X63" t="str">
            <v>Nación</v>
          </cell>
          <cell r="Y63" t="str">
            <v>10</v>
          </cell>
          <cell r="Z63" t="str">
            <v>CSF</v>
          </cell>
          <cell r="AA63" t="str">
            <v>8. ESTABILIDAD MACROECONÓMICA / 1. ADMINISTRACIÓN EFICIENTE DE LOS RECURSOS PÚBLICOS</v>
          </cell>
          <cell r="AB63" t="str">
            <v>MEJORAMIENTO E  INTEGRACIÓN DE LA INFORMACIÓN EN LA GESTIÓN FINANCIERA PÚBLICA NACIONAL  NACIONAL.</v>
          </cell>
          <cell r="AC63"/>
          <cell r="AD63" t="str">
            <v>M</v>
          </cell>
        </row>
        <row r="64">
          <cell r="N64" t="str">
            <v>C-1301-1000-7-53105B</v>
          </cell>
          <cell r="O64" t="str">
            <v>C</v>
          </cell>
          <cell r="P64" t="str">
            <v>1301</v>
          </cell>
          <cell r="Q64" t="str">
            <v>1000</v>
          </cell>
          <cell r="R64" t="str">
            <v>7</v>
          </cell>
          <cell r="S64" t="str">
            <v>53105B</v>
          </cell>
          <cell r="T64"/>
          <cell r="U64"/>
          <cell r="V64"/>
          <cell r="W64"/>
          <cell r="X64" t="str">
            <v>Nación</v>
          </cell>
          <cell r="Y64" t="str">
            <v>10</v>
          </cell>
          <cell r="Z64" t="str">
            <v>CSF</v>
          </cell>
          <cell r="AA64" t="str">
            <v>5. CONVERGENCIA REGIONAL / B. ENTIDADES PÚBLICAS TERRITORIALES Y NACIONALES FORTALECIDAS</v>
          </cell>
          <cell r="AB64" t="str">
            <v xml:space="preserve">IMPLEMENTACION DE ACCIONES DE FORTALECIMIENTO INSTITUCIONAL PARA MEJORAR LA CALIDAD DEL GASTO PUBLICO Y PRESERVAR LA SOSTENIBILIDAD FISCAL DE LAS ENTIDADES TERRITORIALES Y SUS DESCENTRALIZADAS. NACIONAL.  </v>
          </cell>
          <cell r="AC64"/>
          <cell r="AD64" t="str">
            <v>M</v>
          </cell>
        </row>
        <row r="65">
          <cell r="N65" t="str">
            <v>C-1301-1000-7-803001</v>
          </cell>
          <cell r="O65" t="str">
            <v>C</v>
          </cell>
          <cell r="P65" t="str">
            <v>1301</v>
          </cell>
          <cell r="Q65" t="str">
            <v>1000</v>
          </cell>
          <cell r="R65" t="str">
            <v>7</v>
          </cell>
          <cell r="S65" t="str">
            <v>803001</v>
          </cell>
          <cell r="T65"/>
          <cell r="U65"/>
          <cell r="V65"/>
          <cell r="W65"/>
          <cell r="X65" t="str">
            <v>Nación</v>
          </cell>
          <cell r="Y65" t="str">
            <v>10</v>
          </cell>
          <cell r="Z65" t="str">
            <v>CSF</v>
          </cell>
          <cell r="AA65" t="str">
            <v>8. ESTABILIDAD MACROECONÓMICA / 1. ADMINISTRACIÓN EFICIENTE DE LOS RECURSOS PÚBLICOS</v>
          </cell>
          <cell r="AB65"/>
          <cell r="AC65"/>
          <cell r="AD65" t="str">
            <v/>
          </cell>
        </row>
        <row r="66">
          <cell r="N66" t="str">
            <v>C-1301-1000-8-803001</v>
          </cell>
          <cell r="O66" t="str">
            <v>C</v>
          </cell>
          <cell r="P66" t="str">
            <v>1301</v>
          </cell>
          <cell r="Q66" t="str">
            <v>1000</v>
          </cell>
          <cell r="R66" t="str">
            <v>8</v>
          </cell>
          <cell r="S66" t="str">
            <v>803001</v>
          </cell>
          <cell r="T66"/>
          <cell r="U66"/>
          <cell r="V66"/>
          <cell r="W66"/>
          <cell r="X66" t="str">
            <v>Nación</v>
          </cell>
          <cell r="Y66" t="str">
            <v>10</v>
          </cell>
          <cell r="Z66" t="str">
            <v>CSF</v>
          </cell>
          <cell r="AA66" t="str">
            <v>8. ESTABILIDAD MACROECONÓMICA / 1. ADMINISTRACIÓN EFICIENTE DE LOS RECURSOS PÚBLICOS</v>
          </cell>
          <cell r="AB66" t="str">
            <v>OPTIMIZACiÓN DE LAS CAPACIDADES DEL SIIF NACiÓN PARA LA ARTICULACiÓN CON LAS NECESIDADES DEL SISTEMA DE LA GFP. NACIONAL</v>
          </cell>
          <cell r="AC66"/>
          <cell r="AD66" t="str">
            <v>M</v>
          </cell>
        </row>
        <row r="67">
          <cell r="N67" t="str">
            <v>C-1302-1000-12-51102H</v>
          </cell>
          <cell r="O67" t="str">
            <v>C</v>
          </cell>
          <cell r="P67" t="str">
            <v>1302</v>
          </cell>
          <cell r="Q67" t="str">
            <v>1000</v>
          </cell>
          <cell r="R67" t="str">
            <v>12</v>
          </cell>
          <cell r="S67" t="str">
            <v>51102H</v>
          </cell>
          <cell r="T67"/>
          <cell r="U67"/>
          <cell r="V67"/>
          <cell r="W67"/>
          <cell r="X67" t="str">
            <v>Nación</v>
          </cell>
          <cell r="Y67" t="str">
            <v>10</v>
          </cell>
          <cell r="Z67" t="str">
            <v>CSF</v>
          </cell>
          <cell r="AA67" t="str">
            <v>5. CONVERGENCIA REGIONAL / H. ACCESO A SERVICIOS PÚBLICOS A PARTIR DE LAS CAPACIDADES Y NECESIDADES DE LOS TERRITORIOS</v>
          </cell>
          <cell r="AB67" t="str">
            <v xml:space="preserve">APOYO PLAN TODOS SOMOS PAZCIFICO EN EL LITORAL PACIFICO NACIONAL. </v>
          </cell>
          <cell r="AC67"/>
          <cell r="AD67" t="str">
            <v>E</v>
          </cell>
        </row>
        <row r="68">
          <cell r="N68" t="str">
            <v>C-1302-1000-13-803001</v>
          </cell>
          <cell r="O68" t="str">
            <v>C</v>
          </cell>
          <cell r="P68" t="str">
            <v>1302</v>
          </cell>
          <cell r="Q68" t="str">
            <v>1000</v>
          </cell>
          <cell r="R68" t="str">
            <v>13</v>
          </cell>
          <cell r="S68" t="str">
            <v>803001</v>
          </cell>
          <cell r="T68"/>
          <cell r="U68"/>
          <cell r="V68"/>
          <cell r="W68"/>
          <cell r="X68" t="str">
            <v>Nación</v>
          </cell>
          <cell r="Y68" t="str">
            <v>10</v>
          </cell>
          <cell r="Z68" t="str">
            <v>CSF</v>
          </cell>
          <cell r="AA68" t="str">
            <v>8. ESTABILIDAD MACROECONÓMICA / 1. ADMINISTRACIÓN EFICIENTE DE LOS RECURSOS PÚBLICOS</v>
          </cell>
          <cell r="AB68" t="str">
            <v xml:space="preserve">DISTRIBUCIÓN COBERTURAS DE TASA DE INTERÉS PARA FINANCIACIÓN DE VIVIENDA NUEVA. NACIONAL. </v>
          </cell>
          <cell r="AC68"/>
          <cell r="AD68" t="str">
            <v>E</v>
          </cell>
        </row>
        <row r="69">
          <cell r="N69" t="str">
            <v>C-1302-1000-15-803001</v>
          </cell>
          <cell r="O69" t="str">
            <v>C</v>
          </cell>
          <cell r="P69" t="str">
            <v>1302</v>
          </cell>
          <cell r="Q69" t="str">
            <v>1000</v>
          </cell>
          <cell r="R69" t="str">
            <v>15</v>
          </cell>
          <cell r="S69" t="str">
            <v>803001</v>
          </cell>
          <cell r="T69"/>
          <cell r="U69"/>
          <cell r="V69"/>
          <cell r="W69"/>
          <cell r="X69" t="str">
            <v>Nación</v>
          </cell>
          <cell r="Y69" t="str">
            <v>10</v>
          </cell>
          <cell r="Z69" t="str">
            <v>CSF</v>
          </cell>
          <cell r="AA69" t="str">
            <v>8. ESTABILIDAD MACROECONÓMICA / 1. ADMINISTRACIÓN EFICIENTE DE LOS RECURSOS PÚBLICOS</v>
          </cell>
          <cell r="AB69" t="str">
            <v xml:space="preserve">FORTALECIMIENTO DEL SEGUIMIENTO Y EVALUACIÓN FINANCIERA Y FISCAL DEL SISTEMA GENERAL DE SEGURIDAD SOCIAL EN SALUD (SGSSS) Y DEL SISTEMA GENERAL DE RIESGOS LABORALES (SGRL) NACIONAL. </v>
          </cell>
          <cell r="AC69"/>
          <cell r="AD69" t="str">
            <v>M</v>
          </cell>
        </row>
        <row r="70">
          <cell r="N70" t="str">
            <v>C-1302-1000-17-803001</v>
          </cell>
          <cell r="O70" t="str">
            <v>C</v>
          </cell>
          <cell r="P70" t="str">
            <v>1302</v>
          </cell>
          <cell r="Q70" t="str">
            <v>1000</v>
          </cell>
          <cell r="R70" t="str">
            <v>17</v>
          </cell>
          <cell r="S70" t="str">
            <v>803001</v>
          </cell>
          <cell r="T70"/>
          <cell r="U70"/>
          <cell r="V70"/>
          <cell r="W70"/>
          <cell r="X70" t="str">
            <v>Nación</v>
          </cell>
          <cell r="Y70" t="str">
            <v>10</v>
          </cell>
          <cell r="Z70" t="str">
            <v>CSF</v>
          </cell>
          <cell r="AA70" t="str">
            <v>8. ESTABILIDAD MACROECONÓMICA / 1. ADMINISTRACIÓN EFICIENTE DE LOS RECURSOS PÚBLICOS</v>
          </cell>
          <cell r="AB70" t="str">
            <v xml:space="preserve">DESARROLLO E IMPLEMENTACIÓN DE UNA ESTRATEGIA PARA COBERTURAS DE LOS PRECIOS DEL PETRÓLEO PARA COLOMBIA  NACIONAL. </v>
          </cell>
          <cell r="AC70"/>
          <cell r="AD70" t="str">
            <v>M</v>
          </cell>
        </row>
        <row r="71">
          <cell r="N71" t="str">
            <v>C-1302-1000-1-801002</v>
          </cell>
          <cell r="O71" t="str">
            <v>C</v>
          </cell>
          <cell r="P71" t="str">
            <v>1302</v>
          </cell>
          <cell r="Q71" t="str">
            <v>1000</v>
          </cell>
          <cell r="R71" t="str">
            <v>1</v>
          </cell>
          <cell r="S71" t="str">
            <v>801002</v>
          </cell>
          <cell r="T71" t="str">
            <v/>
          </cell>
          <cell r="U71" t="str">
            <v/>
          </cell>
          <cell r="V71" t="str">
            <v/>
          </cell>
          <cell r="W71" t="str">
            <v/>
          </cell>
          <cell r="X71" t="str">
            <v>Nación</v>
          </cell>
          <cell r="Y71" t="str">
            <v>10</v>
          </cell>
          <cell r="Z71" t="str">
            <v>CSF</v>
          </cell>
          <cell r="AA71" t="str">
            <v xml:space="preserve">8. ESTABILIDAD MACROECONÓMICA / 2. COLOMBIA: CRECIMIENTO 2022 - 2026
</v>
          </cell>
          <cell r="AB71"/>
          <cell r="AC71"/>
          <cell r="AD71" t="e">
            <v>#N/A</v>
          </cell>
        </row>
        <row r="72">
          <cell r="N72" t="str">
            <v>C-1302-1000-19-803001</v>
          </cell>
          <cell r="O72" t="str">
            <v>C</v>
          </cell>
          <cell r="P72" t="str">
            <v>1302</v>
          </cell>
          <cell r="Q72" t="str">
            <v>1000</v>
          </cell>
          <cell r="R72" t="str">
            <v>19</v>
          </cell>
          <cell r="S72" t="str">
            <v>803001</v>
          </cell>
          <cell r="T72"/>
          <cell r="U72"/>
          <cell r="V72"/>
          <cell r="W72"/>
          <cell r="X72" t="str">
            <v>Nación</v>
          </cell>
          <cell r="Y72" t="str">
            <v>10</v>
          </cell>
          <cell r="Z72" t="str">
            <v>CSF</v>
          </cell>
          <cell r="AA72" t="str">
            <v>8. ESTABILIDAD MACROECONÓMICA / 1. ADMINISTRACIÓN EFICIENTE DE LOS RECURSOS PÚBLICOS</v>
          </cell>
          <cell r="AB72" t="str">
            <v>OPTIMIZACIÓN  DEL MODELO DE GESTIÓN Y GOBERNANZA DEL PORTAFOLIO DE EMPRESAS Y SISTEMAS DE TRANSPORTE MASIVO  NACIONAL</v>
          </cell>
          <cell r="AC72"/>
          <cell r="AD72" t="str">
            <v>M</v>
          </cell>
        </row>
        <row r="73">
          <cell r="N73" t="str">
            <v>C-1303-1000-6-40404E</v>
          </cell>
          <cell r="O73" t="str">
            <v>C</v>
          </cell>
          <cell r="P73" t="str">
            <v>1303</v>
          </cell>
          <cell r="Q73" t="str">
            <v>1000</v>
          </cell>
          <cell r="R73" t="str">
            <v>6</v>
          </cell>
          <cell r="S73" t="str">
            <v>40404E</v>
          </cell>
          <cell r="T73"/>
          <cell r="U73"/>
          <cell r="V73"/>
          <cell r="W73"/>
          <cell r="X73" t="str">
            <v>Nación</v>
          </cell>
          <cell r="Y73" t="str">
            <v>10</v>
          </cell>
          <cell r="Z73" t="str">
            <v>CSF</v>
          </cell>
          <cell r="AA73" t="str">
            <v>4. TRANSFORMACIÓN PRODUCTIVA, INTERNACIONALIZACIÓN Y ACCIÓN CLÍMATICA / E. REDUCCIÓN DE LA VULNERABILIDAD FISCAL Y FINANCIERA ANTE RIESGOS CLIMÁTICOS Y DESASTRES</v>
          </cell>
          <cell r="AB73"/>
          <cell r="AC73"/>
          <cell r="AD73" t="str">
            <v/>
          </cell>
        </row>
        <row r="74">
          <cell r="N74" t="str">
            <v>C-1304-1000-1-803001</v>
          </cell>
          <cell r="O74" t="str">
            <v>C</v>
          </cell>
          <cell r="P74" t="str">
            <v>1304</v>
          </cell>
          <cell r="Q74" t="str">
            <v>1000</v>
          </cell>
          <cell r="R74" t="str">
            <v>1</v>
          </cell>
          <cell r="S74" t="str">
            <v>803001</v>
          </cell>
          <cell r="T74"/>
          <cell r="U74"/>
          <cell r="V74"/>
          <cell r="W74"/>
          <cell r="X74" t="str">
            <v>Propios</v>
          </cell>
          <cell r="Y74" t="str">
            <v>20</v>
          </cell>
          <cell r="Z74" t="str">
            <v>CSF</v>
          </cell>
          <cell r="AA74" t="str">
            <v>8. ESTABILIDAD MACROECONÓMICA / 1. ADMINISTRACIÓN EFICIENTE DE LOS RECURSOS PÚBLICOS</v>
          </cell>
          <cell r="AB74"/>
          <cell r="AC74"/>
          <cell r="AD74" t="str">
            <v/>
          </cell>
        </row>
        <row r="75">
          <cell r="N75" t="str">
            <v>C-1304-1000-2-20106B</v>
          </cell>
          <cell r="O75" t="str">
            <v>C</v>
          </cell>
          <cell r="P75" t="str">
            <v>1304</v>
          </cell>
          <cell r="Q75" t="str">
            <v>1000</v>
          </cell>
          <cell r="R75" t="str">
            <v>2</v>
          </cell>
          <cell r="S75" t="str">
            <v>20106B</v>
          </cell>
          <cell r="T75"/>
          <cell r="U75"/>
          <cell r="V75"/>
          <cell r="W75"/>
          <cell r="X75" t="str">
            <v>Nación</v>
          </cell>
          <cell r="Y75" t="str">
            <v>10</v>
          </cell>
          <cell r="Z75" t="str">
            <v>CSF</v>
          </cell>
          <cell r="AA75" t="str">
            <v>2. SEGURIDAD HUMANA Y JUSTICIA SOCIAL / B. DESARTICULACIÓN CORRESPONSABLE DEL MULTICRIMEN</v>
          </cell>
          <cell r="AB75"/>
          <cell r="AC75"/>
          <cell r="AD75" t="str">
            <v/>
          </cell>
        </row>
        <row r="76">
          <cell r="N76" t="str">
            <v>C-1304-1000-2-803001</v>
          </cell>
          <cell r="O76" t="str">
            <v>C</v>
          </cell>
          <cell r="P76" t="str">
            <v>1304</v>
          </cell>
          <cell r="Q76" t="str">
            <v>1000</v>
          </cell>
          <cell r="R76" t="str">
            <v>2</v>
          </cell>
          <cell r="S76" t="str">
            <v>803001</v>
          </cell>
          <cell r="T76"/>
          <cell r="U76"/>
          <cell r="V76"/>
          <cell r="W76"/>
          <cell r="X76" t="str">
            <v>Nación</v>
          </cell>
          <cell r="Y76" t="str">
            <v>10</v>
          </cell>
          <cell r="Z76" t="str">
            <v>CSF</v>
          </cell>
          <cell r="AA76" t="str">
            <v>8. ESTABILIDAD MACROECONÓMICA / 1. ADMINISTRACIÓN EFICIENTE DE LOS RECURSOS PÚBLICOS</v>
          </cell>
          <cell r="AB76"/>
          <cell r="AC76"/>
          <cell r="AD76" t="str">
            <v/>
          </cell>
        </row>
        <row r="77">
          <cell r="N77" t="str">
            <v>C-1304-1000-9-803001</v>
          </cell>
          <cell r="O77" t="str">
            <v>C</v>
          </cell>
          <cell r="P77" t="str">
            <v>1304</v>
          </cell>
          <cell r="Q77" t="str">
            <v>1000</v>
          </cell>
          <cell r="R77" t="str">
            <v>9</v>
          </cell>
          <cell r="S77" t="str">
            <v>803001</v>
          </cell>
          <cell r="T77"/>
          <cell r="U77"/>
          <cell r="V77"/>
          <cell r="W77"/>
          <cell r="X77" t="str">
            <v>Propios</v>
          </cell>
          <cell r="Y77" t="str">
            <v>20</v>
          </cell>
          <cell r="Z77" t="str">
            <v>CSF</v>
          </cell>
          <cell r="AA77" t="str">
            <v>8. ESTABILIDAD MACROECONÓMICA / 1. ADMINISTRACIÓN EFICIENTE DE LOS RECURSOS PÚBLICOS</v>
          </cell>
          <cell r="AB77"/>
          <cell r="AC77"/>
          <cell r="AD77" t="str">
            <v/>
          </cell>
        </row>
        <row r="78">
          <cell r="N78" t="str">
            <v>C-1305-1000-11-803005</v>
          </cell>
          <cell r="O78" t="str">
            <v>C</v>
          </cell>
          <cell r="P78" t="str">
            <v>1305</v>
          </cell>
          <cell r="Q78" t="str">
            <v>1000</v>
          </cell>
          <cell r="R78" t="str">
            <v>11</v>
          </cell>
          <cell r="S78" t="str">
            <v>803005</v>
          </cell>
          <cell r="T78"/>
          <cell r="U78"/>
          <cell r="V78"/>
          <cell r="W78"/>
          <cell r="X78" t="str">
            <v>Nación</v>
          </cell>
          <cell r="Y78" t="str">
            <v>10</v>
          </cell>
          <cell r="Z78" t="str">
            <v>CSF</v>
          </cell>
          <cell r="AA78" t="str">
            <v>8. ESTABILIDAD MACROECONÓMICA / 5. MODERNIZACIÓN DE LA DIRECCIÓN DE IMPUESTOS Y ADUANAS NACIONALES (DIAN)</v>
          </cell>
          <cell r="AB78"/>
          <cell r="AC78"/>
          <cell r="AD78" t="e">
            <v>#N/A</v>
          </cell>
        </row>
        <row r="79">
          <cell r="N79" t="str">
            <v>C-1305-1000-1-803005</v>
          </cell>
          <cell r="O79" t="str">
            <v>C</v>
          </cell>
          <cell r="P79" t="str">
            <v>1305</v>
          </cell>
          <cell r="Q79" t="str">
            <v>1000</v>
          </cell>
          <cell r="R79" t="str">
            <v>1</v>
          </cell>
          <cell r="S79" t="str">
            <v>803005</v>
          </cell>
          <cell r="T79"/>
          <cell r="U79"/>
          <cell r="V79"/>
          <cell r="W79"/>
          <cell r="X79" t="str">
            <v>Nación</v>
          </cell>
          <cell r="Y79" t="str">
            <v>10</v>
          </cell>
          <cell r="Z79" t="str">
            <v>CSF</v>
          </cell>
          <cell r="AA79" t="str">
            <v>8. ESTABILIDAD MACROECONÓMICA / 5. MODERNIZACIÓN DE LA DIRECCIÓN DE IMPUESTOS Y ADUANAS NACIONALES (DIAN)</v>
          </cell>
          <cell r="AB79" t="str">
            <v xml:space="preserve">APOYO AL FONDO DIAN PARA COLOMBIA. </v>
          </cell>
          <cell r="AC79"/>
          <cell r="AD79" t="str">
            <v>E</v>
          </cell>
        </row>
        <row r="80">
          <cell r="N80" t="str">
            <v>C-1305-1000-9-803005</v>
          </cell>
          <cell r="O80" t="str">
            <v>C</v>
          </cell>
          <cell r="P80" t="str">
            <v>1305</v>
          </cell>
          <cell r="Q80" t="str">
            <v>1000</v>
          </cell>
          <cell r="R80" t="str">
            <v>9</v>
          </cell>
          <cell r="S80" t="str">
            <v>803005</v>
          </cell>
          <cell r="T80"/>
          <cell r="U80"/>
          <cell r="V80"/>
          <cell r="W80"/>
          <cell r="X80" t="str">
            <v>Nación</v>
          </cell>
          <cell r="Y80" t="str">
            <v>10</v>
          </cell>
          <cell r="Z80" t="str">
            <v>CSF</v>
          </cell>
          <cell r="AA80" t="str">
            <v>8. ESTABILIDAD MACROECONÓMICA / 5. MODERNIZACIÓN DE LA DIRECCIÓN DE IMPUESTOS Y ADUANAS NACIONALES (DIAN)</v>
          </cell>
          <cell r="AB80"/>
          <cell r="AC80"/>
          <cell r="AD80" t="str">
            <v/>
          </cell>
        </row>
        <row r="81">
          <cell r="N81" t="str">
            <v>C-1399-1000-10-803001</v>
          </cell>
          <cell r="O81" t="str">
            <v>C</v>
          </cell>
          <cell r="P81" t="str">
            <v>1399</v>
          </cell>
          <cell r="Q81" t="str">
            <v>1000</v>
          </cell>
          <cell r="R81" t="str">
            <v>10</v>
          </cell>
          <cell r="S81" t="str">
            <v>803001</v>
          </cell>
          <cell r="T81"/>
          <cell r="U81"/>
          <cell r="V81"/>
          <cell r="W81"/>
          <cell r="X81" t="str">
            <v>Propios</v>
          </cell>
          <cell r="Y81" t="str">
            <v>20</v>
          </cell>
          <cell r="Z81" t="str">
            <v>CSF</v>
          </cell>
          <cell r="AA81" t="str">
            <v>8. ESTABILIDAD MACROECONÓMICA / 1. ADMINISTRACIÓN EFICIENTE DE LOS RECURSOS PÚBLICOS</v>
          </cell>
          <cell r="AB81"/>
          <cell r="AC81"/>
          <cell r="AD81" t="e">
            <v>#N/A</v>
          </cell>
        </row>
        <row r="82">
          <cell r="N82" t="str">
            <v>C-1399-1000-1-20106B</v>
          </cell>
          <cell r="O82" t="str">
            <v>C</v>
          </cell>
          <cell r="P82" t="str">
            <v>1399</v>
          </cell>
          <cell r="Q82" t="str">
            <v>1000</v>
          </cell>
          <cell r="R82" t="str">
            <v>1</v>
          </cell>
          <cell r="S82" t="str">
            <v>20106B</v>
          </cell>
          <cell r="T82"/>
          <cell r="U82"/>
          <cell r="V82"/>
          <cell r="W82"/>
          <cell r="X82" t="str">
            <v>Nación</v>
          </cell>
          <cell r="Y82" t="str">
            <v>10</v>
          </cell>
          <cell r="Z82" t="str">
            <v>CSF</v>
          </cell>
          <cell r="AA82" t="str">
            <v>2. SEGURIDAD HUMANA Y JUSTICIA SOCIAL / B. DESARTICULACIÓN CORRESPONSABLE DEL MULTICRIMEN</v>
          </cell>
          <cell r="AB82"/>
          <cell r="AC82"/>
          <cell r="AD82" t="str">
            <v/>
          </cell>
        </row>
        <row r="83">
          <cell r="N83" t="str">
            <v>C-1399-1000-2-803001</v>
          </cell>
          <cell r="O83" t="str">
            <v>C</v>
          </cell>
          <cell r="P83" t="str">
            <v>1399</v>
          </cell>
          <cell r="Q83" t="str">
            <v>1000</v>
          </cell>
          <cell r="R83" t="str">
            <v>2</v>
          </cell>
          <cell r="S83" t="str">
            <v>803001</v>
          </cell>
          <cell r="T83"/>
          <cell r="U83"/>
          <cell r="V83"/>
          <cell r="W83"/>
          <cell r="X83" t="str">
            <v>Nación</v>
          </cell>
          <cell r="Y83" t="str">
            <v>10</v>
          </cell>
          <cell r="Z83" t="str">
            <v>CSF</v>
          </cell>
          <cell r="AA83" t="str">
            <v>8. ESTABILIDAD MACROECONÓMICA / 1. ADMINISTRACIÓN EFICIENTE DE LOS RECURSOS PÚBLICOS</v>
          </cell>
          <cell r="AB83"/>
          <cell r="AC83"/>
          <cell r="AD83" t="e">
            <v>#N/A</v>
          </cell>
        </row>
        <row r="84">
          <cell r="N84" t="str">
            <v>C-1399-1000-3-803001</v>
          </cell>
          <cell r="O84" t="str">
            <v>C</v>
          </cell>
          <cell r="P84" t="str">
            <v>1399</v>
          </cell>
          <cell r="Q84" t="str">
            <v>1000</v>
          </cell>
          <cell r="R84" t="str">
            <v>3</v>
          </cell>
          <cell r="S84" t="str">
            <v>803001</v>
          </cell>
          <cell r="T84"/>
          <cell r="U84"/>
          <cell r="V84"/>
          <cell r="W84"/>
          <cell r="X84" t="str">
            <v>Nación</v>
          </cell>
          <cell r="Y84" t="str">
            <v>10</v>
          </cell>
          <cell r="Z84" t="str">
            <v>CSF</v>
          </cell>
          <cell r="AA84" t="str">
            <v>8. ESTABILIDAD MACROECONÓMICA / 1. ADMINISTRACIÓN EFICIENTE DE LOS RECURSOS PÚBLICOS</v>
          </cell>
          <cell r="AB84" t="str">
            <v xml:space="preserve">FORTALECIMIENTO DE LAS COMPETENCIAS TÉCNICAS DE LOS FUNCIONARIOS DEL MHCP NACIONAL. </v>
          </cell>
          <cell r="AC84"/>
          <cell r="AD84" t="str">
            <v>M</v>
          </cell>
        </row>
        <row r="85">
          <cell r="N85" t="str">
            <v>C-1399-1000-4-803001</v>
          </cell>
          <cell r="O85" t="str">
            <v>C</v>
          </cell>
          <cell r="P85" t="str">
            <v>1399</v>
          </cell>
          <cell r="Q85" t="str">
            <v>1000</v>
          </cell>
          <cell r="R85" t="str">
            <v>4</v>
          </cell>
          <cell r="S85" t="str">
            <v>803001</v>
          </cell>
          <cell r="T85"/>
          <cell r="U85"/>
          <cell r="V85"/>
          <cell r="W85"/>
          <cell r="X85" t="str">
            <v>Nación</v>
          </cell>
          <cell r="Y85" t="str">
            <v>10</v>
          </cell>
          <cell r="Z85" t="str">
            <v>CSF</v>
          </cell>
          <cell r="AA85" t="str">
            <v>8. ESTABILIDAD MACROECONÓMICA / 1. ADMINISTRACIÓN EFICIENTE DE LOS RECURSOS PÚBLICOS</v>
          </cell>
          <cell r="AB85" t="str">
            <v xml:space="preserve">FORTALECIMIENTO DEL GOBIERNO Y LA GESTIÓN DE SERVICIOS TIC EN EL MHCP BOGOTÁ. </v>
          </cell>
          <cell r="AC85"/>
          <cell r="AD85" t="str">
            <v>M</v>
          </cell>
        </row>
        <row r="86">
          <cell r="N86" t="str">
            <v>C-1399-1000-5-803001</v>
          </cell>
          <cell r="O86" t="str">
            <v>C</v>
          </cell>
          <cell r="P86" t="str">
            <v>1399</v>
          </cell>
          <cell r="Q86" t="str">
            <v>1000</v>
          </cell>
          <cell r="R86" t="str">
            <v>5</v>
          </cell>
          <cell r="S86" t="str">
            <v>803001</v>
          </cell>
          <cell r="T86"/>
          <cell r="U86"/>
          <cell r="V86"/>
          <cell r="W86"/>
          <cell r="X86" t="str">
            <v>Nación</v>
          </cell>
          <cell r="Y86" t="str">
            <v>10</v>
          </cell>
          <cell r="Z86" t="str">
            <v>CSF</v>
          </cell>
          <cell r="AA86" t="str">
            <v>8. ESTABILIDAD MACROECONÓMICA / 1. ADMINISTRACIÓN EFICIENTE DE LOS RECURSOS PÚBLICOS</v>
          </cell>
          <cell r="AB86" t="str">
            <v xml:space="preserve">MEJORAMIENTO Y REFORZAMIENTO SEDES DEL MINISTERIO DE HACIENDA Y CRÉDITO PÚBLICO BOGOTÁ. </v>
          </cell>
          <cell r="AC86"/>
          <cell r="AD86" t="str">
            <v>M</v>
          </cell>
        </row>
        <row r="87">
          <cell r="N87" t="str">
            <v>C-1399-1000-7-803001</v>
          </cell>
          <cell r="O87" t="str">
            <v>C</v>
          </cell>
          <cell r="P87" t="str">
            <v>1399</v>
          </cell>
          <cell r="Q87" t="str">
            <v>1000</v>
          </cell>
          <cell r="R87" t="str">
            <v>7</v>
          </cell>
          <cell r="S87" t="str">
            <v>803001</v>
          </cell>
          <cell r="T87"/>
          <cell r="U87"/>
          <cell r="V87"/>
          <cell r="W87"/>
          <cell r="X87" t="str">
            <v>Nación</v>
          </cell>
          <cell r="Y87" t="str">
            <v>10</v>
          </cell>
          <cell r="Z87" t="str">
            <v>CSF</v>
          </cell>
          <cell r="AA87" t="str">
            <v>8. ESTABILIDAD MACROECONÓMICA / 1. ADMINISTRACIÓN EFICIENTE DE LOS RECURSOS PÚBLICOS</v>
          </cell>
          <cell r="AB87" t="str">
            <v xml:space="preserve">FORTALECIMIENTO DE LA GESTION DOCUMENTAL INSTITUCIONAL DEL MINISTERIO DE HACIENDA Y CREDITO PUBLICO NACIONAL. </v>
          </cell>
          <cell r="AC87"/>
          <cell r="AD87" t="str">
            <v>M</v>
          </cell>
        </row>
        <row r="88">
          <cell r="N88" t="str">
            <v>C-1399-1000-8-803001</v>
          </cell>
          <cell r="O88" t="str">
            <v>C</v>
          </cell>
          <cell r="P88" t="str">
            <v>1399</v>
          </cell>
          <cell r="Q88" t="str">
            <v>1000</v>
          </cell>
          <cell r="R88" t="str">
            <v>8</v>
          </cell>
          <cell r="S88" t="str">
            <v>803001</v>
          </cell>
          <cell r="T88"/>
          <cell r="U88"/>
          <cell r="V88"/>
          <cell r="W88"/>
          <cell r="X88" t="str">
            <v>Nación</v>
          </cell>
          <cell r="Y88" t="str">
            <v>10</v>
          </cell>
          <cell r="Z88" t="str">
            <v>CSF</v>
          </cell>
          <cell r="AA88" t="str">
            <v>8. ESTABILIDAD MACROECONÓMICA / 1. ADMINISTRACIÓN EFICIENTE DE LOS RECURSOS PÚBLICOS</v>
          </cell>
          <cell r="AB88" t="str">
            <v>DISEÑO EIMPLEMENTACiÓN DE UN ECOSISTEMA DE INTELIGENCIA ORGANIZACIONAL EN EL MINISTERIO DE HACIENDA Y CRÉDITO PÚBLICO NACIONAL</v>
          </cell>
          <cell r="AC88"/>
          <cell r="AD88" t="str">
            <v>M</v>
          </cell>
        </row>
        <row r="89">
          <cell r="N89" t="str">
            <v>C-1399-1000-9-803001</v>
          </cell>
          <cell r="O89" t="str">
            <v>C</v>
          </cell>
          <cell r="P89" t="str">
            <v>1399</v>
          </cell>
          <cell r="Q89" t="str">
            <v>1000</v>
          </cell>
          <cell r="R89" t="str">
            <v>9</v>
          </cell>
          <cell r="S89" t="str">
            <v>803001</v>
          </cell>
          <cell r="T89"/>
          <cell r="U89"/>
          <cell r="V89"/>
          <cell r="W89"/>
          <cell r="X89" t="str">
            <v>Propios</v>
          </cell>
          <cell r="Y89" t="str">
            <v>20</v>
          </cell>
          <cell r="Z89" t="str">
            <v>CSF</v>
          </cell>
          <cell r="AA89" t="str">
            <v>8. ESTABILIDAD MACROECONÓMICA / 1. ADMINISTRACIÓN EFICIENTE DE LOS RECURSOS PÚBLICOS</v>
          </cell>
          <cell r="AB89"/>
          <cell r="AC89"/>
          <cell r="AD89" t="str">
            <v/>
          </cell>
        </row>
        <row r="90">
          <cell r="N90" t="str">
            <v>C-2404-0600-1-20103B</v>
          </cell>
          <cell r="O90" t="str">
            <v>C</v>
          </cell>
          <cell r="P90" t="str">
            <v>2404</v>
          </cell>
          <cell r="Q90" t="str">
            <v>0600</v>
          </cell>
          <cell r="R90" t="str">
            <v>1</v>
          </cell>
          <cell r="S90" t="str">
            <v>20103B</v>
          </cell>
          <cell r="T90"/>
          <cell r="U90"/>
          <cell r="V90"/>
          <cell r="W90"/>
          <cell r="X90" t="str">
            <v>Nación</v>
          </cell>
          <cell r="Y90" t="str">
            <v>11</v>
          </cell>
          <cell r="Z90" t="str">
            <v>CSF</v>
          </cell>
          <cell r="AA90" t="str">
            <v>2. SEGURIDAD HUMANA Y JUSTICIA SOCIAL / B. FINANCIACIÓN SOSTENIBLE DE LOS SISTEMAS DE TRANSPORTE PÚBLICO</v>
          </cell>
          <cell r="AB90" t="str">
            <v xml:space="preserve">IMPLANTACIÓN DEL REGIOTRAM DE OCCIDENTE ENTRE BOGOTÁ Y FACATATIVÁ. </v>
          </cell>
          <cell r="AC90"/>
          <cell r="AD90" t="str">
            <v>T</v>
          </cell>
        </row>
        <row r="91">
          <cell r="N91" t="str">
            <v>C-2408-0600-10-20103B</v>
          </cell>
          <cell r="O91" t="str">
            <v>C</v>
          </cell>
          <cell r="P91" t="str">
            <v>2408</v>
          </cell>
          <cell r="Q91" t="str">
            <v>0600</v>
          </cell>
          <cell r="R91" t="str">
            <v>10</v>
          </cell>
          <cell r="S91" t="str">
            <v>20103B</v>
          </cell>
          <cell r="T91"/>
          <cell r="U91"/>
          <cell r="V91"/>
          <cell r="W91"/>
          <cell r="X91" t="str">
            <v>Nación</v>
          </cell>
          <cell r="Y91" t="str">
            <v>10</v>
          </cell>
          <cell r="Z91" t="str">
            <v>CSF</v>
          </cell>
          <cell r="AA91" t="str">
            <v>2. SEGURIDAD HUMANA Y JUSTICIA SOCIAL / B. FINANCIACIÓN SOSTENIBLE DE LOS SISTEMAS DE TRANSPORTE PÚBLICO</v>
          </cell>
          <cell r="AB91" t="str">
            <v xml:space="preserve">IMPLEMENTACIÓN SISTEMA INTEGRADO DE TRANSPORTE MASIVO DE CALI. </v>
          </cell>
          <cell r="AC91"/>
          <cell r="AD91" t="str">
            <v>T</v>
          </cell>
        </row>
        <row r="92">
          <cell r="N92" t="str">
            <v>C-2408-0600-1-20103B</v>
          </cell>
          <cell r="O92" t="str">
            <v>C</v>
          </cell>
          <cell r="P92" t="str">
            <v>2408</v>
          </cell>
          <cell r="Q92" t="str">
            <v>0600</v>
          </cell>
          <cell r="R92" t="str">
            <v>1</v>
          </cell>
          <cell r="S92" t="str">
            <v>20103B</v>
          </cell>
          <cell r="T92"/>
          <cell r="U92"/>
          <cell r="V92"/>
          <cell r="W92"/>
          <cell r="X92" t="str">
            <v>Nación</v>
          </cell>
          <cell r="Y92" t="str">
            <v>11</v>
          </cell>
          <cell r="Z92" t="str">
            <v>CSF</v>
          </cell>
          <cell r="AA92" t="str">
            <v>2. SEGURIDAD HUMANA Y JUSTICIA SOCIAL / B. FINANCIACIÓN SOSTENIBLE DE LOS SISTEMAS DE TRANSPORTE PÚBLICO</v>
          </cell>
          <cell r="AB92" t="str">
            <v xml:space="preserve">CONSTRUCCIÓN DE LAS FASES II Y III DE LA EXTENSIÓN DE LA TRONCAL NORTE QUITO SUR DEL SISTEMA TRANSMILENIO   SOACHA. </v>
          </cell>
          <cell r="AC92"/>
          <cell r="AD92" t="str">
            <v>T</v>
          </cell>
        </row>
        <row r="93">
          <cell r="N93" t="str">
            <v>C-2408-0600-13-20103B</v>
          </cell>
          <cell r="O93" t="str">
            <v>C</v>
          </cell>
          <cell r="P93" t="str">
            <v>2408</v>
          </cell>
          <cell r="Q93" t="str">
            <v>0600</v>
          </cell>
          <cell r="R93" t="str">
            <v>13</v>
          </cell>
          <cell r="S93" t="str">
            <v>20103B</v>
          </cell>
          <cell r="T93"/>
          <cell r="U93"/>
          <cell r="V93"/>
          <cell r="W93"/>
          <cell r="X93" t="str">
            <v>Nación</v>
          </cell>
          <cell r="Y93" t="str">
            <v>10</v>
          </cell>
          <cell r="Z93" t="str">
            <v>CSF</v>
          </cell>
          <cell r="AA93" t="str">
            <v>2. SEGURIDAD HUMANA Y JUSTICIA SOCIAL / B. FINANCIACIÓN SOSTENIBLE DE LOS SISTEMAS DE TRANSPORTE PÚBLICO</v>
          </cell>
          <cell r="AB93" t="str">
            <v xml:space="preserve">IMPLEMENTACIÓN SISTEMA INTEGRADO DE TRANSPORTE MASIVO  ENVIGADO, MEDELLÍN, ITAGUI. </v>
          </cell>
          <cell r="AC93"/>
          <cell r="AD93" t="str">
            <v>T</v>
          </cell>
        </row>
        <row r="94">
          <cell r="N94" t="str">
            <v>C-2408-0600-14-20103B</v>
          </cell>
          <cell r="O94" t="str">
            <v>C</v>
          </cell>
          <cell r="P94" t="str">
            <v>2408</v>
          </cell>
          <cell r="Q94" t="str">
            <v>0600</v>
          </cell>
          <cell r="R94" t="str">
            <v>14</v>
          </cell>
          <cell r="S94" t="str">
            <v>20103B</v>
          </cell>
          <cell r="T94"/>
          <cell r="U94"/>
          <cell r="V94"/>
          <cell r="W94"/>
          <cell r="X94" t="str">
            <v>Nación</v>
          </cell>
          <cell r="Y94" t="str">
            <v>11</v>
          </cell>
          <cell r="Z94" t="str">
            <v>CSF</v>
          </cell>
          <cell r="AA94" t="str">
            <v>2. SEGURIDAD HUMANA Y JUSTICIA SOCIAL / B. FINANCIACIÓN SOSTENIBLE DE LOS SISTEMAS DE TRANSPORTE PÚBLICO</v>
          </cell>
          <cell r="AB94" t="str">
            <v xml:space="preserve">CONSTRUCCION E IMPLEMENTACION DE LA PRIMERA LINEA DEL METRO DE BOGOTA - MOVILIDAD INTEGRAL BOGOTA Y LA REGION. </v>
          </cell>
          <cell r="AC94"/>
          <cell r="AD94" t="str">
            <v>T</v>
          </cell>
        </row>
        <row r="95">
          <cell r="N95" t="str">
            <v>C-2408-0600-15-20103B</v>
          </cell>
          <cell r="O95" t="str">
            <v>C</v>
          </cell>
          <cell r="P95" t="str">
            <v>2408</v>
          </cell>
          <cell r="Q95" t="str">
            <v>0600</v>
          </cell>
          <cell r="R95" t="str">
            <v>15</v>
          </cell>
          <cell r="S95" t="str">
            <v>20103B</v>
          </cell>
          <cell r="T95"/>
          <cell r="U95"/>
          <cell r="V95"/>
          <cell r="W95"/>
          <cell r="X95" t="str">
            <v>Nación</v>
          </cell>
          <cell r="Y95" t="str">
            <v>10</v>
          </cell>
          <cell r="Z95" t="str">
            <v>CSF</v>
          </cell>
          <cell r="AA95" t="str">
            <v>2. SEGURIDAD HUMANA Y JUSTICIA SOCIAL / B. FINANCIACIÓN SOSTENIBLE DE LOS SISTEMAS DE TRANSPORTE PÚBLICO</v>
          </cell>
          <cell r="AB95" t="str">
            <v xml:space="preserve">CONSTRUCCION METRO LIGERO DE LA 80 MEDELLÍN. </v>
          </cell>
          <cell r="AC95"/>
          <cell r="AD95" t="str">
            <v>T</v>
          </cell>
        </row>
        <row r="96">
          <cell r="N96" t="str">
            <v>C-2408-0600-16-20103B</v>
          </cell>
          <cell r="O96" t="str">
            <v>C</v>
          </cell>
          <cell r="P96" t="str">
            <v>2408</v>
          </cell>
          <cell r="Q96" t="str">
            <v>0600</v>
          </cell>
          <cell r="R96" t="str">
            <v>16</v>
          </cell>
          <cell r="S96" t="str">
            <v>20103B</v>
          </cell>
          <cell r="T96"/>
          <cell r="U96"/>
          <cell r="V96"/>
          <cell r="W96"/>
          <cell r="X96" t="str">
            <v>Nación</v>
          </cell>
          <cell r="Y96" t="str">
            <v>10</v>
          </cell>
          <cell r="Z96" t="str">
            <v>CSF</v>
          </cell>
          <cell r="AA96" t="str">
            <v>2. SEGURIDAD HUMANA Y JUSTICIA SOCIAL / B. FINANCIACIÓN SOSTENIBLE DE LOS SISTEMAS DE TRANSPORTE PÚBLICO</v>
          </cell>
          <cell r="AB96" t="str">
            <v xml:space="preserve">IMPLEMENTACION SISTEMA ESTRATEGICO DE TRANSPORTE PÚBLICO - SETP IBAGUÉ. </v>
          </cell>
          <cell r="AC96"/>
          <cell r="AD96" t="str">
            <v>T</v>
          </cell>
        </row>
        <row r="97">
          <cell r="N97" t="str">
            <v>C-2408-0600-18-20103B</v>
          </cell>
          <cell r="O97" t="str">
            <v>C</v>
          </cell>
          <cell r="P97" t="str">
            <v>2408</v>
          </cell>
          <cell r="Q97" t="str">
            <v>0600</v>
          </cell>
          <cell r="R97" t="str">
            <v>18</v>
          </cell>
          <cell r="S97" t="str">
            <v>20103B</v>
          </cell>
          <cell r="T97"/>
          <cell r="U97"/>
          <cell r="V97"/>
          <cell r="W97"/>
          <cell r="X97" t="str">
            <v>Nación</v>
          </cell>
          <cell r="Y97" t="str">
            <v>10</v>
          </cell>
          <cell r="Z97" t="str">
            <v>CSF</v>
          </cell>
          <cell r="AA97" t="str">
            <v>2. SEGURIDAD HUMANA Y JUSTICIA SOCIAL / B. FINANCIACIÓN SOSTENIBLE DE LOS SISTEMAS DE TRANSPORTE PÚBLICO</v>
          </cell>
          <cell r="AB97" t="str">
            <v xml:space="preserve">CONSTRUCCIÓN DE LA TRONCAL DE LA CALLE 13 DESDE LA TRONCAL AV. LAS AMÉRICAS HASTA EL LÍMITE DE LA CIUDAD, RIO BOGOTÁ DEL SISTEMA TRANSMILENIO. BOGOTÁ. </v>
          </cell>
          <cell r="AC97"/>
          <cell r="AD97" t="str">
            <v>T</v>
          </cell>
        </row>
        <row r="98">
          <cell r="N98" t="str">
            <v>C-2408-0600-2-20103B</v>
          </cell>
          <cell r="O98" t="str">
            <v>C</v>
          </cell>
          <cell r="P98" t="str">
            <v>2408</v>
          </cell>
          <cell r="Q98" t="str">
            <v>0600</v>
          </cell>
          <cell r="R98" t="str">
            <v>2</v>
          </cell>
          <cell r="S98" t="str">
            <v>20103B</v>
          </cell>
          <cell r="T98"/>
          <cell r="U98"/>
          <cell r="V98"/>
          <cell r="W98"/>
          <cell r="X98" t="str">
            <v>Nación</v>
          </cell>
          <cell r="Y98" t="str">
            <v>10</v>
          </cell>
          <cell r="Z98" t="str">
            <v>CSF</v>
          </cell>
          <cell r="AA98" t="str">
            <v>2. SEGURIDAD HUMANA Y JUSTICIA SOCIAL / B. FINANCIACIÓN SOSTENIBLE DE LOS SISTEMAS DE TRANSPORTE PÚBLICO</v>
          </cell>
          <cell r="AB98" t="str">
            <v xml:space="preserve">IMPLEMENTACIÓN SISTEMA ESTRATÉGICO DE TRANSPORTE PÚBLICO SETP EN EL MUNICIPIO DE  NEIVA. </v>
          </cell>
          <cell r="AC98"/>
          <cell r="AD98" t="str">
            <v>T</v>
          </cell>
        </row>
        <row r="99">
          <cell r="N99" t="str">
            <v>C-2408-0600-3-20103B</v>
          </cell>
          <cell r="O99" t="str">
            <v>C</v>
          </cell>
          <cell r="P99" t="str">
            <v>2408</v>
          </cell>
          <cell r="Q99" t="str">
            <v>0600</v>
          </cell>
          <cell r="R99" t="str">
            <v>3</v>
          </cell>
          <cell r="S99" t="str">
            <v>20103B</v>
          </cell>
          <cell r="T99"/>
          <cell r="U99"/>
          <cell r="V99"/>
          <cell r="W99"/>
          <cell r="X99" t="str">
            <v>Nación</v>
          </cell>
          <cell r="Y99" t="str">
            <v>10</v>
          </cell>
          <cell r="Z99" t="str">
            <v>CSF</v>
          </cell>
          <cell r="AA99" t="str">
            <v>2. SEGURIDAD HUMANA Y JUSTICIA SOCIAL / B. FINANCIACIÓN SOSTENIBLE DE LOS SISTEMAS DE TRANSPORTE PÚBLICO</v>
          </cell>
          <cell r="AB99" t="str">
            <v>IMPLEMENTACIÓN SISTEMA ESTRATÉGICO DE TRANSPORTE PÚBLICO DEL MUNICIPIO  POPAYÁN.</v>
          </cell>
          <cell r="AC99"/>
          <cell r="AD99" t="str">
            <v>T</v>
          </cell>
        </row>
        <row r="100">
          <cell r="N100" t="str">
            <v>C-2408-0600-8-20103B</v>
          </cell>
          <cell r="O100" t="str">
            <v>C</v>
          </cell>
          <cell r="P100" t="str">
            <v>2408</v>
          </cell>
          <cell r="Q100" t="str">
            <v>0600</v>
          </cell>
          <cell r="R100" t="str">
            <v>8</v>
          </cell>
          <cell r="S100" t="str">
            <v>20103B</v>
          </cell>
          <cell r="T100"/>
          <cell r="U100"/>
          <cell r="V100"/>
          <cell r="W100"/>
          <cell r="X100" t="str">
            <v>Nación</v>
          </cell>
          <cell r="Y100" t="str">
            <v>10</v>
          </cell>
          <cell r="Z100" t="str">
            <v>CSF</v>
          </cell>
          <cell r="AA100" t="str">
            <v>2. SEGURIDAD HUMANA Y JUSTICIA SOCIAL / B. FINANCIACIÓN SOSTENIBLE DE LOS SISTEMAS DE TRANSPORTE PÚBLICO</v>
          </cell>
          <cell r="AB100" t="str">
            <v xml:space="preserve">IMPLEMENTACIÓN SISTEMA ESTRATÉGICO DE TRANSPORTE PÚBLICO SETP EN EL MUNICIPIO DE ARMENIA. </v>
          </cell>
          <cell r="AC100"/>
          <cell r="AD100" t="str">
            <v>T</v>
          </cell>
        </row>
        <row r="101">
          <cell r="N101" t="str">
            <v>C-2408-0600-9-20103B</v>
          </cell>
          <cell r="O101" t="str">
            <v>C</v>
          </cell>
          <cell r="P101" t="str">
            <v>2408</v>
          </cell>
          <cell r="Q101" t="str">
            <v>0600</v>
          </cell>
          <cell r="R101" t="str">
            <v>9</v>
          </cell>
          <cell r="S101" t="str">
            <v>20103B</v>
          </cell>
          <cell r="T101"/>
          <cell r="U101"/>
          <cell r="V101"/>
          <cell r="W101"/>
          <cell r="X101" t="str">
            <v>Nación</v>
          </cell>
          <cell r="Y101" t="str">
            <v>10</v>
          </cell>
          <cell r="Z101" t="str">
            <v>CSF</v>
          </cell>
          <cell r="AA101" t="str">
            <v>2. SEGURIDAD HUMANA Y JUSTICIA SOCIAL / B. FINANCIACIÓN SOSTENIBLE DE LOS SISTEMAS DE TRANSPORTE PÚBLICO</v>
          </cell>
          <cell r="AB101" t="str">
            <v>IMPLEMENTACIÓN SISTEMA ESTRATÉGICO DE TRANSPORTE PÚBLICO DEL MUNICIPIO  DE  SANTA MARTA.</v>
          </cell>
          <cell r="AC101"/>
          <cell r="AD101" t="str">
            <v>T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. Presu"/>
      <sheetName val="T. PI Estra"/>
      <sheetName val="EJECUCION TOTAL SH 2"/>
      <sheetName val="Ejec total SH por Entidad 3"/>
      <sheetName val="Funcio SH 4"/>
      <sheetName val="SERVICIO DEUDA 5 "/>
      <sheetName val="Inv SH 6"/>
      <sheetName val="T. SH"/>
      <sheetName val="Ejec. Resumen MHCP 7"/>
      <sheetName val="Proyec. Misionales 8"/>
      <sheetName val="Ejec. Transporte 9"/>
      <sheetName val="mmm"/>
      <sheetName val="T. MHCP"/>
      <sheetName val="Proyec. Estrategicos 10"/>
      <sheetName val="Funcionamiento MHCP 11"/>
      <sheetName val="Total Transferencias 12"/>
      <sheetName val="Composicion Gastos 13"/>
      <sheetName val="T. Tranf"/>
      <sheetName val="Apropia. Bloqueada"/>
      <sheetName val="resumen"/>
      <sheetName val="Recursos Bloqueados Mes"/>
      <sheetName val="DISTRIBUCIONES"/>
    </sheetNames>
    <sheetDataSet>
      <sheetData sheetId="0">
        <row r="225">
          <cell r="T225">
            <v>3444117.4993110001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W237"/>
  <sheetViews>
    <sheetView showGridLines="0" tabSelected="1" workbookViewId="0">
      <selection activeCell="B211" sqref="B211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8" width="5.42578125" customWidth="1"/>
    <col min="9" max="9" width="9.5703125" customWidth="1"/>
    <col min="10" max="10" width="8" customWidth="1"/>
    <col min="11" max="11" width="9.5703125" customWidth="1"/>
    <col min="12" max="12" width="27.5703125" customWidth="1"/>
    <col min="13" max="23" width="18.85546875" customWidth="1"/>
    <col min="24" max="24" width="0" hidden="1" customWidth="1"/>
    <col min="25" max="25" width="6.42578125" customWidth="1"/>
  </cols>
  <sheetData>
    <row r="1" spans="1:23" x14ac:dyDescent="0.25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</row>
    <row r="2" spans="1:23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</row>
    <row r="3" spans="1:23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</row>
    <row r="4" spans="1:23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</row>
    <row r="5" spans="1:23" ht="33.75" hidden="1" x14ac:dyDescent="0.25">
      <c r="A5" s="3" t="s">
        <v>29</v>
      </c>
      <c r="B5" s="4" t="s">
        <v>30</v>
      </c>
      <c r="C5" s="5" t="s">
        <v>31</v>
      </c>
      <c r="D5" s="3" t="s">
        <v>32</v>
      </c>
      <c r="E5" s="3" t="s">
        <v>33</v>
      </c>
      <c r="F5" s="3" t="s">
        <v>33</v>
      </c>
      <c r="G5" s="3" t="s">
        <v>33</v>
      </c>
      <c r="H5" s="3"/>
      <c r="I5" s="3" t="s">
        <v>34</v>
      </c>
      <c r="J5" s="3" t="s">
        <v>35</v>
      </c>
      <c r="K5" s="3" t="s">
        <v>36</v>
      </c>
      <c r="L5" s="4" t="s">
        <v>37</v>
      </c>
      <c r="M5" s="6">
        <v>68658000000</v>
      </c>
      <c r="N5" s="6">
        <v>2998000000</v>
      </c>
      <c r="O5" s="6">
        <v>4853000000</v>
      </c>
      <c r="P5" s="6">
        <v>66803000000</v>
      </c>
      <c r="Q5" s="6">
        <v>0</v>
      </c>
      <c r="R5" s="6">
        <v>66803000000</v>
      </c>
      <c r="S5" s="6">
        <v>0</v>
      </c>
      <c r="T5" s="6">
        <v>64950729735.269997</v>
      </c>
      <c r="U5" s="6">
        <v>64950729735.269997</v>
      </c>
      <c r="V5" s="6">
        <v>64911189031.870003</v>
      </c>
      <c r="W5" s="6">
        <v>64911189031.870003</v>
      </c>
    </row>
    <row r="6" spans="1:23" ht="33.75" hidden="1" x14ac:dyDescent="0.25">
      <c r="A6" s="3" t="s">
        <v>29</v>
      </c>
      <c r="B6" s="4" t="s">
        <v>30</v>
      </c>
      <c r="C6" s="5" t="s">
        <v>38</v>
      </c>
      <c r="D6" s="3" t="s">
        <v>32</v>
      </c>
      <c r="E6" s="3" t="s">
        <v>33</v>
      </c>
      <c r="F6" s="3" t="s">
        <v>33</v>
      </c>
      <c r="G6" s="3" t="s">
        <v>39</v>
      </c>
      <c r="H6" s="3"/>
      <c r="I6" s="3" t="s">
        <v>34</v>
      </c>
      <c r="J6" s="3" t="s">
        <v>35</v>
      </c>
      <c r="K6" s="3" t="s">
        <v>36</v>
      </c>
      <c r="L6" s="4" t="s">
        <v>40</v>
      </c>
      <c r="M6" s="6">
        <v>24654000000</v>
      </c>
      <c r="N6" s="6">
        <v>0</v>
      </c>
      <c r="O6" s="6">
        <v>0</v>
      </c>
      <c r="P6" s="6">
        <v>24654000000</v>
      </c>
      <c r="Q6" s="6">
        <v>0</v>
      </c>
      <c r="R6" s="6">
        <v>24654000000</v>
      </c>
      <c r="S6" s="6">
        <v>0</v>
      </c>
      <c r="T6" s="6">
        <v>23668293654</v>
      </c>
      <c r="U6" s="6">
        <v>23668293654</v>
      </c>
      <c r="V6" s="6">
        <v>23668293654</v>
      </c>
      <c r="W6" s="6">
        <v>23668293654</v>
      </c>
    </row>
    <row r="7" spans="1:23" ht="33.75" hidden="1" x14ac:dyDescent="0.25">
      <c r="A7" s="3" t="s">
        <v>29</v>
      </c>
      <c r="B7" s="4" t="s">
        <v>30</v>
      </c>
      <c r="C7" s="5" t="s">
        <v>41</v>
      </c>
      <c r="D7" s="3" t="s">
        <v>32</v>
      </c>
      <c r="E7" s="3" t="s">
        <v>33</v>
      </c>
      <c r="F7" s="3" t="s">
        <v>33</v>
      </c>
      <c r="G7" s="3" t="s">
        <v>42</v>
      </c>
      <c r="H7" s="3"/>
      <c r="I7" s="3" t="s">
        <v>34</v>
      </c>
      <c r="J7" s="3" t="s">
        <v>35</v>
      </c>
      <c r="K7" s="3" t="s">
        <v>36</v>
      </c>
      <c r="L7" s="4" t="s">
        <v>43</v>
      </c>
      <c r="M7" s="6">
        <v>6062000000</v>
      </c>
      <c r="N7" s="6">
        <v>5244000000</v>
      </c>
      <c r="O7" s="6">
        <v>0</v>
      </c>
      <c r="P7" s="6">
        <v>11306000000</v>
      </c>
      <c r="Q7" s="6">
        <v>0</v>
      </c>
      <c r="R7" s="6">
        <v>11306000000</v>
      </c>
      <c r="S7" s="6">
        <v>0</v>
      </c>
      <c r="T7" s="6">
        <v>10660717975.92</v>
      </c>
      <c r="U7" s="6">
        <v>10660717975.92</v>
      </c>
      <c r="V7" s="6">
        <v>10660717975.92</v>
      </c>
      <c r="W7" s="6">
        <v>10660717975.92</v>
      </c>
    </row>
    <row r="8" spans="1:23" ht="33.75" hidden="1" x14ac:dyDescent="0.25">
      <c r="A8" s="3" t="s">
        <v>29</v>
      </c>
      <c r="B8" s="4" t="s">
        <v>30</v>
      </c>
      <c r="C8" s="5" t="s">
        <v>44</v>
      </c>
      <c r="D8" s="3" t="s">
        <v>32</v>
      </c>
      <c r="E8" s="3" t="s">
        <v>33</v>
      </c>
      <c r="F8" s="3" t="s">
        <v>33</v>
      </c>
      <c r="G8" s="3" t="s">
        <v>45</v>
      </c>
      <c r="H8" s="3"/>
      <c r="I8" s="3" t="s">
        <v>34</v>
      </c>
      <c r="J8" s="3" t="s">
        <v>35</v>
      </c>
      <c r="K8" s="3" t="s">
        <v>36</v>
      </c>
      <c r="L8" s="4" t="s">
        <v>46</v>
      </c>
      <c r="M8" s="6">
        <v>6357355551356</v>
      </c>
      <c r="N8" s="6">
        <v>0</v>
      </c>
      <c r="O8" s="6">
        <v>5630554000000</v>
      </c>
      <c r="P8" s="6">
        <v>726801551356</v>
      </c>
      <c r="Q8" s="6">
        <v>726801551356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</row>
    <row r="9" spans="1:23" ht="33.75" hidden="1" x14ac:dyDescent="0.25">
      <c r="A9" s="3" t="s">
        <v>29</v>
      </c>
      <c r="B9" s="4" t="s">
        <v>30</v>
      </c>
      <c r="C9" s="5" t="s">
        <v>47</v>
      </c>
      <c r="D9" s="3" t="s">
        <v>32</v>
      </c>
      <c r="E9" s="3" t="s">
        <v>33</v>
      </c>
      <c r="F9" s="3" t="s">
        <v>39</v>
      </c>
      <c r="G9" s="3" t="s">
        <v>45</v>
      </c>
      <c r="H9" s="3"/>
      <c r="I9" s="3" t="s">
        <v>34</v>
      </c>
      <c r="J9" s="3" t="s">
        <v>35</v>
      </c>
      <c r="K9" s="3" t="s">
        <v>36</v>
      </c>
      <c r="L9" s="4" t="s">
        <v>46</v>
      </c>
      <c r="M9" s="6">
        <v>2172400000</v>
      </c>
      <c r="N9" s="6">
        <v>0</v>
      </c>
      <c r="O9" s="6">
        <v>0</v>
      </c>
      <c r="P9" s="6">
        <v>2172400000</v>
      </c>
      <c r="Q9" s="6">
        <v>2172400000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</row>
    <row r="10" spans="1:23" ht="33.75" hidden="1" x14ac:dyDescent="0.25">
      <c r="A10" s="3" t="s">
        <v>29</v>
      </c>
      <c r="B10" s="4" t="s">
        <v>30</v>
      </c>
      <c r="C10" s="5" t="s">
        <v>48</v>
      </c>
      <c r="D10" s="3" t="s">
        <v>32</v>
      </c>
      <c r="E10" s="3" t="s">
        <v>39</v>
      </c>
      <c r="F10" s="3"/>
      <c r="G10" s="3"/>
      <c r="H10" s="3"/>
      <c r="I10" s="3" t="s">
        <v>34</v>
      </c>
      <c r="J10" s="3" t="s">
        <v>35</v>
      </c>
      <c r="K10" s="3" t="s">
        <v>36</v>
      </c>
      <c r="L10" s="4" t="s">
        <v>49</v>
      </c>
      <c r="M10" s="6">
        <v>80362000000</v>
      </c>
      <c r="N10" s="6">
        <v>3474174727</v>
      </c>
      <c r="O10" s="6">
        <v>69781633</v>
      </c>
      <c r="P10" s="6">
        <v>83766393094</v>
      </c>
      <c r="Q10" s="6">
        <v>0</v>
      </c>
      <c r="R10" s="6">
        <v>82154365542.889999</v>
      </c>
      <c r="S10" s="6">
        <v>1612027551.1099999</v>
      </c>
      <c r="T10" s="6">
        <v>80739908863.690002</v>
      </c>
      <c r="U10" s="6">
        <v>71786547350.080002</v>
      </c>
      <c r="V10" s="6">
        <v>71784567637.820007</v>
      </c>
      <c r="W10" s="6">
        <v>71784567637.820007</v>
      </c>
    </row>
    <row r="11" spans="1:23" ht="33.75" hidden="1" x14ac:dyDescent="0.25">
      <c r="A11" s="3" t="s">
        <v>29</v>
      </c>
      <c r="B11" s="4" t="s">
        <v>30</v>
      </c>
      <c r="C11" s="5" t="s">
        <v>50</v>
      </c>
      <c r="D11" s="3" t="s">
        <v>32</v>
      </c>
      <c r="E11" s="3" t="s">
        <v>42</v>
      </c>
      <c r="F11" s="3" t="s">
        <v>33</v>
      </c>
      <c r="G11" s="3" t="s">
        <v>45</v>
      </c>
      <c r="H11" s="3" t="s">
        <v>51</v>
      </c>
      <c r="I11" s="3" t="s">
        <v>34</v>
      </c>
      <c r="J11" s="3" t="s">
        <v>35</v>
      </c>
      <c r="K11" s="3" t="s">
        <v>36</v>
      </c>
      <c r="L11" s="4" t="s">
        <v>52</v>
      </c>
      <c r="M11" s="6">
        <v>6388000000</v>
      </c>
      <c r="N11" s="6">
        <v>0</v>
      </c>
      <c r="O11" s="6">
        <v>0</v>
      </c>
      <c r="P11" s="6">
        <v>6388000000</v>
      </c>
      <c r="Q11" s="6">
        <v>0</v>
      </c>
      <c r="R11" s="6">
        <v>0</v>
      </c>
      <c r="S11" s="6">
        <v>6388000000</v>
      </c>
      <c r="T11" s="6">
        <v>0</v>
      </c>
      <c r="U11" s="6">
        <v>0</v>
      </c>
      <c r="V11" s="6">
        <v>0</v>
      </c>
      <c r="W11" s="6">
        <v>0</v>
      </c>
    </row>
    <row r="12" spans="1:23" ht="33.75" hidden="1" x14ac:dyDescent="0.25">
      <c r="A12" s="3" t="s">
        <v>29</v>
      </c>
      <c r="B12" s="4" t="s">
        <v>30</v>
      </c>
      <c r="C12" s="5" t="s">
        <v>53</v>
      </c>
      <c r="D12" s="3" t="s">
        <v>32</v>
      </c>
      <c r="E12" s="3" t="s">
        <v>42</v>
      </c>
      <c r="F12" s="3" t="s">
        <v>39</v>
      </c>
      <c r="G12" s="3" t="s">
        <v>39</v>
      </c>
      <c r="H12" s="3"/>
      <c r="I12" s="3" t="s">
        <v>34</v>
      </c>
      <c r="J12" s="3" t="s">
        <v>35</v>
      </c>
      <c r="K12" s="3" t="s">
        <v>36</v>
      </c>
      <c r="L12" s="4" t="s">
        <v>54</v>
      </c>
      <c r="M12" s="6">
        <v>21623000000</v>
      </c>
      <c r="N12" s="6">
        <v>0</v>
      </c>
      <c r="O12" s="6">
        <v>0</v>
      </c>
      <c r="P12" s="6">
        <v>21623000000</v>
      </c>
      <c r="Q12" s="6">
        <v>0</v>
      </c>
      <c r="R12" s="6">
        <v>18295000000</v>
      </c>
      <c r="S12" s="6">
        <v>3328000000</v>
      </c>
      <c r="T12" s="6">
        <v>17166483608.32</v>
      </c>
      <c r="U12" s="6">
        <v>17121483608.32</v>
      </c>
      <c r="V12" s="6">
        <v>17121483608.32</v>
      </c>
      <c r="W12" s="6">
        <v>17121483608.32</v>
      </c>
    </row>
    <row r="13" spans="1:23" ht="33.75" hidden="1" x14ac:dyDescent="0.25">
      <c r="A13" s="3" t="s">
        <v>29</v>
      </c>
      <c r="B13" s="4" t="s">
        <v>30</v>
      </c>
      <c r="C13" s="5" t="s">
        <v>55</v>
      </c>
      <c r="D13" s="3" t="s">
        <v>32</v>
      </c>
      <c r="E13" s="3" t="s">
        <v>42</v>
      </c>
      <c r="F13" s="3" t="s">
        <v>42</v>
      </c>
      <c r="G13" s="3" t="s">
        <v>33</v>
      </c>
      <c r="H13" s="3" t="s">
        <v>56</v>
      </c>
      <c r="I13" s="3" t="s">
        <v>34</v>
      </c>
      <c r="J13" s="3" t="s">
        <v>35</v>
      </c>
      <c r="K13" s="3" t="s">
        <v>36</v>
      </c>
      <c r="L13" s="4" t="s">
        <v>57</v>
      </c>
      <c r="M13" s="6">
        <v>52381000000</v>
      </c>
      <c r="N13" s="6">
        <v>0</v>
      </c>
      <c r="O13" s="6">
        <v>0</v>
      </c>
      <c r="P13" s="6">
        <v>52381000000</v>
      </c>
      <c r="Q13" s="6">
        <v>0</v>
      </c>
      <c r="R13" s="6">
        <v>0</v>
      </c>
      <c r="S13" s="6">
        <v>52381000000</v>
      </c>
      <c r="T13" s="6">
        <v>0</v>
      </c>
      <c r="U13" s="6">
        <v>0</v>
      </c>
      <c r="V13" s="6">
        <v>0</v>
      </c>
      <c r="W13" s="6">
        <v>0</v>
      </c>
    </row>
    <row r="14" spans="1:23" ht="56.25" hidden="1" x14ac:dyDescent="0.25">
      <c r="A14" s="3" t="s">
        <v>29</v>
      </c>
      <c r="B14" s="4" t="s">
        <v>30</v>
      </c>
      <c r="C14" s="5" t="s">
        <v>58</v>
      </c>
      <c r="D14" s="3" t="s">
        <v>32</v>
      </c>
      <c r="E14" s="3" t="s">
        <v>42</v>
      </c>
      <c r="F14" s="3" t="s">
        <v>42</v>
      </c>
      <c r="G14" s="3" t="s">
        <v>33</v>
      </c>
      <c r="H14" s="3" t="s">
        <v>59</v>
      </c>
      <c r="I14" s="3" t="s">
        <v>34</v>
      </c>
      <c r="J14" s="3" t="s">
        <v>35</v>
      </c>
      <c r="K14" s="3" t="s">
        <v>36</v>
      </c>
      <c r="L14" s="4" t="s">
        <v>60</v>
      </c>
      <c r="M14" s="6">
        <v>1174000000</v>
      </c>
      <c r="N14" s="6">
        <v>0</v>
      </c>
      <c r="O14" s="6">
        <v>1174000000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</row>
    <row r="15" spans="1:23" ht="56.25" hidden="1" x14ac:dyDescent="0.25">
      <c r="A15" s="3" t="s">
        <v>29</v>
      </c>
      <c r="B15" s="4" t="s">
        <v>30</v>
      </c>
      <c r="C15" s="5" t="s">
        <v>61</v>
      </c>
      <c r="D15" s="3" t="s">
        <v>32</v>
      </c>
      <c r="E15" s="3" t="s">
        <v>42</v>
      </c>
      <c r="F15" s="3" t="s">
        <v>42</v>
      </c>
      <c r="G15" s="3" t="s">
        <v>33</v>
      </c>
      <c r="H15" s="3" t="s">
        <v>62</v>
      </c>
      <c r="I15" s="3" t="s">
        <v>34</v>
      </c>
      <c r="J15" s="3" t="s">
        <v>35</v>
      </c>
      <c r="K15" s="3" t="s">
        <v>36</v>
      </c>
      <c r="L15" s="4" t="s">
        <v>63</v>
      </c>
      <c r="M15" s="6">
        <v>3000000000</v>
      </c>
      <c r="N15" s="6">
        <v>9134445069</v>
      </c>
      <c r="O15" s="6">
        <v>0</v>
      </c>
      <c r="P15" s="6">
        <v>12134445069</v>
      </c>
      <c r="Q15" s="6">
        <v>0</v>
      </c>
      <c r="R15" s="6">
        <v>12134445069</v>
      </c>
      <c r="S15" s="6">
        <v>0</v>
      </c>
      <c r="T15" s="6">
        <v>12134445069</v>
      </c>
      <c r="U15" s="6">
        <v>12134445069</v>
      </c>
      <c r="V15" s="6">
        <v>12134445069</v>
      </c>
      <c r="W15" s="6">
        <v>12134445069</v>
      </c>
    </row>
    <row r="16" spans="1:23" ht="45" hidden="1" x14ac:dyDescent="0.25">
      <c r="A16" s="3" t="s">
        <v>29</v>
      </c>
      <c r="B16" s="4" t="s">
        <v>30</v>
      </c>
      <c r="C16" s="5" t="s">
        <v>64</v>
      </c>
      <c r="D16" s="3" t="s">
        <v>32</v>
      </c>
      <c r="E16" s="3" t="s">
        <v>42</v>
      </c>
      <c r="F16" s="3" t="s">
        <v>42</v>
      </c>
      <c r="G16" s="3" t="s">
        <v>33</v>
      </c>
      <c r="H16" s="3" t="s">
        <v>65</v>
      </c>
      <c r="I16" s="3" t="s">
        <v>34</v>
      </c>
      <c r="J16" s="3" t="s">
        <v>35</v>
      </c>
      <c r="K16" s="3" t="s">
        <v>36</v>
      </c>
      <c r="L16" s="4" t="s">
        <v>66</v>
      </c>
      <c r="M16" s="6">
        <v>3000000000</v>
      </c>
      <c r="N16" s="6">
        <v>0</v>
      </c>
      <c r="O16" s="6">
        <v>220000000</v>
      </c>
      <c r="P16" s="6">
        <v>2780000000</v>
      </c>
      <c r="Q16" s="6">
        <v>0</v>
      </c>
      <c r="R16" s="6">
        <v>500000000</v>
      </c>
      <c r="S16" s="6">
        <v>2280000000</v>
      </c>
      <c r="T16" s="6">
        <v>224525030.74000001</v>
      </c>
      <c r="U16" s="6">
        <v>224525030.74000001</v>
      </c>
      <c r="V16" s="6">
        <v>213881048</v>
      </c>
      <c r="W16" s="6">
        <v>213881048</v>
      </c>
    </row>
    <row r="17" spans="1:23" ht="33.75" hidden="1" x14ac:dyDescent="0.25">
      <c r="A17" s="3" t="s">
        <v>29</v>
      </c>
      <c r="B17" s="4" t="s">
        <v>30</v>
      </c>
      <c r="C17" s="5" t="s">
        <v>67</v>
      </c>
      <c r="D17" s="3" t="s">
        <v>32</v>
      </c>
      <c r="E17" s="3" t="s">
        <v>42</v>
      </c>
      <c r="F17" s="3" t="s">
        <v>42</v>
      </c>
      <c r="G17" s="3" t="s">
        <v>33</v>
      </c>
      <c r="H17" s="3" t="s">
        <v>68</v>
      </c>
      <c r="I17" s="3" t="s">
        <v>34</v>
      </c>
      <c r="J17" s="3" t="s">
        <v>35</v>
      </c>
      <c r="K17" s="3" t="s">
        <v>36</v>
      </c>
      <c r="L17" s="4" t="s">
        <v>69</v>
      </c>
      <c r="M17" s="6">
        <v>2190000000</v>
      </c>
      <c r="N17" s="6">
        <v>0</v>
      </c>
      <c r="O17" s="6">
        <v>0</v>
      </c>
      <c r="P17" s="6">
        <v>2190000000</v>
      </c>
      <c r="Q17" s="6">
        <v>0</v>
      </c>
      <c r="R17" s="6">
        <v>2079005301</v>
      </c>
      <c r="S17" s="6">
        <v>110994699</v>
      </c>
      <c r="T17" s="6">
        <v>1830129845.5799999</v>
      </c>
      <c r="U17" s="6">
        <v>1677692746.5799999</v>
      </c>
      <c r="V17" s="6">
        <v>1657589458.5799999</v>
      </c>
      <c r="W17" s="6">
        <v>1657589458.5799999</v>
      </c>
    </row>
    <row r="18" spans="1:23" ht="33.75" hidden="1" x14ac:dyDescent="0.25">
      <c r="A18" s="3" t="s">
        <v>29</v>
      </c>
      <c r="B18" s="4" t="s">
        <v>30</v>
      </c>
      <c r="C18" s="5" t="s">
        <v>70</v>
      </c>
      <c r="D18" s="3" t="s">
        <v>32</v>
      </c>
      <c r="E18" s="3" t="s">
        <v>42</v>
      </c>
      <c r="F18" s="3" t="s">
        <v>42</v>
      </c>
      <c r="G18" s="3" t="s">
        <v>33</v>
      </c>
      <c r="H18" s="3" t="s">
        <v>71</v>
      </c>
      <c r="I18" s="3" t="s">
        <v>34</v>
      </c>
      <c r="J18" s="3" t="s">
        <v>35</v>
      </c>
      <c r="K18" s="3" t="s">
        <v>36</v>
      </c>
      <c r="L18" s="4" t="s">
        <v>72</v>
      </c>
      <c r="M18" s="6">
        <v>3495476000000</v>
      </c>
      <c r="N18" s="6">
        <v>633500000000</v>
      </c>
      <c r="O18" s="6">
        <v>4025576180029</v>
      </c>
      <c r="P18" s="6">
        <v>103399819971</v>
      </c>
      <c r="Q18" s="6">
        <v>103399819971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</row>
    <row r="19" spans="1:23" ht="33.75" hidden="1" x14ac:dyDescent="0.25">
      <c r="A19" s="3" t="s">
        <v>29</v>
      </c>
      <c r="B19" s="4" t="s">
        <v>30</v>
      </c>
      <c r="C19" s="5" t="s">
        <v>70</v>
      </c>
      <c r="D19" s="3" t="s">
        <v>32</v>
      </c>
      <c r="E19" s="3" t="s">
        <v>42</v>
      </c>
      <c r="F19" s="3" t="s">
        <v>42</v>
      </c>
      <c r="G19" s="3" t="s">
        <v>33</v>
      </c>
      <c r="H19" s="3" t="s">
        <v>71</v>
      </c>
      <c r="I19" s="3" t="s">
        <v>34</v>
      </c>
      <c r="J19" s="3" t="s">
        <v>73</v>
      </c>
      <c r="K19" s="3" t="s">
        <v>36</v>
      </c>
      <c r="L19" s="4" t="s">
        <v>72</v>
      </c>
      <c r="M19" s="6">
        <v>0</v>
      </c>
      <c r="N19" s="6">
        <v>1318489000000</v>
      </c>
      <c r="O19" s="6">
        <v>1267834996192</v>
      </c>
      <c r="P19" s="6">
        <v>50654003808</v>
      </c>
      <c r="Q19" s="6">
        <v>50654003808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</row>
    <row r="20" spans="1:23" ht="33.75" hidden="1" x14ac:dyDescent="0.25">
      <c r="A20" s="3" t="s">
        <v>29</v>
      </c>
      <c r="B20" s="4" t="s">
        <v>30</v>
      </c>
      <c r="C20" s="5" t="s">
        <v>70</v>
      </c>
      <c r="D20" s="3" t="s">
        <v>32</v>
      </c>
      <c r="E20" s="3" t="s">
        <v>42</v>
      </c>
      <c r="F20" s="3" t="s">
        <v>42</v>
      </c>
      <c r="G20" s="3" t="s">
        <v>33</v>
      </c>
      <c r="H20" s="3" t="s">
        <v>71</v>
      </c>
      <c r="I20" s="3" t="s">
        <v>34</v>
      </c>
      <c r="J20" s="3" t="s">
        <v>73</v>
      </c>
      <c r="K20" s="3" t="s">
        <v>74</v>
      </c>
      <c r="L20" s="4" t="s">
        <v>72</v>
      </c>
      <c r="M20" s="6">
        <v>1318489000000</v>
      </c>
      <c r="N20" s="6">
        <v>0</v>
      </c>
      <c r="O20" s="6">
        <v>1318489000000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</row>
    <row r="21" spans="1:23" ht="45" hidden="1" x14ac:dyDescent="0.25">
      <c r="A21" s="3" t="s">
        <v>29</v>
      </c>
      <c r="B21" s="4" t="s">
        <v>30</v>
      </c>
      <c r="C21" s="5" t="s">
        <v>75</v>
      </c>
      <c r="D21" s="3" t="s">
        <v>32</v>
      </c>
      <c r="E21" s="3" t="s">
        <v>42</v>
      </c>
      <c r="F21" s="3" t="s">
        <v>42</v>
      </c>
      <c r="G21" s="3" t="s">
        <v>39</v>
      </c>
      <c r="H21" s="3" t="s">
        <v>76</v>
      </c>
      <c r="I21" s="3" t="s">
        <v>34</v>
      </c>
      <c r="J21" s="3" t="s">
        <v>35</v>
      </c>
      <c r="K21" s="3" t="s">
        <v>36</v>
      </c>
      <c r="L21" s="4" t="s">
        <v>77</v>
      </c>
      <c r="M21" s="6">
        <v>109104000000</v>
      </c>
      <c r="N21" s="6">
        <v>109209000000</v>
      </c>
      <c r="O21" s="6">
        <v>0</v>
      </c>
      <c r="P21" s="6">
        <v>218313000000</v>
      </c>
      <c r="Q21" s="6">
        <v>0</v>
      </c>
      <c r="R21" s="6">
        <v>218313000000</v>
      </c>
      <c r="S21" s="6">
        <v>0</v>
      </c>
      <c r="T21" s="6">
        <v>218313000000</v>
      </c>
      <c r="U21" s="6">
        <v>140604321228</v>
      </c>
      <c r="V21" s="6">
        <v>140604321228</v>
      </c>
      <c r="W21" s="6">
        <v>140604321228</v>
      </c>
    </row>
    <row r="22" spans="1:23" ht="33.75" hidden="1" x14ac:dyDescent="0.25">
      <c r="A22" s="3" t="s">
        <v>29</v>
      </c>
      <c r="B22" s="4" t="s">
        <v>30</v>
      </c>
      <c r="C22" s="5" t="s">
        <v>78</v>
      </c>
      <c r="D22" s="3" t="s">
        <v>32</v>
      </c>
      <c r="E22" s="3" t="s">
        <v>42</v>
      </c>
      <c r="F22" s="3" t="s">
        <v>42</v>
      </c>
      <c r="G22" s="3" t="s">
        <v>39</v>
      </c>
      <c r="H22" s="3" t="s">
        <v>79</v>
      </c>
      <c r="I22" s="3" t="s">
        <v>34</v>
      </c>
      <c r="J22" s="3" t="s">
        <v>35</v>
      </c>
      <c r="K22" s="3" t="s">
        <v>36</v>
      </c>
      <c r="L22" s="4" t="s">
        <v>80</v>
      </c>
      <c r="M22" s="6">
        <v>3188000000</v>
      </c>
      <c r="N22" s="6">
        <v>0</v>
      </c>
      <c r="O22" s="6">
        <v>0</v>
      </c>
      <c r="P22" s="6">
        <v>3188000000</v>
      </c>
      <c r="Q22" s="6">
        <v>0</v>
      </c>
      <c r="R22" s="6">
        <v>3188000000</v>
      </c>
      <c r="S22" s="6">
        <v>0</v>
      </c>
      <c r="T22" s="6">
        <v>3188000000</v>
      </c>
      <c r="U22" s="6">
        <v>943150000</v>
      </c>
      <c r="V22" s="6">
        <v>943150000</v>
      </c>
      <c r="W22" s="6">
        <v>943150000</v>
      </c>
    </row>
    <row r="23" spans="1:23" ht="45" hidden="1" x14ac:dyDescent="0.25">
      <c r="A23" s="3" t="s">
        <v>29</v>
      </c>
      <c r="B23" s="4" t="s">
        <v>30</v>
      </c>
      <c r="C23" s="5" t="s">
        <v>81</v>
      </c>
      <c r="D23" s="3" t="s">
        <v>32</v>
      </c>
      <c r="E23" s="3" t="s">
        <v>42</v>
      </c>
      <c r="F23" s="3" t="s">
        <v>42</v>
      </c>
      <c r="G23" s="3" t="s">
        <v>39</v>
      </c>
      <c r="H23" s="3" t="s">
        <v>82</v>
      </c>
      <c r="I23" s="3" t="s">
        <v>34</v>
      </c>
      <c r="J23" s="3" t="s">
        <v>35</v>
      </c>
      <c r="K23" s="3" t="s">
        <v>36</v>
      </c>
      <c r="L23" s="4" t="s">
        <v>83</v>
      </c>
      <c r="M23" s="6">
        <v>43349000000</v>
      </c>
      <c r="N23" s="6">
        <v>35200000000</v>
      </c>
      <c r="O23" s="6">
        <v>0</v>
      </c>
      <c r="P23" s="6">
        <v>78549000000</v>
      </c>
      <c r="Q23" s="6">
        <v>0</v>
      </c>
      <c r="R23" s="6">
        <v>76365619415</v>
      </c>
      <c r="S23" s="6">
        <v>2183380585</v>
      </c>
      <c r="T23" s="6">
        <v>76365619415</v>
      </c>
      <c r="U23" s="6">
        <v>76159138376</v>
      </c>
      <c r="V23" s="6">
        <v>76159138376</v>
      </c>
      <c r="W23" s="6">
        <v>76159138376</v>
      </c>
    </row>
    <row r="24" spans="1:23" ht="45" hidden="1" x14ac:dyDescent="0.25">
      <c r="A24" s="3" t="s">
        <v>29</v>
      </c>
      <c r="B24" s="4" t="s">
        <v>30</v>
      </c>
      <c r="C24" s="5" t="s">
        <v>84</v>
      </c>
      <c r="D24" s="3" t="s">
        <v>32</v>
      </c>
      <c r="E24" s="3" t="s">
        <v>42</v>
      </c>
      <c r="F24" s="3" t="s">
        <v>42</v>
      </c>
      <c r="G24" s="3" t="s">
        <v>39</v>
      </c>
      <c r="H24" s="3" t="s">
        <v>85</v>
      </c>
      <c r="I24" s="3" t="s">
        <v>34</v>
      </c>
      <c r="J24" s="3" t="s">
        <v>35</v>
      </c>
      <c r="K24" s="3" t="s">
        <v>36</v>
      </c>
      <c r="L24" s="4" t="s">
        <v>86</v>
      </c>
      <c r="M24" s="6">
        <v>100320000000</v>
      </c>
      <c r="N24" s="6">
        <v>4260000000</v>
      </c>
      <c r="O24" s="6">
        <v>22000000000</v>
      </c>
      <c r="P24" s="6">
        <v>82580000000</v>
      </c>
      <c r="Q24" s="6">
        <v>0</v>
      </c>
      <c r="R24" s="6">
        <v>81090221594</v>
      </c>
      <c r="S24" s="6">
        <v>1489778406</v>
      </c>
      <c r="T24" s="6">
        <v>81090221594</v>
      </c>
      <c r="U24" s="6">
        <v>76859761440</v>
      </c>
      <c r="V24" s="6">
        <v>76859761440</v>
      </c>
      <c r="W24" s="6">
        <v>76859761440</v>
      </c>
    </row>
    <row r="25" spans="1:23" ht="78.75" hidden="1" x14ac:dyDescent="0.25">
      <c r="A25" s="3" t="s">
        <v>29</v>
      </c>
      <c r="B25" s="4" t="s">
        <v>30</v>
      </c>
      <c r="C25" s="5" t="s">
        <v>87</v>
      </c>
      <c r="D25" s="3" t="s">
        <v>32</v>
      </c>
      <c r="E25" s="3" t="s">
        <v>42</v>
      </c>
      <c r="F25" s="3" t="s">
        <v>42</v>
      </c>
      <c r="G25" s="3" t="s">
        <v>39</v>
      </c>
      <c r="H25" s="3" t="s">
        <v>88</v>
      </c>
      <c r="I25" s="3" t="s">
        <v>34</v>
      </c>
      <c r="J25" s="3" t="s">
        <v>35</v>
      </c>
      <c r="K25" s="3" t="s">
        <v>36</v>
      </c>
      <c r="L25" s="4" t="s">
        <v>89</v>
      </c>
      <c r="M25" s="6">
        <v>7681000000</v>
      </c>
      <c r="N25" s="6">
        <v>0</v>
      </c>
      <c r="O25" s="6">
        <v>0</v>
      </c>
      <c r="P25" s="6">
        <v>7681000000</v>
      </c>
      <c r="Q25" s="6">
        <v>0</v>
      </c>
      <c r="R25" s="6">
        <v>7005495117</v>
      </c>
      <c r="S25" s="6">
        <v>675504883</v>
      </c>
      <c r="T25" s="6">
        <v>6094842377.8599997</v>
      </c>
      <c r="U25" s="6">
        <v>2960013900.75</v>
      </c>
      <c r="V25" s="6">
        <v>2960013900.75</v>
      </c>
      <c r="W25" s="6">
        <v>2960013900.75</v>
      </c>
    </row>
    <row r="26" spans="1:23" ht="45" hidden="1" x14ac:dyDescent="0.25">
      <c r="A26" s="3" t="s">
        <v>29</v>
      </c>
      <c r="B26" s="4" t="s">
        <v>30</v>
      </c>
      <c r="C26" s="5" t="s">
        <v>90</v>
      </c>
      <c r="D26" s="3" t="s">
        <v>32</v>
      </c>
      <c r="E26" s="3" t="s">
        <v>42</v>
      </c>
      <c r="F26" s="3" t="s">
        <v>42</v>
      </c>
      <c r="G26" s="3" t="s">
        <v>39</v>
      </c>
      <c r="H26" s="3" t="s">
        <v>91</v>
      </c>
      <c r="I26" s="3" t="s">
        <v>34</v>
      </c>
      <c r="J26" s="3" t="s">
        <v>35</v>
      </c>
      <c r="K26" s="3" t="s">
        <v>36</v>
      </c>
      <c r="L26" s="4" t="s">
        <v>92</v>
      </c>
      <c r="M26" s="6">
        <v>32928163204</v>
      </c>
      <c r="N26" s="6">
        <v>0</v>
      </c>
      <c r="O26" s="6">
        <v>0</v>
      </c>
      <c r="P26" s="6">
        <v>32928163204</v>
      </c>
      <c r="Q26" s="6">
        <v>0</v>
      </c>
      <c r="R26" s="6">
        <v>32928163204</v>
      </c>
      <c r="S26" s="6">
        <v>0</v>
      </c>
      <c r="T26" s="6">
        <v>32928163204</v>
      </c>
      <c r="U26" s="6">
        <v>24696122405</v>
      </c>
      <c r="V26" s="6">
        <v>24696122405</v>
      </c>
      <c r="W26" s="6">
        <v>24696122405</v>
      </c>
    </row>
    <row r="27" spans="1:23" ht="33.75" hidden="1" x14ac:dyDescent="0.25">
      <c r="A27" s="3" t="s">
        <v>29</v>
      </c>
      <c r="B27" s="4" t="s">
        <v>30</v>
      </c>
      <c r="C27" s="5" t="s">
        <v>93</v>
      </c>
      <c r="D27" s="3" t="s">
        <v>32</v>
      </c>
      <c r="E27" s="3" t="s">
        <v>42</v>
      </c>
      <c r="F27" s="3" t="s">
        <v>42</v>
      </c>
      <c r="G27" s="3" t="s">
        <v>39</v>
      </c>
      <c r="H27" s="3" t="s">
        <v>94</v>
      </c>
      <c r="I27" s="3" t="s">
        <v>34</v>
      </c>
      <c r="J27" s="3" t="s">
        <v>35</v>
      </c>
      <c r="K27" s="3" t="s">
        <v>36</v>
      </c>
      <c r="L27" s="4" t="s">
        <v>95</v>
      </c>
      <c r="M27" s="6">
        <v>32928163204</v>
      </c>
      <c r="N27" s="6">
        <v>0</v>
      </c>
      <c r="O27" s="6">
        <v>0</v>
      </c>
      <c r="P27" s="6">
        <v>32928163204</v>
      </c>
      <c r="Q27" s="6">
        <v>0</v>
      </c>
      <c r="R27" s="6">
        <v>32928163204</v>
      </c>
      <c r="S27" s="6">
        <v>0</v>
      </c>
      <c r="T27" s="6">
        <v>32928163204</v>
      </c>
      <c r="U27" s="6">
        <v>24696122405</v>
      </c>
      <c r="V27" s="6">
        <v>24696122405</v>
      </c>
      <c r="W27" s="6">
        <v>24696122405</v>
      </c>
    </row>
    <row r="28" spans="1:23" ht="33.75" hidden="1" x14ac:dyDescent="0.25">
      <c r="A28" s="3" t="s">
        <v>29</v>
      </c>
      <c r="B28" s="4" t="s">
        <v>30</v>
      </c>
      <c r="C28" s="5" t="s">
        <v>96</v>
      </c>
      <c r="D28" s="3" t="s">
        <v>32</v>
      </c>
      <c r="E28" s="3" t="s">
        <v>42</v>
      </c>
      <c r="F28" s="3" t="s">
        <v>42</v>
      </c>
      <c r="G28" s="3" t="s">
        <v>39</v>
      </c>
      <c r="H28" s="3" t="s">
        <v>97</v>
      </c>
      <c r="I28" s="3" t="s">
        <v>34</v>
      </c>
      <c r="J28" s="3" t="s">
        <v>35</v>
      </c>
      <c r="K28" s="3" t="s">
        <v>36</v>
      </c>
      <c r="L28" s="4" t="s">
        <v>98</v>
      </c>
      <c r="M28" s="6">
        <v>32928163203</v>
      </c>
      <c r="N28" s="6">
        <v>0</v>
      </c>
      <c r="O28" s="6">
        <v>0</v>
      </c>
      <c r="P28" s="6">
        <v>32928163203</v>
      </c>
      <c r="Q28" s="6">
        <v>0</v>
      </c>
      <c r="R28" s="6">
        <v>32928163203</v>
      </c>
      <c r="S28" s="6">
        <v>0</v>
      </c>
      <c r="T28" s="6">
        <v>32928163203</v>
      </c>
      <c r="U28" s="6">
        <v>24696122405</v>
      </c>
      <c r="V28" s="6">
        <v>24696122405</v>
      </c>
      <c r="W28" s="6">
        <v>24696122405</v>
      </c>
    </row>
    <row r="29" spans="1:23" ht="33.75" hidden="1" x14ac:dyDescent="0.25">
      <c r="A29" s="3" t="s">
        <v>29</v>
      </c>
      <c r="B29" s="4" t="s">
        <v>30</v>
      </c>
      <c r="C29" s="5" t="s">
        <v>99</v>
      </c>
      <c r="D29" s="3" t="s">
        <v>32</v>
      </c>
      <c r="E29" s="3" t="s">
        <v>42</v>
      </c>
      <c r="F29" s="3" t="s">
        <v>42</v>
      </c>
      <c r="G29" s="3" t="s">
        <v>39</v>
      </c>
      <c r="H29" s="3" t="s">
        <v>100</v>
      </c>
      <c r="I29" s="3" t="s">
        <v>34</v>
      </c>
      <c r="J29" s="3" t="s">
        <v>35</v>
      </c>
      <c r="K29" s="3" t="s">
        <v>36</v>
      </c>
      <c r="L29" s="4" t="s">
        <v>101</v>
      </c>
      <c r="M29" s="6">
        <v>32928163203</v>
      </c>
      <c r="N29" s="6">
        <v>0</v>
      </c>
      <c r="O29" s="6">
        <v>0</v>
      </c>
      <c r="P29" s="6">
        <v>32928163203</v>
      </c>
      <c r="Q29" s="6">
        <v>0</v>
      </c>
      <c r="R29" s="6">
        <v>32928163203</v>
      </c>
      <c r="S29" s="6">
        <v>0</v>
      </c>
      <c r="T29" s="6">
        <v>32928163203</v>
      </c>
      <c r="U29" s="6">
        <v>24696122405</v>
      </c>
      <c r="V29" s="6">
        <v>24696122405</v>
      </c>
      <c r="W29" s="6">
        <v>24696122405</v>
      </c>
    </row>
    <row r="30" spans="1:23" ht="33.75" hidden="1" x14ac:dyDescent="0.25">
      <c r="A30" s="3" t="s">
        <v>29</v>
      </c>
      <c r="B30" s="4" t="s">
        <v>30</v>
      </c>
      <c r="C30" s="5" t="s">
        <v>102</v>
      </c>
      <c r="D30" s="3" t="s">
        <v>32</v>
      </c>
      <c r="E30" s="3" t="s">
        <v>42</v>
      </c>
      <c r="F30" s="3" t="s">
        <v>42</v>
      </c>
      <c r="G30" s="3" t="s">
        <v>39</v>
      </c>
      <c r="H30" s="3" t="s">
        <v>103</v>
      </c>
      <c r="I30" s="3" t="s">
        <v>34</v>
      </c>
      <c r="J30" s="3" t="s">
        <v>35</v>
      </c>
      <c r="K30" s="3" t="s">
        <v>36</v>
      </c>
      <c r="L30" s="4" t="s">
        <v>104</v>
      </c>
      <c r="M30" s="6">
        <v>32928163203</v>
      </c>
      <c r="N30" s="6">
        <v>0</v>
      </c>
      <c r="O30" s="6">
        <v>0</v>
      </c>
      <c r="P30" s="6">
        <v>32928163203</v>
      </c>
      <c r="Q30" s="6">
        <v>0</v>
      </c>
      <c r="R30" s="6">
        <v>32928163203</v>
      </c>
      <c r="S30" s="6">
        <v>0</v>
      </c>
      <c r="T30" s="6">
        <v>32928163203</v>
      </c>
      <c r="U30" s="6">
        <v>24696122405</v>
      </c>
      <c r="V30" s="6">
        <v>24696122405</v>
      </c>
      <c r="W30" s="6">
        <v>24696122405</v>
      </c>
    </row>
    <row r="31" spans="1:23" ht="33.75" hidden="1" x14ac:dyDescent="0.25">
      <c r="A31" s="3" t="s">
        <v>29</v>
      </c>
      <c r="B31" s="4" t="s">
        <v>30</v>
      </c>
      <c r="C31" s="5" t="s">
        <v>105</v>
      </c>
      <c r="D31" s="3" t="s">
        <v>32</v>
      </c>
      <c r="E31" s="3" t="s">
        <v>42</v>
      </c>
      <c r="F31" s="3" t="s">
        <v>42</v>
      </c>
      <c r="G31" s="3" t="s">
        <v>39</v>
      </c>
      <c r="H31" s="3" t="s">
        <v>106</v>
      </c>
      <c r="I31" s="3" t="s">
        <v>34</v>
      </c>
      <c r="J31" s="3" t="s">
        <v>35</v>
      </c>
      <c r="K31" s="3" t="s">
        <v>36</v>
      </c>
      <c r="L31" s="4" t="s">
        <v>107</v>
      </c>
      <c r="M31" s="6">
        <v>32928163203</v>
      </c>
      <c r="N31" s="6">
        <v>0</v>
      </c>
      <c r="O31" s="6">
        <v>0</v>
      </c>
      <c r="P31" s="6">
        <v>32928163203</v>
      </c>
      <c r="Q31" s="6">
        <v>0</v>
      </c>
      <c r="R31" s="6">
        <v>32928163203</v>
      </c>
      <c r="S31" s="6">
        <v>0</v>
      </c>
      <c r="T31" s="6">
        <v>32928163203</v>
      </c>
      <c r="U31" s="6">
        <v>24696122405</v>
      </c>
      <c r="V31" s="6">
        <v>24696122405</v>
      </c>
      <c r="W31" s="6">
        <v>24696122405</v>
      </c>
    </row>
    <row r="32" spans="1:23" ht="33.75" hidden="1" x14ac:dyDescent="0.25">
      <c r="A32" s="3" t="s">
        <v>29</v>
      </c>
      <c r="B32" s="4" t="s">
        <v>30</v>
      </c>
      <c r="C32" s="5" t="s">
        <v>108</v>
      </c>
      <c r="D32" s="3" t="s">
        <v>32</v>
      </c>
      <c r="E32" s="3" t="s">
        <v>42</v>
      </c>
      <c r="F32" s="3" t="s">
        <v>42</v>
      </c>
      <c r="G32" s="3" t="s">
        <v>39</v>
      </c>
      <c r="H32" s="3" t="s">
        <v>109</v>
      </c>
      <c r="I32" s="3" t="s">
        <v>34</v>
      </c>
      <c r="J32" s="3" t="s">
        <v>35</v>
      </c>
      <c r="K32" s="3" t="s">
        <v>36</v>
      </c>
      <c r="L32" s="4" t="s">
        <v>110</v>
      </c>
      <c r="M32" s="6">
        <v>32928163203</v>
      </c>
      <c r="N32" s="6">
        <v>0</v>
      </c>
      <c r="O32" s="6">
        <v>0</v>
      </c>
      <c r="P32" s="6">
        <v>32928163203</v>
      </c>
      <c r="Q32" s="6">
        <v>0</v>
      </c>
      <c r="R32" s="6">
        <v>32928163203</v>
      </c>
      <c r="S32" s="6">
        <v>0</v>
      </c>
      <c r="T32" s="6">
        <v>32928163203</v>
      </c>
      <c r="U32" s="6">
        <v>24696122405</v>
      </c>
      <c r="V32" s="6">
        <v>24696122405</v>
      </c>
      <c r="W32" s="6">
        <v>24696122405</v>
      </c>
    </row>
    <row r="33" spans="1:23" ht="33.75" hidden="1" x14ac:dyDescent="0.25">
      <c r="A33" s="3" t="s">
        <v>29</v>
      </c>
      <c r="B33" s="4" t="s">
        <v>30</v>
      </c>
      <c r="C33" s="5" t="s">
        <v>111</v>
      </c>
      <c r="D33" s="3" t="s">
        <v>32</v>
      </c>
      <c r="E33" s="3" t="s">
        <v>42</v>
      </c>
      <c r="F33" s="3" t="s">
        <v>42</v>
      </c>
      <c r="G33" s="3" t="s">
        <v>39</v>
      </c>
      <c r="H33" s="3" t="s">
        <v>112</v>
      </c>
      <c r="I33" s="3" t="s">
        <v>34</v>
      </c>
      <c r="J33" s="3" t="s">
        <v>35</v>
      </c>
      <c r="K33" s="3" t="s">
        <v>36</v>
      </c>
      <c r="L33" s="4" t="s">
        <v>113</v>
      </c>
      <c r="M33" s="6">
        <v>32928163203</v>
      </c>
      <c r="N33" s="6">
        <v>0</v>
      </c>
      <c r="O33" s="6">
        <v>0</v>
      </c>
      <c r="P33" s="6">
        <v>32928163203</v>
      </c>
      <c r="Q33" s="6">
        <v>0</v>
      </c>
      <c r="R33" s="6">
        <v>32928163203</v>
      </c>
      <c r="S33" s="6">
        <v>0</v>
      </c>
      <c r="T33" s="6">
        <v>32928163203</v>
      </c>
      <c r="U33" s="6">
        <v>24696122405</v>
      </c>
      <c r="V33" s="6">
        <v>24696122405</v>
      </c>
      <c r="W33" s="6">
        <v>24696122405</v>
      </c>
    </row>
    <row r="34" spans="1:23" ht="33.75" hidden="1" x14ac:dyDescent="0.25">
      <c r="A34" s="3" t="s">
        <v>29</v>
      </c>
      <c r="B34" s="4" t="s">
        <v>30</v>
      </c>
      <c r="C34" s="5" t="s">
        <v>114</v>
      </c>
      <c r="D34" s="3" t="s">
        <v>32</v>
      </c>
      <c r="E34" s="3" t="s">
        <v>42</v>
      </c>
      <c r="F34" s="3" t="s">
        <v>42</v>
      </c>
      <c r="G34" s="3" t="s">
        <v>39</v>
      </c>
      <c r="H34" s="3" t="s">
        <v>115</v>
      </c>
      <c r="I34" s="3" t="s">
        <v>34</v>
      </c>
      <c r="J34" s="3" t="s">
        <v>35</v>
      </c>
      <c r="K34" s="3" t="s">
        <v>36</v>
      </c>
      <c r="L34" s="4" t="s">
        <v>116</v>
      </c>
      <c r="M34" s="6">
        <v>32928163203</v>
      </c>
      <c r="N34" s="6">
        <v>0</v>
      </c>
      <c r="O34" s="6">
        <v>0</v>
      </c>
      <c r="P34" s="6">
        <v>32928163203</v>
      </c>
      <c r="Q34" s="6">
        <v>0</v>
      </c>
      <c r="R34" s="6">
        <v>32928163203</v>
      </c>
      <c r="S34" s="6">
        <v>0</v>
      </c>
      <c r="T34" s="6">
        <v>32928163203</v>
      </c>
      <c r="U34" s="6">
        <v>24696122405</v>
      </c>
      <c r="V34" s="6">
        <v>24696122405</v>
      </c>
      <c r="W34" s="6">
        <v>24696122405</v>
      </c>
    </row>
    <row r="35" spans="1:23" ht="45" hidden="1" x14ac:dyDescent="0.25">
      <c r="A35" s="3" t="s">
        <v>29</v>
      </c>
      <c r="B35" s="4" t="s">
        <v>30</v>
      </c>
      <c r="C35" s="5" t="s">
        <v>117</v>
      </c>
      <c r="D35" s="3" t="s">
        <v>32</v>
      </c>
      <c r="E35" s="3" t="s">
        <v>42</v>
      </c>
      <c r="F35" s="3" t="s">
        <v>42</v>
      </c>
      <c r="G35" s="3" t="s">
        <v>42</v>
      </c>
      <c r="H35" s="3" t="s">
        <v>118</v>
      </c>
      <c r="I35" s="3" t="s">
        <v>34</v>
      </c>
      <c r="J35" s="3" t="s">
        <v>35</v>
      </c>
      <c r="K35" s="3" t="s">
        <v>36</v>
      </c>
      <c r="L35" s="4" t="s">
        <v>119</v>
      </c>
      <c r="M35" s="6">
        <v>0</v>
      </c>
      <c r="N35" s="6">
        <v>75000000000</v>
      </c>
      <c r="O35" s="6">
        <v>0</v>
      </c>
      <c r="P35" s="6">
        <v>75000000000</v>
      </c>
      <c r="Q35" s="6">
        <v>0</v>
      </c>
      <c r="R35" s="6">
        <v>75000000000</v>
      </c>
      <c r="S35" s="6">
        <v>0</v>
      </c>
      <c r="T35" s="6">
        <v>75000000000</v>
      </c>
      <c r="U35" s="6">
        <v>75000000000</v>
      </c>
      <c r="V35" s="6">
        <v>75000000000</v>
      </c>
      <c r="W35" s="6">
        <v>75000000000</v>
      </c>
    </row>
    <row r="36" spans="1:23" ht="45" hidden="1" x14ac:dyDescent="0.25">
      <c r="A36" s="3" t="s">
        <v>29</v>
      </c>
      <c r="B36" s="4" t="s">
        <v>30</v>
      </c>
      <c r="C36" s="5" t="s">
        <v>120</v>
      </c>
      <c r="D36" s="3" t="s">
        <v>32</v>
      </c>
      <c r="E36" s="3" t="s">
        <v>42</v>
      </c>
      <c r="F36" s="3" t="s">
        <v>42</v>
      </c>
      <c r="G36" s="3" t="s">
        <v>45</v>
      </c>
      <c r="H36" s="3" t="s">
        <v>121</v>
      </c>
      <c r="I36" s="3" t="s">
        <v>34</v>
      </c>
      <c r="J36" s="3" t="s">
        <v>73</v>
      </c>
      <c r="K36" s="3" t="s">
        <v>74</v>
      </c>
      <c r="L36" s="4" t="s">
        <v>122</v>
      </c>
      <c r="M36" s="6">
        <v>271000000</v>
      </c>
      <c r="N36" s="6">
        <v>0</v>
      </c>
      <c r="O36" s="6">
        <v>0</v>
      </c>
      <c r="P36" s="6">
        <v>271000000</v>
      </c>
      <c r="Q36" s="6">
        <v>0</v>
      </c>
      <c r="R36" s="6">
        <v>271000000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</row>
    <row r="37" spans="1:23" ht="33.75" hidden="1" x14ac:dyDescent="0.25">
      <c r="A37" s="3" t="s">
        <v>29</v>
      </c>
      <c r="B37" s="4" t="s">
        <v>30</v>
      </c>
      <c r="C37" s="5" t="s">
        <v>123</v>
      </c>
      <c r="D37" s="3" t="s">
        <v>32</v>
      </c>
      <c r="E37" s="3" t="s">
        <v>42</v>
      </c>
      <c r="F37" s="3" t="s">
        <v>42</v>
      </c>
      <c r="G37" s="3" t="s">
        <v>45</v>
      </c>
      <c r="H37" s="3" t="s">
        <v>88</v>
      </c>
      <c r="I37" s="3" t="s">
        <v>34</v>
      </c>
      <c r="J37" s="3" t="s">
        <v>35</v>
      </c>
      <c r="K37" s="3" t="s">
        <v>36</v>
      </c>
      <c r="L37" s="4" t="s">
        <v>124</v>
      </c>
      <c r="M37" s="6">
        <v>32631000000</v>
      </c>
      <c r="N37" s="6">
        <v>0</v>
      </c>
      <c r="O37" s="6">
        <v>32631000000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</row>
    <row r="38" spans="1:23" ht="33.75" hidden="1" x14ac:dyDescent="0.25">
      <c r="A38" s="3" t="s">
        <v>29</v>
      </c>
      <c r="B38" s="4" t="s">
        <v>30</v>
      </c>
      <c r="C38" s="5" t="s">
        <v>125</v>
      </c>
      <c r="D38" s="3" t="s">
        <v>32</v>
      </c>
      <c r="E38" s="3" t="s">
        <v>42</v>
      </c>
      <c r="F38" s="3" t="s">
        <v>42</v>
      </c>
      <c r="G38" s="3" t="s">
        <v>45</v>
      </c>
      <c r="H38" s="3" t="s">
        <v>126</v>
      </c>
      <c r="I38" s="3" t="s">
        <v>34</v>
      </c>
      <c r="J38" s="3" t="s">
        <v>35</v>
      </c>
      <c r="K38" s="3" t="s">
        <v>36</v>
      </c>
      <c r="L38" s="4" t="s">
        <v>127</v>
      </c>
      <c r="M38" s="6">
        <v>18356377578816</v>
      </c>
      <c r="N38" s="6">
        <v>2000000000000</v>
      </c>
      <c r="O38" s="6">
        <v>16415906702570</v>
      </c>
      <c r="P38" s="6">
        <v>3940470876246</v>
      </c>
      <c r="Q38" s="6">
        <v>0</v>
      </c>
      <c r="R38" s="6">
        <v>3894202099153.1401</v>
      </c>
      <c r="S38" s="6">
        <v>46268777092.860001</v>
      </c>
      <c r="T38" s="6">
        <v>3894202099153.1401</v>
      </c>
      <c r="U38" s="6">
        <v>3894202099153.1401</v>
      </c>
      <c r="V38" s="6">
        <v>3894202099153.1401</v>
      </c>
      <c r="W38" s="6">
        <v>3894202099153.1401</v>
      </c>
    </row>
    <row r="39" spans="1:23" ht="33.75" hidden="1" x14ac:dyDescent="0.25">
      <c r="A39" s="3" t="s">
        <v>29</v>
      </c>
      <c r="B39" s="4" t="s">
        <v>30</v>
      </c>
      <c r="C39" s="5" t="s">
        <v>125</v>
      </c>
      <c r="D39" s="3" t="s">
        <v>32</v>
      </c>
      <c r="E39" s="3" t="s">
        <v>42</v>
      </c>
      <c r="F39" s="3" t="s">
        <v>42</v>
      </c>
      <c r="G39" s="3" t="s">
        <v>45</v>
      </c>
      <c r="H39" s="3" t="s">
        <v>126</v>
      </c>
      <c r="I39" s="3" t="s">
        <v>34</v>
      </c>
      <c r="J39" s="3" t="s">
        <v>35</v>
      </c>
      <c r="K39" s="3" t="s">
        <v>74</v>
      </c>
      <c r="L39" s="4" t="s">
        <v>127</v>
      </c>
      <c r="M39" s="6">
        <v>0</v>
      </c>
      <c r="N39" s="6">
        <v>16415906702570</v>
      </c>
      <c r="O39" s="6">
        <v>0</v>
      </c>
      <c r="P39" s="6">
        <v>16415906702570</v>
      </c>
      <c r="Q39" s="6">
        <v>0</v>
      </c>
      <c r="R39" s="6">
        <v>16415906702569.789</v>
      </c>
      <c r="S39" s="6">
        <v>0.21</v>
      </c>
      <c r="T39" s="6">
        <v>16415906702569.789</v>
      </c>
      <c r="U39" s="6">
        <v>16415906702569.789</v>
      </c>
      <c r="V39" s="6">
        <v>16415906702569.789</v>
      </c>
      <c r="W39" s="6">
        <v>16415906702569.789</v>
      </c>
    </row>
    <row r="40" spans="1:23" ht="33.75" hidden="1" x14ac:dyDescent="0.25">
      <c r="A40" s="3" t="s">
        <v>29</v>
      </c>
      <c r="B40" s="4" t="s">
        <v>30</v>
      </c>
      <c r="C40" s="5" t="s">
        <v>128</v>
      </c>
      <c r="D40" s="3" t="s">
        <v>32</v>
      </c>
      <c r="E40" s="3" t="s">
        <v>42</v>
      </c>
      <c r="F40" s="3" t="s">
        <v>42</v>
      </c>
      <c r="G40" s="3" t="s">
        <v>129</v>
      </c>
      <c r="H40" s="3" t="s">
        <v>130</v>
      </c>
      <c r="I40" s="3" t="s">
        <v>34</v>
      </c>
      <c r="J40" s="3" t="s">
        <v>35</v>
      </c>
      <c r="K40" s="3" t="s">
        <v>36</v>
      </c>
      <c r="L40" s="4" t="s">
        <v>131</v>
      </c>
      <c r="M40" s="6">
        <v>6094308548959</v>
      </c>
      <c r="N40" s="6">
        <v>0</v>
      </c>
      <c r="O40" s="6">
        <v>0</v>
      </c>
      <c r="P40" s="6">
        <v>6094308548959</v>
      </c>
      <c r="Q40" s="6">
        <v>0</v>
      </c>
      <c r="R40" s="6">
        <v>6094308548959</v>
      </c>
      <c r="S40" s="6">
        <v>0</v>
      </c>
      <c r="T40" s="6">
        <v>6094308548959</v>
      </c>
      <c r="U40" s="6">
        <v>6094308548959</v>
      </c>
      <c r="V40" s="6">
        <v>6094308548959</v>
      </c>
      <c r="W40" s="6">
        <v>6094308548959</v>
      </c>
    </row>
    <row r="41" spans="1:23" ht="33.75" hidden="1" x14ac:dyDescent="0.25">
      <c r="A41" s="3" t="s">
        <v>29</v>
      </c>
      <c r="B41" s="4" t="s">
        <v>30</v>
      </c>
      <c r="C41" s="5" t="s">
        <v>132</v>
      </c>
      <c r="D41" s="3" t="s">
        <v>32</v>
      </c>
      <c r="E41" s="3" t="s">
        <v>42</v>
      </c>
      <c r="F41" s="3" t="s">
        <v>42</v>
      </c>
      <c r="G41" s="3" t="s">
        <v>129</v>
      </c>
      <c r="H41" s="3" t="s">
        <v>133</v>
      </c>
      <c r="I41" s="3" t="s">
        <v>34</v>
      </c>
      <c r="J41" s="3" t="s">
        <v>35</v>
      </c>
      <c r="K41" s="3" t="s">
        <v>36</v>
      </c>
      <c r="L41" s="4" t="s">
        <v>134</v>
      </c>
      <c r="M41" s="6">
        <v>43780952223</v>
      </c>
      <c r="N41" s="6">
        <v>592311548</v>
      </c>
      <c r="O41" s="6">
        <v>0</v>
      </c>
      <c r="P41" s="6">
        <v>44373263771</v>
      </c>
      <c r="Q41" s="6">
        <v>0</v>
      </c>
      <c r="R41" s="6">
        <v>44373263771</v>
      </c>
      <c r="S41" s="6">
        <v>0</v>
      </c>
      <c r="T41" s="6">
        <v>44373263771</v>
      </c>
      <c r="U41" s="6">
        <v>44373263771</v>
      </c>
      <c r="V41" s="6">
        <v>44373263771</v>
      </c>
      <c r="W41" s="6">
        <v>44373263771</v>
      </c>
    </row>
    <row r="42" spans="1:23" ht="33.75" hidden="1" x14ac:dyDescent="0.25">
      <c r="A42" s="3" t="s">
        <v>29</v>
      </c>
      <c r="B42" s="4" t="s">
        <v>30</v>
      </c>
      <c r="C42" s="5" t="s">
        <v>135</v>
      </c>
      <c r="D42" s="3" t="s">
        <v>32</v>
      </c>
      <c r="E42" s="3" t="s">
        <v>42</v>
      </c>
      <c r="F42" s="3" t="s">
        <v>42</v>
      </c>
      <c r="G42" s="3" t="s">
        <v>129</v>
      </c>
      <c r="H42" s="3" t="s">
        <v>136</v>
      </c>
      <c r="I42" s="3" t="s">
        <v>34</v>
      </c>
      <c r="J42" s="3" t="s">
        <v>35</v>
      </c>
      <c r="K42" s="3" t="s">
        <v>36</v>
      </c>
      <c r="L42" s="4" t="s">
        <v>137</v>
      </c>
      <c r="M42" s="6">
        <v>273630951371</v>
      </c>
      <c r="N42" s="6">
        <v>0</v>
      </c>
      <c r="O42" s="6">
        <v>0</v>
      </c>
      <c r="P42" s="6">
        <v>273630951371</v>
      </c>
      <c r="Q42" s="6">
        <v>0</v>
      </c>
      <c r="R42" s="6">
        <v>273630951371</v>
      </c>
      <c r="S42" s="6">
        <v>0</v>
      </c>
      <c r="T42" s="6">
        <v>273630951371</v>
      </c>
      <c r="U42" s="6">
        <v>273630951371</v>
      </c>
      <c r="V42" s="6">
        <v>273630951371</v>
      </c>
      <c r="W42" s="6">
        <v>273630951371</v>
      </c>
    </row>
    <row r="43" spans="1:23" ht="33.75" hidden="1" x14ac:dyDescent="0.25">
      <c r="A43" s="3" t="s">
        <v>29</v>
      </c>
      <c r="B43" s="4" t="s">
        <v>30</v>
      </c>
      <c r="C43" s="5" t="s">
        <v>138</v>
      </c>
      <c r="D43" s="3" t="s">
        <v>32</v>
      </c>
      <c r="E43" s="3" t="s">
        <v>42</v>
      </c>
      <c r="F43" s="3" t="s">
        <v>42</v>
      </c>
      <c r="G43" s="3" t="s">
        <v>129</v>
      </c>
      <c r="H43" s="3" t="s">
        <v>139</v>
      </c>
      <c r="I43" s="3" t="s">
        <v>34</v>
      </c>
      <c r="J43" s="3" t="s">
        <v>35</v>
      </c>
      <c r="K43" s="3" t="s">
        <v>36</v>
      </c>
      <c r="L43" s="4" t="s">
        <v>140</v>
      </c>
      <c r="M43" s="6">
        <v>1840946948237</v>
      </c>
      <c r="N43" s="6">
        <v>0</v>
      </c>
      <c r="O43" s="6">
        <v>0</v>
      </c>
      <c r="P43" s="6">
        <v>1840946948237</v>
      </c>
      <c r="Q43" s="6">
        <v>0</v>
      </c>
      <c r="R43" s="6">
        <v>1840946948237</v>
      </c>
      <c r="S43" s="6">
        <v>0</v>
      </c>
      <c r="T43" s="6">
        <v>1840946948237</v>
      </c>
      <c r="U43" s="6">
        <v>0</v>
      </c>
      <c r="V43" s="6">
        <v>0</v>
      </c>
      <c r="W43" s="6">
        <v>0</v>
      </c>
    </row>
    <row r="44" spans="1:23" ht="33.75" hidden="1" x14ac:dyDescent="0.25">
      <c r="A44" s="3" t="s">
        <v>29</v>
      </c>
      <c r="B44" s="4" t="s">
        <v>30</v>
      </c>
      <c r="C44" s="5" t="s">
        <v>141</v>
      </c>
      <c r="D44" s="3" t="s">
        <v>32</v>
      </c>
      <c r="E44" s="3" t="s">
        <v>42</v>
      </c>
      <c r="F44" s="3" t="s">
        <v>42</v>
      </c>
      <c r="G44" s="3" t="s">
        <v>129</v>
      </c>
      <c r="H44" s="3" t="s">
        <v>142</v>
      </c>
      <c r="I44" s="3" t="s">
        <v>34</v>
      </c>
      <c r="J44" s="3" t="s">
        <v>35</v>
      </c>
      <c r="K44" s="3" t="s">
        <v>36</v>
      </c>
      <c r="L44" s="4" t="s">
        <v>143</v>
      </c>
      <c r="M44" s="6">
        <v>284576189427</v>
      </c>
      <c r="N44" s="6">
        <v>2945780232</v>
      </c>
      <c r="O44" s="6">
        <v>0</v>
      </c>
      <c r="P44" s="6">
        <v>287521969659</v>
      </c>
      <c r="Q44" s="6">
        <v>0</v>
      </c>
      <c r="R44" s="6">
        <v>287521969659</v>
      </c>
      <c r="S44" s="6">
        <v>0</v>
      </c>
      <c r="T44" s="6">
        <v>287521969659</v>
      </c>
      <c r="U44" s="6">
        <v>286629686494</v>
      </c>
      <c r="V44" s="6">
        <v>286629686494</v>
      </c>
      <c r="W44" s="6">
        <v>286629686494</v>
      </c>
    </row>
    <row r="45" spans="1:23" ht="33.75" hidden="1" x14ac:dyDescent="0.25">
      <c r="A45" s="3" t="s">
        <v>29</v>
      </c>
      <c r="B45" s="4" t="s">
        <v>30</v>
      </c>
      <c r="C45" s="5" t="s">
        <v>144</v>
      </c>
      <c r="D45" s="3" t="s">
        <v>32</v>
      </c>
      <c r="E45" s="3" t="s">
        <v>42</v>
      </c>
      <c r="F45" s="3" t="s">
        <v>45</v>
      </c>
      <c r="G45" s="3" t="s">
        <v>39</v>
      </c>
      <c r="H45" s="3" t="s">
        <v>82</v>
      </c>
      <c r="I45" s="3" t="s">
        <v>34</v>
      </c>
      <c r="J45" s="3" t="s">
        <v>35</v>
      </c>
      <c r="K45" s="3" t="s">
        <v>36</v>
      </c>
      <c r="L45" s="4" t="s">
        <v>145</v>
      </c>
      <c r="M45" s="6">
        <v>593000000</v>
      </c>
      <c r="N45" s="6">
        <v>201000000</v>
      </c>
      <c r="O45" s="6">
        <v>0</v>
      </c>
      <c r="P45" s="6">
        <v>794000000</v>
      </c>
      <c r="Q45" s="6">
        <v>0</v>
      </c>
      <c r="R45" s="6">
        <v>794000000</v>
      </c>
      <c r="S45" s="6">
        <v>0</v>
      </c>
      <c r="T45" s="6">
        <v>219235223.78999999</v>
      </c>
      <c r="U45" s="6">
        <v>219235223.78999999</v>
      </c>
      <c r="V45" s="6">
        <v>219235223.78999999</v>
      </c>
      <c r="W45" s="6">
        <v>219235223.78999999</v>
      </c>
    </row>
    <row r="46" spans="1:23" ht="45" hidden="1" x14ac:dyDescent="0.25">
      <c r="A46" s="3" t="s">
        <v>29</v>
      </c>
      <c r="B46" s="4" t="s">
        <v>30</v>
      </c>
      <c r="C46" s="5" t="s">
        <v>146</v>
      </c>
      <c r="D46" s="3" t="s">
        <v>32</v>
      </c>
      <c r="E46" s="3" t="s">
        <v>42</v>
      </c>
      <c r="F46" s="3" t="s">
        <v>45</v>
      </c>
      <c r="G46" s="3" t="s">
        <v>42</v>
      </c>
      <c r="H46" s="3" t="s">
        <v>118</v>
      </c>
      <c r="I46" s="3" t="s">
        <v>34</v>
      </c>
      <c r="J46" s="3" t="s">
        <v>35</v>
      </c>
      <c r="K46" s="3" t="s">
        <v>36</v>
      </c>
      <c r="L46" s="4" t="s">
        <v>147</v>
      </c>
      <c r="M46" s="6">
        <v>92693000000</v>
      </c>
      <c r="N46" s="6">
        <v>0</v>
      </c>
      <c r="O46" s="6">
        <v>0</v>
      </c>
      <c r="P46" s="6">
        <v>92693000000</v>
      </c>
      <c r="Q46" s="6">
        <v>0</v>
      </c>
      <c r="R46" s="6">
        <v>92693000000</v>
      </c>
      <c r="S46" s="6">
        <v>0</v>
      </c>
      <c r="T46" s="6">
        <v>92693000000</v>
      </c>
      <c r="U46" s="6">
        <v>0</v>
      </c>
      <c r="V46" s="6">
        <v>0</v>
      </c>
      <c r="W46" s="6">
        <v>0</v>
      </c>
    </row>
    <row r="47" spans="1:23" ht="45" hidden="1" x14ac:dyDescent="0.25">
      <c r="A47" s="3" t="s">
        <v>29</v>
      </c>
      <c r="B47" s="4" t="s">
        <v>30</v>
      </c>
      <c r="C47" s="5" t="s">
        <v>148</v>
      </c>
      <c r="D47" s="3" t="s">
        <v>32</v>
      </c>
      <c r="E47" s="3" t="s">
        <v>42</v>
      </c>
      <c r="F47" s="3" t="s">
        <v>45</v>
      </c>
      <c r="G47" s="3" t="s">
        <v>42</v>
      </c>
      <c r="H47" s="3" t="s">
        <v>142</v>
      </c>
      <c r="I47" s="3" t="s">
        <v>34</v>
      </c>
      <c r="J47" s="3" t="s">
        <v>35</v>
      </c>
      <c r="K47" s="3" t="s">
        <v>36</v>
      </c>
      <c r="L47" s="4" t="s">
        <v>149</v>
      </c>
      <c r="M47" s="6">
        <v>300000000</v>
      </c>
      <c r="N47" s="6">
        <v>0</v>
      </c>
      <c r="O47" s="6">
        <v>0</v>
      </c>
      <c r="P47" s="6">
        <v>300000000</v>
      </c>
      <c r="Q47" s="6">
        <v>0</v>
      </c>
      <c r="R47" s="6">
        <v>0</v>
      </c>
      <c r="S47" s="6">
        <v>300000000</v>
      </c>
      <c r="T47" s="6">
        <v>0</v>
      </c>
      <c r="U47" s="6">
        <v>0</v>
      </c>
      <c r="V47" s="6">
        <v>0</v>
      </c>
      <c r="W47" s="6">
        <v>0</v>
      </c>
    </row>
    <row r="48" spans="1:23" ht="33.75" hidden="1" x14ac:dyDescent="0.25">
      <c r="A48" s="3" t="s">
        <v>29</v>
      </c>
      <c r="B48" s="4" t="s">
        <v>30</v>
      </c>
      <c r="C48" s="5" t="s">
        <v>150</v>
      </c>
      <c r="D48" s="3" t="s">
        <v>32</v>
      </c>
      <c r="E48" s="3" t="s">
        <v>42</v>
      </c>
      <c r="F48" s="3" t="s">
        <v>45</v>
      </c>
      <c r="G48" s="3" t="s">
        <v>42</v>
      </c>
      <c r="H48" s="3" t="s">
        <v>151</v>
      </c>
      <c r="I48" s="3" t="s">
        <v>34</v>
      </c>
      <c r="J48" s="3" t="s">
        <v>35</v>
      </c>
      <c r="K48" s="3" t="s">
        <v>36</v>
      </c>
      <c r="L48" s="4" t="s">
        <v>152</v>
      </c>
      <c r="M48" s="6">
        <v>133326000000</v>
      </c>
      <c r="N48" s="6">
        <v>0</v>
      </c>
      <c r="O48" s="6">
        <v>0</v>
      </c>
      <c r="P48" s="6">
        <v>133326000000</v>
      </c>
      <c r="Q48" s="6">
        <v>0</v>
      </c>
      <c r="R48" s="6">
        <v>133325379675</v>
      </c>
      <c r="S48" s="6">
        <v>620325</v>
      </c>
      <c r="T48" s="6">
        <v>132464780569</v>
      </c>
      <c r="U48" s="6">
        <v>24489400894</v>
      </c>
      <c r="V48" s="6">
        <v>24489400894</v>
      </c>
      <c r="W48" s="6">
        <v>24489400894</v>
      </c>
    </row>
    <row r="49" spans="1:23" ht="33.75" hidden="1" x14ac:dyDescent="0.25">
      <c r="A49" s="3" t="s">
        <v>29</v>
      </c>
      <c r="B49" s="4" t="s">
        <v>30</v>
      </c>
      <c r="C49" s="5" t="s">
        <v>153</v>
      </c>
      <c r="D49" s="3" t="s">
        <v>32</v>
      </c>
      <c r="E49" s="3" t="s">
        <v>42</v>
      </c>
      <c r="F49" s="3" t="s">
        <v>154</v>
      </c>
      <c r="G49" s="3" t="s">
        <v>33</v>
      </c>
      <c r="H49" s="3" t="s">
        <v>51</v>
      </c>
      <c r="I49" s="3" t="s">
        <v>34</v>
      </c>
      <c r="J49" s="3" t="s">
        <v>35</v>
      </c>
      <c r="K49" s="3" t="s">
        <v>36</v>
      </c>
      <c r="L49" s="4" t="s">
        <v>155</v>
      </c>
      <c r="M49" s="6">
        <v>231000000</v>
      </c>
      <c r="N49" s="6">
        <v>0</v>
      </c>
      <c r="O49" s="6">
        <v>0</v>
      </c>
      <c r="P49" s="6">
        <v>231000000</v>
      </c>
      <c r="Q49" s="6">
        <v>0</v>
      </c>
      <c r="R49" s="6">
        <v>231000000</v>
      </c>
      <c r="S49" s="6">
        <v>0</v>
      </c>
      <c r="T49" s="6">
        <v>231000000</v>
      </c>
      <c r="U49" s="6">
        <v>231000000</v>
      </c>
      <c r="V49" s="6">
        <v>231000000</v>
      </c>
      <c r="W49" s="6">
        <v>231000000</v>
      </c>
    </row>
    <row r="50" spans="1:23" ht="33.75" hidden="1" x14ac:dyDescent="0.25">
      <c r="A50" s="3" t="s">
        <v>29</v>
      </c>
      <c r="B50" s="4" t="s">
        <v>30</v>
      </c>
      <c r="C50" s="5" t="s">
        <v>156</v>
      </c>
      <c r="D50" s="3" t="s">
        <v>32</v>
      </c>
      <c r="E50" s="3" t="s">
        <v>42</v>
      </c>
      <c r="F50" s="3" t="s">
        <v>35</v>
      </c>
      <c r="G50" s="3"/>
      <c r="H50" s="3"/>
      <c r="I50" s="3" t="s">
        <v>34</v>
      </c>
      <c r="J50" s="3" t="s">
        <v>35</v>
      </c>
      <c r="K50" s="3" t="s">
        <v>36</v>
      </c>
      <c r="L50" s="4" t="s">
        <v>157</v>
      </c>
      <c r="M50" s="6">
        <v>29007000000</v>
      </c>
      <c r="N50" s="6">
        <v>0</v>
      </c>
      <c r="O50" s="6">
        <v>27028877137</v>
      </c>
      <c r="P50" s="6">
        <v>1978122863</v>
      </c>
      <c r="Q50" s="6">
        <v>1478122863</v>
      </c>
      <c r="R50" s="6">
        <v>500000000</v>
      </c>
      <c r="S50" s="6">
        <v>0</v>
      </c>
      <c r="T50" s="6">
        <v>242391583.61000001</v>
      </c>
      <c r="U50" s="6">
        <v>242391583.61000001</v>
      </c>
      <c r="V50" s="6">
        <v>242391583.61000001</v>
      </c>
      <c r="W50" s="6">
        <v>242391583.61000001</v>
      </c>
    </row>
    <row r="51" spans="1:23" ht="33.75" hidden="1" x14ac:dyDescent="0.25">
      <c r="A51" s="3" t="s">
        <v>29</v>
      </c>
      <c r="B51" s="4" t="s">
        <v>30</v>
      </c>
      <c r="C51" s="5" t="s">
        <v>158</v>
      </c>
      <c r="D51" s="3" t="s">
        <v>32</v>
      </c>
      <c r="E51" s="3" t="s">
        <v>42</v>
      </c>
      <c r="F51" s="3" t="s">
        <v>73</v>
      </c>
      <c r="G51" s="3" t="s">
        <v>42</v>
      </c>
      <c r="H51" s="3" t="s">
        <v>136</v>
      </c>
      <c r="I51" s="3" t="s">
        <v>34</v>
      </c>
      <c r="J51" s="3" t="s">
        <v>35</v>
      </c>
      <c r="K51" s="3" t="s">
        <v>36</v>
      </c>
      <c r="L51" s="4" t="s">
        <v>159</v>
      </c>
      <c r="M51" s="6">
        <v>30131000000</v>
      </c>
      <c r="N51" s="6">
        <v>0</v>
      </c>
      <c r="O51" s="6">
        <v>0</v>
      </c>
      <c r="P51" s="6">
        <v>30131000000</v>
      </c>
      <c r="Q51" s="6">
        <v>0</v>
      </c>
      <c r="R51" s="6">
        <v>30131000000</v>
      </c>
      <c r="S51" s="6">
        <v>0</v>
      </c>
      <c r="T51" s="6">
        <v>30127659153</v>
      </c>
      <c r="U51" s="6">
        <v>30127659153</v>
      </c>
      <c r="V51" s="6">
        <v>30127659153</v>
      </c>
      <c r="W51" s="6">
        <v>30127659153</v>
      </c>
    </row>
    <row r="52" spans="1:23" ht="78.75" hidden="1" x14ac:dyDescent="0.25">
      <c r="A52" s="3" t="s">
        <v>29</v>
      </c>
      <c r="B52" s="4" t="s">
        <v>30</v>
      </c>
      <c r="C52" s="5" t="s">
        <v>160</v>
      </c>
      <c r="D52" s="3" t="s">
        <v>32</v>
      </c>
      <c r="E52" s="3" t="s">
        <v>42</v>
      </c>
      <c r="F52" s="3" t="s">
        <v>73</v>
      </c>
      <c r="G52" s="3" t="s">
        <v>161</v>
      </c>
      <c r="H52" s="3" t="s">
        <v>130</v>
      </c>
      <c r="I52" s="3" t="s">
        <v>34</v>
      </c>
      <c r="J52" s="3" t="s">
        <v>35</v>
      </c>
      <c r="K52" s="3" t="s">
        <v>36</v>
      </c>
      <c r="L52" s="4" t="s">
        <v>162</v>
      </c>
      <c r="M52" s="6">
        <v>1709000000</v>
      </c>
      <c r="N52" s="6">
        <v>0</v>
      </c>
      <c r="O52" s="6">
        <v>14094280</v>
      </c>
      <c r="P52" s="6">
        <v>1694905720</v>
      </c>
      <c r="Q52" s="6">
        <v>0</v>
      </c>
      <c r="R52" s="6">
        <v>328588966.75999999</v>
      </c>
      <c r="S52" s="6">
        <v>1366316753.24</v>
      </c>
      <c r="T52" s="6">
        <v>28588966.760000002</v>
      </c>
      <c r="U52" s="6">
        <v>28588966.760000002</v>
      </c>
      <c r="V52" s="6">
        <v>28588966.760000002</v>
      </c>
      <c r="W52" s="6">
        <v>28588966.760000002</v>
      </c>
    </row>
    <row r="53" spans="1:23" ht="33.75" hidden="1" x14ac:dyDescent="0.25">
      <c r="A53" s="3" t="s">
        <v>29</v>
      </c>
      <c r="B53" s="4" t="s">
        <v>30</v>
      </c>
      <c r="C53" s="5" t="s">
        <v>163</v>
      </c>
      <c r="D53" s="3" t="s">
        <v>32</v>
      </c>
      <c r="E53" s="3" t="s">
        <v>42</v>
      </c>
      <c r="F53" s="3" t="s">
        <v>73</v>
      </c>
      <c r="G53" s="3" t="s">
        <v>161</v>
      </c>
      <c r="H53" s="3" t="s">
        <v>136</v>
      </c>
      <c r="I53" s="3" t="s">
        <v>34</v>
      </c>
      <c r="J53" s="3" t="s">
        <v>35</v>
      </c>
      <c r="K53" s="3" t="s">
        <v>36</v>
      </c>
      <c r="L53" s="4" t="s">
        <v>164</v>
      </c>
      <c r="M53" s="6">
        <v>160784000000</v>
      </c>
      <c r="N53" s="6">
        <v>222770767110</v>
      </c>
      <c r="O53" s="6">
        <v>13243878108</v>
      </c>
      <c r="P53" s="6">
        <v>370310889002</v>
      </c>
      <c r="Q53" s="6">
        <v>0</v>
      </c>
      <c r="R53" s="6">
        <v>370310889002</v>
      </c>
      <c r="S53" s="6">
        <v>0</v>
      </c>
      <c r="T53" s="6">
        <v>370310889002</v>
      </c>
      <c r="U53" s="6">
        <v>370310889002</v>
      </c>
      <c r="V53" s="6">
        <v>370310889002</v>
      </c>
      <c r="W53" s="6">
        <v>370310889002</v>
      </c>
    </row>
    <row r="54" spans="1:23" ht="56.25" hidden="1" x14ac:dyDescent="0.25">
      <c r="A54" s="3" t="s">
        <v>29</v>
      </c>
      <c r="B54" s="4" t="s">
        <v>30</v>
      </c>
      <c r="C54" s="5" t="s">
        <v>165</v>
      </c>
      <c r="D54" s="3" t="s">
        <v>32</v>
      </c>
      <c r="E54" s="3" t="s">
        <v>45</v>
      </c>
      <c r="F54" s="3" t="s">
        <v>39</v>
      </c>
      <c r="G54" s="3" t="s">
        <v>39</v>
      </c>
      <c r="H54" s="3" t="s">
        <v>118</v>
      </c>
      <c r="I54" s="3" t="s">
        <v>34</v>
      </c>
      <c r="J54" s="3" t="s">
        <v>35</v>
      </c>
      <c r="K54" s="3" t="s">
        <v>36</v>
      </c>
      <c r="L54" s="4" t="s">
        <v>166</v>
      </c>
      <c r="M54" s="6">
        <v>0</v>
      </c>
      <c r="N54" s="6">
        <v>1000000000000</v>
      </c>
      <c r="O54" s="6">
        <v>0</v>
      </c>
      <c r="P54" s="6">
        <v>1000000000000</v>
      </c>
      <c r="Q54" s="6">
        <v>0</v>
      </c>
      <c r="R54" s="6">
        <v>1000000000000</v>
      </c>
      <c r="S54" s="6">
        <v>0</v>
      </c>
      <c r="T54" s="6">
        <v>1000000000000</v>
      </c>
      <c r="U54" s="6">
        <v>1000000000000</v>
      </c>
      <c r="V54" s="6">
        <v>1000000000000</v>
      </c>
      <c r="W54" s="6">
        <v>1000000000000</v>
      </c>
    </row>
    <row r="55" spans="1:23" ht="33.75" hidden="1" x14ac:dyDescent="0.25">
      <c r="A55" s="3" t="s">
        <v>29</v>
      </c>
      <c r="B55" s="4" t="s">
        <v>30</v>
      </c>
      <c r="C55" s="5" t="s">
        <v>167</v>
      </c>
      <c r="D55" s="3" t="s">
        <v>32</v>
      </c>
      <c r="E55" s="3" t="s">
        <v>45</v>
      </c>
      <c r="F55" s="3" t="s">
        <v>39</v>
      </c>
      <c r="G55" s="3" t="s">
        <v>129</v>
      </c>
      <c r="H55" s="3" t="s">
        <v>118</v>
      </c>
      <c r="I55" s="3" t="s">
        <v>34</v>
      </c>
      <c r="J55" s="3" t="s">
        <v>35</v>
      </c>
      <c r="K55" s="3" t="s">
        <v>36</v>
      </c>
      <c r="L55" s="4" t="s">
        <v>168</v>
      </c>
      <c r="M55" s="6">
        <v>200000000000</v>
      </c>
      <c r="N55" s="6">
        <v>0</v>
      </c>
      <c r="O55" s="6">
        <v>0</v>
      </c>
      <c r="P55" s="6">
        <v>200000000000</v>
      </c>
      <c r="Q55" s="6">
        <v>0</v>
      </c>
      <c r="R55" s="6">
        <v>162099975000</v>
      </c>
      <c r="S55" s="6">
        <v>37900025000</v>
      </c>
      <c r="T55" s="6">
        <v>162099975000</v>
      </c>
      <c r="U55" s="6">
        <v>69999975000</v>
      </c>
      <c r="V55" s="6">
        <v>69999975000</v>
      </c>
      <c r="W55" s="6">
        <v>69999975000</v>
      </c>
    </row>
    <row r="56" spans="1:23" ht="78.75" hidden="1" x14ac:dyDescent="0.25">
      <c r="A56" s="3" t="s">
        <v>29</v>
      </c>
      <c r="B56" s="4" t="s">
        <v>30</v>
      </c>
      <c r="C56" s="5" t="s">
        <v>169</v>
      </c>
      <c r="D56" s="3" t="s">
        <v>32</v>
      </c>
      <c r="E56" s="3" t="s">
        <v>45</v>
      </c>
      <c r="F56" s="3" t="s">
        <v>161</v>
      </c>
      <c r="G56" s="3" t="s">
        <v>33</v>
      </c>
      <c r="H56" s="3" t="s">
        <v>118</v>
      </c>
      <c r="I56" s="3" t="s">
        <v>34</v>
      </c>
      <c r="J56" s="3" t="s">
        <v>35</v>
      </c>
      <c r="K56" s="3" t="s">
        <v>36</v>
      </c>
      <c r="L56" s="4" t="s">
        <v>170</v>
      </c>
      <c r="M56" s="6">
        <v>324818000000</v>
      </c>
      <c r="N56" s="6">
        <v>0</v>
      </c>
      <c r="O56" s="6">
        <v>0</v>
      </c>
      <c r="P56" s="6">
        <v>324818000000</v>
      </c>
      <c r="Q56" s="6">
        <v>0</v>
      </c>
      <c r="R56" s="6">
        <v>324818000000</v>
      </c>
      <c r="S56" s="6">
        <v>0</v>
      </c>
      <c r="T56" s="6">
        <v>253287461467</v>
      </c>
      <c r="U56" s="6">
        <v>187658564334</v>
      </c>
      <c r="V56" s="6">
        <v>187658564334</v>
      </c>
      <c r="W56" s="6">
        <v>187658564334</v>
      </c>
    </row>
    <row r="57" spans="1:23" ht="33.75" hidden="1" x14ac:dyDescent="0.25">
      <c r="A57" s="3" t="s">
        <v>29</v>
      </c>
      <c r="B57" s="4" t="s">
        <v>30</v>
      </c>
      <c r="C57" s="5" t="s">
        <v>171</v>
      </c>
      <c r="D57" s="3" t="s">
        <v>32</v>
      </c>
      <c r="E57" s="3" t="s">
        <v>161</v>
      </c>
      <c r="F57" s="3" t="s">
        <v>42</v>
      </c>
      <c r="G57" s="3" t="s">
        <v>33</v>
      </c>
      <c r="H57" s="3" t="s">
        <v>51</v>
      </c>
      <c r="I57" s="3" t="s">
        <v>34</v>
      </c>
      <c r="J57" s="3" t="s">
        <v>35</v>
      </c>
      <c r="K57" s="3" t="s">
        <v>36</v>
      </c>
      <c r="L57" s="4" t="s">
        <v>172</v>
      </c>
      <c r="M57" s="6">
        <v>458831000000</v>
      </c>
      <c r="N57" s="6">
        <v>103958123943</v>
      </c>
      <c r="O57" s="6">
        <v>0</v>
      </c>
      <c r="P57" s="6">
        <v>562789123943</v>
      </c>
      <c r="Q57" s="6">
        <v>0</v>
      </c>
      <c r="R57" s="6">
        <v>562788651742.18005</v>
      </c>
      <c r="S57" s="6">
        <v>472200.82</v>
      </c>
      <c r="T57" s="6">
        <v>561156251742.18005</v>
      </c>
      <c r="U57" s="6">
        <v>561156251742.18005</v>
      </c>
      <c r="V57" s="6">
        <v>561156251742.18005</v>
      </c>
      <c r="W57" s="6">
        <v>561156251742.18005</v>
      </c>
    </row>
    <row r="58" spans="1:23" ht="33.75" hidden="1" x14ac:dyDescent="0.25">
      <c r="A58" s="3" t="s">
        <v>29</v>
      </c>
      <c r="B58" s="4" t="s">
        <v>30</v>
      </c>
      <c r="C58" s="5" t="s">
        <v>173</v>
      </c>
      <c r="D58" s="3" t="s">
        <v>32</v>
      </c>
      <c r="E58" s="3" t="s">
        <v>154</v>
      </c>
      <c r="F58" s="3" t="s">
        <v>33</v>
      </c>
      <c r="G58" s="3"/>
      <c r="H58" s="3"/>
      <c r="I58" s="3" t="s">
        <v>34</v>
      </c>
      <c r="J58" s="3" t="s">
        <v>35</v>
      </c>
      <c r="K58" s="3" t="s">
        <v>36</v>
      </c>
      <c r="L58" s="4" t="s">
        <v>174</v>
      </c>
      <c r="M58" s="6">
        <v>429000000</v>
      </c>
      <c r="N58" s="6">
        <v>52567967</v>
      </c>
      <c r="O58" s="6">
        <v>0</v>
      </c>
      <c r="P58" s="6">
        <v>481567967</v>
      </c>
      <c r="Q58" s="6">
        <v>0</v>
      </c>
      <c r="R58" s="6">
        <v>481567967</v>
      </c>
      <c r="S58" s="6">
        <v>0</v>
      </c>
      <c r="T58" s="6">
        <v>458151146</v>
      </c>
      <c r="U58" s="6">
        <v>458151146</v>
      </c>
      <c r="V58" s="6">
        <v>458151146</v>
      </c>
      <c r="W58" s="6">
        <v>458151146</v>
      </c>
    </row>
    <row r="59" spans="1:23" ht="33.75" hidden="1" x14ac:dyDescent="0.25">
      <c r="A59" s="3" t="s">
        <v>29</v>
      </c>
      <c r="B59" s="4" t="s">
        <v>30</v>
      </c>
      <c r="C59" s="5" t="s">
        <v>175</v>
      </c>
      <c r="D59" s="3" t="s">
        <v>32</v>
      </c>
      <c r="E59" s="3" t="s">
        <v>154</v>
      </c>
      <c r="F59" s="3" t="s">
        <v>42</v>
      </c>
      <c r="G59" s="3"/>
      <c r="H59" s="3"/>
      <c r="I59" s="3" t="s">
        <v>34</v>
      </c>
      <c r="J59" s="3" t="s">
        <v>35</v>
      </c>
      <c r="K59" s="3" t="s">
        <v>36</v>
      </c>
      <c r="L59" s="4" t="s">
        <v>176</v>
      </c>
      <c r="M59" s="6">
        <v>7000000</v>
      </c>
      <c r="N59" s="6">
        <v>17213666</v>
      </c>
      <c r="O59" s="6">
        <v>0</v>
      </c>
      <c r="P59" s="6">
        <v>24213666</v>
      </c>
      <c r="Q59" s="6">
        <v>0</v>
      </c>
      <c r="R59" s="6">
        <v>23956466</v>
      </c>
      <c r="S59" s="6">
        <v>257200</v>
      </c>
      <c r="T59" s="6">
        <v>17197466</v>
      </c>
      <c r="U59" s="6">
        <v>17197466</v>
      </c>
      <c r="V59" s="6">
        <v>17197466</v>
      </c>
      <c r="W59" s="6">
        <v>17197466</v>
      </c>
    </row>
    <row r="60" spans="1:23" ht="33.75" hidden="1" x14ac:dyDescent="0.25">
      <c r="A60" s="3" t="s">
        <v>29</v>
      </c>
      <c r="B60" s="4" t="s">
        <v>30</v>
      </c>
      <c r="C60" s="5" t="s">
        <v>177</v>
      </c>
      <c r="D60" s="3" t="s">
        <v>32</v>
      </c>
      <c r="E60" s="3" t="s">
        <v>154</v>
      </c>
      <c r="F60" s="3" t="s">
        <v>45</v>
      </c>
      <c r="G60" s="3" t="s">
        <v>33</v>
      </c>
      <c r="H60" s="3"/>
      <c r="I60" s="3" t="s">
        <v>34</v>
      </c>
      <c r="J60" s="3" t="s">
        <v>73</v>
      </c>
      <c r="K60" s="3" t="s">
        <v>36</v>
      </c>
      <c r="L60" s="4" t="s">
        <v>178</v>
      </c>
      <c r="M60" s="6">
        <v>0</v>
      </c>
      <c r="N60" s="6">
        <v>744685831</v>
      </c>
      <c r="O60" s="6">
        <v>744685831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</row>
    <row r="61" spans="1:23" ht="33.75" hidden="1" x14ac:dyDescent="0.25">
      <c r="A61" s="3" t="s">
        <v>29</v>
      </c>
      <c r="B61" s="4" t="s">
        <v>30</v>
      </c>
      <c r="C61" s="5" t="s">
        <v>177</v>
      </c>
      <c r="D61" s="3" t="s">
        <v>32</v>
      </c>
      <c r="E61" s="3" t="s">
        <v>154</v>
      </c>
      <c r="F61" s="3" t="s">
        <v>45</v>
      </c>
      <c r="G61" s="3" t="s">
        <v>33</v>
      </c>
      <c r="H61" s="3"/>
      <c r="I61" s="3" t="s">
        <v>34</v>
      </c>
      <c r="J61" s="3" t="s">
        <v>73</v>
      </c>
      <c r="K61" s="3" t="s">
        <v>74</v>
      </c>
      <c r="L61" s="4" t="s">
        <v>178</v>
      </c>
      <c r="M61" s="6">
        <v>219163000000</v>
      </c>
      <c r="N61" s="6">
        <v>744685831</v>
      </c>
      <c r="O61" s="6">
        <v>0</v>
      </c>
      <c r="P61" s="6">
        <v>219907685831</v>
      </c>
      <c r="Q61" s="6">
        <v>0</v>
      </c>
      <c r="R61" s="6">
        <v>219907685831</v>
      </c>
      <c r="S61" s="6">
        <v>0</v>
      </c>
      <c r="T61" s="6">
        <v>219907685831</v>
      </c>
      <c r="U61" s="6">
        <v>219907685831</v>
      </c>
      <c r="V61" s="6">
        <v>219907685831</v>
      </c>
      <c r="W61" s="6">
        <v>219907685831</v>
      </c>
    </row>
    <row r="62" spans="1:23" ht="33.75" hidden="1" x14ac:dyDescent="0.25">
      <c r="A62" s="3" t="s">
        <v>29</v>
      </c>
      <c r="B62" s="4" t="s">
        <v>30</v>
      </c>
      <c r="C62" s="5" t="s">
        <v>179</v>
      </c>
      <c r="D62" s="3" t="s">
        <v>180</v>
      </c>
      <c r="E62" s="3" t="s">
        <v>35</v>
      </c>
      <c r="F62" s="3" t="s">
        <v>45</v>
      </c>
      <c r="G62" s="3" t="s">
        <v>33</v>
      </c>
      <c r="H62" s="3"/>
      <c r="I62" s="3" t="s">
        <v>34</v>
      </c>
      <c r="J62" s="3" t="s">
        <v>73</v>
      </c>
      <c r="K62" s="3" t="s">
        <v>36</v>
      </c>
      <c r="L62" s="4" t="s">
        <v>181</v>
      </c>
      <c r="M62" s="6">
        <v>126652343</v>
      </c>
      <c r="N62" s="6">
        <v>0</v>
      </c>
      <c r="O62" s="6">
        <v>0</v>
      </c>
      <c r="P62" s="6">
        <v>126652343</v>
      </c>
      <c r="Q62" s="6">
        <v>0</v>
      </c>
      <c r="R62" s="6">
        <v>126652343</v>
      </c>
      <c r="S62" s="6">
        <v>0</v>
      </c>
      <c r="T62" s="6">
        <v>126652343</v>
      </c>
      <c r="U62" s="6">
        <v>126652343</v>
      </c>
      <c r="V62" s="6">
        <v>126652343</v>
      </c>
      <c r="W62" s="6">
        <v>126652343</v>
      </c>
    </row>
    <row r="63" spans="1:23" ht="45" hidden="1" x14ac:dyDescent="0.25">
      <c r="A63" s="3" t="s">
        <v>29</v>
      </c>
      <c r="B63" s="4" t="s">
        <v>30</v>
      </c>
      <c r="C63" s="5" t="s">
        <v>182</v>
      </c>
      <c r="D63" s="3" t="s">
        <v>183</v>
      </c>
      <c r="E63" s="3" t="s">
        <v>184</v>
      </c>
      <c r="F63" s="3" t="s">
        <v>185</v>
      </c>
      <c r="G63" s="3" t="s">
        <v>186</v>
      </c>
      <c r="H63" s="3"/>
      <c r="I63" s="3" t="s">
        <v>34</v>
      </c>
      <c r="J63" s="3" t="s">
        <v>73</v>
      </c>
      <c r="K63" s="3" t="s">
        <v>36</v>
      </c>
      <c r="L63" s="4" t="s">
        <v>187</v>
      </c>
      <c r="M63" s="6">
        <v>15384105884</v>
      </c>
      <c r="N63" s="6">
        <v>0</v>
      </c>
      <c r="O63" s="6">
        <v>0</v>
      </c>
      <c r="P63" s="6">
        <v>15384105884</v>
      </c>
      <c r="Q63" s="6">
        <v>0</v>
      </c>
      <c r="R63" s="6">
        <v>13029498262.91</v>
      </c>
      <c r="S63" s="6">
        <v>2354607621.0900002</v>
      </c>
      <c r="T63" s="6">
        <v>12704297839.299999</v>
      </c>
      <c r="U63" s="6">
        <v>7938137957.3900003</v>
      </c>
      <c r="V63" s="6">
        <v>7938137957.3900003</v>
      </c>
      <c r="W63" s="6">
        <v>7938137957.3900003</v>
      </c>
    </row>
    <row r="64" spans="1:23" ht="45" hidden="1" x14ac:dyDescent="0.25">
      <c r="A64" s="3" t="s">
        <v>29</v>
      </c>
      <c r="B64" s="4" t="s">
        <v>30</v>
      </c>
      <c r="C64" s="5" t="s">
        <v>188</v>
      </c>
      <c r="D64" s="3" t="s">
        <v>183</v>
      </c>
      <c r="E64" s="3" t="s">
        <v>184</v>
      </c>
      <c r="F64" s="3" t="s">
        <v>185</v>
      </c>
      <c r="G64" s="3" t="s">
        <v>189</v>
      </c>
      <c r="H64" s="3"/>
      <c r="I64" s="3" t="s">
        <v>34</v>
      </c>
      <c r="J64" s="3" t="s">
        <v>73</v>
      </c>
      <c r="K64" s="3" t="s">
        <v>36</v>
      </c>
      <c r="L64" s="4" t="s">
        <v>190</v>
      </c>
      <c r="M64" s="6">
        <v>12299772848</v>
      </c>
      <c r="N64" s="6">
        <v>0</v>
      </c>
      <c r="O64" s="6">
        <v>0</v>
      </c>
      <c r="P64" s="6">
        <v>12299772848</v>
      </c>
      <c r="Q64" s="6">
        <v>0</v>
      </c>
      <c r="R64" s="6">
        <v>2024360147</v>
      </c>
      <c r="S64" s="6">
        <v>10275412701</v>
      </c>
      <c r="T64" s="6">
        <v>1913353743.0599999</v>
      </c>
      <c r="U64" s="6">
        <v>1718294350.0599999</v>
      </c>
      <c r="V64" s="6">
        <v>1718294350.0599999</v>
      </c>
      <c r="W64" s="6">
        <v>1718294350.0599999</v>
      </c>
    </row>
    <row r="65" spans="1:23" ht="101.25" hidden="1" x14ac:dyDescent="0.25">
      <c r="A65" s="3" t="s">
        <v>29</v>
      </c>
      <c r="B65" s="4" t="s">
        <v>30</v>
      </c>
      <c r="C65" s="5" t="s">
        <v>191</v>
      </c>
      <c r="D65" s="3" t="s">
        <v>183</v>
      </c>
      <c r="E65" s="3" t="s">
        <v>184</v>
      </c>
      <c r="F65" s="3" t="s">
        <v>185</v>
      </c>
      <c r="G65" s="3" t="s">
        <v>192</v>
      </c>
      <c r="H65" s="3"/>
      <c r="I65" s="3" t="s">
        <v>34</v>
      </c>
      <c r="J65" s="3" t="s">
        <v>73</v>
      </c>
      <c r="K65" s="3" t="s">
        <v>36</v>
      </c>
      <c r="L65" s="4" t="s">
        <v>193</v>
      </c>
      <c r="M65" s="6">
        <v>9000000000</v>
      </c>
      <c r="N65" s="6">
        <v>0</v>
      </c>
      <c r="O65" s="6">
        <v>0</v>
      </c>
      <c r="P65" s="6">
        <v>9000000000</v>
      </c>
      <c r="Q65" s="6">
        <v>0</v>
      </c>
      <c r="R65" s="6">
        <v>7849238836.1499996</v>
      </c>
      <c r="S65" s="6">
        <v>1150761163.8499999</v>
      </c>
      <c r="T65" s="6">
        <v>7538623548.75</v>
      </c>
      <c r="U65" s="6">
        <v>6772606802.75</v>
      </c>
      <c r="V65" s="6">
        <v>6772606802.75</v>
      </c>
      <c r="W65" s="6">
        <v>6772606802.75</v>
      </c>
    </row>
    <row r="66" spans="1:23" ht="45" hidden="1" x14ac:dyDescent="0.25">
      <c r="A66" s="3" t="s">
        <v>29</v>
      </c>
      <c r="B66" s="4" t="s">
        <v>30</v>
      </c>
      <c r="C66" s="5" t="s">
        <v>194</v>
      </c>
      <c r="D66" s="3" t="s">
        <v>183</v>
      </c>
      <c r="E66" s="3" t="s">
        <v>195</v>
      </c>
      <c r="F66" s="3" t="s">
        <v>185</v>
      </c>
      <c r="G66" s="3" t="s">
        <v>73</v>
      </c>
      <c r="H66" s="3"/>
      <c r="I66" s="3" t="s">
        <v>34</v>
      </c>
      <c r="J66" s="3" t="s">
        <v>73</v>
      </c>
      <c r="K66" s="3" t="s">
        <v>36</v>
      </c>
      <c r="L66" s="4" t="s">
        <v>196</v>
      </c>
      <c r="M66" s="6">
        <v>15565225813</v>
      </c>
      <c r="N66" s="6">
        <v>0</v>
      </c>
      <c r="O66" s="6">
        <v>0</v>
      </c>
      <c r="P66" s="6">
        <v>15565225813</v>
      </c>
      <c r="Q66" s="6">
        <v>0</v>
      </c>
      <c r="R66" s="6">
        <v>452124673</v>
      </c>
      <c r="S66" s="6">
        <v>15113101140</v>
      </c>
      <c r="T66" s="6">
        <v>352147858.97000003</v>
      </c>
      <c r="U66" s="6">
        <v>314618996.97000003</v>
      </c>
      <c r="V66" s="6">
        <v>314618996.97000003</v>
      </c>
      <c r="W66" s="6">
        <v>314618996.97000003</v>
      </c>
    </row>
    <row r="67" spans="1:23" ht="33.75" hidden="1" x14ac:dyDescent="0.25">
      <c r="A67" s="3" t="s">
        <v>29</v>
      </c>
      <c r="B67" s="4" t="s">
        <v>30</v>
      </c>
      <c r="C67" s="5" t="s">
        <v>197</v>
      </c>
      <c r="D67" s="3" t="s">
        <v>183</v>
      </c>
      <c r="E67" s="3" t="s">
        <v>195</v>
      </c>
      <c r="F67" s="3" t="s">
        <v>185</v>
      </c>
      <c r="G67" s="3" t="s">
        <v>198</v>
      </c>
      <c r="H67" s="3"/>
      <c r="I67" s="3" t="s">
        <v>34</v>
      </c>
      <c r="J67" s="3" t="s">
        <v>73</v>
      </c>
      <c r="K67" s="3" t="s">
        <v>36</v>
      </c>
      <c r="L67" s="4" t="s">
        <v>199</v>
      </c>
      <c r="M67" s="6">
        <v>269509505692</v>
      </c>
      <c r="N67" s="6">
        <v>0</v>
      </c>
      <c r="O67" s="6">
        <v>0</v>
      </c>
      <c r="P67" s="6">
        <v>269509505692</v>
      </c>
      <c r="Q67" s="6">
        <v>0</v>
      </c>
      <c r="R67" s="6">
        <v>269509505692</v>
      </c>
      <c r="S67" s="6">
        <v>0</v>
      </c>
      <c r="T67" s="6">
        <v>121710239863.34</v>
      </c>
      <c r="U67" s="6">
        <v>121710239863.34</v>
      </c>
      <c r="V67" s="6">
        <v>121710239863.34</v>
      </c>
      <c r="W67" s="6">
        <v>121710239863.34</v>
      </c>
    </row>
    <row r="68" spans="1:23" ht="45" hidden="1" x14ac:dyDescent="0.25">
      <c r="A68" s="3" t="s">
        <v>29</v>
      </c>
      <c r="B68" s="4" t="s">
        <v>30</v>
      </c>
      <c r="C68" s="5" t="s">
        <v>200</v>
      </c>
      <c r="D68" s="3" t="s">
        <v>183</v>
      </c>
      <c r="E68" s="3" t="s">
        <v>195</v>
      </c>
      <c r="F68" s="3" t="s">
        <v>185</v>
      </c>
      <c r="G68" s="3" t="s">
        <v>201</v>
      </c>
      <c r="H68" s="3"/>
      <c r="I68" s="3" t="s">
        <v>34</v>
      </c>
      <c r="J68" s="3" t="s">
        <v>73</v>
      </c>
      <c r="K68" s="3" t="s">
        <v>36</v>
      </c>
      <c r="L68" s="4" t="s">
        <v>202</v>
      </c>
      <c r="M68" s="6">
        <v>477691368946</v>
      </c>
      <c r="N68" s="6">
        <v>0</v>
      </c>
      <c r="O68" s="6">
        <v>0</v>
      </c>
      <c r="P68" s="6">
        <v>477691368946</v>
      </c>
      <c r="Q68" s="6">
        <v>0</v>
      </c>
      <c r="R68" s="6">
        <v>474743876026</v>
      </c>
      <c r="S68" s="6">
        <v>2947492920</v>
      </c>
      <c r="T68" s="6">
        <v>474743876026</v>
      </c>
      <c r="U68" s="6">
        <v>383029601848.03003</v>
      </c>
      <c r="V68" s="6">
        <v>383029601848.03003</v>
      </c>
      <c r="W68" s="6">
        <v>383029601848.03003</v>
      </c>
    </row>
    <row r="69" spans="1:23" ht="45" hidden="1" x14ac:dyDescent="0.25">
      <c r="A69" s="3" t="s">
        <v>29</v>
      </c>
      <c r="B69" s="4" t="s">
        <v>30</v>
      </c>
      <c r="C69" s="5" t="s">
        <v>203</v>
      </c>
      <c r="D69" s="3" t="s">
        <v>183</v>
      </c>
      <c r="E69" s="3" t="s">
        <v>195</v>
      </c>
      <c r="F69" s="3" t="s">
        <v>185</v>
      </c>
      <c r="G69" s="3" t="s">
        <v>204</v>
      </c>
      <c r="H69" s="3"/>
      <c r="I69" s="3" t="s">
        <v>34</v>
      </c>
      <c r="J69" s="3" t="s">
        <v>35</v>
      </c>
      <c r="K69" s="3" t="s">
        <v>36</v>
      </c>
      <c r="L69" s="4" t="s">
        <v>205</v>
      </c>
      <c r="M69" s="6">
        <v>120192347282</v>
      </c>
      <c r="N69" s="6">
        <v>549052999571</v>
      </c>
      <c r="O69" s="6">
        <v>0</v>
      </c>
      <c r="P69" s="6">
        <v>669245346853</v>
      </c>
      <c r="Q69" s="6">
        <v>669245346853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</row>
    <row r="70" spans="1:23" ht="45" hidden="1" x14ac:dyDescent="0.25">
      <c r="A70" s="3" t="s">
        <v>29</v>
      </c>
      <c r="B70" s="4" t="s">
        <v>30</v>
      </c>
      <c r="C70" s="5" t="s">
        <v>203</v>
      </c>
      <c r="D70" s="3" t="s">
        <v>183</v>
      </c>
      <c r="E70" s="3" t="s">
        <v>195</v>
      </c>
      <c r="F70" s="3" t="s">
        <v>185</v>
      </c>
      <c r="G70" s="3" t="s">
        <v>204</v>
      </c>
      <c r="H70" s="3"/>
      <c r="I70" s="3" t="s">
        <v>34</v>
      </c>
      <c r="J70" s="3" t="s">
        <v>73</v>
      </c>
      <c r="K70" s="3" t="s">
        <v>36</v>
      </c>
      <c r="L70" s="4" t="s">
        <v>205</v>
      </c>
      <c r="M70" s="6">
        <v>7451866359671</v>
      </c>
      <c r="N70" s="6">
        <v>0</v>
      </c>
      <c r="O70" s="6">
        <v>6819531874716</v>
      </c>
      <c r="P70" s="6">
        <v>632334484955</v>
      </c>
      <c r="Q70" s="6">
        <v>632334484955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</row>
    <row r="71" spans="1:23" ht="45" hidden="1" x14ac:dyDescent="0.25">
      <c r="A71" s="3" t="s">
        <v>29</v>
      </c>
      <c r="B71" s="4" t="s">
        <v>30</v>
      </c>
      <c r="C71" s="5" t="s">
        <v>203</v>
      </c>
      <c r="D71" s="3" t="s">
        <v>183</v>
      </c>
      <c r="E71" s="3" t="s">
        <v>195</v>
      </c>
      <c r="F71" s="3" t="s">
        <v>185</v>
      </c>
      <c r="G71" s="3" t="s">
        <v>204</v>
      </c>
      <c r="H71" s="3"/>
      <c r="I71" s="3" t="s">
        <v>34</v>
      </c>
      <c r="J71" s="3" t="s">
        <v>73</v>
      </c>
      <c r="K71" s="3" t="s">
        <v>74</v>
      </c>
      <c r="L71" s="4" t="s">
        <v>205</v>
      </c>
      <c r="M71" s="6">
        <v>199365992804</v>
      </c>
      <c r="N71" s="6">
        <v>1318489000000</v>
      </c>
      <c r="O71" s="6">
        <v>0</v>
      </c>
      <c r="P71" s="6">
        <v>1517854992804</v>
      </c>
      <c r="Q71" s="6">
        <v>1517854992804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</row>
    <row r="72" spans="1:23" ht="90" hidden="1" x14ac:dyDescent="0.25">
      <c r="A72" s="3" t="s">
        <v>29</v>
      </c>
      <c r="B72" s="4" t="s">
        <v>30</v>
      </c>
      <c r="C72" s="5" t="s">
        <v>206</v>
      </c>
      <c r="D72" s="3" t="s">
        <v>183</v>
      </c>
      <c r="E72" s="3" t="s">
        <v>195</v>
      </c>
      <c r="F72" s="3" t="s">
        <v>185</v>
      </c>
      <c r="G72" s="3" t="s">
        <v>207</v>
      </c>
      <c r="H72" s="3"/>
      <c r="I72" s="3" t="s">
        <v>34</v>
      </c>
      <c r="J72" s="3" t="s">
        <v>73</v>
      </c>
      <c r="K72" s="3" t="s">
        <v>36</v>
      </c>
      <c r="L72" s="4" t="s">
        <v>208</v>
      </c>
      <c r="M72" s="6">
        <v>1375548245</v>
      </c>
      <c r="N72" s="6">
        <v>0</v>
      </c>
      <c r="O72" s="6">
        <v>0</v>
      </c>
      <c r="P72" s="6">
        <v>1375548245</v>
      </c>
      <c r="Q72" s="6">
        <v>0</v>
      </c>
      <c r="R72" s="6">
        <v>0</v>
      </c>
      <c r="S72" s="6">
        <v>1375548245</v>
      </c>
      <c r="T72" s="6">
        <v>0</v>
      </c>
      <c r="U72" s="6">
        <v>0</v>
      </c>
      <c r="V72" s="6">
        <v>0</v>
      </c>
      <c r="W72" s="6">
        <v>0</v>
      </c>
    </row>
    <row r="73" spans="1:23" ht="56.25" hidden="1" x14ac:dyDescent="0.25">
      <c r="A73" s="3" t="s">
        <v>29</v>
      </c>
      <c r="B73" s="4" t="s">
        <v>30</v>
      </c>
      <c r="C73" s="5" t="s">
        <v>209</v>
      </c>
      <c r="D73" s="3" t="s">
        <v>183</v>
      </c>
      <c r="E73" s="3" t="s">
        <v>195</v>
      </c>
      <c r="F73" s="3" t="s">
        <v>185</v>
      </c>
      <c r="G73" s="3" t="s">
        <v>210</v>
      </c>
      <c r="H73" s="3"/>
      <c r="I73" s="3" t="s">
        <v>34</v>
      </c>
      <c r="J73" s="3" t="s">
        <v>73</v>
      </c>
      <c r="K73" s="3" t="s">
        <v>36</v>
      </c>
      <c r="L73" s="4" t="s">
        <v>211</v>
      </c>
      <c r="M73" s="6">
        <v>520138052</v>
      </c>
      <c r="N73" s="6">
        <v>0</v>
      </c>
      <c r="O73" s="6">
        <v>0</v>
      </c>
      <c r="P73" s="6">
        <v>520138052</v>
      </c>
      <c r="Q73" s="6">
        <v>0</v>
      </c>
      <c r="R73" s="6">
        <v>128886667</v>
      </c>
      <c r="S73" s="6">
        <v>391251385</v>
      </c>
      <c r="T73" s="6">
        <v>126610000.33</v>
      </c>
      <c r="U73" s="6">
        <v>108310000.33</v>
      </c>
      <c r="V73" s="6">
        <v>108310000.33</v>
      </c>
      <c r="W73" s="6">
        <v>108310000.33</v>
      </c>
    </row>
    <row r="74" spans="1:23" ht="33.75" hidden="1" x14ac:dyDescent="0.25">
      <c r="A74" s="3" t="s">
        <v>29</v>
      </c>
      <c r="B74" s="4" t="s">
        <v>30</v>
      </c>
      <c r="C74" s="5" t="s">
        <v>212</v>
      </c>
      <c r="D74" s="3" t="s">
        <v>183</v>
      </c>
      <c r="E74" s="3" t="s">
        <v>213</v>
      </c>
      <c r="F74" s="3" t="s">
        <v>185</v>
      </c>
      <c r="G74" s="3" t="s">
        <v>214</v>
      </c>
      <c r="H74" s="3" t="s">
        <v>1</v>
      </c>
      <c r="I74" s="3" t="s">
        <v>34</v>
      </c>
      <c r="J74" s="3" t="s">
        <v>73</v>
      </c>
      <c r="K74" s="3" t="s">
        <v>36</v>
      </c>
      <c r="L74" s="4" t="s">
        <v>215</v>
      </c>
      <c r="M74" s="6">
        <v>13664108113</v>
      </c>
      <c r="N74" s="6">
        <v>0</v>
      </c>
      <c r="O74" s="6">
        <v>0</v>
      </c>
      <c r="P74" s="6">
        <v>13664108113</v>
      </c>
      <c r="Q74" s="6">
        <v>0</v>
      </c>
      <c r="R74" s="6">
        <v>13664108113</v>
      </c>
      <c r="S74" s="6">
        <v>0</v>
      </c>
      <c r="T74" s="6">
        <v>12667359934.389999</v>
      </c>
      <c r="U74" s="6">
        <v>12667359934.389999</v>
      </c>
      <c r="V74" s="6">
        <v>12667359934.389999</v>
      </c>
      <c r="W74" s="6">
        <v>12667359934.389999</v>
      </c>
    </row>
    <row r="75" spans="1:23" ht="45" hidden="1" x14ac:dyDescent="0.25">
      <c r="A75" s="3" t="s">
        <v>29</v>
      </c>
      <c r="B75" s="4" t="s">
        <v>30</v>
      </c>
      <c r="C75" s="5" t="s">
        <v>216</v>
      </c>
      <c r="D75" s="3" t="s">
        <v>183</v>
      </c>
      <c r="E75" s="3" t="s">
        <v>217</v>
      </c>
      <c r="F75" s="3" t="s">
        <v>185</v>
      </c>
      <c r="G75" s="3" t="s">
        <v>218</v>
      </c>
      <c r="H75" s="3"/>
      <c r="I75" s="3" t="s">
        <v>34</v>
      </c>
      <c r="J75" s="3" t="s">
        <v>73</v>
      </c>
      <c r="K75" s="3" t="s">
        <v>36</v>
      </c>
      <c r="L75" s="4" t="s">
        <v>219</v>
      </c>
      <c r="M75" s="6">
        <v>1496180182</v>
      </c>
      <c r="N75" s="6">
        <v>0</v>
      </c>
      <c r="O75" s="6">
        <v>0</v>
      </c>
      <c r="P75" s="6">
        <v>1496180182</v>
      </c>
      <c r="Q75" s="6">
        <v>0</v>
      </c>
      <c r="R75" s="6">
        <v>431767677.41000003</v>
      </c>
      <c r="S75" s="6">
        <v>1064412504.59</v>
      </c>
      <c r="T75" s="6">
        <v>431767677.41000003</v>
      </c>
      <c r="U75" s="6">
        <v>431767677.41000003</v>
      </c>
      <c r="V75" s="6">
        <v>431767677.41000003</v>
      </c>
      <c r="W75" s="6">
        <v>431767677.41000003</v>
      </c>
    </row>
    <row r="76" spans="1:23" ht="45" hidden="1" x14ac:dyDescent="0.25">
      <c r="A76" s="3" t="s">
        <v>29</v>
      </c>
      <c r="B76" s="4" t="s">
        <v>30</v>
      </c>
      <c r="C76" s="5" t="s">
        <v>220</v>
      </c>
      <c r="D76" s="3" t="s">
        <v>183</v>
      </c>
      <c r="E76" s="3" t="s">
        <v>217</v>
      </c>
      <c r="F76" s="3" t="s">
        <v>185</v>
      </c>
      <c r="G76" s="3" t="s">
        <v>221</v>
      </c>
      <c r="H76" s="3"/>
      <c r="I76" s="3" t="s">
        <v>34</v>
      </c>
      <c r="J76" s="3" t="s">
        <v>73</v>
      </c>
      <c r="K76" s="3" t="s">
        <v>36</v>
      </c>
      <c r="L76" s="4" t="s">
        <v>222</v>
      </c>
      <c r="M76" s="6">
        <v>29269164148</v>
      </c>
      <c r="N76" s="6">
        <v>0</v>
      </c>
      <c r="O76" s="6">
        <v>0</v>
      </c>
      <c r="P76" s="6">
        <v>29269164148</v>
      </c>
      <c r="Q76" s="6">
        <v>0</v>
      </c>
      <c r="R76" s="6">
        <v>26386774937.610001</v>
      </c>
      <c r="S76" s="6">
        <v>2882389210.3899999</v>
      </c>
      <c r="T76" s="6">
        <v>26322857402.810001</v>
      </c>
      <c r="U76" s="6">
        <v>8146964300.7299995</v>
      </c>
      <c r="V76" s="6">
        <v>8146964300.7299995</v>
      </c>
      <c r="W76" s="6">
        <v>8146964300.7299995</v>
      </c>
    </row>
    <row r="77" spans="1:23" ht="45" hidden="1" x14ac:dyDescent="0.25">
      <c r="A77" s="3" t="s">
        <v>29</v>
      </c>
      <c r="B77" s="4" t="s">
        <v>30</v>
      </c>
      <c r="C77" s="5" t="s">
        <v>223</v>
      </c>
      <c r="D77" s="3" t="s">
        <v>183</v>
      </c>
      <c r="E77" s="3" t="s">
        <v>217</v>
      </c>
      <c r="F77" s="3" t="s">
        <v>185</v>
      </c>
      <c r="G77" s="3" t="s">
        <v>186</v>
      </c>
      <c r="H77" s="3"/>
      <c r="I77" s="3" t="s">
        <v>34</v>
      </c>
      <c r="J77" s="3" t="s">
        <v>73</v>
      </c>
      <c r="K77" s="3" t="s">
        <v>36</v>
      </c>
      <c r="L77" s="4" t="s">
        <v>224</v>
      </c>
      <c r="M77" s="6">
        <v>8474940800</v>
      </c>
      <c r="N77" s="6">
        <v>0</v>
      </c>
      <c r="O77" s="6">
        <v>0</v>
      </c>
      <c r="P77" s="6">
        <v>8474940800</v>
      </c>
      <c r="Q77" s="6">
        <v>0</v>
      </c>
      <c r="R77" s="6">
        <v>8474940800</v>
      </c>
      <c r="S77" s="6">
        <v>0</v>
      </c>
      <c r="T77" s="6">
        <v>8473620800</v>
      </c>
      <c r="U77" s="6">
        <v>90680000</v>
      </c>
      <c r="V77" s="6">
        <v>90680000</v>
      </c>
      <c r="W77" s="6">
        <v>90680000</v>
      </c>
    </row>
    <row r="78" spans="1:23" ht="56.25" hidden="1" x14ac:dyDescent="0.25">
      <c r="A78" s="3" t="s">
        <v>29</v>
      </c>
      <c r="B78" s="4" t="s">
        <v>30</v>
      </c>
      <c r="C78" s="5" t="s">
        <v>225</v>
      </c>
      <c r="D78" s="3" t="s">
        <v>183</v>
      </c>
      <c r="E78" s="3" t="s">
        <v>217</v>
      </c>
      <c r="F78" s="3" t="s">
        <v>185</v>
      </c>
      <c r="G78" s="3" t="s">
        <v>189</v>
      </c>
      <c r="H78" s="3"/>
      <c r="I78" s="3" t="s">
        <v>34</v>
      </c>
      <c r="J78" s="3" t="s">
        <v>73</v>
      </c>
      <c r="K78" s="3" t="s">
        <v>36</v>
      </c>
      <c r="L78" s="4" t="s">
        <v>226</v>
      </c>
      <c r="M78" s="6">
        <v>408000000</v>
      </c>
      <c r="N78" s="6">
        <v>0</v>
      </c>
      <c r="O78" s="6">
        <v>0</v>
      </c>
      <c r="P78" s="6">
        <v>408000000</v>
      </c>
      <c r="Q78" s="6">
        <v>0</v>
      </c>
      <c r="R78" s="6">
        <v>312614052.67000002</v>
      </c>
      <c r="S78" s="6">
        <v>95385947.329999998</v>
      </c>
      <c r="T78" s="6">
        <v>307519052.33999997</v>
      </c>
      <c r="U78" s="6">
        <v>141248332.34</v>
      </c>
      <c r="V78" s="6">
        <v>141248332.34</v>
      </c>
      <c r="W78" s="6">
        <v>141248332.34</v>
      </c>
    </row>
    <row r="79" spans="1:23" ht="56.25" hidden="1" x14ac:dyDescent="0.25">
      <c r="A79" s="3" t="s">
        <v>29</v>
      </c>
      <c r="B79" s="4" t="s">
        <v>30</v>
      </c>
      <c r="C79" s="5" t="s">
        <v>227</v>
      </c>
      <c r="D79" s="3" t="s">
        <v>183</v>
      </c>
      <c r="E79" s="3" t="s">
        <v>217</v>
      </c>
      <c r="F79" s="3" t="s">
        <v>185</v>
      </c>
      <c r="G79" s="3" t="s">
        <v>192</v>
      </c>
      <c r="H79" s="3" t="s">
        <v>1</v>
      </c>
      <c r="I79" s="3" t="s">
        <v>34</v>
      </c>
      <c r="J79" s="3" t="s">
        <v>73</v>
      </c>
      <c r="K79" s="3" t="s">
        <v>36</v>
      </c>
      <c r="L79" s="4" t="s">
        <v>228</v>
      </c>
      <c r="M79" s="6">
        <v>200583370</v>
      </c>
      <c r="N79" s="6">
        <v>0</v>
      </c>
      <c r="O79" s="6">
        <v>0</v>
      </c>
      <c r="P79" s="6">
        <v>200583370</v>
      </c>
      <c r="Q79" s="6">
        <v>0</v>
      </c>
      <c r="R79" s="6">
        <v>154118510.75999999</v>
      </c>
      <c r="S79" s="6">
        <v>46464859.240000002</v>
      </c>
      <c r="T79" s="6">
        <v>142831703.75999999</v>
      </c>
      <c r="U79" s="6">
        <v>11900000</v>
      </c>
      <c r="V79" s="6">
        <v>11900000</v>
      </c>
      <c r="W79" s="6">
        <v>11900000</v>
      </c>
    </row>
    <row r="80" spans="1:23" ht="33.75" hidden="1" x14ac:dyDescent="0.25">
      <c r="A80" s="3" t="s">
        <v>29</v>
      </c>
      <c r="B80" s="4" t="s">
        <v>30</v>
      </c>
      <c r="C80" s="5" t="s">
        <v>229</v>
      </c>
      <c r="D80" s="3" t="s">
        <v>183</v>
      </c>
      <c r="E80" s="3" t="s">
        <v>230</v>
      </c>
      <c r="F80" s="3" t="s">
        <v>231</v>
      </c>
      <c r="G80" s="3" t="s">
        <v>214</v>
      </c>
      <c r="H80" s="3" t="s">
        <v>1</v>
      </c>
      <c r="I80" s="3" t="s">
        <v>34</v>
      </c>
      <c r="J80" s="3" t="s">
        <v>73</v>
      </c>
      <c r="K80" s="3" t="s">
        <v>36</v>
      </c>
      <c r="L80" s="4" t="s">
        <v>232</v>
      </c>
      <c r="M80" s="6">
        <v>155626741020</v>
      </c>
      <c r="N80" s="6">
        <v>19944060624</v>
      </c>
      <c r="O80" s="6">
        <v>0</v>
      </c>
      <c r="P80" s="6">
        <v>175570801644</v>
      </c>
      <c r="Q80" s="6">
        <v>0</v>
      </c>
      <c r="R80" s="6">
        <v>175570801644</v>
      </c>
      <c r="S80" s="6">
        <v>0</v>
      </c>
      <c r="T80" s="6">
        <v>172837556579</v>
      </c>
      <c r="U80" s="6">
        <v>0</v>
      </c>
      <c r="V80" s="6">
        <v>0</v>
      </c>
      <c r="W80" s="6">
        <v>0</v>
      </c>
    </row>
    <row r="81" spans="1:23" ht="56.25" hidden="1" x14ac:dyDescent="0.25">
      <c r="A81" s="3" t="s">
        <v>29</v>
      </c>
      <c r="B81" s="4" t="s">
        <v>30</v>
      </c>
      <c r="C81" s="5" t="s">
        <v>233</v>
      </c>
      <c r="D81" s="3" t="s">
        <v>183</v>
      </c>
      <c r="E81" s="3" t="s">
        <v>234</v>
      </c>
      <c r="F81" s="3" t="s">
        <v>231</v>
      </c>
      <c r="G81" s="3" t="s">
        <v>214</v>
      </c>
      <c r="H81" s="3"/>
      <c r="I81" s="3" t="s">
        <v>34</v>
      </c>
      <c r="J81" s="3" t="s">
        <v>73</v>
      </c>
      <c r="K81" s="3" t="s">
        <v>36</v>
      </c>
      <c r="L81" s="4" t="s">
        <v>235</v>
      </c>
      <c r="M81" s="6">
        <v>84165740987</v>
      </c>
      <c r="N81" s="6">
        <v>0</v>
      </c>
      <c r="O81" s="6">
        <v>0</v>
      </c>
      <c r="P81" s="6">
        <v>84165740987</v>
      </c>
      <c r="Q81" s="6">
        <v>0</v>
      </c>
      <c r="R81" s="6">
        <v>84165740987</v>
      </c>
      <c r="S81" s="6">
        <v>0</v>
      </c>
      <c r="T81" s="6">
        <v>84165740987</v>
      </c>
      <c r="U81" s="6">
        <v>84165740987</v>
      </c>
      <c r="V81" s="6">
        <v>84165740987</v>
      </c>
      <c r="W81" s="6">
        <v>84165740987</v>
      </c>
    </row>
    <row r="82" spans="1:23" ht="45" hidden="1" x14ac:dyDescent="0.25">
      <c r="A82" s="3" t="s">
        <v>29</v>
      </c>
      <c r="B82" s="4" t="s">
        <v>30</v>
      </c>
      <c r="C82" s="5" t="s">
        <v>236</v>
      </c>
      <c r="D82" s="3" t="s">
        <v>183</v>
      </c>
      <c r="E82" s="3" t="s">
        <v>234</v>
      </c>
      <c r="F82" s="3" t="s">
        <v>231</v>
      </c>
      <c r="G82" s="3" t="s">
        <v>237</v>
      </c>
      <c r="H82" s="3"/>
      <c r="I82" s="3" t="s">
        <v>34</v>
      </c>
      <c r="J82" s="3" t="s">
        <v>73</v>
      </c>
      <c r="K82" s="3" t="s">
        <v>36</v>
      </c>
      <c r="L82" s="4" t="s">
        <v>238</v>
      </c>
      <c r="M82" s="6">
        <v>39768430281</v>
      </c>
      <c r="N82" s="6">
        <v>0</v>
      </c>
      <c r="O82" s="6">
        <v>0</v>
      </c>
      <c r="P82" s="6">
        <v>39768430281</v>
      </c>
      <c r="Q82" s="6">
        <v>0</v>
      </c>
      <c r="R82" s="6">
        <v>39768430281</v>
      </c>
      <c r="S82" s="6">
        <v>0</v>
      </c>
      <c r="T82" s="6">
        <v>4252441096</v>
      </c>
      <c r="U82" s="6">
        <v>0</v>
      </c>
      <c r="V82" s="6">
        <v>0</v>
      </c>
      <c r="W82" s="6">
        <v>0</v>
      </c>
    </row>
    <row r="83" spans="1:23" ht="45" hidden="1" x14ac:dyDescent="0.25">
      <c r="A83" s="3" t="s">
        <v>29</v>
      </c>
      <c r="B83" s="4" t="s">
        <v>30</v>
      </c>
      <c r="C83" s="5" t="s">
        <v>239</v>
      </c>
      <c r="D83" s="3" t="s">
        <v>183</v>
      </c>
      <c r="E83" s="3" t="s">
        <v>234</v>
      </c>
      <c r="F83" s="3" t="s">
        <v>231</v>
      </c>
      <c r="G83" s="3" t="s">
        <v>218</v>
      </c>
      <c r="H83" s="3"/>
      <c r="I83" s="3" t="s">
        <v>34</v>
      </c>
      <c r="J83" s="3" t="s">
        <v>73</v>
      </c>
      <c r="K83" s="3" t="s">
        <v>36</v>
      </c>
      <c r="L83" s="4" t="s">
        <v>240</v>
      </c>
      <c r="M83" s="6">
        <v>24041295874</v>
      </c>
      <c r="N83" s="6">
        <v>0</v>
      </c>
      <c r="O83" s="6">
        <v>0</v>
      </c>
      <c r="P83" s="6">
        <v>24041295874</v>
      </c>
      <c r="Q83" s="6">
        <v>0</v>
      </c>
      <c r="R83" s="6">
        <v>24041295874</v>
      </c>
      <c r="S83" s="6">
        <v>0</v>
      </c>
      <c r="T83" s="6">
        <v>14345824890</v>
      </c>
      <c r="U83" s="6">
        <v>14345824890</v>
      </c>
      <c r="V83" s="6">
        <v>14345824890</v>
      </c>
      <c r="W83" s="6">
        <v>14345824890</v>
      </c>
    </row>
    <row r="84" spans="1:23" ht="45" hidden="1" x14ac:dyDescent="0.25">
      <c r="A84" s="3" t="s">
        <v>29</v>
      </c>
      <c r="B84" s="4" t="s">
        <v>30</v>
      </c>
      <c r="C84" s="5" t="s">
        <v>241</v>
      </c>
      <c r="D84" s="3" t="s">
        <v>183</v>
      </c>
      <c r="E84" s="3" t="s">
        <v>234</v>
      </c>
      <c r="F84" s="3" t="s">
        <v>231</v>
      </c>
      <c r="G84" s="3" t="s">
        <v>186</v>
      </c>
      <c r="H84" s="3"/>
      <c r="I84" s="3" t="s">
        <v>34</v>
      </c>
      <c r="J84" s="3" t="s">
        <v>73</v>
      </c>
      <c r="K84" s="3" t="s">
        <v>36</v>
      </c>
      <c r="L84" s="4" t="s">
        <v>242</v>
      </c>
      <c r="M84" s="6">
        <v>2216775514</v>
      </c>
      <c r="N84" s="6">
        <v>0</v>
      </c>
      <c r="O84" s="6">
        <v>0</v>
      </c>
      <c r="P84" s="6">
        <v>2216775514</v>
      </c>
      <c r="Q84" s="6">
        <v>0</v>
      </c>
      <c r="R84" s="6">
        <v>2216775514</v>
      </c>
      <c r="S84" s="6">
        <v>0</v>
      </c>
      <c r="T84" s="6">
        <v>1950126735.3199999</v>
      </c>
      <c r="U84" s="6">
        <v>1950126735.3199999</v>
      </c>
      <c r="V84" s="6">
        <v>1950126735.3199999</v>
      </c>
      <c r="W84" s="6">
        <v>1950126735.3199999</v>
      </c>
    </row>
    <row r="85" spans="1:23" ht="33.75" hidden="1" x14ac:dyDescent="0.25">
      <c r="A85" s="3" t="s">
        <v>29</v>
      </c>
      <c r="B85" s="4" t="s">
        <v>30</v>
      </c>
      <c r="C85" s="5" t="s">
        <v>243</v>
      </c>
      <c r="D85" s="3" t="s">
        <v>183</v>
      </c>
      <c r="E85" s="3" t="s">
        <v>234</v>
      </c>
      <c r="F85" s="3" t="s">
        <v>231</v>
      </c>
      <c r="G85" s="3" t="s">
        <v>189</v>
      </c>
      <c r="H85" s="3"/>
      <c r="I85" s="3" t="s">
        <v>34</v>
      </c>
      <c r="J85" s="3" t="s">
        <v>73</v>
      </c>
      <c r="K85" s="3" t="s">
        <v>36</v>
      </c>
      <c r="L85" s="4" t="s">
        <v>244</v>
      </c>
      <c r="M85" s="6">
        <v>17239776591</v>
      </c>
      <c r="N85" s="6">
        <v>0</v>
      </c>
      <c r="O85" s="6">
        <v>0</v>
      </c>
      <c r="P85" s="6">
        <v>17239776591</v>
      </c>
      <c r="Q85" s="6">
        <v>0</v>
      </c>
      <c r="R85" s="6">
        <v>17239776591</v>
      </c>
      <c r="S85" s="6">
        <v>0</v>
      </c>
      <c r="T85" s="6">
        <v>1412402910</v>
      </c>
      <c r="U85" s="6">
        <v>0</v>
      </c>
      <c r="V85" s="6">
        <v>0</v>
      </c>
      <c r="W85" s="6">
        <v>0</v>
      </c>
    </row>
    <row r="86" spans="1:23" ht="45" hidden="1" x14ac:dyDescent="0.25">
      <c r="A86" s="3" t="s">
        <v>29</v>
      </c>
      <c r="B86" s="4" t="s">
        <v>30</v>
      </c>
      <c r="C86" s="5" t="s">
        <v>245</v>
      </c>
      <c r="D86" s="3" t="s">
        <v>183</v>
      </c>
      <c r="E86" s="3" t="s">
        <v>234</v>
      </c>
      <c r="F86" s="3" t="s">
        <v>231</v>
      </c>
      <c r="G86" s="3" t="s">
        <v>192</v>
      </c>
      <c r="H86" s="3"/>
      <c r="I86" s="3" t="s">
        <v>34</v>
      </c>
      <c r="J86" s="3" t="s">
        <v>73</v>
      </c>
      <c r="K86" s="3" t="s">
        <v>36</v>
      </c>
      <c r="L86" s="4" t="s">
        <v>246</v>
      </c>
      <c r="M86" s="6">
        <v>29647324856</v>
      </c>
      <c r="N86" s="6">
        <v>0</v>
      </c>
      <c r="O86" s="6">
        <v>0</v>
      </c>
      <c r="P86" s="6">
        <v>29647324856</v>
      </c>
      <c r="Q86" s="6">
        <v>0</v>
      </c>
      <c r="R86" s="6">
        <v>29647324856</v>
      </c>
      <c r="S86" s="6">
        <v>0</v>
      </c>
      <c r="T86" s="6">
        <v>29647324856</v>
      </c>
      <c r="U86" s="6">
        <v>18158383677.73</v>
      </c>
      <c r="V86" s="6">
        <v>18158383677.73</v>
      </c>
      <c r="W86" s="6">
        <v>18158383677.73</v>
      </c>
    </row>
    <row r="87" spans="1:23" ht="45" hidden="1" x14ac:dyDescent="0.25">
      <c r="A87" s="3" t="s">
        <v>29</v>
      </c>
      <c r="B87" s="4" t="s">
        <v>30</v>
      </c>
      <c r="C87" s="5" t="s">
        <v>247</v>
      </c>
      <c r="D87" s="3" t="s">
        <v>183</v>
      </c>
      <c r="E87" s="3" t="s">
        <v>234</v>
      </c>
      <c r="F87" s="3" t="s">
        <v>231</v>
      </c>
      <c r="G87" s="3" t="s">
        <v>248</v>
      </c>
      <c r="H87" s="3"/>
      <c r="I87" s="3" t="s">
        <v>34</v>
      </c>
      <c r="J87" s="3" t="s">
        <v>73</v>
      </c>
      <c r="K87" s="3" t="s">
        <v>36</v>
      </c>
      <c r="L87" s="4" t="s">
        <v>249</v>
      </c>
      <c r="M87" s="6">
        <v>18457863799</v>
      </c>
      <c r="N87" s="6">
        <v>0</v>
      </c>
      <c r="O87" s="6">
        <v>0</v>
      </c>
      <c r="P87" s="6">
        <v>18457863799</v>
      </c>
      <c r="Q87" s="6">
        <v>0</v>
      </c>
      <c r="R87" s="6">
        <v>18457863799</v>
      </c>
      <c r="S87" s="6">
        <v>0</v>
      </c>
      <c r="T87" s="6">
        <v>4490995607</v>
      </c>
      <c r="U87" s="6">
        <v>4490995607</v>
      </c>
      <c r="V87" s="6">
        <v>4490995607</v>
      </c>
      <c r="W87" s="6">
        <v>4490995607</v>
      </c>
    </row>
    <row r="88" spans="1:23" ht="45" hidden="1" x14ac:dyDescent="0.25">
      <c r="A88" s="3" t="s">
        <v>29</v>
      </c>
      <c r="B88" s="4" t="s">
        <v>30</v>
      </c>
      <c r="C88" s="5" t="s">
        <v>250</v>
      </c>
      <c r="D88" s="3" t="s">
        <v>183</v>
      </c>
      <c r="E88" s="3" t="s">
        <v>234</v>
      </c>
      <c r="F88" s="3" t="s">
        <v>231</v>
      </c>
      <c r="G88" s="3" t="s">
        <v>251</v>
      </c>
      <c r="H88" s="3"/>
      <c r="I88" s="3" t="s">
        <v>34</v>
      </c>
      <c r="J88" s="3" t="s">
        <v>73</v>
      </c>
      <c r="K88" s="3" t="s">
        <v>36</v>
      </c>
      <c r="L88" s="4" t="s">
        <v>252</v>
      </c>
      <c r="M88" s="6">
        <v>36242314800</v>
      </c>
      <c r="N88" s="6">
        <v>0</v>
      </c>
      <c r="O88" s="6">
        <v>0</v>
      </c>
      <c r="P88" s="6">
        <v>36242314800</v>
      </c>
      <c r="Q88" s="6">
        <v>0</v>
      </c>
      <c r="R88" s="6">
        <v>36242314800</v>
      </c>
      <c r="S88" s="6">
        <v>0</v>
      </c>
      <c r="T88" s="6">
        <v>36242314800</v>
      </c>
      <c r="U88" s="6">
        <v>34271247715.32</v>
      </c>
      <c r="V88" s="6">
        <v>34271247715.32</v>
      </c>
      <c r="W88" s="6">
        <v>34271247715.32</v>
      </c>
    </row>
    <row r="89" spans="1:23" ht="45" hidden="1" x14ac:dyDescent="0.25">
      <c r="A89" s="3" t="s">
        <v>29</v>
      </c>
      <c r="B89" s="4" t="s">
        <v>30</v>
      </c>
      <c r="C89" s="5" t="s">
        <v>253</v>
      </c>
      <c r="D89" s="3" t="s">
        <v>183</v>
      </c>
      <c r="E89" s="3" t="s">
        <v>234</v>
      </c>
      <c r="F89" s="3" t="s">
        <v>231</v>
      </c>
      <c r="G89" s="3" t="s">
        <v>201</v>
      </c>
      <c r="H89" s="3"/>
      <c r="I89" s="3" t="s">
        <v>34</v>
      </c>
      <c r="J89" s="3" t="s">
        <v>73</v>
      </c>
      <c r="K89" s="3" t="s">
        <v>36</v>
      </c>
      <c r="L89" s="4" t="s">
        <v>254</v>
      </c>
      <c r="M89" s="6">
        <v>10413812395</v>
      </c>
      <c r="N89" s="6">
        <v>0</v>
      </c>
      <c r="O89" s="6">
        <v>0</v>
      </c>
      <c r="P89" s="6">
        <v>10413812395</v>
      </c>
      <c r="Q89" s="6">
        <v>0</v>
      </c>
      <c r="R89" s="6">
        <v>10413812395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</row>
    <row r="90" spans="1:23" ht="56.25" hidden="1" x14ac:dyDescent="0.25">
      <c r="A90" s="3" t="s">
        <v>29</v>
      </c>
      <c r="B90" s="4" t="s">
        <v>30</v>
      </c>
      <c r="C90" s="5" t="s">
        <v>255</v>
      </c>
      <c r="D90" s="3" t="s">
        <v>183</v>
      </c>
      <c r="E90" s="3" t="s">
        <v>234</v>
      </c>
      <c r="F90" s="3" t="s">
        <v>231</v>
      </c>
      <c r="G90" s="3" t="s">
        <v>204</v>
      </c>
      <c r="H90" s="3"/>
      <c r="I90" s="3" t="s">
        <v>34</v>
      </c>
      <c r="J90" s="3" t="s">
        <v>73</v>
      </c>
      <c r="K90" s="3" t="s">
        <v>36</v>
      </c>
      <c r="L90" s="4" t="s">
        <v>256</v>
      </c>
      <c r="M90" s="6">
        <v>350891906111</v>
      </c>
      <c r="N90" s="6">
        <v>29774224785</v>
      </c>
      <c r="O90" s="6">
        <v>0</v>
      </c>
      <c r="P90" s="6">
        <v>380666130896</v>
      </c>
      <c r="Q90" s="6">
        <v>0</v>
      </c>
      <c r="R90" s="6">
        <v>380666130896</v>
      </c>
      <c r="S90" s="6">
        <v>0</v>
      </c>
      <c r="T90" s="6">
        <v>375779345131.85999</v>
      </c>
      <c r="U90" s="6">
        <v>131859322607.86</v>
      </c>
      <c r="V90" s="6">
        <v>131859322607.86</v>
      </c>
      <c r="W90" s="6">
        <v>131859322607.86</v>
      </c>
    </row>
    <row r="91" spans="1:23" ht="67.5" hidden="1" x14ac:dyDescent="0.25">
      <c r="A91" s="3" t="s">
        <v>257</v>
      </c>
      <c r="B91" s="4" t="s">
        <v>258</v>
      </c>
      <c r="C91" s="5" t="s">
        <v>31</v>
      </c>
      <c r="D91" s="3" t="s">
        <v>32</v>
      </c>
      <c r="E91" s="3" t="s">
        <v>33</v>
      </c>
      <c r="F91" s="3" t="s">
        <v>33</v>
      </c>
      <c r="G91" s="3" t="s">
        <v>33</v>
      </c>
      <c r="H91" s="3"/>
      <c r="I91" s="3" t="s">
        <v>34</v>
      </c>
      <c r="J91" s="3" t="s">
        <v>35</v>
      </c>
      <c r="K91" s="3" t="s">
        <v>36</v>
      </c>
      <c r="L91" s="4" t="s">
        <v>37</v>
      </c>
      <c r="M91" s="6">
        <v>10934000000</v>
      </c>
      <c r="N91" s="6">
        <v>970000000</v>
      </c>
      <c r="O91" s="6">
        <v>70000000</v>
      </c>
      <c r="P91" s="6">
        <v>11834000000</v>
      </c>
      <c r="Q91" s="6">
        <v>0</v>
      </c>
      <c r="R91" s="6">
        <v>11683333123</v>
      </c>
      <c r="S91" s="6">
        <v>150666877</v>
      </c>
      <c r="T91" s="6">
        <v>11683333123</v>
      </c>
      <c r="U91" s="6">
        <v>11683333123</v>
      </c>
      <c r="V91" s="6">
        <v>11682703681</v>
      </c>
      <c r="W91" s="6">
        <v>11682703681</v>
      </c>
    </row>
    <row r="92" spans="1:23" ht="67.5" hidden="1" x14ac:dyDescent="0.25">
      <c r="A92" s="3" t="s">
        <v>257</v>
      </c>
      <c r="B92" s="4" t="s">
        <v>258</v>
      </c>
      <c r="C92" s="5" t="s">
        <v>38</v>
      </c>
      <c r="D92" s="3" t="s">
        <v>32</v>
      </c>
      <c r="E92" s="3" t="s">
        <v>33</v>
      </c>
      <c r="F92" s="3" t="s">
        <v>33</v>
      </c>
      <c r="G92" s="3" t="s">
        <v>39</v>
      </c>
      <c r="H92" s="3"/>
      <c r="I92" s="3" t="s">
        <v>34</v>
      </c>
      <c r="J92" s="3" t="s">
        <v>35</v>
      </c>
      <c r="K92" s="3" t="s">
        <v>36</v>
      </c>
      <c r="L92" s="4" t="s">
        <v>40</v>
      </c>
      <c r="M92" s="6">
        <v>3987000000</v>
      </c>
      <c r="N92" s="6">
        <v>320000000</v>
      </c>
      <c r="O92" s="6">
        <v>0</v>
      </c>
      <c r="P92" s="6">
        <v>4307000000</v>
      </c>
      <c r="Q92" s="6">
        <v>0</v>
      </c>
      <c r="R92" s="6">
        <v>4247300451</v>
      </c>
      <c r="S92" s="6">
        <v>59699549</v>
      </c>
      <c r="T92" s="6">
        <v>4247300451</v>
      </c>
      <c r="U92" s="6">
        <v>4247300451</v>
      </c>
      <c r="V92" s="6">
        <v>4247300451</v>
      </c>
      <c r="W92" s="6">
        <v>4247300451</v>
      </c>
    </row>
    <row r="93" spans="1:23" ht="67.5" hidden="1" x14ac:dyDescent="0.25">
      <c r="A93" s="3" t="s">
        <v>257</v>
      </c>
      <c r="B93" s="4" t="s">
        <v>258</v>
      </c>
      <c r="C93" s="5" t="s">
        <v>41</v>
      </c>
      <c r="D93" s="3" t="s">
        <v>32</v>
      </c>
      <c r="E93" s="3" t="s">
        <v>33</v>
      </c>
      <c r="F93" s="3" t="s">
        <v>33</v>
      </c>
      <c r="G93" s="3" t="s">
        <v>42</v>
      </c>
      <c r="H93" s="3"/>
      <c r="I93" s="3" t="s">
        <v>34</v>
      </c>
      <c r="J93" s="3" t="s">
        <v>35</v>
      </c>
      <c r="K93" s="3" t="s">
        <v>36</v>
      </c>
      <c r="L93" s="4" t="s">
        <v>43</v>
      </c>
      <c r="M93" s="6">
        <v>1201000000</v>
      </c>
      <c r="N93" s="6">
        <v>392980410</v>
      </c>
      <c r="O93" s="6">
        <v>0</v>
      </c>
      <c r="P93" s="6">
        <v>1593980410</v>
      </c>
      <c r="Q93" s="6">
        <v>0</v>
      </c>
      <c r="R93" s="6">
        <v>1584562647</v>
      </c>
      <c r="S93" s="6">
        <v>9417763</v>
      </c>
      <c r="T93" s="6">
        <v>1584562647</v>
      </c>
      <c r="U93" s="6">
        <v>1584562647</v>
      </c>
      <c r="V93" s="6">
        <v>1584562647</v>
      </c>
      <c r="W93" s="6">
        <v>1584562647</v>
      </c>
    </row>
    <row r="94" spans="1:23" ht="67.5" hidden="1" x14ac:dyDescent="0.25">
      <c r="A94" s="3" t="s">
        <v>257</v>
      </c>
      <c r="B94" s="4" t="s">
        <v>258</v>
      </c>
      <c r="C94" s="5" t="s">
        <v>48</v>
      </c>
      <c r="D94" s="3" t="s">
        <v>32</v>
      </c>
      <c r="E94" s="3" t="s">
        <v>39</v>
      </c>
      <c r="F94" s="3"/>
      <c r="G94" s="3"/>
      <c r="H94" s="3"/>
      <c r="I94" s="3" t="s">
        <v>34</v>
      </c>
      <c r="J94" s="3" t="s">
        <v>35</v>
      </c>
      <c r="K94" s="3" t="s">
        <v>36</v>
      </c>
      <c r="L94" s="4" t="s">
        <v>49</v>
      </c>
      <c r="M94" s="6">
        <v>4544000000</v>
      </c>
      <c r="N94" s="6">
        <v>23690000</v>
      </c>
      <c r="O94" s="6">
        <v>0</v>
      </c>
      <c r="P94" s="6">
        <v>4567690000</v>
      </c>
      <c r="Q94" s="6">
        <v>0</v>
      </c>
      <c r="R94" s="6">
        <v>4409044465.75</v>
      </c>
      <c r="S94" s="6">
        <v>158645534.25</v>
      </c>
      <c r="T94" s="6">
        <v>4409044465.75</v>
      </c>
      <c r="U94" s="6">
        <v>4378368644.6000004</v>
      </c>
      <c r="V94" s="6">
        <v>4378368644.6000004</v>
      </c>
      <c r="W94" s="6">
        <v>4378368644.6000004</v>
      </c>
    </row>
    <row r="95" spans="1:23" ht="67.5" hidden="1" x14ac:dyDescent="0.25">
      <c r="A95" s="3" t="s">
        <v>257</v>
      </c>
      <c r="B95" s="4" t="s">
        <v>258</v>
      </c>
      <c r="C95" s="5" t="s">
        <v>144</v>
      </c>
      <c r="D95" s="3" t="s">
        <v>32</v>
      </c>
      <c r="E95" s="3" t="s">
        <v>42</v>
      </c>
      <c r="F95" s="3" t="s">
        <v>45</v>
      </c>
      <c r="G95" s="3" t="s">
        <v>39</v>
      </c>
      <c r="H95" s="3" t="s">
        <v>82</v>
      </c>
      <c r="I95" s="3" t="s">
        <v>34</v>
      </c>
      <c r="J95" s="3" t="s">
        <v>35</v>
      </c>
      <c r="K95" s="3" t="s">
        <v>36</v>
      </c>
      <c r="L95" s="4" t="s">
        <v>145</v>
      </c>
      <c r="M95" s="6">
        <v>63000000</v>
      </c>
      <c r="N95" s="6">
        <v>0</v>
      </c>
      <c r="O95" s="6">
        <v>32980410</v>
      </c>
      <c r="P95" s="6">
        <v>30019590</v>
      </c>
      <c r="Q95" s="6">
        <v>0</v>
      </c>
      <c r="R95" s="6">
        <v>6227022</v>
      </c>
      <c r="S95" s="6">
        <v>23792568</v>
      </c>
      <c r="T95" s="6">
        <v>6227022</v>
      </c>
      <c r="U95" s="6">
        <v>6227022</v>
      </c>
      <c r="V95" s="6">
        <v>6227022</v>
      </c>
      <c r="W95" s="6">
        <v>6227022</v>
      </c>
    </row>
    <row r="96" spans="1:23" ht="67.5" hidden="1" x14ac:dyDescent="0.25">
      <c r="A96" s="3" t="s">
        <v>257</v>
      </c>
      <c r="B96" s="4" t="s">
        <v>258</v>
      </c>
      <c r="C96" s="5" t="s">
        <v>156</v>
      </c>
      <c r="D96" s="3" t="s">
        <v>32</v>
      </c>
      <c r="E96" s="3" t="s">
        <v>42</v>
      </c>
      <c r="F96" s="3" t="s">
        <v>35</v>
      </c>
      <c r="G96" s="3"/>
      <c r="H96" s="3"/>
      <c r="I96" s="3" t="s">
        <v>34</v>
      </c>
      <c r="J96" s="3" t="s">
        <v>35</v>
      </c>
      <c r="K96" s="3" t="s">
        <v>36</v>
      </c>
      <c r="L96" s="4" t="s">
        <v>157</v>
      </c>
      <c r="M96" s="6">
        <v>0</v>
      </c>
      <c r="N96" s="6">
        <v>70000000</v>
      </c>
      <c r="O96" s="6">
        <v>0</v>
      </c>
      <c r="P96" s="6">
        <v>70000000</v>
      </c>
      <c r="Q96" s="6">
        <v>0</v>
      </c>
      <c r="R96" s="6">
        <v>64569496.020000003</v>
      </c>
      <c r="S96" s="6">
        <v>5430503.9800000004</v>
      </c>
      <c r="T96" s="6">
        <v>64569496.020000003</v>
      </c>
      <c r="U96" s="6">
        <v>64569496.020000003</v>
      </c>
      <c r="V96" s="6">
        <v>64569496.020000003</v>
      </c>
      <c r="W96" s="6">
        <v>64569496.020000003</v>
      </c>
    </row>
    <row r="97" spans="1:23" ht="67.5" hidden="1" x14ac:dyDescent="0.25">
      <c r="A97" s="3" t="s">
        <v>257</v>
      </c>
      <c r="B97" s="4" t="s">
        <v>258</v>
      </c>
      <c r="C97" s="5" t="s">
        <v>173</v>
      </c>
      <c r="D97" s="3" t="s">
        <v>32</v>
      </c>
      <c r="E97" s="3" t="s">
        <v>154</v>
      </c>
      <c r="F97" s="3" t="s">
        <v>33</v>
      </c>
      <c r="G97" s="3"/>
      <c r="H97" s="3"/>
      <c r="I97" s="3" t="s">
        <v>34</v>
      </c>
      <c r="J97" s="3" t="s">
        <v>35</v>
      </c>
      <c r="K97" s="3" t="s">
        <v>36</v>
      </c>
      <c r="L97" s="4" t="s">
        <v>174</v>
      </c>
      <c r="M97" s="6">
        <v>24000000</v>
      </c>
      <c r="N97" s="6">
        <v>0</v>
      </c>
      <c r="O97" s="6">
        <v>23690000</v>
      </c>
      <c r="P97" s="6">
        <v>310000</v>
      </c>
      <c r="Q97" s="6">
        <v>0</v>
      </c>
      <c r="R97" s="6">
        <v>310000</v>
      </c>
      <c r="S97" s="6">
        <v>0</v>
      </c>
      <c r="T97" s="6">
        <v>310000</v>
      </c>
      <c r="U97" s="6">
        <v>310000</v>
      </c>
      <c r="V97" s="6">
        <v>310000</v>
      </c>
      <c r="W97" s="6">
        <v>310000</v>
      </c>
    </row>
    <row r="98" spans="1:23" ht="67.5" hidden="1" x14ac:dyDescent="0.25">
      <c r="A98" s="3" t="s">
        <v>257</v>
      </c>
      <c r="B98" s="4" t="s">
        <v>258</v>
      </c>
      <c r="C98" s="5" t="s">
        <v>177</v>
      </c>
      <c r="D98" s="3" t="s">
        <v>32</v>
      </c>
      <c r="E98" s="3" t="s">
        <v>154</v>
      </c>
      <c r="F98" s="3" t="s">
        <v>45</v>
      </c>
      <c r="G98" s="3" t="s">
        <v>33</v>
      </c>
      <c r="H98" s="3"/>
      <c r="I98" s="3" t="s">
        <v>34</v>
      </c>
      <c r="J98" s="3" t="s">
        <v>73</v>
      </c>
      <c r="K98" s="3" t="s">
        <v>74</v>
      </c>
      <c r="L98" s="4" t="s">
        <v>178</v>
      </c>
      <c r="M98" s="6">
        <v>51000000</v>
      </c>
      <c r="N98" s="6">
        <v>0</v>
      </c>
      <c r="O98" s="6">
        <v>0</v>
      </c>
      <c r="P98" s="6">
        <v>51000000</v>
      </c>
      <c r="Q98" s="6">
        <v>0</v>
      </c>
      <c r="R98" s="6">
        <v>40628887</v>
      </c>
      <c r="S98" s="6">
        <v>10371113</v>
      </c>
      <c r="T98" s="6">
        <v>40628887</v>
      </c>
      <c r="U98" s="6">
        <v>40628887</v>
      </c>
      <c r="V98" s="6">
        <v>40628887</v>
      </c>
      <c r="W98" s="6">
        <v>40628887</v>
      </c>
    </row>
    <row r="99" spans="1:23" ht="67.5" hidden="1" x14ac:dyDescent="0.25">
      <c r="A99" s="3" t="s">
        <v>257</v>
      </c>
      <c r="B99" s="4" t="s">
        <v>258</v>
      </c>
      <c r="C99" s="5" t="s">
        <v>179</v>
      </c>
      <c r="D99" s="3" t="s">
        <v>180</v>
      </c>
      <c r="E99" s="3" t="s">
        <v>35</v>
      </c>
      <c r="F99" s="3" t="s">
        <v>45</v>
      </c>
      <c r="G99" s="3" t="s">
        <v>33</v>
      </c>
      <c r="H99" s="3"/>
      <c r="I99" s="3" t="s">
        <v>34</v>
      </c>
      <c r="J99" s="3" t="s">
        <v>73</v>
      </c>
      <c r="K99" s="3" t="s">
        <v>36</v>
      </c>
      <c r="L99" s="4" t="s">
        <v>181</v>
      </c>
      <c r="M99" s="6">
        <v>50925241</v>
      </c>
      <c r="N99" s="6">
        <v>0</v>
      </c>
      <c r="O99" s="6">
        <v>0</v>
      </c>
      <c r="P99" s="6">
        <v>50925241</v>
      </c>
      <c r="Q99" s="6">
        <v>0</v>
      </c>
      <c r="R99" s="6">
        <v>50925241</v>
      </c>
      <c r="S99" s="6">
        <v>0</v>
      </c>
      <c r="T99" s="6">
        <v>50925241</v>
      </c>
      <c r="U99" s="6">
        <v>50925241</v>
      </c>
      <c r="V99" s="6">
        <v>50925241</v>
      </c>
      <c r="W99" s="6">
        <v>50925241</v>
      </c>
    </row>
    <row r="100" spans="1:23" ht="67.5" hidden="1" x14ac:dyDescent="0.25">
      <c r="A100" s="3" t="s">
        <v>257</v>
      </c>
      <c r="B100" s="4" t="s">
        <v>258</v>
      </c>
      <c r="C100" s="5" t="s">
        <v>259</v>
      </c>
      <c r="D100" s="3" t="s">
        <v>183</v>
      </c>
      <c r="E100" s="3" t="s">
        <v>260</v>
      </c>
      <c r="F100" s="3" t="s">
        <v>185</v>
      </c>
      <c r="G100" s="3" t="s">
        <v>237</v>
      </c>
      <c r="H100" s="3"/>
      <c r="I100" s="3" t="s">
        <v>34</v>
      </c>
      <c r="J100" s="3" t="s">
        <v>73</v>
      </c>
      <c r="K100" s="3" t="s">
        <v>36</v>
      </c>
      <c r="L100" s="4" t="s">
        <v>261</v>
      </c>
      <c r="M100" s="6">
        <v>1175365000</v>
      </c>
      <c r="N100" s="6">
        <v>0</v>
      </c>
      <c r="O100" s="6">
        <v>0</v>
      </c>
      <c r="P100" s="6">
        <v>1175365000</v>
      </c>
      <c r="Q100" s="6">
        <v>0</v>
      </c>
      <c r="R100" s="6">
        <v>1031087336</v>
      </c>
      <c r="S100" s="6">
        <v>144277664</v>
      </c>
      <c r="T100" s="6">
        <v>1031087336</v>
      </c>
      <c r="U100" s="6">
        <v>1002965750</v>
      </c>
      <c r="V100" s="6">
        <v>1002965750</v>
      </c>
      <c r="W100" s="6">
        <v>1002965750</v>
      </c>
    </row>
    <row r="101" spans="1:23" ht="67.5" hidden="1" x14ac:dyDescent="0.25">
      <c r="A101" s="3" t="s">
        <v>257</v>
      </c>
      <c r="B101" s="4" t="s">
        <v>258</v>
      </c>
      <c r="C101" s="5" t="s">
        <v>262</v>
      </c>
      <c r="D101" s="3" t="s">
        <v>183</v>
      </c>
      <c r="E101" s="3" t="s">
        <v>217</v>
      </c>
      <c r="F101" s="3" t="s">
        <v>185</v>
      </c>
      <c r="G101" s="3" t="s">
        <v>214</v>
      </c>
      <c r="H101" s="3" t="s">
        <v>1</v>
      </c>
      <c r="I101" s="3" t="s">
        <v>34</v>
      </c>
      <c r="J101" s="3" t="s">
        <v>73</v>
      </c>
      <c r="K101" s="3" t="s">
        <v>36</v>
      </c>
      <c r="L101" s="4" t="s">
        <v>263</v>
      </c>
      <c r="M101" s="6">
        <v>562635000</v>
      </c>
      <c r="N101" s="6">
        <v>0</v>
      </c>
      <c r="O101" s="6">
        <v>0</v>
      </c>
      <c r="P101" s="6">
        <v>562635000</v>
      </c>
      <c r="Q101" s="6">
        <v>0</v>
      </c>
      <c r="R101" s="6">
        <v>518511206</v>
      </c>
      <c r="S101" s="6">
        <v>44123794</v>
      </c>
      <c r="T101" s="6">
        <v>518511206</v>
      </c>
      <c r="U101" s="6">
        <v>490401721</v>
      </c>
      <c r="V101" s="6">
        <v>490401721</v>
      </c>
      <c r="W101" s="6">
        <v>490401721</v>
      </c>
    </row>
    <row r="102" spans="1:23" ht="56.25" hidden="1" x14ac:dyDescent="0.25">
      <c r="A102" s="3" t="s">
        <v>264</v>
      </c>
      <c r="B102" s="4" t="s">
        <v>265</v>
      </c>
      <c r="C102" s="5" t="s">
        <v>31</v>
      </c>
      <c r="D102" s="3" t="s">
        <v>32</v>
      </c>
      <c r="E102" s="3" t="s">
        <v>33</v>
      </c>
      <c r="F102" s="3" t="s">
        <v>33</v>
      </c>
      <c r="G102" s="3" t="s">
        <v>33</v>
      </c>
      <c r="H102" s="3"/>
      <c r="I102" s="3" t="s">
        <v>34</v>
      </c>
      <c r="J102" s="3" t="s">
        <v>35</v>
      </c>
      <c r="K102" s="3" t="s">
        <v>36</v>
      </c>
      <c r="L102" s="4" t="s">
        <v>37</v>
      </c>
      <c r="M102" s="6">
        <v>4188000000</v>
      </c>
      <c r="N102" s="6">
        <v>76000000</v>
      </c>
      <c r="O102" s="6">
        <v>0</v>
      </c>
      <c r="P102" s="6">
        <v>4264000000</v>
      </c>
      <c r="Q102" s="6">
        <v>0</v>
      </c>
      <c r="R102" s="6">
        <v>4264000000</v>
      </c>
      <c r="S102" s="6">
        <v>0</v>
      </c>
      <c r="T102" s="6">
        <v>4204489962</v>
      </c>
      <c r="U102" s="6">
        <v>4204320176</v>
      </c>
      <c r="V102" s="6">
        <v>4204320176</v>
      </c>
      <c r="W102" s="6">
        <v>4204320176</v>
      </c>
    </row>
    <row r="103" spans="1:23" ht="56.25" hidden="1" x14ac:dyDescent="0.25">
      <c r="A103" s="3" t="s">
        <v>264</v>
      </c>
      <c r="B103" s="4" t="s">
        <v>265</v>
      </c>
      <c r="C103" s="5" t="s">
        <v>38</v>
      </c>
      <c r="D103" s="3" t="s">
        <v>32</v>
      </c>
      <c r="E103" s="3" t="s">
        <v>33</v>
      </c>
      <c r="F103" s="3" t="s">
        <v>33</v>
      </c>
      <c r="G103" s="3" t="s">
        <v>39</v>
      </c>
      <c r="H103" s="3"/>
      <c r="I103" s="3" t="s">
        <v>34</v>
      </c>
      <c r="J103" s="3" t="s">
        <v>35</v>
      </c>
      <c r="K103" s="3" t="s">
        <v>36</v>
      </c>
      <c r="L103" s="4" t="s">
        <v>40</v>
      </c>
      <c r="M103" s="6">
        <v>1508000000</v>
      </c>
      <c r="N103" s="6">
        <v>38000000</v>
      </c>
      <c r="O103" s="6">
        <v>0</v>
      </c>
      <c r="P103" s="6">
        <v>1546000000</v>
      </c>
      <c r="Q103" s="6">
        <v>0</v>
      </c>
      <c r="R103" s="6">
        <v>1546000000</v>
      </c>
      <c r="S103" s="6">
        <v>0</v>
      </c>
      <c r="T103" s="6">
        <v>1501586530</v>
      </c>
      <c r="U103" s="6">
        <v>1501586530</v>
      </c>
      <c r="V103" s="6">
        <v>1501586530</v>
      </c>
      <c r="W103" s="6">
        <v>1501586530</v>
      </c>
    </row>
    <row r="104" spans="1:23" ht="56.25" hidden="1" x14ac:dyDescent="0.25">
      <c r="A104" s="3" t="s">
        <v>264</v>
      </c>
      <c r="B104" s="4" t="s">
        <v>265</v>
      </c>
      <c r="C104" s="5" t="s">
        <v>41</v>
      </c>
      <c r="D104" s="3" t="s">
        <v>32</v>
      </c>
      <c r="E104" s="3" t="s">
        <v>33</v>
      </c>
      <c r="F104" s="3" t="s">
        <v>33</v>
      </c>
      <c r="G104" s="3" t="s">
        <v>42</v>
      </c>
      <c r="H104" s="3"/>
      <c r="I104" s="3" t="s">
        <v>34</v>
      </c>
      <c r="J104" s="3" t="s">
        <v>35</v>
      </c>
      <c r="K104" s="3" t="s">
        <v>36</v>
      </c>
      <c r="L104" s="4" t="s">
        <v>43</v>
      </c>
      <c r="M104" s="6">
        <v>501000000</v>
      </c>
      <c r="N104" s="6">
        <v>16000000</v>
      </c>
      <c r="O104" s="6">
        <v>0</v>
      </c>
      <c r="P104" s="6">
        <v>517000000</v>
      </c>
      <c r="Q104" s="6">
        <v>0</v>
      </c>
      <c r="R104" s="6">
        <v>517000000</v>
      </c>
      <c r="S104" s="6">
        <v>0</v>
      </c>
      <c r="T104" s="6">
        <v>488060201</v>
      </c>
      <c r="U104" s="6">
        <v>488060201</v>
      </c>
      <c r="V104" s="6">
        <v>488060201</v>
      </c>
      <c r="W104" s="6">
        <v>488060201</v>
      </c>
    </row>
    <row r="105" spans="1:23" ht="56.25" hidden="1" x14ac:dyDescent="0.25">
      <c r="A105" s="3" t="s">
        <v>264</v>
      </c>
      <c r="B105" s="4" t="s">
        <v>265</v>
      </c>
      <c r="C105" s="5" t="s">
        <v>48</v>
      </c>
      <c r="D105" s="3" t="s">
        <v>32</v>
      </c>
      <c r="E105" s="3" t="s">
        <v>39</v>
      </c>
      <c r="F105" s="3"/>
      <c r="G105" s="3"/>
      <c r="H105" s="3"/>
      <c r="I105" s="3" t="s">
        <v>34</v>
      </c>
      <c r="J105" s="3" t="s">
        <v>35</v>
      </c>
      <c r="K105" s="3" t="s">
        <v>36</v>
      </c>
      <c r="L105" s="4" t="s">
        <v>49</v>
      </c>
      <c r="M105" s="6">
        <v>292000000</v>
      </c>
      <c r="N105" s="6">
        <v>0</v>
      </c>
      <c r="O105" s="6">
        <v>0</v>
      </c>
      <c r="P105" s="6">
        <v>292000000</v>
      </c>
      <c r="Q105" s="6">
        <v>0</v>
      </c>
      <c r="R105" s="6">
        <v>289091488.69999999</v>
      </c>
      <c r="S105" s="6">
        <v>2908511.3</v>
      </c>
      <c r="T105" s="6">
        <v>289091488.69999999</v>
      </c>
      <c r="U105" s="6">
        <v>281800974.69999999</v>
      </c>
      <c r="V105" s="6">
        <v>281800974.69999999</v>
      </c>
      <c r="W105" s="6">
        <v>281800974.69999999</v>
      </c>
    </row>
    <row r="106" spans="1:23" ht="56.25" hidden="1" x14ac:dyDescent="0.25">
      <c r="A106" s="3" t="s">
        <v>264</v>
      </c>
      <c r="B106" s="4" t="s">
        <v>265</v>
      </c>
      <c r="C106" s="5" t="s">
        <v>144</v>
      </c>
      <c r="D106" s="3" t="s">
        <v>32</v>
      </c>
      <c r="E106" s="3" t="s">
        <v>42</v>
      </c>
      <c r="F106" s="3" t="s">
        <v>45</v>
      </c>
      <c r="G106" s="3" t="s">
        <v>39</v>
      </c>
      <c r="H106" s="3" t="s">
        <v>82</v>
      </c>
      <c r="I106" s="3" t="s">
        <v>34</v>
      </c>
      <c r="J106" s="3" t="s">
        <v>35</v>
      </c>
      <c r="K106" s="3" t="s">
        <v>36</v>
      </c>
      <c r="L106" s="4" t="s">
        <v>145</v>
      </c>
      <c r="M106" s="6">
        <v>10000000</v>
      </c>
      <c r="N106" s="6">
        <v>0</v>
      </c>
      <c r="O106" s="6">
        <v>0</v>
      </c>
      <c r="P106" s="6">
        <v>10000000</v>
      </c>
      <c r="Q106" s="6">
        <v>0</v>
      </c>
      <c r="R106" s="6">
        <v>10000000</v>
      </c>
      <c r="S106" s="6">
        <v>0</v>
      </c>
      <c r="T106" s="6">
        <v>1837940</v>
      </c>
      <c r="U106" s="6">
        <v>1837940</v>
      </c>
      <c r="V106" s="6">
        <v>1837940</v>
      </c>
      <c r="W106" s="6">
        <v>1837940</v>
      </c>
    </row>
    <row r="107" spans="1:23" ht="56.25" hidden="1" x14ac:dyDescent="0.25">
      <c r="A107" s="3" t="s">
        <v>264</v>
      </c>
      <c r="B107" s="4" t="s">
        <v>265</v>
      </c>
      <c r="C107" s="5" t="s">
        <v>173</v>
      </c>
      <c r="D107" s="3" t="s">
        <v>32</v>
      </c>
      <c r="E107" s="3" t="s">
        <v>154</v>
      </c>
      <c r="F107" s="3" t="s">
        <v>33</v>
      </c>
      <c r="G107" s="3"/>
      <c r="H107" s="3"/>
      <c r="I107" s="3" t="s">
        <v>34</v>
      </c>
      <c r="J107" s="3" t="s">
        <v>35</v>
      </c>
      <c r="K107" s="3" t="s">
        <v>36</v>
      </c>
      <c r="L107" s="4" t="s">
        <v>174</v>
      </c>
      <c r="M107" s="6">
        <v>7000000</v>
      </c>
      <c r="N107" s="6">
        <v>0</v>
      </c>
      <c r="O107" s="6">
        <v>0</v>
      </c>
      <c r="P107" s="6">
        <v>7000000</v>
      </c>
      <c r="Q107" s="6">
        <v>0</v>
      </c>
      <c r="R107" s="6">
        <v>4877450</v>
      </c>
      <c r="S107" s="6">
        <v>2122550</v>
      </c>
      <c r="T107" s="6">
        <v>4877450</v>
      </c>
      <c r="U107" s="6">
        <v>4877450</v>
      </c>
      <c r="V107" s="6">
        <v>4877450</v>
      </c>
      <c r="W107" s="6">
        <v>4877450</v>
      </c>
    </row>
    <row r="108" spans="1:23" ht="56.25" hidden="1" x14ac:dyDescent="0.25">
      <c r="A108" s="3" t="s">
        <v>264</v>
      </c>
      <c r="B108" s="4" t="s">
        <v>265</v>
      </c>
      <c r="C108" s="5" t="s">
        <v>177</v>
      </c>
      <c r="D108" s="3" t="s">
        <v>32</v>
      </c>
      <c r="E108" s="3" t="s">
        <v>154</v>
      </c>
      <c r="F108" s="3" t="s">
        <v>45</v>
      </c>
      <c r="G108" s="3" t="s">
        <v>33</v>
      </c>
      <c r="H108" s="3"/>
      <c r="I108" s="3" t="s">
        <v>34</v>
      </c>
      <c r="J108" s="3" t="s">
        <v>73</v>
      </c>
      <c r="K108" s="3" t="s">
        <v>74</v>
      </c>
      <c r="L108" s="4" t="s">
        <v>178</v>
      </c>
      <c r="M108" s="6">
        <v>14000000</v>
      </c>
      <c r="N108" s="6">
        <v>0</v>
      </c>
      <c r="O108" s="6">
        <v>0</v>
      </c>
      <c r="P108" s="6">
        <v>14000000</v>
      </c>
      <c r="Q108" s="6">
        <v>0</v>
      </c>
      <c r="R108" s="6">
        <v>11724924</v>
      </c>
      <c r="S108" s="6">
        <v>2275076</v>
      </c>
      <c r="T108" s="6">
        <v>11724924</v>
      </c>
      <c r="U108" s="6">
        <v>11724924</v>
      </c>
      <c r="V108" s="6">
        <v>11724924</v>
      </c>
      <c r="W108" s="6">
        <v>11724924</v>
      </c>
    </row>
    <row r="109" spans="1:23" ht="33.75" hidden="1" x14ac:dyDescent="0.25">
      <c r="A109" s="3" t="s">
        <v>266</v>
      </c>
      <c r="B109" s="4" t="s">
        <v>267</v>
      </c>
      <c r="C109" s="5" t="s">
        <v>31</v>
      </c>
      <c r="D109" s="3" t="s">
        <v>32</v>
      </c>
      <c r="E109" s="3" t="s">
        <v>33</v>
      </c>
      <c r="F109" s="3" t="s">
        <v>33</v>
      </c>
      <c r="G109" s="3" t="s">
        <v>33</v>
      </c>
      <c r="H109" s="3"/>
      <c r="I109" s="3" t="s">
        <v>34</v>
      </c>
      <c r="J109" s="3" t="s">
        <v>35</v>
      </c>
      <c r="K109" s="3" t="s">
        <v>36</v>
      </c>
      <c r="L109" s="4" t="s">
        <v>37</v>
      </c>
      <c r="M109" s="6">
        <v>6916000000</v>
      </c>
      <c r="N109" s="6">
        <v>418000000</v>
      </c>
      <c r="O109" s="6">
        <v>346000000</v>
      </c>
      <c r="P109" s="6">
        <v>6988000000</v>
      </c>
      <c r="Q109" s="6">
        <v>0</v>
      </c>
      <c r="R109" s="6">
        <v>6700893552</v>
      </c>
      <c r="S109" s="6">
        <v>287106448</v>
      </c>
      <c r="T109" s="6">
        <v>6700654014</v>
      </c>
      <c r="U109" s="6">
        <v>6700654014</v>
      </c>
      <c r="V109" s="6">
        <v>6700654014</v>
      </c>
      <c r="W109" s="6">
        <v>6700654014</v>
      </c>
    </row>
    <row r="110" spans="1:23" ht="33.75" hidden="1" x14ac:dyDescent="0.25">
      <c r="A110" s="3" t="s">
        <v>266</v>
      </c>
      <c r="B110" s="4" t="s">
        <v>267</v>
      </c>
      <c r="C110" s="5" t="s">
        <v>38</v>
      </c>
      <c r="D110" s="3" t="s">
        <v>32</v>
      </c>
      <c r="E110" s="3" t="s">
        <v>33</v>
      </c>
      <c r="F110" s="3" t="s">
        <v>33</v>
      </c>
      <c r="G110" s="3" t="s">
        <v>39</v>
      </c>
      <c r="H110" s="3"/>
      <c r="I110" s="3" t="s">
        <v>34</v>
      </c>
      <c r="J110" s="3" t="s">
        <v>35</v>
      </c>
      <c r="K110" s="3" t="s">
        <v>36</v>
      </c>
      <c r="L110" s="4" t="s">
        <v>40</v>
      </c>
      <c r="M110" s="6">
        <v>2504000000</v>
      </c>
      <c r="N110" s="6">
        <v>46000000</v>
      </c>
      <c r="O110" s="6">
        <v>89000000</v>
      </c>
      <c r="P110" s="6">
        <v>2461000000</v>
      </c>
      <c r="Q110" s="6">
        <v>0</v>
      </c>
      <c r="R110" s="6">
        <v>2381113491</v>
      </c>
      <c r="S110" s="6">
        <v>79886509</v>
      </c>
      <c r="T110" s="6">
        <v>2381113491</v>
      </c>
      <c r="U110" s="6">
        <v>2381113491</v>
      </c>
      <c r="V110" s="6">
        <v>2381113491</v>
      </c>
      <c r="W110" s="6">
        <v>2381113491</v>
      </c>
    </row>
    <row r="111" spans="1:23" ht="33.75" hidden="1" x14ac:dyDescent="0.25">
      <c r="A111" s="3" t="s">
        <v>266</v>
      </c>
      <c r="B111" s="4" t="s">
        <v>267</v>
      </c>
      <c r="C111" s="5" t="s">
        <v>41</v>
      </c>
      <c r="D111" s="3" t="s">
        <v>32</v>
      </c>
      <c r="E111" s="3" t="s">
        <v>33</v>
      </c>
      <c r="F111" s="3" t="s">
        <v>33</v>
      </c>
      <c r="G111" s="3" t="s">
        <v>42</v>
      </c>
      <c r="H111" s="3"/>
      <c r="I111" s="3" t="s">
        <v>34</v>
      </c>
      <c r="J111" s="3" t="s">
        <v>35</v>
      </c>
      <c r="K111" s="3" t="s">
        <v>36</v>
      </c>
      <c r="L111" s="4" t="s">
        <v>43</v>
      </c>
      <c r="M111" s="6">
        <v>498000000</v>
      </c>
      <c r="N111" s="6">
        <v>348000000</v>
      </c>
      <c r="O111" s="6">
        <v>0</v>
      </c>
      <c r="P111" s="6">
        <v>846000000</v>
      </c>
      <c r="Q111" s="6">
        <v>0</v>
      </c>
      <c r="R111" s="6">
        <v>809775563</v>
      </c>
      <c r="S111" s="6">
        <v>36224437</v>
      </c>
      <c r="T111" s="6">
        <v>809775563</v>
      </c>
      <c r="U111" s="6">
        <v>809775563</v>
      </c>
      <c r="V111" s="6">
        <v>809775563</v>
      </c>
      <c r="W111" s="6">
        <v>809775563</v>
      </c>
    </row>
    <row r="112" spans="1:23" ht="33.75" hidden="1" x14ac:dyDescent="0.25">
      <c r="A112" s="3" t="s">
        <v>266</v>
      </c>
      <c r="B112" s="4" t="s">
        <v>267</v>
      </c>
      <c r="C112" s="5" t="s">
        <v>48</v>
      </c>
      <c r="D112" s="3" t="s">
        <v>32</v>
      </c>
      <c r="E112" s="3" t="s">
        <v>39</v>
      </c>
      <c r="F112" s="3"/>
      <c r="G112" s="3"/>
      <c r="H112" s="3"/>
      <c r="I112" s="3" t="s">
        <v>34</v>
      </c>
      <c r="J112" s="3" t="s">
        <v>35</v>
      </c>
      <c r="K112" s="3" t="s">
        <v>36</v>
      </c>
      <c r="L112" s="4" t="s">
        <v>49</v>
      </c>
      <c r="M112" s="6">
        <v>5915000000</v>
      </c>
      <c r="N112" s="6">
        <v>0</v>
      </c>
      <c r="O112" s="6">
        <v>387000000</v>
      </c>
      <c r="P112" s="6">
        <v>5528000000</v>
      </c>
      <c r="Q112" s="6">
        <v>0</v>
      </c>
      <c r="R112" s="6">
        <v>5515662003.3299999</v>
      </c>
      <c r="S112" s="6">
        <v>12337996.67</v>
      </c>
      <c r="T112" s="6">
        <v>5427974723.8699999</v>
      </c>
      <c r="U112" s="6">
        <v>3570401807.8699999</v>
      </c>
      <c r="V112" s="6">
        <v>3545939004.8699999</v>
      </c>
      <c r="W112" s="6">
        <v>3545939004.8699999</v>
      </c>
    </row>
    <row r="113" spans="1:23" ht="33.75" hidden="1" x14ac:dyDescent="0.25">
      <c r="A113" s="3" t="s">
        <v>266</v>
      </c>
      <c r="B113" s="4" t="s">
        <v>267</v>
      </c>
      <c r="C113" s="5" t="s">
        <v>70</v>
      </c>
      <c r="D113" s="3" t="s">
        <v>32</v>
      </c>
      <c r="E113" s="3" t="s">
        <v>42</v>
      </c>
      <c r="F113" s="3" t="s">
        <v>42</v>
      </c>
      <c r="G113" s="3" t="s">
        <v>33</v>
      </c>
      <c r="H113" s="3" t="s">
        <v>71</v>
      </c>
      <c r="I113" s="3" t="s">
        <v>34</v>
      </c>
      <c r="J113" s="3" t="s">
        <v>35</v>
      </c>
      <c r="K113" s="3" t="s">
        <v>36</v>
      </c>
      <c r="L113" s="4" t="s">
        <v>72</v>
      </c>
      <c r="M113" s="6">
        <v>355000000</v>
      </c>
      <c r="N113" s="6">
        <v>0</v>
      </c>
      <c r="O113" s="6">
        <v>0</v>
      </c>
      <c r="P113" s="6">
        <v>355000000</v>
      </c>
      <c r="Q113" s="6">
        <v>355000000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</row>
    <row r="114" spans="1:23" ht="33.75" hidden="1" x14ac:dyDescent="0.25">
      <c r="A114" s="3" t="s">
        <v>266</v>
      </c>
      <c r="B114" s="4" t="s">
        <v>267</v>
      </c>
      <c r="C114" s="5" t="s">
        <v>144</v>
      </c>
      <c r="D114" s="3" t="s">
        <v>32</v>
      </c>
      <c r="E114" s="3" t="s">
        <v>42</v>
      </c>
      <c r="F114" s="3" t="s">
        <v>45</v>
      </c>
      <c r="G114" s="3" t="s">
        <v>39</v>
      </c>
      <c r="H114" s="3" t="s">
        <v>82</v>
      </c>
      <c r="I114" s="3" t="s">
        <v>34</v>
      </c>
      <c r="J114" s="3" t="s">
        <v>35</v>
      </c>
      <c r="K114" s="3" t="s">
        <v>36</v>
      </c>
      <c r="L114" s="4" t="s">
        <v>145</v>
      </c>
      <c r="M114" s="6">
        <v>68000000</v>
      </c>
      <c r="N114" s="6">
        <v>0</v>
      </c>
      <c r="O114" s="6">
        <v>0</v>
      </c>
      <c r="P114" s="6">
        <v>68000000</v>
      </c>
      <c r="Q114" s="6">
        <v>0</v>
      </c>
      <c r="R114" s="6">
        <v>16297565</v>
      </c>
      <c r="S114" s="6">
        <v>51702435</v>
      </c>
      <c r="T114" s="6">
        <v>16297565</v>
      </c>
      <c r="U114" s="6">
        <v>16297565</v>
      </c>
      <c r="V114" s="6">
        <v>16297565</v>
      </c>
      <c r="W114" s="6">
        <v>16297565</v>
      </c>
    </row>
    <row r="115" spans="1:23" ht="33.75" hidden="1" x14ac:dyDescent="0.25">
      <c r="A115" s="3" t="s">
        <v>266</v>
      </c>
      <c r="B115" s="4" t="s">
        <v>267</v>
      </c>
      <c r="C115" s="5" t="s">
        <v>173</v>
      </c>
      <c r="D115" s="3" t="s">
        <v>32</v>
      </c>
      <c r="E115" s="3" t="s">
        <v>154</v>
      </c>
      <c r="F115" s="3" t="s">
        <v>33</v>
      </c>
      <c r="G115" s="3"/>
      <c r="H115" s="3"/>
      <c r="I115" s="3" t="s">
        <v>34</v>
      </c>
      <c r="J115" s="3" t="s">
        <v>35</v>
      </c>
      <c r="K115" s="3" t="s">
        <v>36</v>
      </c>
      <c r="L115" s="4" t="s">
        <v>174</v>
      </c>
      <c r="M115" s="6">
        <v>5000000</v>
      </c>
      <c r="N115" s="6">
        <v>0</v>
      </c>
      <c r="O115" s="6">
        <v>0</v>
      </c>
      <c r="P115" s="6">
        <v>5000000</v>
      </c>
      <c r="Q115" s="6">
        <v>0</v>
      </c>
      <c r="R115" s="6">
        <v>385000</v>
      </c>
      <c r="S115" s="6">
        <v>4615000</v>
      </c>
      <c r="T115" s="6">
        <v>385000</v>
      </c>
      <c r="U115" s="6">
        <v>385000</v>
      </c>
      <c r="V115" s="6">
        <v>385000</v>
      </c>
      <c r="W115" s="6">
        <v>385000</v>
      </c>
    </row>
    <row r="116" spans="1:23" ht="33.75" hidden="1" x14ac:dyDescent="0.25">
      <c r="A116" s="3" t="s">
        <v>266</v>
      </c>
      <c r="B116" s="4" t="s">
        <v>267</v>
      </c>
      <c r="C116" s="5" t="s">
        <v>177</v>
      </c>
      <c r="D116" s="3" t="s">
        <v>32</v>
      </c>
      <c r="E116" s="3" t="s">
        <v>154</v>
      </c>
      <c r="F116" s="3" t="s">
        <v>45</v>
      </c>
      <c r="G116" s="3" t="s">
        <v>33</v>
      </c>
      <c r="H116" s="3"/>
      <c r="I116" s="3" t="s">
        <v>34</v>
      </c>
      <c r="J116" s="3" t="s">
        <v>73</v>
      </c>
      <c r="K116" s="3" t="s">
        <v>74</v>
      </c>
      <c r="L116" s="4" t="s">
        <v>178</v>
      </c>
      <c r="M116" s="6">
        <v>58000000</v>
      </c>
      <c r="N116" s="6">
        <v>0</v>
      </c>
      <c r="O116" s="6">
        <v>0</v>
      </c>
      <c r="P116" s="6">
        <v>58000000</v>
      </c>
      <c r="Q116" s="6">
        <v>0</v>
      </c>
      <c r="R116" s="6">
        <v>47441436</v>
      </c>
      <c r="S116" s="6">
        <v>10558564</v>
      </c>
      <c r="T116" s="6">
        <v>47441436</v>
      </c>
      <c r="U116" s="6">
        <v>47441436</v>
      </c>
      <c r="V116" s="6">
        <v>47441436</v>
      </c>
      <c r="W116" s="6">
        <v>47441436</v>
      </c>
    </row>
    <row r="117" spans="1:23" ht="33.75" hidden="1" x14ac:dyDescent="0.25">
      <c r="A117" s="3" t="s">
        <v>266</v>
      </c>
      <c r="B117" s="4" t="s">
        <v>267</v>
      </c>
      <c r="C117" s="5" t="s">
        <v>268</v>
      </c>
      <c r="D117" s="3" t="s">
        <v>32</v>
      </c>
      <c r="E117" s="3" t="s">
        <v>154</v>
      </c>
      <c r="F117" s="3" t="s">
        <v>129</v>
      </c>
      <c r="G117" s="3"/>
      <c r="H117" s="3"/>
      <c r="I117" s="3" t="s">
        <v>34</v>
      </c>
      <c r="J117" s="3" t="s">
        <v>35</v>
      </c>
      <c r="K117" s="3" t="s">
        <v>36</v>
      </c>
      <c r="L117" s="4" t="s">
        <v>269</v>
      </c>
      <c r="M117" s="6">
        <v>0</v>
      </c>
      <c r="N117" s="6">
        <v>10000000</v>
      </c>
      <c r="O117" s="6">
        <v>0</v>
      </c>
      <c r="P117" s="6">
        <v>10000000</v>
      </c>
      <c r="Q117" s="6">
        <v>0</v>
      </c>
      <c r="R117" s="6">
        <v>8716000</v>
      </c>
      <c r="S117" s="6">
        <v>1284000</v>
      </c>
      <c r="T117" s="6">
        <v>8716000</v>
      </c>
      <c r="U117" s="6">
        <v>8716000</v>
      </c>
      <c r="V117" s="6">
        <v>8716000</v>
      </c>
      <c r="W117" s="6">
        <v>8716000</v>
      </c>
    </row>
    <row r="118" spans="1:23" ht="67.5" hidden="1" x14ac:dyDescent="0.25">
      <c r="A118" s="3" t="s">
        <v>266</v>
      </c>
      <c r="B118" s="4" t="s">
        <v>267</v>
      </c>
      <c r="C118" s="5" t="s">
        <v>182</v>
      </c>
      <c r="D118" s="3" t="s">
        <v>183</v>
      </c>
      <c r="E118" s="3" t="s">
        <v>184</v>
      </c>
      <c r="F118" s="3" t="s">
        <v>185</v>
      </c>
      <c r="G118" s="3" t="s">
        <v>186</v>
      </c>
      <c r="H118" s="3"/>
      <c r="I118" s="3" t="s">
        <v>34</v>
      </c>
      <c r="J118" s="3" t="s">
        <v>35</v>
      </c>
      <c r="K118" s="3" t="s">
        <v>36</v>
      </c>
      <c r="L118" s="4" t="s">
        <v>270</v>
      </c>
      <c r="M118" s="6">
        <v>1712250000</v>
      </c>
      <c r="N118" s="6">
        <v>0</v>
      </c>
      <c r="O118" s="6">
        <v>0</v>
      </c>
      <c r="P118" s="6">
        <v>1712250000</v>
      </c>
      <c r="Q118" s="6">
        <v>0</v>
      </c>
      <c r="R118" s="6">
        <v>1590897466</v>
      </c>
      <c r="S118" s="6">
        <v>121352534</v>
      </c>
      <c r="T118" s="6">
        <v>1589917467</v>
      </c>
      <c r="U118" s="6">
        <v>1569657468</v>
      </c>
      <c r="V118" s="6">
        <v>1528483601</v>
      </c>
      <c r="W118" s="6">
        <v>1528483601</v>
      </c>
    </row>
    <row r="119" spans="1:23" ht="56.25" hidden="1" x14ac:dyDescent="0.25">
      <c r="A119" s="3" t="s">
        <v>266</v>
      </c>
      <c r="B119" s="4" t="s">
        <v>267</v>
      </c>
      <c r="C119" s="5" t="s">
        <v>188</v>
      </c>
      <c r="D119" s="3" t="s">
        <v>183</v>
      </c>
      <c r="E119" s="3" t="s">
        <v>184</v>
      </c>
      <c r="F119" s="3" t="s">
        <v>185</v>
      </c>
      <c r="G119" s="3" t="s">
        <v>189</v>
      </c>
      <c r="H119" s="3"/>
      <c r="I119" s="3" t="s">
        <v>34</v>
      </c>
      <c r="J119" s="3" t="s">
        <v>35</v>
      </c>
      <c r="K119" s="3" t="s">
        <v>36</v>
      </c>
      <c r="L119" s="4" t="s">
        <v>271</v>
      </c>
      <c r="M119" s="6">
        <v>1400000000</v>
      </c>
      <c r="N119" s="6">
        <v>0</v>
      </c>
      <c r="O119" s="6">
        <v>0</v>
      </c>
      <c r="P119" s="6">
        <v>1400000000</v>
      </c>
      <c r="Q119" s="6">
        <v>0</v>
      </c>
      <c r="R119" s="6">
        <v>896518635</v>
      </c>
      <c r="S119" s="6">
        <v>503481365</v>
      </c>
      <c r="T119" s="6">
        <v>895948135</v>
      </c>
      <c r="U119" s="6">
        <v>895948135</v>
      </c>
      <c r="V119" s="6">
        <v>847292301</v>
      </c>
      <c r="W119" s="6">
        <v>847292301</v>
      </c>
    </row>
    <row r="120" spans="1:23" ht="56.25" hidden="1" x14ac:dyDescent="0.25">
      <c r="A120" s="3" t="s">
        <v>266</v>
      </c>
      <c r="B120" s="4" t="s">
        <v>267</v>
      </c>
      <c r="C120" s="5" t="s">
        <v>191</v>
      </c>
      <c r="D120" s="3" t="s">
        <v>183</v>
      </c>
      <c r="E120" s="3" t="s">
        <v>184</v>
      </c>
      <c r="F120" s="3" t="s">
        <v>185</v>
      </c>
      <c r="G120" s="3" t="s">
        <v>192</v>
      </c>
      <c r="H120" s="3"/>
      <c r="I120" s="3" t="s">
        <v>34</v>
      </c>
      <c r="J120" s="3" t="s">
        <v>35</v>
      </c>
      <c r="K120" s="3" t="s">
        <v>36</v>
      </c>
      <c r="L120" s="4" t="s">
        <v>272</v>
      </c>
      <c r="M120" s="6">
        <v>800000000</v>
      </c>
      <c r="N120" s="6">
        <v>0</v>
      </c>
      <c r="O120" s="6">
        <v>0</v>
      </c>
      <c r="P120" s="6">
        <v>800000000</v>
      </c>
      <c r="Q120" s="6">
        <v>0</v>
      </c>
      <c r="R120" s="6">
        <v>800000000</v>
      </c>
      <c r="S120" s="6">
        <v>0</v>
      </c>
      <c r="T120" s="6">
        <v>800000000</v>
      </c>
      <c r="U120" s="6">
        <v>582398643</v>
      </c>
      <c r="V120" s="6">
        <v>565831978</v>
      </c>
      <c r="W120" s="6">
        <v>565831978</v>
      </c>
    </row>
    <row r="121" spans="1:23" ht="67.5" hidden="1" x14ac:dyDescent="0.25">
      <c r="A121" s="3" t="s">
        <v>266</v>
      </c>
      <c r="B121" s="4" t="s">
        <v>267</v>
      </c>
      <c r="C121" s="5" t="s">
        <v>273</v>
      </c>
      <c r="D121" s="3" t="s">
        <v>183</v>
      </c>
      <c r="E121" s="3" t="s">
        <v>184</v>
      </c>
      <c r="F121" s="3" t="s">
        <v>185</v>
      </c>
      <c r="G121" s="3" t="s">
        <v>248</v>
      </c>
      <c r="H121" s="3"/>
      <c r="I121" s="3" t="s">
        <v>34</v>
      </c>
      <c r="J121" s="3" t="s">
        <v>35</v>
      </c>
      <c r="K121" s="3" t="s">
        <v>36</v>
      </c>
      <c r="L121" s="4" t="s">
        <v>274</v>
      </c>
      <c r="M121" s="6">
        <v>1200000000</v>
      </c>
      <c r="N121" s="6">
        <v>0</v>
      </c>
      <c r="O121" s="6">
        <v>0</v>
      </c>
      <c r="P121" s="6">
        <v>1200000000</v>
      </c>
      <c r="Q121" s="6">
        <v>0</v>
      </c>
      <c r="R121" s="6">
        <v>932223851</v>
      </c>
      <c r="S121" s="6">
        <v>267776149</v>
      </c>
      <c r="T121" s="6">
        <v>928954652</v>
      </c>
      <c r="U121" s="6">
        <v>926621319</v>
      </c>
      <c r="V121" s="6">
        <v>882721319</v>
      </c>
      <c r="W121" s="6">
        <v>882721319</v>
      </c>
    </row>
    <row r="122" spans="1:23" ht="45" hidden="1" x14ac:dyDescent="0.25">
      <c r="A122" s="3" t="s">
        <v>266</v>
      </c>
      <c r="B122" s="4" t="s">
        <v>267</v>
      </c>
      <c r="C122" s="5" t="s">
        <v>275</v>
      </c>
      <c r="D122" s="3" t="s">
        <v>183</v>
      </c>
      <c r="E122" s="3" t="s">
        <v>184</v>
      </c>
      <c r="F122" s="3" t="s">
        <v>185</v>
      </c>
      <c r="G122" s="3" t="s">
        <v>251</v>
      </c>
      <c r="H122" s="3"/>
      <c r="I122" s="3" t="s">
        <v>34</v>
      </c>
      <c r="J122" s="3" t="s">
        <v>35</v>
      </c>
      <c r="K122" s="3" t="s">
        <v>36</v>
      </c>
      <c r="L122" s="4" t="s">
        <v>276</v>
      </c>
      <c r="M122" s="6">
        <v>300000000</v>
      </c>
      <c r="N122" s="6">
        <v>0</v>
      </c>
      <c r="O122" s="6">
        <v>0</v>
      </c>
      <c r="P122" s="6">
        <v>300000000</v>
      </c>
      <c r="Q122" s="6">
        <v>0</v>
      </c>
      <c r="R122" s="6">
        <v>297546666</v>
      </c>
      <c r="S122" s="6">
        <v>2453334</v>
      </c>
      <c r="T122" s="6">
        <v>297546666</v>
      </c>
      <c r="U122" s="6">
        <v>297546666</v>
      </c>
      <c r="V122" s="6">
        <v>273476666</v>
      </c>
      <c r="W122" s="6">
        <v>273476666</v>
      </c>
    </row>
    <row r="123" spans="1:23" ht="67.5" hidden="1" x14ac:dyDescent="0.25">
      <c r="A123" s="3" t="s">
        <v>266</v>
      </c>
      <c r="B123" s="4" t="s">
        <v>267</v>
      </c>
      <c r="C123" s="5" t="s">
        <v>216</v>
      </c>
      <c r="D123" s="3" t="s">
        <v>183</v>
      </c>
      <c r="E123" s="3" t="s">
        <v>217</v>
      </c>
      <c r="F123" s="3" t="s">
        <v>185</v>
      </c>
      <c r="G123" s="3" t="s">
        <v>218</v>
      </c>
      <c r="H123" s="3"/>
      <c r="I123" s="3" t="s">
        <v>34</v>
      </c>
      <c r="J123" s="3" t="s">
        <v>35</v>
      </c>
      <c r="K123" s="3" t="s">
        <v>36</v>
      </c>
      <c r="L123" s="4" t="s">
        <v>277</v>
      </c>
      <c r="M123" s="6">
        <v>850000000</v>
      </c>
      <c r="N123" s="6">
        <v>0</v>
      </c>
      <c r="O123" s="6">
        <v>0</v>
      </c>
      <c r="P123" s="6">
        <v>850000000</v>
      </c>
      <c r="Q123" s="6">
        <v>0</v>
      </c>
      <c r="R123" s="6">
        <v>499716667</v>
      </c>
      <c r="S123" s="6">
        <v>350283333</v>
      </c>
      <c r="T123" s="6">
        <v>498916668</v>
      </c>
      <c r="U123" s="6">
        <v>487050001</v>
      </c>
      <c r="V123" s="6">
        <v>459786667</v>
      </c>
      <c r="W123" s="6">
        <v>459786667</v>
      </c>
    </row>
    <row r="124" spans="1:23" ht="45" hidden="1" x14ac:dyDescent="0.25">
      <c r="A124" s="3" t="s">
        <v>266</v>
      </c>
      <c r="B124" s="4" t="s">
        <v>267</v>
      </c>
      <c r="C124" s="5" t="s">
        <v>220</v>
      </c>
      <c r="D124" s="3" t="s">
        <v>183</v>
      </c>
      <c r="E124" s="3" t="s">
        <v>217</v>
      </c>
      <c r="F124" s="3" t="s">
        <v>185</v>
      </c>
      <c r="G124" s="3" t="s">
        <v>221</v>
      </c>
      <c r="H124" s="3"/>
      <c r="I124" s="3" t="s">
        <v>34</v>
      </c>
      <c r="J124" s="3" t="s">
        <v>35</v>
      </c>
      <c r="K124" s="3" t="s">
        <v>36</v>
      </c>
      <c r="L124" s="4" t="s">
        <v>278</v>
      </c>
      <c r="M124" s="6">
        <v>3800000000</v>
      </c>
      <c r="N124" s="6">
        <v>0</v>
      </c>
      <c r="O124" s="6">
        <v>0</v>
      </c>
      <c r="P124" s="6">
        <v>3800000000</v>
      </c>
      <c r="Q124" s="6">
        <v>0</v>
      </c>
      <c r="R124" s="6">
        <v>3581686576.4299998</v>
      </c>
      <c r="S124" s="6">
        <v>218313423.56999999</v>
      </c>
      <c r="T124" s="6">
        <v>3580819910.2600002</v>
      </c>
      <c r="U124" s="6">
        <v>2721945398.8499999</v>
      </c>
      <c r="V124" s="6">
        <v>2004803220.8499999</v>
      </c>
      <c r="W124" s="6">
        <v>2004803220.8499999</v>
      </c>
    </row>
    <row r="125" spans="1:23" ht="22.5" hidden="1" x14ac:dyDescent="0.25">
      <c r="A125" s="3" t="s">
        <v>279</v>
      </c>
      <c r="B125" s="4" t="s">
        <v>280</v>
      </c>
      <c r="C125" s="5" t="s">
        <v>31</v>
      </c>
      <c r="D125" s="3" t="s">
        <v>32</v>
      </c>
      <c r="E125" s="3" t="s">
        <v>33</v>
      </c>
      <c r="F125" s="3" t="s">
        <v>33</v>
      </c>
      <c r="G125" s="3" t="s">
        <v>33</v>
      </c>
      <c r="H125" s="3"/>
      <c r="I125" s="3" t="s">
        <v>281</v>
      </c>
      <c r="J125" s="3" t="s">
        <v>282</v>
      </c>
      <c r="K125" s="3" t="s">
        <v>36</v>
      </c>
      <c r="L125" s="4" t="s">
        <v>37</v>
      </c>
      <c r="M125" s="6">
        <v>399000000</v>
      </c>
      <c r="N125" s="6">
        <v>0</v>
      </c>
      <c r="O125" s="6">
        <v>0</v>
      </c>
      <c r="P125" s="6">
        <v>399000000</v>
      </c>
      <c r="Q125" s="6">
        <v>0</v>
      </c>
      <c r="R125" s="6">
        <v>386322858</v>
      </c>
      <c r="S125" s="6">
        <v>12677142</v>
      </c>
      <c r="T125" s="6">
        <v>386322858</v>
      </c>
      <c r="U125" s="6">
        <v>386322858</v>
      </c>
      <c r="V125" s="6">
        <v>386322858</v>
      </c>
      <c r="W125" s="6">
        <v>386322858</v>
      </c>
    </row>
    <row r="126" spans="1:23" ht="22.5" hidden="1" x14ac:dyDescent="0.25">
      <c r="A126" s="3" t="s">
        <v>279</v>
      </c>
      <c r="B126" s="4" t="s">
        <v>280</v>
      </c>
      <c r="C126" s="5" t="s">
        <v>31</v>
      </c>
      <c r="D126" s="3" t="s">
        <v>32</v>
      </c>
      <c r="E126" s="3" t="s">
        <v>33</v>
      </c>
      <c r="F126" s="3" t="s">
        <v>33</v>
      </c>
      <c r="G126" s="3" t="s">
        <v>33</v>
      </c>
      <c r="H126" s="3"/>
      <c r="I126" s="3" t="s">
        <v>281</v>
      </c>
      <c r="J126" s="3" t="s">
        <v>283</v>
      </c>
      <c r="K126" s="3" t="s">
        <v>36</v>
      </c>
      <c r="L126" s="4" t="s">
        <v>37</v>
      </c>
      <c r="M126" s="6">
        <v>8897000000</v>
      </c>
      <c r="N126" s="6">
        <v>839600000</v>
      </c>
      <c r="O126" s="6">
        <v>0</v>
      </c>
      <c r="P126" s="6">
        <v>9736600000</v>
      </c>
      <c r="Q126" s="6">
        <v>0</v>
      </c>
      <c r="R126" s="6">
        <v>9410835731</v>
      </c>
      <c r="S126" s="6">
        <v>325764269</v>
      </c>
      <c r="T126" s="6">
        <v>9405229722</v>
      </c>
      <c r="U126" s="6">
        <v>9405229722</v>
      </c>
      <c r="V126" s="6">
        <v>9405229722</v>
      </c>
      <c r="W126" s="6">
        <v>9405229722</v>
      </c>
    </row>
    <row r="127" spans="1:23" ht="22.5" hidden="1" x14ac:dyDescent="0.25">
      <c r="A127" s="3" t="s">
        <v>279</v>
      </c>
      <c r="B127" s="4" t="s">
        <v>280</v>
      </c>
      <c r="C127" s="5" t="s">
        <v>38</v>
      </c>
      <c r="D127" s="3" t="s">
        <v>32</v>
      </c>
      <c r="E127" s="3" t="s">
        <v>33</v>
      </c>
      <c r="F127" s="3" t="s">
        <v>33</v>
      </c>
      <c r="G127" s="3" t="s">
        <v>39</v>
      </c>
      <c r="H127" s="3"/>
      <c r="I127" s="3" t="s">
        <v>281</v>
      </c>
      <c r="J127" s="3" t="s">
        <v>282</v>
      </c>
      <c r="K127" s="3" t="s">
        <v>36</v>
      </c>
      <c r="L127" s="4" t="s">
        <v>40</v>
      </c>
      <c r="M127" s="6">
        <v>1542000000</v>
      </c>
      <c r="N127" s="6">
        <v>0</v>
      </c>
      <c r="O127" s="6">
        <v>0</v>
      </c>
      <c r="P127" s="6">
        <v>1542000000</v>
      </c>
      <c r="Q127" s="6">
        <v>0</v>
      </c>
      <c r="R127" s="6">
        <v>1503955562</v>
      </c>
      <c r="S127" s="6">
        <v>38044438</v>
      </c>
      <c r="T127" s="6">
        <v>1503955562</v>
      </c>
      <c r="U127" s="6">
        <v>1503955562</v>
      </c>
      <c r="V127" s="6">
        <v>1503955562</v>
      </c>
      <c r="W127" s="6">
        <v>1503955562</v>
      </c>
    </row>
    <row r="128" spans="1:23" ht="22.5" hidden="1" x14ac:dyDescent="0.25">
      <c r="A128" s="3" t="s">
        <v>279</v>
      </c>
      <c r="B128" s="4" t="s">
        <v>280</v>
      </c>
      <c r="C128" s="5" t="s">
        <v>38</v>
      </c>
      <c r="D128" s="3" t="s">
        <v>32</v>
      </c>
      <c r="E128" s="3" t="s">
        <v>33</v>
      </c>
      <c r="F128" s="3" t="s">
        <v>33</v>
      </c>
      <c r="G128" s="3" t="s">
        <v>39</v>
      </c>
      <c r="H128" s="3"/>
      <c r="I128" s="3" t="s">
        <v>281</v>
      </c>
      <c r="J128" s="3" t="s">
        <v>283</v>
      </c>
      <c r="K128" s="3" t="s">
        <v>36</v>
      </c>
      <c r="L128" s="4" t="s">
        <v>40</v>
      </c>
      <c r="M128" s="6">
        <v>1885000000</v>
      </c>
      <c r="N128" s="6">
        <v>349900000</v>
      </c>
      <c r="O128" s="6">
        <v>0</v>
      </c>
      <c r="P128" s="6">
        <v>2234900000</v>
      </c>
      <c r="Q128" s="6">
        <v>0</v>
      </c>
      <c r="R128" s="6">
        <v>2044356771</v>
      </c>
      <c r="S128" s="6">
        <v>190543229</v>
      </c>
      <c r="T128" s="6">
        <v>2043985148</v>
      </c>
      <c r="U128" s="6">
        <v>2043985148</v>
      </c>
      <c r="V128" s="6">
        <v>2043985148</v>
      </c>
      <c r="W128" s="6">
        <v>2043985148</v>
      </c>
    </row>
    <row r="129" spans="1:23" ht="33.75" hidden="1" x14ac:dyDescent="0.25">
      <c r="A129" s="3" t="s">
        <v>279</v>
      </c>
      <c r="B129" s="4" t="s">
        <v>280</v>
      </c>
      <c r="C129" s="5" t="s">
        <v>41</v>
      </c>
      <c r="D129" s="3" t="s">
        <v>32</v>
      </c>
      <c r="E129" s="3" t="s">
        <v>33</v>
      </c>
      <c r="F129" s="3" t="s">
        <v>33</v>
      </c>
      <c r="G129" s="3" t="s">
        <v>42</v>
      </c>
      <c r="H129" s="3"/>
      <c r="I129" s="3" t="s">
        <v>281</v>
      </c>
      <c r="J129" s="3" t="s">
        <v>282</v>
      </c>
      <c r="K129" s="3" t="s">
        <v>36</v>
      </c>
      <c r="L129" s="4" t="s">
        <v>43</v>
      </c>
      <c r="M129" s="6">
        <v>863000000</v>
      </c>
      <c r="N129" s="6">
        <v>0</v>
      </c>
      <c r="O129" s="6">
        <v>0</v>
      </c>
      <c r="P129" s="6">
        <v>863000000</v>
      </c>
      <c r="Q129" s="6">
        <v>0</v>
      </c>
      <c r="R129" s="6">
        <v>829183167</v>
      </c>
      <c r="S129" s="6">
        <v>33816833</v>
      </c>
      <c r="T129" s="6">
        <v>827692203</v>
      </c>
      <c r="U129" s="6">
        <v>827692203</v>
      </c>
      <c r="V129" s="6">
        <v>827692203</v>
      </c>
      <c r="W129" s="6">
        <v>827692203</v>
      </c>
    </row>
    <row r="130" spans="1:23" ht="33.75" hidden="1" x14ac:dyDescent="0.25">
      <c r="A130" s="3" t="s">
        <v>279</v>
      </c>
      <c r="B130" s="4" t="s">
        <v>280</v>
      </c>
      <c r="C130" s="5" t="s">
        <v>41</v>
      </c>
      <c r="D130" s="3" t="s">
        <v>32</v>
      </c>
      <c r="E130" s="3" t="s">
        <v>33</v>
      </c>
      <c r="F130" s="3" t="s">
        <v>33</v>
      </c>
      <c r="G130" s="3" t="s">
        <v>42</v>
      </c>
      <c r="H130" s="3"/>
      <c r="I130" s="3" t="s">
        <v>281</v>
      </c>
      <c r="J130" s="3" t="s">
        <v>283</v>
      </c>
      <c r="K130" s="3" t="s">
        <v>36</v>
      </c>
      <c r="L130" s="4" t="s">
        <v>43</v>
      </c>
      <c r="M130" s="6">
        <v>723000000</v>
      </c>
      <c r="N130" s="6">
        <v>289000000</v>
      </c>
      <c r="O130" s="6">
        <v>0</v>
      </c>
      <c r="P130" s="6">
        <v>1012000000</v>
      </c>
      <c r="Q130" s="6">
        <v>0</v>
      </c>
      <c r="R130" s="6">
        <v>798387374</v>
      </c>
      <c r="S130" s="6">
        <v>213612626</v>
      </c>
      <c r="T130" s="6">
        <v>794731837</v>
      </c>
      <c r="U130" s="6">
        <v>794731837</v>
      </c>
      <c r="V130" s="6">
        <v>794731837</v>
      </c>
      <c r="W130" s="6">
        <v>794731837</v>
      </c>
    </row>
    <row r="131" spans="1:23" ht="33.75" hidden="1" x14ac:dyDescent="0.25">
      <c r="A131" s="3" t="s">
        <v>279</v>
      </c>
      <c r="B131" s="4" t="s">
        <v>280</v>
      </c>
      <c r="C131" s="5" t="s">
        <v>44</v>
      </c>
      <c r="D131" s="3" t="s">
        <v>32</v>
      </c>
      <c r="E131" s="3" t="s">
        <v>33</v>
      </c>
      <c r="F131" s="3" t="s">
        <v>33</v>
      </c>
      <c r="G131" s="3" t="s">
        <v>45</v>
      </c>
      <c r="H131" s="3"/>
      <c r="I131" s="3" t="s">
        <v>281</v>
      </c>
      <c r="J131" s="3" t="s">
        <v>283</v>
      </c>
      <c r="K131" s="3" t="s">
        <v>36</v>
      </c>
      <c r="L131" s="4" t="s">
        <v>46</v>
      </c>
      <c r="M131" s="6">
        <v>1221000000</v>
      </c>
      <c r="N131" s="6">
        <v>807000000</v>
      </c>
      <c r="O131" s="6">
        <v>1700000000</v>
      </c>
      <c r="P131" s="6">
        <v>328000000</v>
      </c>
      <c r="Q131" s="6">
        <v>328000000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</row>
    <row r="132" spans="1:23" ht="22.5" hidden="1" x14ac:dyDescent="0.25">
      <c r="A132" s="3" t="s">
        <v>279</v>
      </c>
      <c r="B132" s="4" t="s">
        <v>280</v>
      </c>
      <c r="C132" s="5" t="s">
        <v>48</v>
      </c>
      <c r="D132" s="3" t="s">
        <v>32</v>
      </c>
      <c r="E132" s="3" t="s">
        <v>39</v>
      </c>
      <c r="F132" s="3"/>
      <c r="G132" s="3"/>
      <c r="H132" s="3"/>
      <c r="I132" s="3" t="s">
        <v>281</v>
      </c>
      <c r="J132" s="3" t="s">
        <v>282</v>
      </c>
      <c r="K132" s="3" t="s">
        <v>36</v>
      </c>
      <c r="L132" s="4" t="s">
        <v>49</v>
      </c>
      <c r="M132" s="6">
        <v>0</v>
      </c>
      <c r="N132" s="6">
        <v>636079000</v>
      </c>
      <c r="O132" s="6">
        <v>0</v>
      </c>
      <c r="P132" s="6">
        <v>636079000</v>
      </c>
      <c r="Q132" s="6">
        <v>0</v>
      </c>
      <c r="R132" s="6">
        <v>584293739</v>
      </c>
      <c r="S132" s="6">
        <v>51785261</v>
      </c>
      <c r="T132" s="6">
        <v>572255421.99000001</v>
      </c>
      <c r="U132" s="6">
        <v>572255421.99000001</v>
      </c>
      <c r="V132" s="6">
        <v>572255421.99000001</v>
      </c>
      <c r="W132" s="6">
        <v>572255421.99000001</v>
      </c>
    </row>
    <row r="133" spans="1:23" ht="22.5" hidden="1" x14ac:dyDescent="0.25">
      <c r="A133" s="3" t="s">
        <v>279</v>
      </c>
      <c r="B133" s="4" t="s">
        <v>280</v>
      </c>
      <c r="C133" s="5" t="s">
        <v>48</v>
      </c>
      <c r="D133" s="3" t="s">
        <v>32</v>
      </c>
      <c r="E133" s="3" t="s">
        <v>39</v>
      </c>
      <c r="F133" s="3"/>
      <c r="G133" s="3"/>
      <c r="H133" s="3"/>
      <c r="I133" s="3" t="s">
        <v>281</v>
      </c>
      <c r="J133" s="3" t="s">
        <v>283</v>
      </c>
      <c r="K133" s="3" t="s">
        <v>36</v>
      </c>
      <c r="L133" s="4" t="s">
        <v>49</v>
      </c>
      <c r="M133" s="6">
        <v>3002000000</v>
      </c>
      <c r="N133" s="6">
        <v>206500000</v>
      </c>
      <c r="O133" s="6">
        <v>0</v>
      </c>
      <c r="P133" s="6">
        <v>3208500000</v>
      </c>
      <c r="Q133" s="6">
        <v>0</v>
      </c>
      <c r="R133" s="6">
        <v>2807372439.3099999</v>
      </c>
      <c r="S133" s="6">
        <v>401127560.69</v>
      </c>
      <c r="T133" s="6">
        <v>2757457214.3099999</v>
      </c>
      <c r="U133" s="6">
        <v>2706087303.3800001</v>
      </c>
      <c r="V133" s="6">
        <v>2701252705.3800001</v>
      </c>
      <c r="W133" s="6">
        <v>2701252705.3800001</v>
      </c>
    </row>
    <row r="134" spans="1:23" ht="33.75" hidden="1" x14ac:dyDescent="0.25">
      <c r="A134" s="3" t="s">
        <v>279</v>
      </c>
      <c r="B134" s="4" t="s">
        <v>280</v>
      </c>
      <c r="C134" s="5" t="s">
        <v>70</v>
      </c>
      <c r="D134" s="3" t="s">
        <v>32</v>
      </c>
      <c r="E134" s="3" t="s">
        <v>42</v>
      </c>
      <c r="F134" s="3" t="s">
        <v>42</v>
      </c>
      <c r="G134" s="3" t="s">
        <v>33</v>
      </c>
      <c r="H134" s="3" t="s">
        <v>71</v>
      </c>
      <c r="I134" s="3" t="s">
        <v>281</v>
      </c>
      <c r="J134" s="3" t="s">
        <v>282</v>
      </c>
      <c r="K134" s="3" t="s">
        <v>36</v>
      </c>
      <c r="L134" s="4" t="s">
        <v>72</v>
      </c>
      <c r="M134" s="6">
        <v>978000000</v>
      </c>
      <c r="N134" s="6">
        <v>0</v>
      </c>
      <c r="O134" s="6">
        <v>848600000</v>
      </c>
      <c r="P134" s="6">
        <v>129400000</v>
      </c>
      <c r="Q134" s="6">
        <v>129400000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6">
        <v>0</v>
      </c>
    </row>
    <row r="135" spans="1:23" ht="33.75" hidden="1" x14ac:dyDescent="0.25">
      <c r="A135" s="3" t="s">
        <v>279</v>
      </c>
      <c r="B135" s="4" t="s">
        <v>280</v>
      </c>
      <c r="C135" s="5" t="s">
        <v>144</v>
      </c>
      <c r="D135" s="3" t="s">
        <v>32</v>
      </c>
      <c r="E135" s="3" t="s">
        <v>42</v>
      </c>
      <c r="F135" s="3" t="s">
        <v>45</v>
      </c>
      <c r="G135" s="3" t="s">
        <v>39</v>
      </c>
      <c r="H135" s="3" t="s">
        <v>82</v>
      </c>
      <c r="I135" s="3" t="s">
        <v>281</v>
      </c>
      <c r="J135" s="3" t="s">
        <v>283</v>
      </c>
      <c r="K135" s="3" t="s">
        <v>36</v>
      </c>
      <c r="L135" s="4" t="s">
        <v>145</v>
      </c>
      <c r="M135" s="6">
        <v>55000000</v>
      </c>
      <c r="N135" s="6">
        <v>15000000</v>
      </c>
      <c r="O135" s="6">
        <v>0</v>
      </c>
      <c r="P135" s="6">
        <v>70000000</v>
      </c>
      <c r="Q135" s="6">
        <v>0</v>
      </c>
      <c r="R135" s="6">
        <v>53054563</v>
      </c>
      <c r="S135" s="6">
        <v>16945437</v>
      </c>
      <c r="T135" s="6">
        <v>47157719</v>
      </c>
      <c r="U135" s="6">
        <v>47157719</v>
      </c>
      <c r="V135" s="6">
        <v>47157719</v>
      </c>
      <c r="W135" s="6">
        <v>47157719</v>
      </c>
    </row>
    <row r="136" spans="1:23" ht="22.5" hidden="1" x14ac:dyDescent="0.25">
      <c r="A136" s="3" t="s">
        <v>279</v>
      </c>
      <c r="B136" s="4" t="s">
        <v>280</v>
      </c>
      <c r="C136" s="5" t="s">
        <v>156</v>
      </c>
      <c r="D136" s="3" t="s">
        <v>32</v>
      </c>
      <c r="E136" s="3" t="s">
        <v>42</v>
      </c>
      <c r="F136" s="3" t="s">
        <v>35</v>
      </c>
      <c r="G136" s="3"/>
      <c r="H136" s="3"/>
      <c r="I136" s="3" t="s">
        <v>281</v>
      </c>
      <c r="J136" s="3" t="s">
        <v>282</v>
      </c>
      <c r="K136" s="3" t="s">
        <v>36</v>
      </c>
      <c r="L136" s="4" t="s">
        <v>157</v>
      </c>
      <c r="M136" s="6">
        <v>167000000</v>
      </c>
      <c r="N136" s="6">
        <v>0</v>
      </c>
      <c r="O136" s="6">
        <v>0</v>
      </c>
      <c r="P136" s="6">
        <v>167000000</v>
      </c>
      <c r="Q136" s="6">
        <v>0</v>
      </c>
      <c r="R136" s="6">
        <v>0</v>
      </c>
      <c r="S136" s="6">
        <v>167000000</v>
      </c>
      <c r="T136" s="6">
        <v>0</v>
      </c>
      <c r="U136" s="6">
        <v>0</v>
      </c>
      <c r="V136" s="6">
        <v>0</v>
      </c>
      <c r="W136" s="6">
        <v>0</v>
      </c>
    </row>
    <row r="137" spans="1:23" ht="22.5" hidden="1" x14ac:dyDescent="0.25">
      <c r="A137" s="3" t="s">
        <v>279</v>
      </c>
      <c r="B137" s="4" t="s">
        <v>280</v>
      </c>
      <c r="C137" s="5" t="s">
        <v>173</v>
      </c>
      <c r="D137" s="3" t="s">
        <v>32</v>
      </c>
      <c r="E137" s="3" t="s">
        <v>154</v>
      </c>
      <c r="F137" s="3" t="s">
        <v>33</v>
      </c>
      <c r="G137" s="3"/>
      <c r="H137" s="3"/>
      <c r="I137" s="3" t="s">
        <v>281</v>
      </c>
      <c r="J137" s="3" t="s">
        <v>282</v>
      </c>
      <c r="K137" s="3" t="s">
        <v>36</v>
      </c>
      <c r="L137" s="4" t="s">
        <v>174</v>
      </c>
      <c r="M137" s="6">
        <v>75000000</v>
      </c>
      <c r="N137" s="6">
        <v>212521000</v>
      </c>
      <c r="O137" s="6">
        <v>0</v>
      </c>
      <c r="P137" s="6">
        <v>287521000</v>
      </c>
      <c r="Q137" s="6">
        <v>0</v>
      </c>
      <c r="R137" s="6">
        <v>287519000</v>
      </c>
      <c r="S137" s="6">
        <v>2000</v>
      </c>
      <c r="T137" s="6">
        <v>287519000</v>
      </c>
      <c r="U137" s="6">
        <v>287519000</v>
      </c>
      <c r="V137" s="6">
        <v>287519000</v>
      </c>
      <c r="W137" s="6">
        <v>287519000</v>
      </c>
    </row>
    <row r="138" spans="1:23" ht="22.5" hidden="1" x14ac:dyDescent="0.25">
      <c r="A138" s="3" t="s">
        <v>279</v>
      </c>
      <c r="B138" s="4" t="s">
        <v>280</v>
      </c>
      <c r="C138" s="5" t="s">
        <v>177</v>
      </c>
      <c r="D138" s="3" t="s">
        <v>32</v>
      </c>
      <c r="E138" s="3" t="s">
        <v>154</v>
      </c>
      <c r="F138" s="3" t="s">
        <v>45</v>
      </c>
      <c r="G138" s="3" t="s">
        <v>33</v>
      </c>
      <c r="H138" s="3"/>
      <c r="I138" s="3" t="s">
        <v>281</v>
      </c>
      <c r="J138" s="3" t="s">
        <v>282</v>
      </c>
      <c r="K138" s="3" t="s">
        <v>36</v>
      </c>
      <c r="L138" s="4" t="s">
        <v>178</v>
      </c>
      <c r="M138" s="6">
        <v>156000000</v>
      </c>
      <c r="N138" s="6">
        <v>0</v>
      </c>
      <c r="O138" s="6">
        <v>0</v>
      </c>
      <c r="P138" s="6">
        <v>156000000</v>
      </c>
      <c r="Q138" s="6">
        <v>0</v>
      </c>
      <c r="R138" s="6">
        <v>116397424</v>
      </c>
      <c r="S138" s="6">
        <v>39602576</v>
      </c>
      <c r="T138" s="6">
        <v>116397424</v>
      </c>
      <c r="U138" s="6">
        <v>116397424</v>
      </c>
      <c r="V138" s="6">
        <v>116397424</v>
      </c>
      <c r="W138" s="6">
        <v>116397424</v>
      </c>
    </row>
    <row r="139" spans="1:23" ht="22.5" hidden="1" x14ac:dyDescent="0.25">
      <c r="A139" s="3" t="s">
        <v>279</v>
      </c>
      <c r="B139" s="4" t="s">
        <v>280</v>
      </c>
      <c r="C139" s="5" t="s">
        <v>179</v>
      </c>
      <c r="D139" s="3" t="s">
        <v>180</v>
      </c>
      <c r="E139" s="3" t="s">
        <v>35</v>
      </c>
      <c r="F139" s="3" t="s">
        <v>45</v>
      </c>
      <c r="G139" s="3" t="s">
        <v>33</v>
      </c>
      <c r="H139" s="3"/>
      <c r="I139" s="3" t="s">
        <v>281</v>
      </c>
      <c r="J139" s="3" t="s">
        <v>282</v>
      </c>
      <c r="K139" s="3" t="s">
        <v>36</v>
      </c>
      <c r="L139" s="4" t="s">
        <v>181</v>
      </c>
      <c r="M139" s="6">
        <v>83000000</v>
      </c>
      <c r="N139" s="6">
        <v>0</v>
      </c>
      <c r="O139" s="6">
        <v>0</v>
      </c>
      <c r="P139" s="6">
        <v>83000000</v>
      </c>
      <c r="Q139" s="6">
        <v>0</v>
      </c>
      <c r="R139" s="6">
        <v>82085400.5</v>
      </c>
      <c r="S139" s="6">
        <v>914599.5</v>
      </c>
      <c r="T139" s="6">
        <v>82085400.5</v>
      </c>
      <c r="U139" s="6">
        <v>82085400.5</v>
      </c>
      <c r="V139" s="6">
        <v>82085400.5</v>
      </c>
      <c r="W139" s="6">
        <v>82085400.5</v>
      </c>
    </row>
    <row r="140" spans="1:23" ht="56.25" hidden="1" x14ac:dyDescent="0.25">
      <c r="A140" s="3" t="s">
        <v>279</v>
      </c>
      <c r="B140" s="4" t="s">
        <v>280</v>
      </c>
      <c r="C140" s="5" t="s">
        <v>284</v>
      </c>
      <c r="D140" s="3" t="s">
        <v>183</v>
      </c>
      <c r="E140" s="3" t="s">
        <v>260</v>
      </c>
      <c r="F140" s="3" t="s">
        <v>185</v>
      </c>
      <c r="G140" s="3" t="s">
        <v>221</v>
      </c>
      <c r="H140" s="3"/>
      <c r="I140" s="3" t="s">
        <v>281</v>
      </c>
      <c r="J140" s="3" t="s">
        <v>282</v>
      </c>
      <c r="K140" s="3" t="s">
        <v>36</v>
      </c>
      <c r="L140" s="4" t="s">
        <v>285</v>
      </c>
      <c r="M140" s="6">
        <v>6841799185</v>
      </c>
      <c r="N140" s="6">
        <v>0</v>
      </c>
      <c r="O140" s="6">
        <v>0</v>
      </c>
      <c r="P140" s="6">
        <v>6841799185</v>
      </c>
      <c r="Q140" s="6">
        <v>0</v>
      </c>
      <c r="R140" s="6">
        <v>4372235534.4399996</v>
      </c>
      <c r="S140" s="6">
        <v>2469563650.5599999</v>
      </c>
      <c r="T140" s="6">
        <v>4292475906.4400001</v>
      </c>
      <c r="U140" s="6">
        <v>4198297232.4400001</v>
      </c>
      <c r="V140" s="6">
        <v>4071865316.4400001</v>
      </c>
      <c r="W140" s="6">
        <v>4071865316.4400001</v>
      </c>
    </row>
    <row r="141" spans="1:23" ht="45" hidden="1" x14ac:dyDescent="0.25">
      <c r="A141" s="3" t="s">
        <v>279</v>
      </c>
      <c r="B141" s="4" t="s">
        <v>280</v>
      </c>
      <c r="C141" s="5" t="s">
        <v>286</v>
      </c>
      <c r="D141" s="3" t="s">
        <v>183</v>
      </c>
      <c r="E141" s="3" t="s">
        <v>260</v>
      </c>
      <c r="F141" s="3" t="s">
        <v>185</v>
      </c>
      <c r="G141" s="3" t="s">
        <v>186</v>
      </c>
      <c r="H141" s="3"/>
      <c r="I141" s="3" t="s">
        <v>281</v>
      </c>
      <c r="J141" s="3" t="s">
        <v>282</v>
      </c>
      <c r="K141" s="3" t="s">
        <v>36</v>
      </c>
      <c r="L141" s="4" t="s">
        <v>287</v>
      </c>
      <c r="M141" s="6">
        <v>1991235270</v>
      </c>
      <c r="N141" s="6">
        <v>0</v>
      </c>
      <c r="O141" s="6">
        <v>0</v>
      </c>
      <c r="P141" s="6">
        <v>1991235270</v>
      </c>
      <c r="Q141" s="6">
        <v>0</v>
      </c>
      <c r="R141" s="6">
        <v>1904016815</v>
      </c>
      <c r="S141" s="6">
        <v>87218455</v>
      </c>
      <c r="T141" s="6">
        <v>1903879482</v>
      </c>
      <c r="U141" s="6">
        <v>1902231482</v>
      </c>
      <c r="V141" s="6">
        <v>1902231482</v>
      </c>
      <c r="W141" s="6">
        <v>1902231482</v>
      </c>
    </row>
    <row r="142" spans="1:23" ht="67.5" hidden="1" x14ac:dyDescent="0.25">
      <c r="A142" s="3" t="s">
        <v>279</v>
      </c>
      <c r="B142" s="4" t="s">
        <v>280</v>
      </c>
      <c r="C142" s="5" t="s">
        <v>288</v>
      </c>
      <c r="D142" s="3" t="s">
        <v>183</v>
      </c>
      <c r="E142" s="3" t="s">
        <v>260</v>
      </c>
      <c r="F142" s="3" t="s">
        <v>185</v>
      </c>
      <c r="G142" s="3" t="s">
        <v>189</v>
      </c>
      <c r="H142" s="3"/>
      <c r="I142" s="3" t="s">
        <v>281</v>
      </c>
      <c r="J142" s="3" t="s">
        <v>282</v>
      </c>
      <c r="K142" s="3" t="s">
        <v>36</v>
      </c>
      <c r="L142" s="4" t="s">
        <v>289</v>
      </c>
      <c r="M142" s="6">
        <v>2048540226</v>
      </c>
      <c r="N142" s="6">
        <v>0</v>
      </c>
      <c r="O142" s="6">
        <v>0</v>
      </c>
      <c r="P142" s="6">
        <v>2048540226</v>
      </c>
      <c r="Q142" s="6">
        <v>0</v>
      </c>
      <c r="R142" s="6">
        <v>1739053759.54</v>
      </c>
      <c r="S142" s="6">
        <v>309486466.45999998</v>
      </c>
      <c r="T142" s="6">
        <v>1674825649.8699999</v>
      </c>
      <c r="U142" s="6">
        <v>1659011715.8699999</v>
      </c>
      <c r="V142" s="6">
        <v>1655890813.8699999</v>
      </c>
      <c r="W142" s="6">
        <v>1655890813.8699999</v>
      </c>
    </row>
    <row r="143" spans="1:23" ht="45" hidden="1" x14ac:dyDescent="0.25">
      <c r="A143" s="3" t="s">
        <v>279</v>
      </c>
      <c r="B143" s="4" t="s">
        <v>280</v>
      </c>
      <c r="C143" s="5" t="s">
        <v>290</v>
      </c>
      <c r="D143" s="3" t="s">
        <v>183</v>
      </c>
      <c r="E143" s="3" t="s">
        <v>260</v>
      </c>
      <c r="F143" s="3" t="s">
        <v>185</v>
      </c>
      <c r="G143" s="3" t="s">
        <v>192</v>
      </c>
      <c r="H143" s="3"/>
      <c r="I143" s="3" t="s">
        <v>281</v>
      </c>
      <c r="J143" s="3" t="s">
        <v>282</v>
      </c>
      <c r="K143" s="3" t="s">
        <v>36</v>
      </c>
      <c r="L143" s="4" t="s">
        <v>291</v>
      </c>
      <c r="M143" s="6">
        <v>2018457000</v>
      </c>
      <c r="N143" s="6">
        <v>0</v>
      </c>
      <c r="O143" s="6">
        <v>0</v>
      </c>
      <c r="P143" s="6">
        <v>2018457000</v>
      </c>
      <c r="Q143" s="6">
        <v>0</v>
      </c>
      <c r="R143" s="6">
        <v>1241080153</v>
      </c>
      <c r="S143" s="6">
        <v>777376847</v>
      </c>
      <c r="T143" s="6">
        <v>1232603595</v>
      </c>
      <c r="U143" s="6">
        <v>1217165262</v>
      </c>
      <c r="V143" s="6">
        <v>1217165262</v>
      </c>
      <c r="W143" s="6">
        <v>1217165262</v>
      </c>
    </row>
    <row r="144" spans="1:23" ht="56.25" hidden="1" x14ac:dyDescent="0.25">
      <c r="A144" s="3" t="s">
        <v>279</v>
      </c>
      <c r="B144" s="4" t="s">
        <v>280</v>
      </c>
      <c r="C144" s="5" t="s">
        <v>292</v>
      </c>
      <c r="D144" s="3" t="s">
        <v>183</v>
      </c>
      <c r="E144" s="3" t="s">
        <v>260</v>
      </c>
      <c r="F144" s="3" t="s">
        <v>185</v>
      </c>
      <c r="G144" s="3" t="s">
        <v>248</v>
      </c>
      <c r="H144" s="3"/>
      <c r="I144" s="3" t="s">
        <v>281</v>
      </c>
      <c r="J144" s="3" t="s">
        <v>282</v>
      </c>
      <c r="K144" s="3" t="s">
        <v>36</v>
      </c>
      <c r="L144" s="4" t="s">
        <v>293</v>
      </c>
      <c r="M144" s="6">
        <v>3518768990</v>
      </c>
      <c r="N144" s="6">
        <v>0</v>
      </c>
      <c r="O144" s="6">
        <v>0</v>
      </c>
      <c r="P144" s="6">
        <v>3518768990</v>
      </c>
      <c r="Q144" s="6">
        <v>0</v>
      </c>
      <c r="R144" s="6">
        <v>1807995668.22</v>
      </c>
      <c r="S144" s="6">
        <v>1710773321.78</v>
      </c>
      <c r="T144" s="6">
        <v>1779752929.8900001</v>
      </c>
      <c r="U144" s="6">
        <v>1779752929.8900001</v>
      </c>
      <c r="V144" s="6">
        <v>1757417929.8900001</v>
      </c>
      <c r="W144" s="6">
        <v>1757417929.8900001</v>
      </c>
    </row>
    <row r="145" spans="1:23" ht="33.75" hidden="1" x14ac:dyDescent="0.25">
      <c r="A145" s="3" t="s">
        <v>279</v>
      </c>
      <c r="B145" s="4" t="s">
        <v>280</v>
      </c>
      <c r="C145" s="5" t="s">
        <v>220</v>
      </c>
      <c r="D145" s="3" t="s">
        <v>183</v>
      </c>
      <c r="E145" s="3" t="s">
        <v>217</v>
      </c>
      <c r="F145" s="3" t="s">
        <v>185</v>
      </c>
      <c r="G145" s="3" t="s">
        <v>221</v>
      </c>
      <c r="H145" s="3"/>
      <c r="I145" s="3" t="s">
        <v>281</v>
      </c>
      <c r="J145" s="3" t="s">
        <v>282</v>
      </c>
      <c r="K145" s="3" t="s">
        <v>36</v>
      </c>
      <c r="L145" s="4" t="s">
        <v>294</v>
      </c>
      <c r="M145" s="6">
        <v>2164000000</v>
      </c>
      <c r="N145" s="6">
        <v>0</v>
      </c>
      <c r="O145" s="6">
        <v>0</v>
      </c>
      <c r="P145" s="6">
        <v>2164000000</v>
      </c>
      <c r="Q145" s="6">
        <v>0</v>
      </c>
      <c r="R145" s="6">
        <v>1822235956</v>
      </c>
      <c r="S145" s="6">
        <v>341764044</v>
      </c>
      <c r="T145" s="6">
        <v>1792922160</v>
      </c>
      <c r="U145" s="6">
        <v>1530065640</v>
      </c>
      <c r="V145" s="6">
        <v>1475421299</v>
      </c>
      <c r="W145" s="6">
        <v>1475421299</v>
      </c>
    </row>
    <row r="146" spans="1:23" ht="45" hidden="1" x14ac:dyDescent="0.25">
      <c r="A146" s="3" t="s">
        <v>279</v>
      </c>
      <c r="B146" s="4" t="s">
        <v>280</v>
      </c>
      <c r="C146" s="5" t="s">
        <v>223</v>
      </c>
      <c r="D146" s="3" t="s">
        <v>183</v>
      </c>
      <c r="E146" s="3" t="s">
        <v>217</v>
      </c>
      <c r="F146" s="3" t="s">
        <v>185</v>
      </c>
      <c r="G146" s="3" t="s">
        <v>186</v>
      </c>
      <c r="H146" s="3"/>
      <c r="I146" s="3" t="s">
        <v>281</v>
      </c>
      <c r="J146" s="3" t="s">
        <v>282</v>
      </c>
      <c r="K146" s="3" t="s">
        <v>36</v>
      </c>
      <c r="L146" s="4" t="s">
        <v>295</v>
      </c>
      <c r="M146" s="6">
        <v>4914758683</v>
      </c>
      <c r="N146" s="6">
        <v>0</v>
      </c>
      <c r="O146" s="6">
        <v>0</v>
      </c>
      <c r="P146" s="6">
        <v>4914758683</v>
      </c>
      <c r="Q146" s="6">
        <v>0</v>
      </c>
      <c r="R146" s="6">
        <v>4453917190.9700003</v>
      </c>
      <c r="S146" s="6">
        <v>460841492.02999997</v>
      </c>
      <c r="T146" s="6">
        <v>4444679061.9700003</v>
      </c>
      <c r="U146" s="6">
        <v>4436878687.9700003</v>
      </c>
      <c r="V146" s="6">
        <v>4436878687.9700003</v>
      </c>
      <c r="W146" s="6">
        <v>4436878687.9700003</v>
      </c>
    </row>
    <row r="147" spans="1:23" ht="33.75" hidden="1" x14ac:dyDescent="0.25">
      <c r="A147" s="3" t="s">
        <v>279</v>
      </c>
      <c r="B147" s="4" t="s">
        <v>280</v>
      </c>
      <c r="C147" s="5" t="s">
        <v>225</v>
      </c>
      <c r="D147" s="3" t="s">
        <v>183</v>
      </c>
      <c r="E147" s="3" t="s">
        <v>217</v>
      </c>
      <c r="F147" s="3" t="s">
        <v>185</v>
      </c>
      <c r="G147" s="3" t="s">
        <v>189</v>
      </c>
      <c r="H147" s="3"/>
      <c r="I147" s="3" t="s">
        <v>281</v>
      </c>
      <c r="J147" s="3" t="s">
        <v>282</v>
      </c>
      <c r="K147" s="3" t="s">
        <v>36</v>
      </c>
      <c r="L147" s="4" t="s">
        <v>296</v>
      </c>
      <c r="M147" s="6">
        <v>1270000000</v>
      </c>
      <c r="N147" s="6">
        <v>0</v>
      </c>
      <c r="O147" s="6">
        <v>0</v>
      </c>
      <c r="P147" s="6">
        <v>1270000000</v>
      </c>
      <c r="Q147" s="6">
        <v>0</v>
      </c>
      <c r="R147" s="6">
        <v>1051953848</v>
      </c>
      <c r="S147" s="6">
        <v>218046152</v>
      </c>
      <c r="T147" s="6">
        <v>1050156357</v>
      </c>
      <c r="U147" s="6">
        <v>1050156357</v>
      </c>
      <c r="V147" s="6">
        <v>1040333976</v>
      </c>
      <c r="W147" s="6">
        <v>1040333976</v>
      </c>
    </row>
    <row r="148" spans="1:23" ht="33.75" hidden="1" x14ac:dyDescent="0.25">
      <c r="A148" s="3" t="s">
        <v>279</v>
      </c>
      <c r="B148" s="4" t="s">
        <v>280</v>
      </c>
      <c r="C148" s="5" t="s">
        <v>227</v>
      </c>
      <c r="D148" s="3" t="s">
        <v>183</v>
      </c>
      <c r="E148" s="3" t="s">
        <v>217</v>
      </c>
      <c r="F148" s="3" t="s">
        <v>185</v>
      </c>
      <c r="G148" s="3" t="s">
        <v>192</v>
      </c>
      <c r="H148" s="3" t="s">
        <v>1</v>
      </c>
      <c r="I148" s="3" t="s">
        <v>281</v>
      </c>
      <c r="J148" s="3" t="s">
        <v>282</v>
      </c>
      <c r="K148" s="3" t="s">
        <v>36</v>
      </c>
      <c r="L148" s="4" t="s">
        <v>297</v>
      </c>
      <c r="M148" s="6">
        <v>4855922430</v>
      </c>
      <c r="N148" s="6">
        <v>0</v>
      </c>
      <c r="O148" s="6">
        <v>0</v>
      </c>
      <c r="P148" s="6">
        <v>4855922430</v>
      </c>
      <c r="Q148" s="6">
        <v>0</v>
      </c>
      <c r="R148" s="6">
        <v>1475200550</v>
      </c>
      <c r="S148" s="6">
        <v>3380721880</v>
      </c>
      <c r="T148" s="6">
        <v>1475200550</v>
      </c>
      <c r="U148" s="6">
        <v>1475200550</v>
      </c>
      <c r="V148" s="6">
        <v>1475200550</v>
      </c>
      <c r="W148" s="6">
        <v>1475200550</v>
      </c>
    </row>
    <row r="149" spans="1:23" ht="33.75" hidden="1" x14ac:dyDescent="0.25">
      <c r="A149" s="3" t="s">
        <v>279</v>
      </c>
      <c r="B149" s="4" t="s">
        <v>280</v>
      </c>
      <c r="C149" s="5" t="s">
        <v>227</v>
      </c>
      <c r="D149" s="3" t="s">
        <v>183</v>
      </c>
      <c r="E149" s="3" t="s">
        <v>217</v>
      </c>
      <c r="F149" s="3" t="s">
        <v>185</v>
      </c>
      <c r="G149" s="3" t="s">
        <v>192</v>
      </c>
      <c r="H149" s="3" t="s">
        <v>1</v>
      </c>
      <c r="I149" s="3" t="s">
        <v>281</v>
      </c>
      <c r="J149" s="3" t="s">
        <v>283</v>
      </c>
      <c r="K149" s="3" t="s">
        <v>36</v>
      </c>
      <c r="L149" s="4" t="s">
        <v>297</v>
      </c>
      <c r="M149" s="6">
        <v>15056837950</v>
      </c>
      <c r="N149" s="6">
        <v>0</v>
      </c>
      <c r="O149" s="6">
        <v>0</v>
      </c>
      <c r="P149" s="6">
        <v>15056837950</v>
      </c>
      <c r="Q149" s="6">
        <v>0</v>
      </c>
      <c r="R149" s="6">
        <v>15056837950</v>
      </c>
      <c r="S149" s="6">
        <v>0</v>
      </c>
      <c r="T149" s="6">
        <v>15056837950</v>
      </c>
      <c r="U149" s="6">
        <v>15056837950</v>
      </c>
      <c r="V149" s="6">
        <v>15056837950</v>
      </c>
      <c r="W149" s="6">
        <v>15056837950</v>
      </c>
    </row>
    <row r="150" spans="1:23" ht="45" hidden="1" x14ac:dyDescent="0.25">
      <c r="A150" s="3" t="s">
        <v>298</v>
      </c>
      <c r="B150" s="4" t="s">
        <v>299</v>
      </c>
      <c r="C150" s="5" t="s">
        <v>31</v>
      </c>
      <c r="D150" s="3" t="s">
        <v>32</v>
      </c>
      <c r="E150" s="3" t="s">
        <v>33</v>
      </c>
      <c r="F150" s="3" t="s">
        <v>33</v>
      </c>
      <c r="G150" s="3" t="s">
        <v>33</v>
      </c>
      <c r="H150" s="3"/>
      <c r="I150" s="3" t="s">
        <v>34</v>
      </c>
      <c r="J150" s="3" t="s">
        <v>35</v>
      </c>
      <c r="K150" s="3" t="s">
        <v>36</v>
      </c>
      <c r="L150" s="4" t="s">
        <v>37</v>
      </c>
      <c r="M150" s="6">
        <v>896903000000</v>
      </c>
      <c r="N150" s="6">
        <v>137763604007</v>
      </c>
      <c r="O150" s="6">
        <v>0</v>
      </c>
      <c r="P150" s="6">
        <v>1034666604007</v>
      </c>
      <c r="Q150" s="6">
        <v>0</v>
      </c>
      <c r="R150" s="6">
        <v>975478284077</v>
      </c>
      <c r="S150" s="6">
        <v>59188319930</v>
      </c>
      <c r="T150" s="6">
        <v>975478284077</v>
      </c>
      <c r="U150" s="6">
        <v>975478284077</v>
      </c>
      <c r="V150" s="6">
        <v>975478284077</v>
      </c>
      <c r="W150" s="6">
        <v>975478284077</v>
      </c>
    </row>
    <row r="151" spans="1:23" ht="45" hidden="1" x14ac:dyDescent="0.25">
      <c r="A151" s="3" t="s">
        <v>298</v>
      </c>
      <c r="B151" s="4" t="s">
        <v>299</v>
      </c>
      <c r="C151" s="5" t="s">
        <v>38</v>
      </c>
      <c r="D151" s="3" t="s">
        <v>32</v>
      </c>
      <c r="E151" s="3" t="s">
        <v>33</v>
      </c>
      <c r="F151" s="3" t="s">
        <v>33</v>
      </c>
      <c r="G151" s="3" t="s">
        <v>39</v>
      </c>
      <c r="H151" s="3"/>
      <c r="I151" s="3" t="s">
        <v>34</v>
      </c>
      <c r="J151" s="3" t="s">
        <v>35</v>
      </c>
      <c r="K151" s="3" t="s">
        <v>36</v>
      </c>
      <c r="L151" s="4" t="s">
        <v>40</v>
      </c>
      <c r="M151" s="6">
        <v>334785000000</v>
      </c>
      <c r="N151" s="6">
        <v>51302652131</v>
      </c>
      <c r="O151" s="6">
        <v>0</v>
      </c>
      <c r="P151" s="6">
        <v>386087652131</v>
      </c>
      <c r="Q151" s="6">
        <v>0</v>
      </c>
      <c r="R151" s="6">
        <v>354149673434.92999</v>
      </c>
      <c r="S151" s="6">
        <v>31937978696.07</v>
      </c>
      <c r="T151" s="6">
        <v>354149673434.92999</v>
      </c>
      <c r="U151" s="6">
        <v>354149673434.92999</v>
      </c>
      <c r="V151" s="6">
        <v>354149673434.92999</v>
      </c>
      <c r="W151" s="6">
        <v>354149673434.92999</v>
      </c>
    </row>
    <row r="152" spans="1:23" ht="45" hidden="1" x14ac:dyDescent="0.25">
      <c r="A152" s="3" t="s">
        <v>298</v>
      </c>
      <c r="B152" s="4" t="s">
        <v>299</v>
      </c>
      <c r="C152" s="5" t="s">
        <v>41</v>
      </c>
      <c r="D152" s="3" t="s">
        <v>32</v>
      </c>
      <c r="E152" s="3" t="s">
        <v>33</v>
      </c>
      <c r="F152" s="3" t="s">
        <v>33</v>
      </c>
      <c r="G152" s="3" t="s">
        <v>42</v>
      </c>
      <c r="H152" s="3"/>
      <c r="I152" s="3" t="s">
        <v>34</v>
      </c>
      <c r="J152" s="3" t="s">
        <v>35</v>
      </c>
      <c r="K152" s="3" t="s">
        <v>36</v>
      </c>
      <c r="L152" s="4" t="s">
        <v>43</v>
      </c>
      <c r="M152" s="6">
        <v>353409000000</v>
      </c>
      <c r="N152" s="6">
        <v>52031179451</v>
      </c>
      <c r="O152" s="6">
        <v>0</v>
      </c>
      <c r="P152" s="6">
        <v>405440179451</v>
      </c>
      <c r="Q152" s="6">
        <v>0</v>
      </c>
      <c r="R152" s="6">
        <v>382055858802</v>
      </c>
      <c r="S152" s="6">
        <v>23384320649</v>
      </c>
      <c r="T152" s="6">
        <v>382055858802</v>
      </c>
      <c r="U152" s="6">
        <v>382055858802</v>
      </c>
      <c r="V152" s="6">
        <v>382055858802</v>
      </c>
      <c r="W152" s="6">
        <v>382055858802</v>
      </c>
    </row>
    <row r="153" spans="1:23" ht="45" hidden="1" x14ac:dyDescent="0.25">
      <c r="A153" s="3" t="s">
        <v>298</v>
      </c>
      <c r="B153" s="4" t="s">
        <v>299</v>
      </c>
      <c r="C153" s="5" t="s">
        <v>300</v>
      </c>
      <c r="D153" s="3" t="s">
        <v>32</v>
      </c>
      <c r="E153" s="3" t="s">
        <v>33</v>
      </c>
      <c r="F153" s="3" t="s">
        <v>39</v>
      </c>
      <c r="G153" s="3" t="s">
        <v>33</v>
      </c>
      <c r="H153" s="3"/>
      <c r="I153" s="3" t="s">
        <v>34</v>
      </c>
      <c r="J153" s="3" t="s">
        <v>35</v>
      </c>
      <c r="K153" s="3" t="s">
        <v>36</v>
      </c>
      <c r="L153" s="4" t="s">
        <v>37</v>
      </c>
      <c r="M153" s="6">
        <v>79736000000</v>
      </c>
      <c r="N153" s="6">
        <v>0</v>
      </c>
      <c r="O153" s="6">
        <v>69097604007</v>
      </c>
      <c r="P153" s="6">
        <v>10638395993</v>
      </c>
      <c r="Q153" s="6">
        <v>0</v>
      </c>
      <c r="R153" s="6">
        <v>10638395993</v>
      </c>
      <c r="S153" s="6">
        <v>0</v>
      </c>
      <c r="T153" s="6">
        <v>10638395993</v>
      </c>
      <c r="U153" s="6">
        <v>10638395993</v>
      </c>
      <c r="V153" s="6">
        <v>10638395993</v>
      </c>
      <c r="W153" s="6">
        <v>10638395993</v>
      </c>
    </row>
    <row r="154" spans="1:23" ht="45" hidden="1" x14ac:dyDescent="0.25">
      <c r="A154" s="3" t="s">
        <v>298</v>
      </c>
      <c r="B154" s="4" t="s">
        <v>299</v>
      </c>
      <c r="C154" s="5" t="s">
        <v>301</v>
      </c>
      <c r="D154" s="3" t="s">
        <v>32</v>
      </c>
      <c r="E154" s="3" t="s">
        <v>33</v>
      </c>
      <c r="F154" s="3" t="s">
        <v>39</v>
      </c>
      <c r="G154" s="3" t="s">
        <v>39</v>
      </c>
      <c r="H154" s="3"/>
      <c r="I154" s="3" t="s">
        <v>34</v>
      </c>
      <c r="J154" s="3" t="s">
        <v>35</v>
      </c>
      <c r="K154" s="3" t="s">
        <v>36</v>
      </c>
      <c r="L154" s="4" t="s">
        <v>40</v>
      </c>
      <c r="M154" s="6">
        <v>29650000000</v>
      </c>
      <c r="N154" s="6">
        <v>0</v>
      </c>
      <c r="O154" s="6">
        <v>25989652131</v>
      </c>
      <c r="P154" s="6">
        <v>3660347869</v>
      </c>
      <c r="Q154" s="6">
        <v>0</v>
      </c>
      <c r="R154" s="6">
        <v>3220601968.1300001</v>
      </c>
      <c r="S154" s="6">
        <v>439745900.87</v>
      </c>
      <c r="T154" s="6">
        <v>3220601968.1300001</v>
      </c>
      <c r="U154" s="6">
        <v>3220601968.1300001</v>
      </c>
      <c r="V154" s="6">
        <v>3220601968.1300001</v>
      </c>
      <c r="W154" s="6">
        <v>3220601968.1300001</v>
      </c>
    </row>
    <row r="155" spans="1:23" ht="45" hidden="1" x14ac:dyDescent="0.25">
      <c r="A155" s="3" t="s">
        <v>298</v>
      </c>
      <c r="B155" s="4" t="s">
        <v>299</v>
      </c>
      <c r="C155" s="5" t="s">
        <v>302</v>
      </c>
      <c r="D155" s="3" t="s">
        <v>32</v>
      </c>
      <c r="E155" s="3" t="s">
        <v>33</v>
      </c>
      <c r="F155" s="3" t="s">
        <v>39</v>
      </c>
      <c r="G155" s="3" t="s">
        <v>42</v>
      </c>
      <c r="H155" s="3"/>
      <c r="I155" s="3" t="s">
        <v>34</v>
      </c>
      <c r="J155" s="3" t="s">
        <v>35</v>
      </c>
      <c r="K155" s="3" t="s">
        <v>36</v>
      </c>
      <c r="L155" s="4" t="s">
        <v>43</v>
      </c>
      <c r="M155" s="6">
        <v>33158000000</v>
      </c>
      <c r="N155" s="6">
        <v>0</v>
      </c>
      <c r="O155" s="6">
        <v>28303179451</v>
      </c>
      <c r="P155" s="6">
        <v>4854820549</v>
      </c>
      <c r="Q155" s="6">
        <v>0</v>
      </c>
      <c r="R155" s="6">
        <v>1771774552</v>
      </c>
      <c r="S155" s="6">
        <v>3083045997</v>
      </c>
      <c r="T155" s="6">
        <v>1771774552</v>
      </c>
      <c r="U155" s="6">
        <v>1701304552</v>
      </c>
      <c r="V155" s="6">
        <v>1701304552</v>
      </c>
      <c r="W155" s="6">
        <v>1701304552</v>
      </c>
    </row>
    <row r="156" spans="1:23" ht="45" hidden="1" x14ac:dyDescent="0.25">
      <c r="A156" s="3" t="s">
        <v>298</v>
      </c>
      <c r="B156" s="4" t="s">
        <v>299</v>
      </c>
      <c r="C156" s="5" t="s">
        <v>48</v>
      </c>
      <c r="D156" s="3" t="s">
        <v>32</v>
      </c>
      <c r="E156" s="3" t="s">
        <v>39</v>
      </c>
      <c r="F156" s="3"/>
      <c r="G156" s="3"/>
      <c r="H156" s="3"/>
      <c r="I156" s="3" t="s">
        <v>34</v>
      </c>
      <c r="J156" s="3" t="s">
        <v>35</v>
      </c>
      <c r="K156" s="3" t="s">
        <v>36</v>
      </c>
      <c r="L156" s="4" t="s">
        <v>49</v>
      </c>
      <c r="M156" s="6">
        <v>199125000000</v>
      </c>
      <c r="N156" s="6">
        <v>183050000000</v>
      </c>
      <c r="O156" s="6">
        <v>12390667926</v>
      </c>
      <c r="P156" s="6">
        <v>369784332074</v>
      </c>
      <c r="Q156" s="6">
        <v>0</v>
      </c>
      <c r="R156" s="6">
        <v>354021187538.65997</v>
      </c>
      <c r="S156" s="6">
        <v>15763144535.34</v>
      </c>
      <c r="T156" s="6">
        <v>354021187538.65997</v>
      </c>
      <c r="U156" s="6">
        <v>228083083255.29001</v>
      </c>
      <c r="V156" s="6">
        <v>222688609363.88</v>
      </c>
      <c r="W156" s="6">
        <v>222688609363.88</v>
      </c>
    </row>
    <row r="157" spans="1:23" ht="45" hidden="1" x14ac:dyDescent="0.25">
      <c r="A157" s="3" t="s">
        <v>298</v>
      </c>
      <c r="B157" s="4" t="s">
        <v>299</v>
      </c>
      <c r="C157" s="5" t="s">
        <v>48</v>
      </c>
      <c r="D157" s="3" t="s">
        <v>32</v>
      </c>
      <c r="E157" s="3" t="s">
        <v>39</v>
      </c>
      <c r="F157" s="3"/>
      <c r="G157" s="3"/>
      <c r="H157" s="3"/>
      <c r="I157" s="3" t="s">
        <v>281</v>
      </c>
      <c r="J157" s="3" t="s">
        <v>282</v>
      </c>
      <c r="K157" s="3" t="s">
        <v>36</v>
      </c>
      <c r="L157" s="4" t="s">
        <v>49</v>
      </c>
      <c r="M157" s="6">
        <v>4030000000</v>
      </c>
      <c r="N157" s="6">
        <v>0</v>
      </c>
      <c r="O157" s="6">
        <v>0</v>
      </c>
      <c r="P157" s="6">
        <v>4030000000</v>
      </c>
      <c r="Q157" s="6">
        <v>0</v>
      </c>
      <c r="R157" s="6">
        <v>2895624119.71</v>
      </c>
      <c r="S157" s="6">
        <v>1134375880.29</v>
      </c>
      <c r="T157" s="6">
        <v>2895624119.71</v>
      </c>
      <c r="U157" s="6">
        <v>2895624119.71</v>
      </c>
      <c r="V157" s="6">
        <v>2290914074.71</v>
      </c>
      <c r="W157" s="6">
        <v>2290914074.71</v>
      </c>
    </row>
    <row r="158" spans="1:23" ht="45" hidden="1" x14ac:dyDescent="0.25">
      <c r="A158" s="3" t="s">
        <v>298</v>
      </c>
      <c r="B158" s="4" t="s">
        <v>299</v>
      </c>
      <c r="C158" s="5" t="s">
        <v>48</v>
      </c>
      <c r="D158" s="3" t="s">
        <v>32</v>
      </c>
      <c r="E158" s="3" t="s">
        <v>39</v>
      </c>
      <c r="F158" s="3"/>
      <c r="G158" s="3"/>
      <c r="H158" s="3"/>
      <c r="I158" s="3" t="s">
        <v>281</v>
      </c>
      <c r="J158" s="3" t="s">
        <v>283</v>
      </c>
      <c r="K158" s="3" t="s">
        <v>36</v>
      </c>
      <c r="L158" s="4" t="s">
        <v>49</v>
      </c>
      <c r="M158" s="6">
        <v>4196000000</v>
      </c>
      <c r="N158" s="6">
        <v>0</v>
      </c>
      <c r="O158" s="6">
        <v>0</v>
      </c>
      <c r="P158" s="6">
        <v>4196000000</v>
      </c>
      <c r="Q158" s="6">
        <v>0</v>
      </c>
      <c r="R158" s="6">
        <v>3481914218.8000002</v>
      </c>
      <c r="S158" s="6">
        <v>714085781.20000005</v>
      </c>
      <c r="T158" s="6">
        <v>3481914218.8000002</v>
      </c>
      <c r="U158" s="6">
        <v>3374193219</v>
      </c>
      <c r="V158" s="6">
        <v>3374193219</v>
      </c>
      <c r="W158" s="6">
        <v>3374193219</v>
      </c>
    </row>
    <row r="159" spans="1:23" ht="45" hidden="1" x14ac:dyDescent="0.25">
      <c r="A159" s="3" t="s">
        <v>298</v>
      </c>
      <c r="B159" s="4" t="s">
        <v>299</v>
      </c>
      <c r="C159" s="5" t="s">
        <v>53</v>
      </c>
      <c r="D159" s="3" t="s">
        <v>32</v>
      </c>
      <c r="E159" s="3" t="s">
        <v>42</v>
      </c>
      <c r="F159" s="3" t="s">
        <v>39</v>
      </c>
      <c r="G159" s="3" t="s">
        <v>39</v>
      </c>
      <c r="H159" s="3"/>
      <c r="I159" s="3" t="s">
        <v>34</v>
      </c>
      <c r="J159" s="3" t="s">
        <v>35</v>
      </c>
      <c r="K159" s="3" t="s">
        <v>36</v>
      </c>
      <c r="L159" s="4" t="s">
        <v>54</v>
      </c>
      <c r="M159" s="6">
        <v>610000000</v>
      </c>
      <c r="N159" s="6">
        <v>0</v>
      </c>
      <c r="O159" s="6">
        <v>0</v>
      </c>
      <c r="P159" s="6">
        <v>610000000</v>
      </c>
      <c r="Q159" s="6">
        <v>0</v>
      </c>
      <c r="R159" s="6">
        <v>440110056.19999999</v>
      </c>
      <c r="S159" s="6">
        <v>169889943.80000001</v>
      </c>
      <c r="T159" s="6">
        <v>440110056.19999999</v>
      </c>
      <c r="U159" s="6">
        <v>440110056.19999999</v>
      </c>
      <c r="V159" s="6">
        <v>440110056.19999999</v>
      </c>
      <c r="W159" s="6">
        <v>440110056.19999999</v>
      </c>
    </row>
    <row r="160" spans="1:23" ht="45" hidden="1" x14ac:dyDescent="0.25">
      <c r="A160" s="3" t="s">
        <v>298</v>
      </c>
      <c r="B160" s="4" t="s">
        <v>299</v>
      </c>
      <c r="C160" s="5" t="s">
        <v>70</v>
      </c>
      <c r="D160" s="3" t="s">
        <v>32</v>
      </c>
      <c r="E160" s="3" t="s">
        <v>42</v>
      </c>
      <c r="F160" s="3" t="s">
        <v>42</v>
      </c>
      <c r="G160" s="3" t="s">
        <v>33</v>
      </c>
      <c r="H160" s="3" t="s">
        <v>71</v>
      </c>
      <c r="I160" s="3" t="s">
        <v>34</v>
      </c>
      <c r="J160" s="3" t="s">
        <v>35</v>
      </c>
      <c r="K160" s="3" t="s">
        <v>36</v>
      </c>
      <c r="L160" s="4" t="s">
        <v>72</v>
      </c>
      <c r="M160" s="6">
        <v>32655000000</v>
      </c>
      <c r="N160" s="6">
        <v>100000000000</v>
      </c>
      <c r="O160" s="6">
        <v>129407400000</v>
      </c>
      <c r="P160" s="6">
        <v>3247600000</v>
      </c>
      <c r="Q160" s="6">
        <v>3247600000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>
        <v>0</v>
      </c>
    </row>
    <row r="161" spans="1:23" ht="45" hidden="1" x14ac:dyDescent="0.25">
      <c r="A161" s="3" t="s">
        <v>298</v>
      </c>
      <c r="B161" s="4" t="s">
        <v>299</v>
      </c>
      <c r="C161" s="5" t="s">
        <v>144</v>
      </c>
      <c r="D161" s="3" t="s">
        <v>32</v>
      </c>
      <c r="E161" s="3" t="s">
        <v>42</v>
      </c>
      <c r="F161" s="3" t="s">
        <v>45</v>
      </c>
      <c r="G161" s="3" t="s">
        <v>39</v>
      </c>
      <c r="H161" s="3" t="s">
        <v>82</v>
      </c>
      <c r="I161" s="3" t="s">
        <v>34</v>
      </c>
      <c r="J161" s="3" t="s">
        <v>35</v>
      </c>
      <c r="K161" s="3" t="s">
        <v>36</v>
      </c>
      <c r="L161" s="4" t="s">
        <v>145</v>
      </c>
      <c r="M161" s="6">
        <v>11543000000</v>
      </c>
      <c r="N161" s="6">
        <v>0</v>
      </c>
      <c r="O161" s="6">
        <v>0</v>
      </c>
      <c r="P161" s="6">
        <v>11543000000</v>
      </c>
      <c r="Q161" s="6">
        <v>0</v>
      </c>
      <c r="R161" s="6">
        <v>4417533520.1400003</v>
      </c>
      <c r="S161" s="6">
        <v>7125466479.8599997</v>
      </c>
      <c r="T161" s="6">
        <v>4417533520.1400003</v>
      </c>
      <c r="U161" s="6">
        <v>4417533520.1400003</v>
      </c>
      <c r="V161" s="6">
        <v>4417533520.1400003</v>
      </c>
      <c r="W161" s="6">
        <v>4417533520.1400003</v>
      </c>
    </row>
    <row r="162" spans="1:23" ht="45" hidden="1" x14ac:dyDescent="0.25">
      <c r="A162" s="3" t="s">
        <v>298</v>
      </c>
      <c r="B162" s="4" t="s">
        <v>299</v>
      </c>
      <c r="C162" s="5" t="s">
        <v>156</v>
      </c>
      <c r="D162" s="3" t="s">
        <v>32</v>
      </c>
      <c r="E162" s="3" t="s">
        <v>42</v>
      </c>
      <c r="F162" s="3" t="s">
        <v>35</v>
      </c>
      <c r="G162" s="3"/>
      <c r="H162" s="3"/>
      <c r="I162" s="3" t="s">
        <v>34</v>
      </c>
      <c r="J162" s="3" t="s">
        <v>35</v>
      </c>
      <c r="K162" s="3" t="s">
        <v>36</v>
      </c>
      <c r="L162" s="4" t="s">
        <v>157</v>
      </c>
      <c r="M162" s="6">
        <v>0</v>
      </c>
      <c r="N162" s="6">
        <v>17963178190</v>
      </c>
      <c r="O162" s="6">
        <v>0</v>
      </c>
      <c r="P162" s="6">
        <v>17963178190</v>
      </c>
      <c r="Q162" s="6">
        <v>0</v>
      </c>
      <c r="R162" s="6">
        <v>17935628448</v>
      </c>
      <c r="S162" s="6">
        <v>27549742</v>
      </c>
      <c r="T162" s="6">
        <v>17935628448</v>
      </c>
      <c r="U162" s="6">
        <v>9177380299</v>
      </c>
      <c r="V162" s="6">
        <v>9177380299</v>
      </c>
      <c r="W162" s="6">
        <v>9177380299</v>
      </c>
    </row>
    <row r="163" spans="1:23" ht="45" hidden="1" x14ac:dyDescent="0.25">
      <c r="A163" s="3" t="s">
        <v>298</v>
      </c>
      <c r="B163" s="4" t="s">
        <v>299</v>
      </c>
      <c r="C163" s="5" t="s">
        <v>303</v>
      </c>
      <c r="D163" s="3" t="s">
        <v>32</v>
      </c>
      <c r="E163" s="3" t="s">
        <v>304</v>
      </c>
      <c r="F163" s="3" t="s">
        <v>45</v>
      </c>
      <c r="G163" s="3"/>
      <c r="H163" s="3"/>
      <c r="I163" s="3" t="s">
        <v>34</v>
      </c>
      <c r="J163" s="3" t="s">
        <v>35</v>
      </c>
      <c r="K163" s="3" t="s">
        <v>36</v>
      </c>
      <c r="L163" s="4" t="s">
        <v>305</v>
      </c>
      <c r="M163" s="6">
        <v>30000000000</v>
      </c>
      <c r="N163" s="6">
        <v>130670114000</v>
      </c>
      <c r="O163" s="6">
        <v>0</v>
      </c>
      <c r="P163" s="6">
        <v>160670114000</v>
      </c>
      <c r="Q163" s="6">
        <v>0</v>
      </c>
      <c r="R163" s="6">
        <v>160493962801</v>
      </c>
      <c r="S163" s="6">
        <v>176151199</v>
      </c>
      <c r="T163" s="6">
        <v>160493962801</v>
      </c>
      <c r="U163" s="6">
        <v>127638677801</v>
      </c>
      <c r="V163" s="6">
        <v>127638677801</v>
      </c>
      <c r="W163" s="6">
        <v>127638677801</v>
      </c>
    </row>
    <row r="164" spans="1:23" ht="45" hidden="1" x14ac:dyDescent="0.25">
      <c r="A164" s="3" t="s">
        <v>298</v>
      </c>
      <c r="B164" s="4" t="s">
        <v>299</v>
      </c>
      <c r="C164" s="5" t="s">
        <v>173</v>
      </c>
      <c r="D164" s="3" t="s">
        <v>32</v>
      </c>
      <c r="E164" s="3" t="s">
        <v>154</v>
      </c>
      <c r="F164" s="3" t="s">
        <v>33</v>
      </c>
      <c r="G164" s="3"/>
      <c r="H164" s="3"/>
      <c r="I164" s="3" t="s">
        <v>34</v>
      </c>
      <c r="J164" s="3" t="s">
        <v>35</v>
      </c>
      <c r="K164" s="3" t="s">
        <v>36</v>
      </c>
      <c r="L164" s="4" t="s">
        <v>174</v>
      </c>
      <c r="M164" s="6">
        <v>5015000000</v>
      </c>
      <c r="N164" s="6">
        <v>1327173000</v>
      </c>
      <c r="O164" s="6">
        <v>0</v>
      </c>
      <c r="P164" s="6">
        <v>6342173000</v>
      </c>
      <c r="Q164" s="6">
        <v>0</v>
      </c>
      <c r="R164" s="6">
        <v>5718464575.0299997</v>
      </c>
      <c r="S164" s="6">
        <v>623708424.97000003</v>
      </c>
      <c r="T164" s="6">
        <v>5718464575.0299997</v>
      </c>
      <c r="U164" s="6">
        <v>5713292986.0299997</v>
      </c>
      <c r="V164" s="6">
        <v>5713292986.0299997</v>
      </c>
      <c r="W164" s="6">
        <v>5713292986.0299997</v>
      </c>
    </row>
    <row r="165" spans="1:23" ht="45" hidden="1" x14ac:dyDescent="0.25">
      <c r="A165" s="3" t="s">
        <v>298</v>
      </c>
      <c r="B165" s="4" t="s">
        <v>299</v>
      </c>
      <c r="C165" s="5" t="s">
        <v>175</v>
      </c>
      <c r="D165" s="3" t="s">
        <v>32</v>
      </c>
      <c r="E165" s="3" t="s">
        <v>154</v>
      </c>
      <c r="F165" s="3" t="s">
        <v>42</v>
      </c>
      <c r="G165" s="3"/>
      <c r="H165" s="3"/>
      <c r="I165" s="3" t="s">
        <v>34</v>
      </c>
      <c r="J165" s="3" t="s">
        <v>35</v>
      </c>
      <c r="K165" s="3" t="s">
        <v>36</v>
      </c>
      <c r="L165" s="4" t="s">
        <v>176</v>
      </c>
      <c r="M165" s="6">
        <v>194000000</v>
      </c>
      <c r="N165" s="6">
        <v>0</v>
      </c>
      <c r="O165" s="6">
        <v>0</v>
      </c>
      <c r="P165" s="6">
        <v>194000000</v>
      </c>
      <c r="Q165" s="6">
        <v>0</v>
      </c>
      <c r="R165" s="6">
        <v>48960678.439999998</v>
      </c>
      <c r="S165" s="6">
        <v>145039321.56</v>
      </c>
      <c r="T165" s="6">
        <v>48960678.439999998</v>
      </c>
      <c r="U165" s="6">
        <v>48880478.439999998</v>
      </c>
      <c r="V165" s="6">
        <v>48880478.439999998</v>
      </c>
      <c r="W165" s="6">
        <v>48880478.439999998</v>
      </c>
    </row>
    <row r="166" spans="1:23" ht="45" hidden="1" x14ac:dyDescent="0.25">
      <c r="A166" s="3" t="s">
        <v>298</v>
      </c>
      <c r="B166" s="4" t="s">
        <v>299</v>
      </c>
      <c r="C166" s="5" t="s">
        <v>177</v>
      </c>
      <c r="D166" s="3" t="s">
        <v>32</v>
      </c>
      <c r="E166" s="3" t="s">
        <v>154</v>
      </c>
      <c r="F166" s="3" t="s">
        <v>45</v>
      </c>
      <c r="G166" s="3" t="s">
        <v>33</v>
      </c>
      <c r="H166" s="3"/>
      <c r="I166" s="3" t="s">
        <v>34</v>
      </c>
      <c r="J166" s="3" t="s">
        <v>73</v>
      </c>
      <c r="K166" s="3" t="s">
        <v>74</v>
      </c>
      <c r="L166" s="4" t="s">
        <v>178</v>
      </c>
      <c r="M166" s="6">
        <v>4078000000</v>
      </c>
      <c r="N166" s="6">
        <v>0</v>
      </c>
      <c r="O166" s="6">
        <v>0</v>
      </c>
      <c r="P166" s="6">
        <v>4078000000</v>
      </c>
      <c r="Q166" s="6">
        <v>0</v>
      </c>
      <c r="R166" s="6">
        <v>3833055819</v>
      </c>
      <c r="S166" s="6">
        <v>244944181</v>
      </c>
      <c r="T166" s="6">
        <v>3833055819</v>
      </c>
      <c r="U166" s="6">
        <v>3833055819</v>
      </c>
      <c r="V166" s="6">
        <v>3833055819</v>
      </c>
      <c r="W166" s="6">
        <v>3833055819</v>
      </c>
    </row>
    <row r="167" spans="1:23" ht="45" hidden="1" x14ac:dyDescent="0.25">
      <c r="A167" s="3" t="s">
        <v>298</v>
      </c>
      <c r="B167" s="4" t="s">
        <v>299</v>
      </c>
      <c r="C167" s="5" t="s">
        <v>177</v>
      </c>
      <c r="D167" s="3" t="s">
        <v>32</v>
      </c>
      <c r="E167" s="3" t="s">
        <v>154</v>
      </c>
      <c r="F167" s="3" t="s">
        <v>45</v>
      </c>
      <c r="G167" s="3" t="s">
        <v>33</v>
      </c>
      <c r="H167" s="3"/>
      <c r="I167" s="3" t="s">
        <v>281</v>
      </c>
      <c r="J167" s="3" t="s">
        <v>283</v>
      </c>
      <c r="K167" s="3" t="s">
        <v>36</v>
      </c>
      <c r="L167" s="4" t="s">
        <v>178</v>
      </c>
      <c r="M167" s="6">
        <v>200000000</v>
      </c>
      <c r="N167" s="6">
        <v>0</v>
      </c>
      <c r="O167" s="6">
        <v>0</v>
      </c>
      <c r="P167" s="6">
        <v>200000000</v>
      </c>
      <c r="Q167" s="6">
        <v>0</v>
      </c>
      <c r="R167" s="6">
        <v>0</v>
      </c>
      <c r="S167" s="6">
        <v>200000000</v>
      </c>
      <c r="T167" s="6">
        <v>0</v>
      </c>
      <c r="U167" s="6">
        <v>0</v>
      </c>
      <c r="V167" s="6">
        <v>0</v>
      </c>
      <c r="W167" s="6">
        <v>0</v>
      </c>
    </row>
    <row r="168" spans="1:23" ht="45" hidden="1" x14ac:dyDescent="0.25">
      <c r="A168" s="3" t="s">
        <v>298</v>
      </c>
      <c r="B168" s="4" t="s">
        <v>299</v>
      </c>
      <c r="C168" s="5" t="s">
        <v>306</v>
      </c>
      <c r="D168" s="3" t="s">
        <v>32</v>
      </c>
      <c r="E168" s="3" t="s">
        <v>154</v>
      </c>
      <c r="F168" s="3" t="s">
        <v>45</v>
      </c>
      <c r="G168" s="3" t="s">
        <v>45</v>
      </c>
      <c r="H168" s="3"/>
      <c r="I168" s="3" t="s">
        <v>34</v>
      </c>
      <c r="J168" s="3" t="s">
        <v>35</v>
      </c>
      <c r="K168" s="3" t="s">
        <v>36</v>
      </c>
      <c r="L168" s="4" t="s">
        <v>307</v>
      </c>
      <c r="M168" s="6">
        <v>0</v>
      </c>
      <c r="N168" s="6">
        <v>10000000</v>
      </c>
      <c r="O168" s="6">
        <v>0</v>
      </c>
      <c r="P168" s="6">
        <v>10000000</v>
      </c>
      <c r="Q168" s="6">
        <v>0</v>
      </c>
      <c r="R168" s="6">
        <v>5208000</v>
      </c>
      <c r="S168" s="6">
        <v>4792000</v>
      </c>
      <c r="T168" s="6">
        <v>5208000</v>
      </c>
      <c r="U168" s="6">
        <v>5208000</v>
      </c>
      <c r="V168" s="6">
        <v>5208000</v>
      </c>
      <c r="W168" s="6">
        <v>5208000</v>
      </c>
    </row>
    <row r="169" spans="1:23" ht="45" hidden="1" x14ac:dyDescent="0.25">
      <c r="A169" s="3" t="s">
        <v>298</v>
      </c>
      <c r="B169" s="4" t="s">
        <v>299</v>
      </c>
      <c r="C169" s="5" t="s">
        <v>308</v>
      </c>
      <c r="D169" s="3" t="s">
        <v>183</v>
      </c>
      <c r="E169" s="3" t="s">
        <v>213</v>
      </c>
      <c r="F169" s="3" t="s">
        <v>185</v>
      </c>
      <c r="G169" s="3" t="s">
        <v>189</v>
      </c>
      <c r="H169" s="3"/>
      <c r="I169" s="3" t="s">
        <v>34</v>
      </c>
      <c r="J169" s="3" t="s">
        <v>73</v>
      </c>
      <c r="K169" s="3" t="s">
        <v>36</v>
      </c>
      <c r="L169" s="4" t="s">
        <v>309</v>
      </c>
      <c r="M169" s="6">
        <v>3000000000</v>
      </c>
      <c r="N169" s="6">
        <v>0</v>
      </c>
      <c r="O169" s="6">
        <v>0</v>
      </c>
      <c r="P169" s="6">
        <v>3000000000</v>
      </c>
      <c r="Q169" s="6">
        <v>0</v>
      </c>
      <c r="R169" s="6">
        <v>2614281136</v>
      </c>
      <c r="S169" s="6">
        <v>385718864</v>
      </c>
      <c r="T169" s="6">
        <v>2614281136</v>
      </c>
      <c r="U169" s="6">
        <v>2076412249.3599999</v>
      </c>
      <c r="V169" s="6">
        <v>2036142596</v>
      </c>
      <c r="W169" s="6">
        <v>2036142596</v>
      </c>
    </row>
    <row r="170" spans="1:23" ht="45" hidden="1" x14ac:dyDescent="0.25">
      <c r="A170" s="3" t="s">
        <v>298</v>
      </c>
      <c r="B170" s="4" t="s">
        <v>299</v>
      </c>
      <c r="C170" s="5" t="s">
        <v>310</v>
      </c>
      <c r="D170" s="3" t="s">
        <v>183</v>
      </c>
      <c r="E170" s="3" t="s">
        <v>213</v>
      </c>
      <c r="F170" s="3" t="s">
        <v>185</v>
      </c>
      <c r="G170" s="3" t="s">
        <v>192</v>
      </c>
      <c r="H170" s="3"/>
      <c r="I170" s="3" t="s">
        <v>34</v>
      </c>
      <c r="J170" s="3" t="s">
        <v>73</v>
      </c>
      <c r="K170" s="3" t="s">
        <v>36</v>
      </c>
      <c r="L170" s="4" t="s">
        <v>311</v>
      </c>
      <c r="M170" s="6">
        <v>4000000000</v>
      </c>
      <c r="N170" s="6">
        <v>0</v>
      </c>
      <c r="O170" s="6">
        <v>0</v>
      </c>
      <c r="P170" s="6">
        <v>4000000000</v>
      </c>
      <c r="Q170" s="6">
        <v>0</v>
      </c>
      <c r="R170" s="6">
        <v>3882327693.73</v>
      </c>
      <c r="S170" s="6">
        <v>117672306.27</v>
      </c>
      <c r="T170" s="6">
        <v>3882327693.73</v>
      </c>
      <c r="U170" s="6">
        <v>923661537.32000005</v>
      </c>
      <c r="V170" s="6">
        <v>782682779.32000005</v>
      </c>
      <c r="W170" s="6">
        <v>782682779.32000005</v>
      </c>
    </row>
    <row r="171" spans="1:23" ht="45" hidden="1" x14ac:dyDescent="0.25">
      <c r="A171" s="3" t="s">
        <v>298</v>
      </c>
      <c r="B171" s="4" t="s">
        <v>299</v>
      </c>
      <c r="C171" s="5" t="s">
        <v>312</v>
      </c>
      <c r="D171" s="3" t="s">
        <v>183</v>
      </c>
      <c r="E171" s="3" t="s">
        <v>213</v>
      </c>
      <c r="F171" s="3" t="s">
        <v>185</v>
      </c>
      <c r="G171" s="3" t="s">
        <v>248</v>
      </c>
      <c r="H171" s="3"/>
      <c r="I171" s="3" t="s">
        <v>34</v>
      </c>
      <c r="J171" s="3" t="s">
        <v>73</v>
      </c>
      <c r="K171" s="3" t="s">
        <v>36</v>
      </c>
      <c r="L171" s="4" t="s">
        <v>313</v>
      </c>
      <c r="M171" s="6">
        <v>30300000000</v>
      </c>
      <c r="N171" s="6">
        <v>0</v>
      </c>
      <c r="O171" s="6">
        <v>0</v>
      </c>
      <c r="P171" s="6">
        <v>30300000000</v>
      </c>
      <c r="Q171" s="6">
        <v>0</v>
      </c>
      <c r="R171" s="6">
        <v>28695416570.139999</v>
      </c>
      <c r="S171" s="6">
        <v>1604583429.8599999</v>
      </c>
      <c r="T171" s="6">
        <v>28695416570.139999</v>
      </c>
      <c r="U171" s="6">
        <v>25030522086.880001</v>
      </c>
      <c r="V171" s="6">
        <v>23923885452.48</v>
      </c>
      <c r="W171" s="6">
        <v>23923885452.48</v>
      </c>
    </row>
    <row r="172" spans="1:23" ht="45" hidden="1" x14ac:dyDescent="0.25">
      <c r="A172" s="3" t="s">
        <v>298</v>
      </c>
      <c r="B172" s="4" t="s">
        <v>299</v>
      </c>
      <c r="C172" s="5" t="s">
        <v>314</v>
      </c>
      <c r="D172" s="3" t="s">
        <v>183</v>
      </c>
      <c r="E172" s="3" t="s">
        <v>213</v>
      </c>
      <c r="F172" s="3" t="s">
        <v>185</v>
      </c>
      <c r="G172" s="3" t="s">
        <v>251</v>
      </c>
      <c r="H172" s="3"/>
      <c r="I172" s="3" t="s">
        <v>34</v>
      </c>
      <c r="J172" s="3" t="s">
        <v>73</v>
      </c>
      <c r="K172" s="3" t="s">
        <v>36</v>
      </c>
      <c r="L172" s="4" t="s">
        <v>315</v>
      </c>
      <c r="M172" s="6">
        <v>64900000000</v>
      </c>
      <c r="N172" s="6">
        <v>0</v>
      </c>
      <c r="O172" s="6">
        <v>0</v>
      </c>
      <c r="P172" s="6">
        <v>64900000000</v>
      </c>
      <c r="Q172" s="6">
        <v>0</v>
      </c>
      <c r="R172" s="6">
        <v>59872175700.360001</v>
      </c>
      <c r="S172" s="6">
        <v>5027824299.6400003</v>
      </c>
      <c r="T172" s="6">
        <v>59872175700.360001</v>
      </c>
      <c r="U172" s="6">
        <v>34464469337.419998</v>
      </c>
      <c r="V172" s="6">
        <v>34415689565.419998</v>
      </c>
      <c r="W172" s="6">
        <v>34415689565.419998</v>
      </c>
    </row>
    <row r="173" spans="1:23" ht="67.5" hidden="1" x14ac:dyDescent="0.25">
      <c r="A173" s="3" t="s">
        <v>298</v>
      </c>
      <c r="B173" s="4" t="s">
        <v>299</v>
      </c>
      <c r="C173" s="5" t="s">
        <v>220</v>
      </c>
      <c r="D173" s="3" t="s">
        <v>183</v>
      </c>
      <c r="E173" s="3" t="s">
        <v>217</v>
      </c>
      <c r="F173" s="3" t="s">
        <v>185</v>
      </c>
      <c r="G173" s="3" t="s">
        <v>221</v>
      </c>
      <c r="H173" s="3"/>
      <c r="I173" s="3" t="s">
        <v>34</v>
      </c>
      <c r="J173" s="3" t="s">
        <v>73</v>
      </c>
      <c r="K173" s="3" t="s">
        <v>36</v>
      </c>
      <c r="L173" s="4" t="s">
        <v>316</v>
      </c>
      <c r="M173" s="6">
        <v>10000000000</v>
      </c>
      <c r="N173" s="6">
        <v>0</v>
      </c>
      <c r="O173" s="6">
        <v>2739000000</v>
      </c>
      <c r="P173" s="6">
        <v>7261000000</v>
      </c>
      <c r="Q173" s="6">
        <v>0</v>
      </c>
      <c r="R173" s="6">
        <v>6899970091.0600004</v>
      </c>
      <c r="S173" s="6">
        <v>361029908.94</v>
      </c>
      <c r="T173" s="6">
        <v>6899970091.0600004</v>
      </c>
      <c r="U173" s="6">
        <v>3121778207.9400001</v>
      </c>
      <c r="V173" s="6">
        <v>2884239738.6700001</v>
      </c>
      <c r="W173" s="6">
        <v>2884239738.6700001</v>
      </c>
    </row>
    <row r="174" spans="1:23" ht="67.5" hidden="1" x14ac:dyDescent="0.25">
      <c r="A174" s="3" t="s">
        <v>298</v>
      </c>
      <c r="B174" s="4" t="s">
        <v>299</v>
      </c>
      <c r="C174" s="5" t="s">
        <v>223</v>
      </c>
      <c r="D174" s="3" t="s">
        <v>183</v>
      </c>
      <c r="E174" s="3" t="s">
        <v>217</v>
      </c>
      <c r="F174" s="3" t="s">
        <v>185</v>
      </c>
      <c r="G174" s="3" t="s">
        <v>186</v>
      </c>
      <c r="H174" s="3" t="s">
        <v>1</v>
      </c>
      <c r="I174" s="3" t="s">
        <v>34</v>
      </c>
      <c r="J174" s="3" t="s">
        <v>73</v>
      </c>
      <c r="K174" s="3" t="s">
        <v>36</v>
      </c>
      <c r="L174" s="4" t="s">
        <v>317</v>
      </c>
      <c r="M174" s="6">
        <v>0</v>
      </c>
      <c r="N174" s="6">
        <v>2739000000</v>
      </c>
      <c r="O174" s="6">
        <v>0</v>
      </c>
      <c r="P174" s="6">
        <v>2739000000</v>
      </c>
      <c r="Q174" s="6">
        <v>0</v>
      </c>
      <c r="R174" s="6">
        <v>2676337552</v>
      </c>
      <c r="S174" s="6">
        <v>62662448</v>
      </c>
      <c r="T174" s="6">
        <v>2676337552</v>
      </c>
      <c r="U174" s="6">
        <v>0</v>
      </c>
      <c r="V174" s="6">
        <v>0</v>
      </c>
      <c r="W174" s="6">
        <v>0</v>
      </c>
    </row>
    <row r="175" spans="1:23" ht="22.5" hidden="1" x14ac:dyDescent="0.25">
      <c r="A175" s="3" t="s">
        <v>318</v>
      </c>
      <c r="B175" s="4" t="s">
        <v>319</v>
      </c>
      <c r="C175" s="5" t="s">
        <v>31</v>
      </c>
      <c r="D175" s="3" t="s">
        <v>32</v>
      </c>
      <c r="E175" s="3" t="s">
        <v>33</v>
      </c>
      <c r="F175" s="3" t="s">
        <v>33</v>
      </c>
      <c r="G175" s="3" t="s">
        <v>33</v>
      </c>
      <c r="H175" s="3"/>
      <c r="I175" s="3" t="s">
        <v>34</v>
      </c>
      <c r="J175" s="3" t="s">
        <v>35</v>
      </c>
      <c r="K175" s="3" t="s">
        <v>36</v>
      </c>
      <c r="L175" s="4" t="s">
        <v>37</v>
      </c>
      <c r="M175" s="6">
        <v>12070000000</v>
      </c>
      <c r="N175" s="6">
        <v>844000000</v>
      </c>
      <c r="O175" s="6">
        <v>0</v>
      </c>
      <c r="P175" s="6">
        <v>12914000000</v>
      </c>
      <c r="Q175" s="6">
        <v>0</v>
      </c>
      <c r="R175" s="6">
        <v>12710125399</v>
      </c>
      <c r="S175" s="6">
        <v>203874601</v>
      </c>
      <c r="T175" s="6">
        <v>12710125399</v>
      </c>
      <c r="U175" s="6">
        <v>12705844041</v>
      </c>
      <c r="V175" s="6">
        <v>12705844041</v>
      </c>
      <c r="W175" s="6">
        <v>12705844041</v>
      </c>
    </row>
    <row r="176" spans="1:23" ht="22.5" hidden="1" x14ac:dyDescent="0.25">
      <c r="A176" s="3" t="s">
        <v>318</v>
      </c>
      <c r="B176" s="4" t="s">
        <v>319</v>
      </c>
      <c r="C176" s="5" t="s">
        <v>38</v>
      </c>
      <c r="D176" s="3" t="s">
        <v>32</v>
      </c>
      <c r="E176" s="3" t="s">
        <v>33</v>
      </c>
      <c r="F176" s="3" t="s">
        <v>33</v>
      </c>
      <c r="G176" s="3" t="s">
        <v>39</v>
      </c>
      <c r="H176" s="3"/>
      <c r="I176" s="3" t="s">
        <v>34</v>
      </c>
      <c r="J176" s="3" t="s">
        <v>35</v>
      </c>
      <c r="K176" s="3" t="s">
        <v>36</v>
      </c>
      <c r="L176" s="4" t="s">
        <v>40</v>
      </c>
      <c r="M176" s="6">
        <v>4367000000</v>
      </c>
      <c r="N176" s="6">
        <v>337000000</v>
      </c>
      <c r="O176" s="6">
        <v>0</v>
      </c>
      <c r="P176" s="6">
        <v>4704000000</v>
      </c>
      <c r="Q176" s="6">
        <v>0</v>
      </c>
      <c r="R176" s="6">
        <v>4538928351</v>
      </c>
      <c r="S176" s="6">
        <v>165071649</v>
      </c>
      <c r="T176" s="6">
        <v>4538928351</v>
      </c>
      <c r="U176" s="6">
        <v>4538928351</v>
      </c>
      <c r="V176" s="6">
        <v>4538928351</v>
      </c>
      <c r="W176" s="6">
        <v>4538928351</v>
      </c>
    </row>
    <row r="177" spans="1:23" ht="33.75" hidden="1" x14ac:dyDescent="0.25">
      <c r="A177" s="3" t="s">
        <v>318</v>
      </c>
      <c r="B177" s="4" t="s">
        <v>319</v>
      </c>
      <c r="C177" s="5" t="s">
        <v>41</v>
      </c>
      <c r="D177" s="3" t="s">
        <v>32</v>
      </c>
      <c r="E177" s="3" t="s">
        <v>33</v>
      </c>
      <c r="F177" s="3" t="s">
        <v>33</v>
      </c>
      <c r="G177" s="3" t="s">
        <v>42</v>
      </c>
      <c r="H177" s="3"/>
      <c r="I177" s="3" t="s">
        <v>34</v>
      </c>
      <c r="J177" s="3" t="s">
        <v>35</v>
      </c>
      <c r="K177" s="3" t="s">
        <v>36</v>
      </c>
      <c r="L177" s="4" t="s">
        <v>43</v>
      </c>
      <c r="M177" s="6">
        <v>813000000</v>
      </c>
      <c r="N177" s="6">
        <v>77000000</v>
      </c>
      <c r="O177" s="6">
        <v>0</v>
      </c>
      <c r="P177" s="6">
        <v>890000000</v>
      </c>
      <c r="Q177" s="6">
        <v>0</v>
      </c>
      <c r="R177" s="6">
        <v>800063821</v>
      </c>
      <c r="S177" s="6">
        <v>89936179</v>
      </c>
      <c r="T177" s="6">
        <v>800063821</v>
      </c>
      <c r="U177" s="6">
        <v>800063821</v>
      </c>
      <c r="V177" s="6">
        <v>800063821</v>
      </c>
      <c r="W177" s="6">
        <v>800063821</v>
      </c>
    </row>
    <row r="178" spans="1:23" ht="22.5" hidden="1" x14ac:dyDescent="0.25">
      <c r="A178" s="3" t="s">
        <v>318</v>
      </c>
      <c r="B178" s="4" t="s">
        <v>319</v>
      </c>
      <c r="C178" s="5" t="s">
        <v>48</v>
      </c>
      <c r="D178" s="3" t="s">
        <v>32</v>
      </c>
      <c r="E178" s="3" t="s">
        <v>39</v>
      </c>
      <c r="F178" s="3"/>
      <c r="G178" s="3"/>
      <c r="H178" s="3"/>
      <c r="I178" s="3" t="s">
        <v>34</v>
      </c>
      <c r="J178" s="3" t="s">
        <v>35</v>
      </c>
      <c r="K178" s="3" t="s">
        <v>36</v>
      </c>
      <c r="L178" s="4" t="s">
        <v>49</v>
      </c>
      <c r="M178" s="6">
        <v>2158000000</v>
      </c>
      <c r="N178" s="6">
        <v>0</v>
      </c>
      <c r="O178" s="6">
        <v>4407375</v>
      </c>
      <c r="P178" s="6">
        <v>2153592625</v>
      </c>
      <c r="Q178" s="6">
        <v>0</v>
      </c>
      <c r="R178" s="6">
        <v>2044985910.0799999</v>
      </c>
      <c r="S178" s="6">
        <v>108606714.92</v>
      </c>
      <c r="T178" s="6">
        <v>2044985910.0799999</v>
      </c>
      <c r="U178" s="6">
        <v>2025407136.25</v>
      </c>
      <c r="V178" s="6">
        <v>2025407136.25</v>
      </c>
      <c r="W178" s="6">
        <v>2025407136.25</v>
      </c>
    </row>
    <row r="179" spans="1:23" ht="33.75" hidden="1" x14ac:dyDescent="0.25">
      <c r="A179" s="3" t="s">
        <v>318</v>
      </c>
      <c r="B179" s="4" t="s">
        <v>319</v>
      </c>
      <c r="C179" s="5" t="s">
        <v>144</v>
      </c>
      <c r="D179" s="3" t="s">
        <v>32</v>
      </c>
      <c r="E179" s="3" t="s">
        <v>42</v>
      </c>
      <c r="F179" s="3" t="s">
        <v>45</v>
      </c>
      <c r="G179" s="3" t="s">
        <v>39</v>
      </c>
      <c r="H179" s="3" t="s">
        <v>82</v>
      </c>
      <c r="I179" s="3" t="s">
        <v>34</v>
      </c>
      <c r="J179" s="3" t="s">
        <v>35</v>
      </c>
      <c r="K179" s="3" t="s">
        <v>36</v>
      </c>
      <c r="L179" s="4" t="s">
        <v>145</v>
      </c>
      <c r="M179" s="6">
        <v>20000000</v>
      </c>
      <c r="N179" s="6">
        <v>21000000</v>
      </c>
      <c r="O179" s="6">
        <v>0</v>
      </c>
      <c r="P179" s="6">
        <v>41000000</v>
      </c>
      <c r="Q179" s="6">
        <v>0</v>
      </c>
      <c r="R179" s="6">
        <v>34314724</v>
      </c>
      <c r="S179" s="6">
        <v>6685276</v>
      </c>
      <c r="T179" s="6">
        <v>34314724</v>
      </c>
      <c r="U179" s="6">
        <v>34314724</v>
      </c>
      <c r="V179" s="6">
        <v>34314724</v>
      </c>
      <c r="W179" s="6">
        <v>34314724</v>
      </c>
    </row>
    <row r="180" spans="1:23" ht="22.5" hidden="1" x14ac:dyDescent="0.25">
      <c r="A180" s="3" t="s">
        <v>318</v>
      </c>
      <c r="B180" s="4" t="s">
        <v>319</v>
      </c>
      <c r="C180" s="5" t="s">
        <v>173</v>
      </c>
      <c r="D180" s="3" t="s">
        <v>32</v>
      </c>
      <c r="E180" s="3" t="s">
        <v>154</v>
      </c>
      <c r="F180" s="3" t="s">
        <v>33</v>
      </c>
      <c r="G180" s="3"/>
      <c r="H180" s="3"/>
      <c r="I180" s="3" t="s">
        <v>34</v>
      </c>
      <c r="J180" s="3" t="s">
        <v>35</v>
      </c>
      <c r="K180" s="3" t="s">
        <v>36</v>
      </c>
      <c r="L180" s="4" t="s">
        <v>174</v>
      </c>
      <c r="M180" s="6">
        <v>50000000</v>
      </c>
      <c r="N180" s="6">
        <v>0</v>
      </c>
      <c r="O180" s="6">
        <v>3798000</v>
      </c>
      <c r="P180" s="6">
        <v>46202000</v>
      </c>
      <c r="Q180" s="6">
        <v>0</v>
      </c>
      <c r="R180" s="6">
        <v>46202000</v>
      </c>
      <c r="S180" s="6">
        <v>0</v>
      </c>
      <c r="T180" s="6">
        <v>46202000</v>
      </c>
      <c r="U180" s="6">
        <v>46202000</v>
      </c>
      <c r="V180" s="6">
        <v>46202000</v>
      </c>
      <c r="W180" s="6">
        <v>46202000</v>
      </c>
    </row>
    <row r="181" spans="1:23" ht="22.5" hidden="1" x14ac:dyDescent="0.25">
      <c r="A181" s="3" t="s">
        <v>318</v>
      </c>
      <c r="B181" s="4" t="s">
        <v>319</v>
      </c>
      <c r="C181" s="5" t="s">
        <v>177</v>
      </c>
      <c r="D181" s="3" t="s">
        <v>32</v>
      </c>
      <c r="E181" s="3" t="s">
        <v>154</v>
      </c>
      <c r="F181" s="3" t="s">
        <v>45</v>
      </c>
      <c r="G181" s="3" t="s">
        <v>33</v>
      </c>
      <c r="H181" s="3"/>
      <c r="I181" s="3" t="s">
        <v>34</v>
      </c>
      <c r="J181" s="3" t="s">
        <v>35</v>
      </c>
      <c r="K181" s="3" t="s">
        <v>36</v>
      </c>
      <c r="L181" s="4" t="s">
        <v>178</v>
      </c>
      <c r="M181" s="6">
        <v>0</v>
      </c>
      <c r="N181" s="6">
        <v>8205375</v>
      </c>
      <c r="O181" s="6">
        <v>8205375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  <c r="V181" s="6">
        <v>0</v>
      </c>
      <c r="W181" s="6">
        <v>0</v>
      </c>
    </row>
    <row r="182" spans="1:23" ht="22.5" hidden="1" x14ac:dyDescent="0.25">
      <c r="A182" s="3" t="s">
        <v>318</v>
      </c>
      <c r="B182" s="4" t="s">
        <v>319</v>
      </c>
      <c r="C182" s="5" t="s">
        <v>177</v>
      </c>
      <c r="D182" s="3" t="s">
        <v>32</v>
      </c>
      <c r="E182" s="3" t="s">
        <v>154</v>
      </c>
      <c r="F182" s="3" t="s">
        <v>45</v>
      </c>
      <c r="G182" s="3" t="s">
        <v>33</v>
      </c>
      <c r="H182" s="3"/>
      <c r="I182" s="3" t="s">
        <v>34</v>
      </c>
      <c r="J182" s="3" t="s">
        <v>35</v>
      </c>
      <c r="K182" s="3" t="s">
        <v>74</v>
      </c>
      <c r="L182" s="4" t="s">
        <v>178</v>
      </c>
      <c r="M182" s="6">
        <v>0</v>
      </c>
      <c r="N182" s="6">
        <v>8205375</v>
      </c>
      <c r="O182" s="6">
        <v>0</v>
      </c>
      <c r="P182" s="6">
        <v>8205375</v>
      </c>
      <c r="Q182" s="6">
        <v>0</v>
      </c>
      <c r="R182" s="6">
        <v>8205375</v>
      </c>
      <c r="S182" s="6">
        <v>0</v>
      </c>
      <c r="T182" s="6">
        <v>8205375</v>
      </c>
      <c r="U182" s="6">
        <v>8205375</v>
      </c>
      <c r="V182" s="6">
        <v>8205375</v>
      </c>
      <c r="W182" s="6">
        <v>8205375</v>
      </c>
    </row>
    <row r="183" spans="1:23" ht="22.5" hidden="1" x14ac:dyDescent="0.25">
      <c r="A183" s="3" t="s">
        <v>318</v>
      </c>
      <c r="B183" s="4" t="s">
        <v>319</v>
      </c>
      <c r="C183" s="5" t="s">
        <v>177</v>
      </c>
      <c r="D183" s="3" t="s">
        <v>32</v>
      </c>
      <c r="E183" s="3" t="s">
        <v>154</v>
      </c>
      <c r="F183" s="3" t="s">
        <v>45</v>
      </c>
      <c r="G183" s="3" t="s">
        <v>33</v>
      </c>
      <c r="H183" s="3"/>
      <c r="I183" s="3" t="s">
        <v>34</v>
      </c>
      <c r="J183" s="3" t="s">
        <v>73</v>
      </c>
      <c r="K183" s="3" t="s">
        <v>74</v>
      </c>
      <c r="L183" s="4" t="s">
        <v>178</v>
      </c>
      <c r="M183" s="6">
        <v>36000000</v>
      </c>
      <c r="N183" s="6">
        <v>0</v>
      </c>
      <c r="O183" s="6">
        <v>0</v>
      </c>
      <c r="P183" s="6">
        <v>36000000</v>
      </c>
      <c r="Q183" s="6">
        <v>0</v>
      </c>
      <c r="R183" s="6">
        <v>36000000</v>
      </c>
      <c r="S183" s="6">
        <v>0</v>
      </c>
      <c r="T183" s="6">
        <v>36000000</v>
      </c>
      <c r="U183" s="6">
        <v>36000000</v>
      </c>
      <c r="V183" s="6">
        <v>36000000</v>
      </c>
      <c r="W183" s="6">
        <v>36000000</v>
      </c>
    </row>
    <row r="184" spans="1:23" ht="67.5" hidden="1" x14ac:dyDescent="0.25">
      <c r="A184" s="3" t="s">
        <v>318</v>
      </c>
      <c r="B184" s="4" t="s">
        <v>319</v>
      </c>
      <c r="C184" s="5" t="s">
        <v>259</v>
      </c>
      <c r="D184" s="3" t="s">
        <v>183</v>
      </c>
      <c r="E184" s="3" t="s">
        <v>260</v>
      </c>
      <c r="F184" s="3" t="s">
        <v>185</v>
      </c>
      <c r="G184" s="3" t="s">
        <v>237</v>
      </c>
      <c r="H184" s="3"/>
      <c r="I184" s="3" t="s">
        <v>34</v>
      </c>
      <c r="J184" s="3" t="s">
        <v>73</v>
      </c>
      <c r="K184" s="3" t="s">
        <v>36</v>
      </c>
      <c r="L184" s="4" t="s">
        <v>320</v>
      </c>
      <c r="M184" s="6">
        <v>2598800000</v>
      </c>
      <c r="N184" s="6">
        <v>4049965265</v>
      </c>
      <c r="O184" s="6">
        <v>0</v>
      </c>
      <c r="P184" s="6">
        <v>6648765265</v>
      </c>
      <c r="Q184" s="6">
        <v>0</v>
      </c>
      <c r="R184" s="6">
        <v>6623426409.0100002</v>
      </c>
      <c r="S184" s="6">
        <v>25338855.989999998</v>
      </c>
      <c r="T184" s="6">
        <v>6623426409.0100002</v>
      </c>
      <c r="U184" s="6">
        <v>5263659710.4499998</v>
      </c>
      <c r="V184" s="6">
        <v>5263659710.4499998</v>
      </c>
      <c r="W184" s="6">
        <v>5263659710.4499998</v>
      </c>
    </row>
    <row r="185" spans="1:23" ht="45" hidden="1" x14ac:dyDescent="0.25">
      <c r="A185" s="3" t="s">
        <v>318</v>
      </c>
      <c r="B185" s="4" t="s">
        <v>319</v>
      </c>
      <c r="C185" s="5" t="s">
        <v>262</v>
      </c>
      <c r="D185" s="3" t="s">
        <v>183</v>
      </c>
      <c r="E185" s="3" t="s">
        <v>217</v>
      </c>
      <c r="F185" s="3" t="s">
        <v>185</v>
      </c>
      <c r="G185" s="3" t="s">
        <v>214</v>
      </c>
      <c r="H185" s="3"/>
      <c r="I185" s="3" t="s">
        <v>34</v>
      </c>
      <c r="J185" s="3" t="s">
        <v>73</v>
      </c>
      <c r="K185" s="3" t="s">
        <v>36</v>
      </c>
      <c r="L185" s="4" t="s">
        <v>321</v>
      </c>
      <c r="M185" s="6">
        <v>2468940000</v>
      </c>
      <c r="N185" s="6">
        <v>3084560291</v>
      </c>
      <c r="O185" s="6">
        <v>0</v>
      </c>
      <c r="P185" s="6">
        <v>5553500291</v>
      </c>
      <c r="Q185" s="6">
        <v>0</v>
      </c>
      <c r="R185" s="6">
        <v>5551472048.4399996</v>
      </c>
      <c r="S185" s="6">
        <v>2028242.56</v>
      </c>
      <c r="T185" s="6">
        <v>5551472048.4399996</v>
      </c>
      <c r="U185" s="6">
        <v>3276299665.4400001</v>
      </c>
      <c r="V185" s="6">
        <v>3276299665.4400001</v>
      </c>
      <c r="W185" s="6">
        <v>3276299665.4400001</v>
      </c>
    </row>
    <row r="186" spans="1:23" ht="22.5" hidden="1" x14ac:dyDescent="0.25">
      <c r="A186" s="3" t="s">
        <v>322</v>
      </c>
      <c r="B186" s="4" t="s">
        <v>323</v>
      </c>
      <c r="C186" s="5" t="s">
        <v>31</v>
      </c>
      <c r="D186" s="3" t="s">
        <v>32</v>
      </c>
      <c r="E186" s="3" t="s">
        <v>33</v>
      </c>
      <c r="F186" s="3" t="s">
        <v>33</v>
      </c>
      <c r="G186" s="3" t="s">
        <v>33</v>
      </c>
      <c r="H186" s="3"/>
      <c r="I186" s="3" t="s">
        <v>281</v>
      </c>
      <c r="J186" s="3" t="s">
        <v>282</v>
      </c>
      <c r="K186" s="3" t="s">
        <v>36</v>
      </c>
      <c r="L186" s="4" t="s">
        <v>37</v>
      </c>
      <c r="M186" s="6">
        <v>153152000000</v>
      </c>
      <c r="N186" s="6">
        <v>9333732000</v>
      </c>
      <c r="O186" s="6">
        <v>0</v>
      </c>
      <c r="P186" s="6">
        <v>162485732000</v>
      </c>
      <c r="Q186" s="6">
        <v>0</v>
      </c>
      <c r="R186" s="6">
        <v>147117533394.87</v>
      </c>
      <c r="S186" s="6">
        <v>15368198605.129999</v>
      </c>
      <c r="T186" s="6">
        <v>147117533394.87</v>
      </c>
      <c r="U186" s="6">
        <v>147117533394.87</v>
      </c>
      <c r="V186" s="6">
        <v>147082869431.26001</v>
      </c>
      <c r="W186" s="6">
        <v>147082869431.26001</v>
      </c>
    </row>
    <row r="187" spans="1:23" ht="22.5" hidden="1" x14ac:dyDescent="0.25">
      <c r="A187" s="3" t="s">
        <v>322</v>
      </c>
      <c r="B187" s="4" t="s">
        <v>323</v>
      </c>
      <c r="C187" s="5" t="s">
        <v>38</v>
      </c>
      <c r="D187" s="3" t="s">
        <v>32</v>
      </c>
      <c r="E187" s="3" t="s">
        <v>33</v>
      </c>
      <c r="F187" s="3" t="s">
        <v>33</v>
      </c>
      <c r="G187" s="3" t="s">
        <v>39</v>
      </c>
      <c r="H187" s="3"/>
      <c r="I187" s="3" t="s">
        <v>281</v>
      </c>
      <c r="J187" s="3" t="s">
        <v>282</v>
      </c>
      <c r="K187" s="3" t="s">
        <v>36</v>
      </c>
      <c r="L187" s="4" t="s">
        <v>40</v>
      </c>
      <c r="M187" s="6">
        <v>47958000000</v>
      </c>
      <c r="N187" s="6">
        <v>1354565000</v>
      </c>
      <c r="O187" s="6">
        <v>0</v>
      </c>
      <c r="P187" s="6">
        <v>49312565000</v>
      </c>
      <c r="Q187" s="6">
        <v>0</v>
      </c>
      <c r="R187" s="6">
        <v>45105481777.050003</v>
      </c>
      <c r="S187" s="6">
        <v>4207083222.9499998</v>
      </c>
      <c r="T187" s="6">
        <v>45105481777.050003</v>
      </c>
      <c r="U187" s="6">
        <v>45105481777.050003</v>
      </c>
      <c r="V187" s="6">
        <v>45093884954.050003</v>
      </c>
      <c r="W187" s="6">
        <v>45093884954.050003</v>
      </c>
    </row>
    <row r="188" spans="1:23" ht="33.75" hidden="1" x14ac:dyDescent="0.25">
      <c r="A188" s="3" t="s">
        <v>322</v>
      </c>
      <c r="B188" s="4" t="s">
        <v>323</v>
      </c>
      <c r="C188" s="5" t="s">
        <v>41</v>
      </c>
      <c r="D188" s="3" t="s">
        <v>32</v>
      </c>
      <c r="E188" s="3" t="s">
        <v>33</v>
      </c>
      <c r="F188" s="3" t="s">
        <v>33</v>
      </c>
      <c r="G188" s="3" t="s">
        <v>42</v>
      </c>
      <c r="H188" s="3"/>
      <c r="I188" s="3" t="s">
        <v>281</v>
      </c>
      <c r="J188" s="3" t="s">
        <v>282</v>
      </c>
      <c r="K188" s="3" t="s">
        <v>36</v>
      </c>
      <c r="L188" s="4" t="s">
        <v>43</v>
      </c>
      <c r="M188" s="6">
        <v>8952000000</v>
      </c>
      <c r="N188" s="6">
        <v>7046703000</v>
      </c>
      <c r="O188" s="6">
        <v>0</v>
      </c>
      <c r="P188" s="6">
        <v>15998703000</v>
      </c>
      <c r="Q188" s="6">
        <v>0</v>
      </c>
      <c r="R188" s="6">
        <v>15748199133</v>
      </c>
      <c r="S188" s="6">
        <v>250503867</v>
      </c>
      <c r="T188" s="6">
        <v>15748199133</v>
      </c>
      <c r="U188" s="6">
        <v>15748199133</v>
      </c>
      <c r="V188" s="6">
        <v>15746787464</v>
      </c>
      <c r="W188" s="6">
        <v>15746787464</v>
      </c>
    </row>
    <row r="189" spans="1:23" ht="33.75" hidden="1" x14ac:dyDescent="0.25">
      <c r="A189" s="3" t="s">
        <v>322</v>
      </c>
      <c r="B189" s="4" t="s">
        <v>323</v>
      </c>
      <c r="C189" s="5" t="s">
        <v>44</v>
      </c>
      <c r="D189" s="3" t="s">
        <v>32</v>
      </c>
      <c r="E189" s="3" t="s">
        <v>33</v>
      </c>
      <c r="F189" s="3" t="s">
        <v>33</v>
      </c>
      <c r="G189" s="3" t="s">
        <v>45</v>
      </c>
      <c r="H189" s="3"/>
      <c r="I189" s="3" t="s">
        <v>281</v>
      </c>
      <c r="J189" s="3" t="s">
        <v>282</v>
      </c>
      <c r="K189" s="3" t="s">
        <v>36</v>
      </c>
      <c r="L189" s="4" t="s">
        <v>46</v>
      </c>
      <c r="M189" s="6">
        <v>17866000000</v>
      </c>
      <c r="N189" s="6">
        <v>11812000000</v>
      </c>
      <c r="O189" s="6">
        <v>17735000000</v>
      </c>
      <c r="P189" s="6">
        <v>11943000000</v>
      </c>
      <c r="Q189" s="6">
        <v>11943000000</v>
      </c>
      <c r="R189" s="6">
        <v>0</v>
      </c>
      <c r="S189" s="6">
        <v>0</v>
      </c>
      <c r="T189" s="6">
        <v>0</v>
      </c>
      <c r="U189" s="6">
        <v>0</v>
      </c>
      <c r="V189" s="6">
        <v>0</v>
      </c>
      <c r="W189" s="6">
        <v>0</v>
      </c>
    </row>
    <row r="190" spans="1:23" ht="22.5" hidden="1" x14ac:dyDescent="0.25">
      <c r="A190" s="3" t="s">
        <v>322</v>
      </c>
      <c r="B190" s="4" t="s">
        <v>323</v>
      </c>
      <c r="C190" s="5" t="s">
        <v>48</v>
      </c>
      <c r="D190" s="3" t="s">
        <v>32</v>
      </c>
      <c r="E190" s="3" t="s">
        <v>39</v>
      </c>
      <c r="F190" s="3"/>
      <c r="G190" s="3"/>
      <c r="H190" s="3"/>
      <c r="I190" s="3" t="s">
        <v>281</v>
      </c>
      <c r="J190" s="3" t="s">
        <v>282</v>
      </c>
      <c r="K190" s="3" t="s">
        <v>36</v>
      </c>
      <c r="L190" s="4" t="s">
        <v>49</v>
      </c>
      <c r="M190" s="6">
        <v>15661000000</v>
      </c>
      <c r="N190" s="6">
        <v>0</v>
      </c>
      <c r="O190" s="6">
        <v>0</v>
      </c>
      <c r="P190" s="6">
        <v>15661000000</v>
      </c>
      <c r="Q190" s="6">
        <v>0</v>
      </c>
      <c r="R190" s="6">
        <v>15141778387.01</v>
      </c>
      <c r="S190" s="6">
        <v>519221612.99000001</v>
      </c>
      <c r="T190" s="6">
        <v>15141778387.01</v>
      </c>
      <c r="U190" s="6">
        <v>15141778387.01</v>
      </c>
      <c r="V190" s="6">
        <v>12074971397.49</v>
      </c>
      <c r="W190" s="6">
        <v>12074971397.49</v>
      </c>
    </row>
    <row r="191" spans="1:23" ht="22.5" hidden="1" x14ac:dyDescent="0.25">
      <c r="A191" s="3" t="s">
        <v>322</v>
      </c>
      <c r="B191" s="4" t="s">
        <v>323</v>
      </c>
      <c r="C191" s="5" t="s">
        <v>53</v>
      </c>
      <c r="D191" s="3" t="s">
        <v>32</v>
      </c>
      <c r="E191" s="3" t="s">
        <v>42</v>
      </c>
      <c r="F191" s="3" t="s">
        <v>39</v>
      </c>
      <c r="G191" s="3" t="s">
        <v>39</v>
      </c>
      <c r="H191" s="3"/>
      <c r="I191" s="3" t="s">
        <v>281</v>
      </c>
      <c r="J191" s="3" t="s">
        <v>282</v>
      </c>
      <c r="K191" s="3" t="s">
        <v>36</v>
      </c>
      <c r="L191" s="4" t="s">
        <v>54</v>
      </c>
      <c r="M191" s="6">
        <v>760000000</v>
      </c>
      <c r="N191" s="6">
        <v>0</v>
      </c>
      <c r="O191" s="6">
        <v>0</v>
      </c>
      <c r="P191" s="6">
        <v>760000000</v>
      </c>
      <c r="Q191" s="6">
        <v>0</v>
      </c>
      <c r="R191" s="6">
        <v>659161808</v>
      </c>
      <c r="S191" s="6">
        <v>100838192</v>
      </c>
      <c r="T191" s="6">
        <v>659161808</v>
      </c>
      <c r="U191" s="6">
        <v>659161808</v>
      </c>
      <c r="V191" s="6">
        <v>659161808</v>
      </c>
      <c r="W191" s="6">
        <v>659161808</v>
      </c>
    </row>
    <row r="192" spans="1:23" ht="33.75" hidden="1" x14ac:dyDescent="0.25">
      <c r="A192" s="3" t="s">
        <v>322</v>
      </c>
      <c r="B192" s="4" t="s">
        <v>323</v>
      </c>
      <c r="C192" s="5" t="s">
        <v>70</v>
      </c>
      <c r="D192" s="3" t="s">
        <v>32</v>
      </c>
      <c r="E192" s="3" t="s">
        <v>42</v>
      </c>
      <c r="F192" s="3" t="s">
        <v>42</v>
      </c>
      <c r="G192" s="3" t="s">
        <v>33</v>
      </c>
      <c r="H192" s="3" t="s">
        <v>71</v>
      </c>
      <c r="I192" s="3" t="s">
        <v>281</v>
      </c>
      <c r="J192" s="3" t="s">
        <v>282</v>
      </c>
      <c r="K192" s="3" t="s">
        <v>36</v>
      </c>
      <c r="L192" s="4" t="s">
        <v>72</v>
      </c>
      <c r="M192" s="6">
        <v>6662000000</v>
      </c>
      <c r="N192" s="6">
        <v>0</v>
      </c>
      <c r="O192" s="6">
        <v>441384390</v>
      </c>
      <c r="P192" s="6">
        <v>6220615610</v>
      </c>
      <c r="Q192" s="6">
        <v>6220615610</v>
      </c>
      <c r="R192" s="6">
        <v>0</v>
      </c>
      <c r="S192" s="6">
        <v>0</v>
      </c>
      <c r="T192" s="6">
        <v>0</v>
      </c>
      <c r="U192" s="6">
        <v>0</v>
      </c>
      <c r="V192" s="6">
        <v>0</v>
      </c>
      <c r="W192" s="6">
        <v>0</v>
      </c>
    </row>
    <row r="193" spans="1:23" ht="22.5" hidden="1" x14ac:dyDescent="0.25">
      <c r="A193" s="3" t="s">
        <v>322</v>
      </c>
      <c r="B193" s="4" t="s">
        <v>323</v>
      </c>
      <c r="C193" s="5" t="s">
        <v>324</v>
      </c>
      <c r="D193" s="3" t="s">
        <v>32</v>
      </c>
      <c r="E193" s="3" t="s">
        <v>42</v>
      </c>
      <c r="F193" s="3" t="s">
        <v>45</v>
      </c>
      <c r="G193" s="3" t="s">
        <v>39</v>
      </c>
      <c r="H193" s="3" t="s">
        <v>118</v>
      </c>
      <c r="I193" s="3" t="s">
        <v>281</v>
      </c>
      <c r="J193" s="3" t="s">
        <v>282</v>
      </c>
      <c r="K193" s="3" t="s">
        <v>36</v>
      </c>
      <c r="L193" s="4" t="s">
        <v>325</v>
      </c>
      <c r="M193" s="6">
        <v>32387000000</v>
      </c>
      <c r="N193" s="6">
        <v>0</v>
      </c>
      <c r="O193" s="6">
        <v>0</v>
      </c>
      <c r="P193" s="6">
        <v>32387000000</v>
      </c>
      <c r="Q193" s="6">
        <v>0</v>
      </c>
      <c r="R193" s="6">
        <v>31280014080.27</v>
      </c>
      <c r="S193" s="6">
        <v>1106985919.73</v>
      </c>
      <c r="T193" s="6">
        <v>31280014080.27</v>
      </c>
      <c r="U193" s="6">
        <v>31280014080.27</v>
      </c>
      <c r="V193" s="6">
        <v>31280014080.27</v>
      </c>
      <c r="W193" s="6">
        <v>31280014080.27</v>
      </c>
    </row>
    <row r="194" spans="1:23" ht="22.5" hidden="1" x14ac:dyDescent="0.25">
      <c r="A194" s="3" t="s">
        <v>322</v>
      </c>
      <c r="B194" s="4" t="s">
        <v>323</v>
      </c>
      <c r="C194" s="5" t="s">
        <v>326</v>
      </c>
      <c r="D194" s="3" t="s">
        <v>32</v>
      </c>
      <c r="E194" s="3" t="s">
        <v>42</v>
      </c>
      <c r="F194" s="3" t="s">
        <v>45</v>
      </c>
      <c r="G194" s="3" t="s">
        <v>39</v>
      </c>
      <c r="H194" s="3" t="s">
        <v>51</v>
      </c>
      <c r="I194" s="3" t="s">
        <v>281</v>
      </c>
      <c r="J194" s="3" t="s">
        <v>282</v>
      </c>
      <c r="K194" s="3" t="s">
        <v>36</v>
      </c>
      <c r="L194" s="4" t="s">
        <v>327</v>
      </c>
      <c r="M194" s="6">
        <v>445000000</v>
      </c>
      <c r="N194" s="6">
        <v>0</v>
      </c>
      <c r="O194" s="6">
        <v>0</v>
      </c>
      <c r="P194" s="6">
        <v>445000000</v>
      </c>
      <c r="Q194" s="6">
        <v>0</v>
      </c>
      <c r="R194" s="6">
        <v>272528669</v>
      </c>
      <c r="S194" s="6">
        <v>172471331</v>
      </c>
      <c r="T194" s="6">
        <v>272528669</v>
      </c>
      <c r="U194" s="6">
        <v>272528669</v>
      </c>
      <c r="V194" s="6">
        <v>272528669</v>
      </c>
      <c r="W194" s="6">
        <v>272528669</v>
      </c>
    </row>
    <row r="195" spans="1:23" ht="33.75" hidden="1" x14ac:dyDescent="0.25">
      <c r="A195" s="3" t="s">
        <v>322</v>
      </c>
      <c r="B195" s="4" t="s">
        <v>323</v>
      </c>
      <c r="C195" s="5" t="s">
        <v>144</v>
      </c>
      <c r="D195" s="3" t="s">
        <v>32</v>
      </c>
      <c r="E195" s="3" t="s">
        <v>42</v>
      </c>
      <c r="F195" s="3" t="s">
        <v>45</v>
      </c>
      <c r="G195" s="3" t="s">
        <v>39</v>
      </c>
      <c r="H195" s="3" t="s">
        <v>82</v>
      </c>
      <c r="I195" s="3" t="s">
        <v>281</v>
      </c>
      <c r="J195" s="3" t="s">
        <v>282</v>
      </c>
      <c r="K195" s="3" t="s">
        <v>36</v>
      </c>
      <c r="L195" s="4" t="s">
        <v>145</v>
      </c>
      <c r="M195" s="6">
        <v>400000000</v>
      </c>
      <c r="N195" s="6">
        <v>0</v>
      </c>
      <c r="O195" s="6">
        <v>0</v>
      </c>
      <c r="P195" s="6">
        <v>400000000</v>
      </c>
      <c r="Q195" s="6">
        <v>0</v>
      </c>
      <c r="R195" s="6">
        <v>226482377</v>
      </c>
      <c r="S195" s="6">
        <v>173517623</v>
      </c>
      <c r="T195" s="6">
        <v>226482377</v>
      </c>
      <c r="U195" s="6">
        <v>226482377</v>
      </c>
      <c r="V195" s="6">
        <v>226482377</v>
      </c>
      <c r="W195" s="6">
        <v>226482377</v>
      </c>
    </row>
    <row r="196" spans="1:23" ht="22.5" hidden="1" x14ac:dyDescent="0.25">
      <c r="A196" s="3" t="s">
        <v>322</v>
      </c>
      <c r="B196" s="4" t="s">
        <v>323</v>
      </c>
      <c r="C196" s="5" t="s">
        <v>328</v>
      </c>
      <c r="D196" s="3" t="s">
        <v>32</v>
      </c>
      <c r="E196" s="3" t="s">
        <v>42</v>
      </c>
      <c r="F196" s="3" t="s">
        <v>45</v>
      </c>
      <c r="G196" s="3" t="s">
        <v>39</v>
      </c>
      <c r="H196" s="3" t="s">
        <v>121</v>
      </c>
      <c r="I196" s="3" t="s">
        <v>281</v>
      </c>
      <c r="J196" s="3" t="s">
        <v>282</v>
      </c>
      <c r="K196" s="3" t="s">
        <v>36</v>
      </c>
      <c r="L196" s="4" t="s">
        <v>329</v>
      </c>
      <c r="M196" s="6">
        <v>53000000</v>
      </c>
      <c r="N196" s="6">
        <v>0</v>
      </c>
      <c r="O196" s="6">
        <v>0</v>
      </c>
      <c r="P196" s="6">
        <v>53000000</v>
      </c>
      <c r="Q196" s="6">
        <v>0</v>
      </c>
      <c r="R196" s="6">
        <v>0</v>
      </c>
      <c r="S196" s="6">
        <v>53000000</v>
      </c>
      <c r="T196" s="6">
        <v>0</v>
      </c>
      <c r="U196" s="6">
        <v>0</v>
      </c>
      <c r="V196" s="6">
        <v>0</v>
      </c>
      <c r="W196" s="6">
        <v>0</v>
      </c>
    </row>
    <row r="197" spans="1:23" ht="22.5" hidden="1" x14ac:dyDescent="0.25">
      <c r="A197" s="3" t="s">
        <v>322</v>
      </c>
      <c r="B197" s="4" t="s">
        <v>323</v>
      </c>
      <c r="C197" s="5" t="s">
        <v>330</v>
      </c>
      <c r="D197" s="3" t="s">
        <v>32</v>
      </c>
      <c r="E197" s="3" t="s">
        <v>42</v>
      </c>
      <c r="F197" s="3" t="s">
        <v>45</v>
      </c>
      <c r="G197" s="3" t="s">
        <v>39</v>
      </c>
      <c r="H197" s="3" t="s">
        <v>91</v>
      </c>
      <c r="I197" s="3" t="s">
        <v>281</v>
      </c>
      <c r="J197" s="3" t="s">
        <v>282</v>
      </c>
      <c r="K197" s="3" t="s">
        <v>36</v>
      </c>
      <c r="L197" s="4" t="s">
        <v>331</v>
      </c>
      <c r="M197" s="6">
        <v>334000000</v>
      </c>
      <c r="N197" s="6">
        <v>0</v>
      </c>
      <c r="O197" s="6">
        <v>0</v>
      </c>
      <c r="P197" s="6">
        <v>334000000</v>
      </c>
      <c r="Q197" s="6">
        <v>0</v>
      </c>
      <c r="R197" s="6">
        <v>308615475</v>
      </c>
      <c r="S197" s="6">
        <v>25384525</v>
      </c>
      <c r="T197" s="6">
        <v>308615475</v>
      </c>
      <c r="U197" s="6">
        <v>308615475</v>
      </c>
      <c r="V197" s="6">
        <v>308615475</v>
      </c>
      <c r="W197" s="6">
        <v>308615475</v>
      </c>
    </row>
    <row r="198" spans="1:23" ht="22.5" hidden="1" x14ac:dyDescent="0.25">
      <c r="A198" s="3" t="s">
        <v>322</v>
      </c>
      <c r="B198" s="4" t="s">
        <v>323</v>
      </c>
      <c r="C198" s="5" t="s">
        <v>156</v>
      </c>
      <c r="D198" s="3" t="s">
        <v>32</v>
      </c>
      <c r="E198" s="3" t="s">
        <v>42</v>
      </c>
      <c r="F198" s="3" t="s">
        <v>35</v>
      </c>
      <c r="G198" s="3"/>
      <c r="H198" s="3"/>
      <c r="I198" s="3" t="s">
        <v>281</v>
      </c>
      <c r="J198" s="3" t="s">
        <v>282</v>
      </c>
      <c r="K198" s="3" t="s">
        <v>36</v>
      </c>
      <c r="L198" s="4" t="s">
        <v>157</v>
      </c>
      <c r="M198" s="6">
        <v>0</v>
      </c>
      <c r="N198" s="6">
        <v>441384390</v>
      </c>
      <c r="O198" s="6">
        <v>0</v>
      </c>
      <c r="P198" s="6">
        <v>441384390</v>
      </c>
      <c r="Q198" s="6">
        <v>0</v>
      </c>
      <c r="R198" s="6">
        <v>434664170</v>
      </c>
      <c r="S198" s="6">
        <v>6720220</v>
      </c>
      <c r="T198" s="6">
        <v>434664170</v>
      </c>
      <c r="U198" s="6">
        <v>434664170</v>
      </c>
      <c r="V198" s="6">
        <v>434664170</v>
      </c>
      <c r="W198" s="6">
        <v>434664170</v>
      </c>
    </row>
    <row r="199" spans="1:23" ht="22.5" hidden="1" x14ac:dyDescent="0.25">
      <c r="A199" s="3" t="s">
        <v>322</v>
      </c>
      <c r="B199" s="4" t="s">
        <v>323</v>
      </c>
      <c r="C199" s="5" t="s">
        <v>173</v>
      </c>
      <c r="D199" s="3" t="s">
        <v>32</v>
      </c>
      <c r="E199" s="3" t="s">
        <v>154</v>
      </c>
      <c r="F199" s="3" t="s">
        <v>33</v>
      </c>
      <c r="G199" s="3"/>
      <c r="H199" s="3"/>
      <c r="I199" s="3" t="s">
        <v>281</v>
      </c>
      <c r="J199" s="3" t="s">
        <v>282</v>
      </c>
      <c r="K199" s="3" t="s">
        <v>36</v>
      </c>
      <c r="L199" s="4" t="s">
        <v>174</v>
      </c>
      <c r="M199" s="6">
        <v>120000000</v>
      </c>
      <c r="N199" s="6">
        <v>80000000</v>
      </c>
      <c r="O199" s="6">
        <v>0</v>
      </c>
      <c r="P199" s="6">
        <v>200000000</v>
      </c>
      <c r="Q199" s="6">
        <v>0</v>
      </c>
      <c r="R199" s="6">
        <v>114695397.51000001</v>
      </c>
      <c r="S199" s="6">
        <v>85304602.489999995</v>
      </c>
      <c r="T199" s="6">
        <v>114695397.51000001</v>
      </c>
      <c r="U199" s="6">
        <v>114695397.51000001</v>
      </c>
      <c r="V199" s="6">
        <v>114695397.51000001</v>
      </c>
      <c r="W199" s="6">
        <v>114695397.51000001</v>
      </c>
    </row>
    <row r="200" spans="1:23" ht="22.5" hidden="1" x14ac:dyDescent="0.25">
      <c r="A200" s="3" t="s">
        <v>322</v>
      </c>
      <c r="B200" s="4" t="s">
        <v>323</v>
      </c>
      <c r="C200" s="5" t="s">
        <v>175</v>
      </c>
      <c r="D200" s="3" t="s">
        <v>32</v>
      </c>
      <c r="E200" s="3" t="s">
        <v>154</v>
      </c>
      <c r="F200" s="3" t="s">
        <v>42</v>
      </c>
      <c r="G200" s="3"/>
      <c r="H200" s="3"/>
      <c r="I200" s="3" t="s">
        <v>281</v>
      </c>
      <c r="J200" s="3" t="s">
        <v>282</v>
      </c>
      <c r="K200" s="3" t="s">
        <v>36</v>
      </c>
      <c r="L200" s="4" t="s">
        <v>176</v>
      </c>
      <c r="M200" s="6">
        <v>80000000</v>
      </c>
      <c r="N200" s="6">
        <v>0</v>
      </c>
      <c r="O200" s="6">
        <v>80000000</v>
      </c>
      <c r="P200" s="6">
        <v>0</v>
      </c>
      <c r="Q200" s="6">
        <v>0</v>
      </c>
      <c r="R200" s="6">
        <v>0</v>
      </c>
      <c r="S200" s="6">
        <v>0</v>
      </c>
      <c r="T200" s="6">
        <v>0</v>
      </c>
      <c r="U200" s="6">
        <v>0</v>
      </c>
      <c r="V200" s="6">
        <v>0</v>
      </c>
      <c r="W200" s="6">
        <v>0</v>
      </c>
    </row>
    <row r="201" spans="1:23" ht="22.5" hidden="1" x14ac:dyDescent="0.25">
      <c r="A201" s="3" t="s">
        <v>322</v>
      </c>
      <c r="B201" s="4" t="s">
        <v>323</v>
      </c>
      <c r="C201" s="5" t="s">
        <v>177</v>
      </c>
      <c r="D201" s="3" t="s">
        <v>32</v>
      </c>
      <c r="E201" s="3" t="s">
        <v>154</v>
      </c>
      <c r="F201" s="3" t="s">
        <v>45</v>
      </c>
      <c r="G201" s="3" t="s">
        <v>33</v>
      </c>
      <c r="H201" s="3"/>
      <c r="I201" s="3" t="s">
        <v>281</v>
      </c>
      <c r="J201" s="3" t="s">
        <v>282</v>
      </c>
      <c r="K201" s="3" t="s">
        <v>36</v>
      </c>
      <c r="L201" s="4" t="s">
        <v>178</v>
      </c>
      <c r="M201" s="6">
        <v>659000000</v>
      </c>
      <c r="N201" s="6">
        <v>0</v>
      </c>
      <c r="O201" s="6">
        <v>0</v>
      </c>
      <c r="P201" s="6">
        <v>659000000</v>
      </c>
      <c r="Q201" s="6">
        <v>0</v>
      </c>
      <c r="R201" s="6">
        <v>578444761</v>
      </c>
      <c r="S201" s="6">
        <v>80555239</v>
      </c>
      <c r="T201" s="6">
        <v>578444761</v>
      </c>
      <c r="U201" s="6">
        <v>578444761</v>
      </c>
      <c r="V201" s="6">
        <v>578444761</v>
      </c>
      <c r="W201" s="6">
        <v>578444761</v>
      </c>
    </row>
    <row r="202" spans="1:23" ht="22.5" hidden="1" x14ac:dyDescent="0.25">
      <c r="A202" s="3" t="s">
        <v>322</v>
      </c>
      <c r="B202" s="4" t="s">
        <v>323</v>
      </c>
      <c r="C202" s="5" t="s">
        <v>179</v>
      </c>
      <c r="D202" s="3" t="s">
        <v>180</v>
      </c>
      <c r="E202" s="3" t="s">
        <v>35</v>
      </c>
      <c r="F202" s="3" t="s">
        <v>45</v>
      </c>
      <c r="G202" s="3" t="s">
        <v>33</v>
      </c>
      <c r="H202" s="3"/>
      <c r="I202" s="3" t="s">
        <v>281</v>
      </c>
      <c r="J202" s="3" t="s">
        <v>282</v>
      </c>
      <c r="K202" s="3" t="s">
        <v>36</v>
      </c>
      <c r="L202" s="4" t="s">
        <v>181</v>
      </c>
      <c r="M202" s="6">
        <v>46000000</v>
      </c>
      <c r="N202" s="6">
        <v>0</v>
      </c>
      <c r="O202" s="6">
        <v>0</v>
      </c>
      <c r="P202" s="6">
        <v>46000000</v>
      </c>
      <c r="Q202" s="6">
        <v>0</v>
      </c>
      <c r="R202" s="6">
        <v>46000000</v>
      </c>
      <c r="S202" s="6">
        <v>0</v>
      </c>
      <c r="T202" s="6">
        <v>46000000</v>
      </c>
      <c r="U202" s="6">
        <v>46000000</v>
      </c>
      <c r="V202" s="6">
        <v>46000000</v>
      </c>
      <c r="W202" s="6">
        <v>46000000</v>
      </c>
    </row>
    <row r="203" spans="1:23" ht="67.5" hidden="1" x14ac:dyDescent="0.25">
      <c r="A203" s="3" t="s">
        <v>322</v>
      </c>
      <c r="B203" s="4" t="s">
        <v>323</v>
      </c>
      <c r="C203" s="5" t="s">
        <v>332</v>
      </c>
      <c r="D203" s="3" t="s">
        <v>183</v>
      </c>
      <c r="E203" s="3" t="s">
        <v>260</v>
      </c>
      <c r="F203" s="3" t="s">
        <v>185</v>
      </c>
      <c r="G203" s="3" t="s">
        <v>214</v>
      </c>
      <c r="H203" s="3"/>
      <c r="I203" s="3" t="s">
        <v>281</v>
      </c>
      <c r="J203" s="3" t="s">
        <v>282</v>
      </c>
      <c r="K203" s="3" t="s">
        <v>36</v>
      </c>
      <c r="L203" s="4" t="s">
        <v>333</v>
      </c>
      <c r="M203" s="6">
        <v>2724600000</v>
      </c>
      <c r="N203" s="6">
        <v>0</v>
      </c>
      <c r="O203" s="6">
        <v>0</v>
      </c>
      <c r="P203" s="6">
        <v>2724600000</v>
      </c>
      <c r="Q203" s="6">
        <v>0</v>
      </c>
      <c r="R203" s="6">
        <v>2308952073.54</v>
      </c>
      <c r="S203" s="6">
        <v>415647926.45999998</v>
      </c>
      <c r="T203" s="6">
        <v>2308952073.54</v>
      </c>
      <c r="U203" s="6">
        <v>2308952073.54</v>
      </c>
      <c r="V203" s="6">
        <v>1777620217.9200001</v>
      </c>
      <c r="W203" s="6">
        <v>1777620217.9200001</v>
      </c>
    </row>
    <row r="204" spans="1:23" ht="56.25" hidden="1" x14ac:dyDescent="0.25">
      <c r="A204" s="3" t="s">
        <v>322</v>
      </c>
      <c r="B204" s="4" t="s">
        <v>323</v>
      </c>
      <c r="C204" s="5" t="s">
        <v>220</v>
      </c>
      <c r="D204" s="3" t="s">
        <v>183</v>
      </c>
      <c r="E204" s="3" t="s">
        <v>217</v>
      </c>
      <c r="F204" s="3" t="s">
        <v>185</v>
      </c>
      <c r="G204" s="3" t="s">
        <v>221</v>
      </c>
      <c r="H204" s="3"/>
      <c r="I204" s="3" t="s">
        <v>281</v>
      </c>
      <c r="J204" s="3" t="s">
        <v>282</v>
      </c>
      <c r="K204" s="3" t="s">
        <v>36</v>
      </c>
      <c r="L204" s="4" t="s">
        <v>334</v>
      </c>
      <c r="M204" s="6">
        <v>26261360476</v>
      </c>
      <c r="N204" s="6">
        <v>0</v>
      </c>
      <c r="O204" s="6">
        <v>0</v>
      </c>
      <c r="P204" s="6">
        <v>26261360476</v>
      </c>
      <c r="Q204" s="6">
        <v>0</v>
      </c>
      <c r="R204" s="6">
        <v>25331625348.740002</v>
      </c>
      <c r="S204" s="6">
        <v>929735127.25999999</v>
      </c>
      <c r="T204" s="6">
        <v>25331625348.740002</v>
      </c>
      <c r="U204" s="6">
        <v>24796499338.41</v>
      </c>
      <c r="V204" s="6">
        <v>23260585080.41</v>
      </c>
      <c r="W204" s="6">
        <v>23260585080.41</v>
      </c>
    </row>
    <row r="205" spans="1:23" ht="56.25" hidden="1" x14ac:dyDescent="0.25">
      <c r="A205" s="3" t="s">
        <v>322</v>
      </c>
      <c r="B205" s="4" t="s">
        <v>323</v>
      </c>
      <c r="C205" s="5" t="s">
        <v>223</v>
      </c>
      <c r="D205" s="3" t="s">
        <v>183</v>
      </c>
      <c r="E205" s="3" t="s">
        <v>217</v>
      </c>
      <c r="F205" s="3" t="s">
        <v>185</v>
      </c>
      <c r="G205" s="3" t="s">
        <v>186</v>
      </c>
      <c r="H205" s="3"/>
      <c r="I205" s="3" t="s">
        <v>281</v>
      </c>
      <c r="J205" s="3" t="s">
        <v>282</v>
      </c>
      <c r="K205" s="3" t="s">
        <v>36</v>
      </c>
      <c r="L205" s="4" t="s">
        <v>335</v>
      </c>
      <c r="M205" s="6">
        <v>2096000000</v>
      </c>
      <c r="N205" s="6">
        <v>826742128</v>
      </c>
      <c r="O205" s="6">
        <v>0</v>
      </c>
      <c r="P205" s="6">
        <v>2922742128</v>
      </c>
      <c r="Q205" s="6">
        <v>0</v>
      </c>
      <c r="R205" s="6">
        <v>2849436793.1799998</v>
      </c>
      <c r="S205" s="6">
        <v>73305334.819999993</v>
      </c>
      <c r="T205" s="6">
        <v>2849436793.1799998</v>
      </c>
      <c r="U205" s="6">
        <v>2849436793.1799998</v>
      </c>
      <c r="V205" s="6">
        <v>2845737389.3800001</v>
      </c>
      <c r="W205" s="6">
        <v>2845737389.3800001</v>
      </c>
    </row>
    <row r="206" spans="1:23" ht="45" hidden="1" x14ac:dyDescent="0.25">
      <c r="A206" s="3" t="s">
        <v>322</v>
      </c>
      <c r="B206" s="4" t="s">
        <v>323</v>
      </c>
      <c r="C206" s="5" t="s">
        <v>225</v>
      </c>
      <c r="D206" s="3" t="s">
        <v>183</v>
      </c>
      <c r="E206" s="3" t="s">
        <v>217</v>
      </c>
      <c r="F206" s="3" t="s">
        <v>185</v>
      </c>
      <c r="G206" s="3" t="s">
        <v>189</v>
      </c>
      <c r="H206" s="3"/>
      <c r="I206" s="3" t="s">
        <v>281</v>
      </c>
      <c r="J206" s="3" t="s">
        <v>282</v>
      </c>
      <c r="K206" s="3" t="s">
        <v>36</v>
      </c>
      <c r="L206" s="4" t="s">
        <v>336</v>
      </c>
      <c r="M206" s="6">
        <v>2369000000</v>
      </c>
      <c r="N206" s="6">
        <v>0</v>
      </c>
      <c r="O206" s="6">
        <v>392742128</v>
      </c>
      <c r="P206" s="6">
        <v>1976257872</v>
      </c>
      <c r="Q206" s="6">
        <v>0</v>
      </c>
      <c r="R206" s="6">
        <v>1684509915.9400001</v>
      </c>
      <c r="S206" s="6">
        <v>291747956.06</v>
      </c>
      <c r="T206" s="6">
        <v>1684509915.9400001</v>
      </c>
      <c r="U206" s="6">
        <v>1684509915.9400001</v>
      </c>
      <c r="V206" s="6">
        <v>1200550276.95</v>
      </c>
      <c r="W206" s="6">
        <v>1200550276.95</v>
      </c>
    </row>
    <row r="207" spans="1:23" ht="56.25" hidden="1" x14ac:dyDescent="0.25">
      <c r="A207" s="3" t="s">
        <v>322</v>
      </c>
      <c r="B207" s="4" t="s">
        <v>323</v>
      </c>
      <c r="C207" s="5" t="s">
        <v>227</v>
      </c>
      <c r="D207" s="3" t="s">
        <v>183</v>
      </c>
      <c r="E207" s="3" t="s">
        <v>217</v>
      </c>
      <c r="F207" s="3" t="s">
        <v>185</v>
      </c>
      <c r="G207" s="3" t="s">
        <v>192</v>
      </c>
      <c r="H207" s="3" t="s">
        <v>1</v>
      </c>
      <c r="I207" s="3" t="s">
        <v>281</v>
      </c>
      <c r="J207" s="3" t="s">
        <v>282</v>
      </c>
      <c r="K207" s="3" t="s">
        <v>36</v>
      </c>
      <c r="L207" s="4" t="s">
        <v>337</v>
      </c>
      <c r="M207" s="6">
        <v>616028635</v>
      </c>
      <c r="N207" s="6">
        <v>0</v>
      </c>
      <c r="O207" s="6">
        <v>0</v>
      </c>
      <c r="P207" s="6">
        <v>616028635</v>
      </c>
      <c r="Q207" s="6">
        <v>0</v>
      </c>
      <c r="R207" s="6">
        <v>608666721</v>
      </c>
      <c r="S207" s="6">
        <v>7361914</v>
      </c>
      <c r="T207" s="6">
        <v>608666721</v>
      </c>
      <c r="U207" s="6">
        <v>608666721</v>
      </c>
      <c r="V207" s="6">
        <v>608666721</v>
      </c>
      <c r="W207" s="6">
        <v>608666721</v>
      </c>
    </row>
    <row r="208" spans="1:23" ht="67.5" hidden="1" x14ac:dyDescent="0.25">
      <c r="A208" s="3" t="s">
        <v>322</v>
      </c>
      <c r="B208" s="4" t="s">
        <v>323</v>
      </c>
      <c r="C208" s="5" t="s">
        <v>338</v>
      </c>
      <c r="D208" s="3" t="s">
        <v>183</v>
      </c>
      <c r="E208" s="3" t="s">
        <v>217</v>
      </c>
      <c r="F208" s="3" t="s">
        <v>185</v>
      </c>
      <c r="G208" s="3" t="s">
        <v>248</v>
      </c>
      <c r="H208" s="3" t="s">
        <v>1</v>
      </c>
      <c r="I208" s="3" t="s">
        <v>281</v>
      </c>
      <c r="J208" s="3" t="s">
        <v>282</v>
      </c>
      <c r="K208" s="3" t="s">
        <v>36</v>
      </c>
      <c r="L208" s="4" t="s">
        <v>339</v>
      </c>
      <c r="M208" s="6">
        <v>2059772982</v>
      </c>
      <c r="N208" s="6">
        <v>0</v>
      </c>
      <c r="O208" s="6">
        <v>434000000</v>
      </c>
      <c r="P208" s="6">
        <v>1625772982</v>
      </c>
      <c r="Q208" s="6">
        <v>0</v>
      </c>
      <c r="R208" s="6">
        <v>1503639423.9400001</v>
      </c>
      <c r="S208" s="6">
        <v>122133558.06</v>
      </c>
      <c r="T208" s="6">
        <v>1503639423.9400001</v>
      </c>
      <c r="U208" s="6">
        <v>1503639423.9400001</v>
      </c>
      <c r="V208" s="6">
        <v>1453820561.9400001</v>
      </c>
      <c r="W208" s="6">
        <v>1453820561.9400001</v>
      </c>
    </row>
    <row r="209" spans="1:23" ht="67.5" x14ac:dyDescent="0.25">
      <c r="A209" s="3" t="s">
        <v>340</v>
      </c>
      <c r="B209" s="4" t="s">
        <v>341</v>
      </c>
      <c r="C209" s="5" t="s">
        <v>31</v>
      </c>
      <c r="D209" s="3" t="s">
        <v>32</v>
      </c>
      <c r="E209" s="3" t="s">
        <v>33</v>
      </c>
      <c r="F209" s="3" t="s">
        <v>33</v>
      </c>
      <c r="G209" s="3" t="s">
        <v>33</v>
      </c>
      <c r="H209" s="3"/>
      <c r="I209" s="3" t="s">
        <v>34</v>
      </c>
      <c r="J209" s="3" t="s">
        <v>35</v>
      </c>
      <c r="K209" s="3" t="s">
        <v>36</v>
      </c>
      <c r="L209" s="4" t="s">
        <v>37</v>
      </c>
      <c r="M209" s="6">
        <v>57063000000</v>
      </c>
      <c r="N209" s="6">
        <v>4713000000</v>
      </c>
      <c r="O209" s="6">
        <v>320000000</v>
      </c>
      <c r="P209" s="6">
        <v>61456000000</v>
      </c>
      <c r="Q209" s="6">
        <v>0</v>
      </c>
      <c r="R209" s="6">
        <v>60788850226.599998</v>
      </c>
      <c r="S209" s="6">
        <v>667149773.39999998</v>
      </c>
      <c r="T209" s="6">
        <v>60788850226.599998</v>
      </c>
      <c r="U209" s="6">
        <v>60788850226.599998</v>
      </c>
      <c r="V209" s="6">
        <v>60779117651.599998</v>
      </c>
      <c r="W209" s="6">
        <v>60779117651.599998</v>
      </c>
    </row>
    <row r="210" spans="1:23" ht="67.5" x14ac:dyDescent="0.25">
      <c r="A210" s="3" t="s">
        <v>340</v>
      </c>
      <c r="B210" s="4" t="s">
        <v>341</v>
      </c>
      <c r="C210" s="5" t="s">
        <v>38</v>
      </c>
      <c r="D210" s="3" t="s">
        <v>32</v>
      </c>
      <c r="E210" s="3" t="s">
        <v>33</v>
      </c>
      <c r="F210" s="3" t="s">
        <v>33</v>
      </c>
      <c r="G210" s="3" t="s">
        <v>39</v>
      </c>
      <c r="H210" s="3"/>
      <c r="I210" s="3" t="s">
        <v>34</v>
      </c>
      <c r="J210" s="3" t="s">
        <v>35</v>
      </c>
      <c r="K210" s="3" t="s">
        <v>36</v>
      </c>
      <c r="L210" s="4" t="s">
        <v>40</v>
      </c>
      <c r="M210" s="6">
        <v>20852000000</v>
      </c>
      <c r="N210" s="6">
        <v>563000000</v>
      </c>
      <c r="O210" s="6">
        <v>0</v>
      </c>
      <c r="P210" s="6">
        <v>21415000000</v>
      </c>
      <c r="Q210" s="6">
        <v>0</v>
      </c>
      <c r="R210" s="6">
        <v>21097215778</v>
      </c>
      <c r="S210" s="6">
        <v>317784222</v>
      </c>
      <c r="T210" s="6">
        <v>21097215778</v>
      </c>
      <c r="U210" s="6">
        <v>21097215778</v>
      </c>
      <c r="V210" s="6">
        <v>21097215778</v>
      </c>
      <c r="W210" s="6">
        <v>21097215778</v>
      </c>
    </row>
    <row r="211" spans="1:23" ht="67.5" x14ac:dyDescent="0.25">
      <c r="A211" s="3" t="s">
        <v>340</v>
      </c>
      <c r="B211" s="4" t="s">
        <v>341</v>
      </c>
      <c r="C211" s="5" t="s">
        <v>41</v>
      </c>
      <c r="D211" s="3" t="s">
        <v>32</v>
      </c>
      <c r="E211" s="3" t="s">
        <v>33</v>
      </c>
      <c r="F211" s="3" t="s">
        <v>33</v>
      </c>
      <c r="G211" s="3" t="s">
        <v>42</v>
      </c>
      <c r="H211" s="3"/>
      <c r="I211" s="3" t="s">
        <v>34</v>
      </c>
      <c r="J211" s="3" t="s">
        <v>35</v>
      </c>
      <c r="K211" s="3" t="s">
        <v>36</v>
      </c>
      <c r="L211" s="4" t="s">
        <v>43</v>
      </c>
      <c r="M211" s="6">
        <v>4483000000</v>
      </c>
      <c r="N211" s="6">
        <v>990000000</v>
      </c>
      <c r="O211" s="6">
        <v>0</v>
      </c>
      <c r="P211" s="6">
        <v>5473000000</v>
      </c>
      <c r="Q211" s="6">
        <v>0</v>
      </c>
      <c r="R211" s="6">
        <v>5427472269</v>
      </c>
      <c r="S211" s="6">
        <v>45527731</v>
      </c>
      <c r="T211" s="6">
        <v>5427472269</v>
      </c>
      <c r="U211" s="6">
        <v>5427472269</v>
      </c>
      <c r="V211" s="6">
        <v>5410441406</v>
      </c>
      <c r="W211" s="6">
        <v>5410441406</v>
      </c>
    </row>
    <row r="212" spans="1:23" ht="67.5" x14ac:dyDescent="0.25">
      <c r="A212" s="3" t="s">
        <v>340</v>
      </c>
      <c r="B212" s="4" t="s">
        <v>341</v>
      </c>
      <c r="C212" s="5" t="s">
        <v>300</v>
      </c>
      <c r="D212" s="3" t="s">
        <v>32</v>
      </c>
      <c r="E212" s="3" t="s">
        <v>33</v>
      </c>
      <c r="F212" s="3" t="s">
        <v>39</v>
      </c>
      <c r="G212" s="3" t="s">
        <v>33</v>
      </c>
      <c r="H212" s="3"/>
      <c r="I212" s="3" t="s">
        <v>34</v>
      </c>
      <c r="J212" s="3" t="s">
        <v>35</v>
      </c>
      <c r="K212" s="3" t="s">
        <v>36</v>
      </c>
      <c r="L212" s="4" t="s">
        <v>37</v>
      </c>
      <c r="M212" s="6">
        <v>15760000000</v>
      </c>
      <c r="N212" s="6">
        <v>3088000000</v>
      </c>
      <c r="O212" s="6">
        <v>0</v>
      </c>
      <c r="P212" s="6">
        <v>18848000000</v>
      </c>
      <c r="Q212" s="6">
        <v>0</v>
      </c>
      <c r="R212" s="6">
        <v>17509087378</v>
      </c>
      <c r="S212" s="6">
        <v>1338912622</v>
      </c>
      <c r="T212" s="6">
        <v>17509087378</v>
      </c>
      <c r="U212" s="6">
        <v>17509087378</v>
      </c>
      <c r="V212" s="6">
        <v>17509087378</v>
      </c>
      <c r="W212" s="6">
        <v>17509087378</v>
      </c>
    </row>
    <row r="213" spans="1:23" ht="67.5" x14ac:dyDescent="0.25">
      <c r="A213" s="3" t="s">
        <v>340</v>
      </c>
      <c r="B213" s="4" t="s">
        <v>341</v>
      </c>
      <c r="C213" s="5" t="s">
        <v>301</v>
      </c>
      <c r="D213" s="3" t="s">
        <v>32</v>
      </c>
      <c r="E213" s="3" t="s">
        <v>33</v>
      </c>
      <c r="F213" s="3" t="s">
        <v>39</v>
      </c>
      <c r="G213" s="3" t="s">
        <v>39</v>
      </c>
      <c r="H213" s="3"/>
      <c r="I213" s="3" t="s">
        <v>34</v>
      </c>
      <c r="J213" s="3" t="s">
        <v>35</v>
      </c>
      <c r="K213" s="3" t="s">
        <v>36</v>
      </c>
      <c r="L213" s="4" t="s">
        <v>40</v>
      </c>
      <c r="M213" s="6">
        <v>5731000000</v>
      </c>
      <c r="N213" s="6">
        <v>1135000000</v>
      </c>
      <c r="O213" s="6">
        <v>0</v>
      </c>
      <c r="P213" s="6">
        <v>6866000000</v>
      </c>
      <c r="Q213" s="6">
        <v>0</v>
      </c>
      <c r="R213" s="6">
        <v>6378709370</v>
      </c>
      <c r="S213" s="6">
        <v>487290630</v>
      </c>
      <c r="T213" s="6">
        <v>6378709370</v>
      </c>
      <c r="U213" s="6">
        <v>6378709370</v>
      </c>
      <c r="V213" s="6">
        <v>6378709370</v>
      </c>
      <c r="W213" s="6">
        <v>6378709370</v>
      </c>
    </row>
    <row r="214" spans="1:23" ht="67.5" x14ac:dyDescent="0.25">
      <c r="A214" s="3" t="s">
        <v>340</v>
      </c>
      <c r="B214" s="4" t="s">
        <v>341</v>
      </c>
      <c r="C214" s="5" t="s">
        <v>302</v>
      </c>
      <c r="D214" s="3" t="s">
        <v>32</v>
      </c>
      <c r="E214" s="3" t="s">
        <v>33</v>
      </c>
      <c r="F214" s="3" t="s">
        <v>39</v>
      </c>
      <c r="G214" s="3" t="s">
        <v>42</v>
      </c>
      <c r="H214" s="3"/>
      <c r="I214" s="3" t="s">
        <v>34</v>
      </c>
      <c r="J214" s="3" t="s">
        <v>35</v>
      </c>
      <c r="K214" s="3" t="s">
        <v>36</v>
      </c>
      <c r="L214" s="4" t="s">
        <v>43</v>
      </c>
      <c r="M214" s="6">
        <v>992000000</v>
      </c>
      <c r="N214" s="6">
        <v>263000000</v>
      </c>
      <c r="O214" s="6">
        <v>0</v>
      </c>
      <c r="P214" s="6">
        <v>1255000000</v>
      </c>
      <c r="Q214" s="6">
        <v>0</v>
      </c>
      <c r="R214" s="6">
        <v>1138938862</v>
      </c>
      <c r="S214" s="6">
        <v>116061138</v>
      </c>
      <c r="T214" s="6">
        <v>1138938862</v>
      </c>
      <c r="U214" s="6">
        <v>1138938862</v>
      </c>
      <c r="V214" s="6">
        <v>1138938862</v>
      </c>
      <c r="W214" s="6">
        <v>1138938862</v>
      </c>
    </row>
    <row r="215" spans="1:23" ht="67.5" x14ac:dyDescent="0.25">
      <c r="A215" s="3" t="s">
        <v>340</v>
      </c>
      <c r="B215" s="4" t="s">
        <v>341</v>
      </c>
      <c r="C215" s="5" t="s">
        <v>48</v>
      </c>
      <c r="D215" s="3" t="s">
        <v>32</v>
      </c>
      <c r="E215" s="3" t="s">
        <v>39</v>
      </c>
      <c r="F215" s="3"/>
      <c r="G215" s="3"/>
      <c r="H215" s="3"/>
      <c r="I215" s="3" t="s">
        <v>34</v>
      </c>
      <c r="J215" s="3" t="s">
        <v>35</v>
      </c>
      <c r="K215" s="3" t="s">
        <v>36</v>
      </c>
      <c r="L215" s="4" t="s">
        <v>49</v>
      </c>
      <c r="M215" s="6">
        <v>88050000000</v>
      </c>
      <c r="N215" s="6">
        <v>2480000000</v>
      </c>
      <c r="O215" s="6">
        <v>0</v>
      </c>
      <c r="P215" s="6">
        <v>90530000000</v>
      </c>
      <c r="Q215" s="6">
        <v>0</v>
      </c>
      <c r="R215" s="6">
        <v>88966467955.440002</v>
      </c>
      <c r="S215" s="6">
        <v>1563532044.5599999</v>
      </c>
      <c r="T215" s="6">
        <v>88966467955.440002</v>
      </c>
      <c r="U215" s="6">
        <v>85450485085.639999</v>
      </c>
      <c r="V215" s="6">
        <v>84495069337.130005</v>
      </c>
      <c r="W215" s="6">
        <v>84495069337.130005</v>
      </c>
    </row>
    <row r="216" spans="1:23" ht="67.5" x14ac:dyDescent="0.25">
      <c r="A216" s="3" t="s">
        <v>340</v>
      </c>
      <c r="B216" s="4" t="s">
        <v>341</v>
      </c>
      <c r="C216" s="5" t="s">
        <v>53</v>
      </c>
      <c r="D216" s="3" t="s">
        <v>32</v>
      </c>
      <c r="E216" s="3" t="s">
        <v>42</v>
      </c>
      <c r="F216" s="3" t="s">
        <v>39</v>
      </c>
      <c r="G216" s="3" t="s">
        <v>39</v>
      </c>
      <c r="H216" s="3"/>
      <c r="I216" s="3" t="s">
        <v>34</v>
      </c>
      <c r="J216" s="3" t="s">
        <v>35</v>
      </c>
      <c r="K216" s="3" t="s">
        <v>36</v>
      </c>
      <c r="L216" s="4" t="s">
        <v>54</v>
      </c>
      <c r="M216" s="6">
        <v>23000000</v>
      </c>
      <c r="N216" s="6">
        <v>0</v>
      </c>
      <c r="O216" s="6">
        <v>0</v>
      </c>
      <c r="P216" s="6">
        <v>23000000</v>
      </c>
      <c r="Q216" s="6">
        <v>0</v>
      </c>
      <c r="R216" s="6">
        <v>22126350</v>
      </c>
      <c r="S216" s="6">
        <v>873650</v>
      </c>
      <c r="T216" s="6">
        <v>22126350</v>
      </c>
      <c r="U216" s="6">
        <v>22126350</v>
      </c>
      <c r="V216" s="6">
        <v>22126350</v>
      </c>
      <c r="W216" s="6">
        <v>22126350</v>
      </c>
    </row>
    <row r="217" spans="1:23" ht="67.5" x14ac:dyDescent="0.25">
      <c r="A217" s="3" t="s">
        <v>340</v>
      </c>
      <c r="B217" s="4" t="s">
        <v>341</v>
      </c>
      <c r="C217" s="5" t="s">
        <v>70</v>
      </c>
      <c r="D217" s="3" t="s">
        <v>32</v>
      </c>
      <c r="E217" s="3" t="s">
        <v>42</v>
      </c>
      <c r="F217" s="3" t="s">
        <v>42</v>
      </c>
      <c r="G217" s="3" t="s">
        <v>33</v>
      </c>
      <c r="H217" s="3" t="s">
        <v>71</v>
      </c>
      <c r="I217" s="3" t="s">
        <v>34</v>
      </c>
      <c r="J217" s="3" t="s">
        <v>35</v>
      </c>
      <c r="K217" s="3" t="s">
        <v>36</v>
      </c>
      <c r="L217" s="4" t="s">
        <v>72</v>
      </c>
      <c r="M217" s="6">
        <v>14697000000</v>
      </c>
      <c r="N217" s="6">
        <v>0</v>
      </c>
      <c r="O217" s="6">
        <v>14697000000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  <c r="V217" s="6">
        <v>0</v>
      </c>
      <c r="W217" s="6">
        <v>0</v>
      </c>
    </row>
    <row r="218" spans="1:23" ht="67.5" x14ac:dyDescent="0.25">
      <c r="A218" s="3" t="s">
        <v>340</v>
      </c>
      <c r="B218" s="4" t="s">
        <v>341</v>
      </c>
      <c r="C218" s="5" t="s">
        <v>144</v>
      </c>
      <c r="D218" s="3" t="s">
        <v>32</v>
      </c>
      <c r="E218" s="3" t="s">
        <v>42</v>
      </c>
      <c r="F218" s="3" t="s">
        <v>45</v>
      </c>
      <c r="G218" s="3" t="s">
        <v>39</v>
      </c>
      <c r="H218" s="3" t="s">
        <v>82</v>
      </c>
      <c r="I218" s="3" t="s">
        <v>34</v>
      </c>
      <c r="J218" s="3" t="s">
        <v>35</v>
      </c>
      <c r="K218" s="3" t="s">
        <v>36</v>
      </c>
      <c r="L218" s="4" t="s">
        <v>145</v>
      </c>
      <c r="M218" s="6">
        <v>431000000</v>
      </c>
      <c r="N218" s="6">
        <v>320000000</v>
      </c>
      <c r="O218" s="6">
        <v>0</v>
      </c>
      <c r="P218" s="6">
        <v>751000000</v>
      </c>
      <c r="Q218" s="6">
        <v>0</v>
      </c>
      <c r="R218" s="6">
        <v>660743173</v>
      </c>
      <c r="S218" s="6">
        <v>90256827</v>
      </c>
      <c r="T218" s="6">
        <v>660743173</v>
      </c>
      <c r="U218" s="6">
        <v>660743173</v>
      </c>
      <c r="V218" s="6">
        <v>660743173</v>
      </c>
      <c r="W218" s="6">
        <v>660743173</v>
      </c>
    </row>
    <row r="219" spans="1:23" ht="67.5" x14ac:dyDescent="0.25">
      <c r="A219" s="3" t="s">
        <v>340</v>
      </c>
      <c r="B219" s="4" t="s">
        <v>341</v>
      </c>
      <c r="C219" s="5" t="s">
        <v>156</v>
      </c>
      <c r="D219" s="3" t="s">
        <v>32</v>
      </c>
      <c r="E219" s="3" t="s">
        <v>42</v>
      </c>
      <c r="F219" s="3" t="s">
        <v>35</v>
      </c>
      <c r="G219" s="3"/>
      <c r="H219" s="3"/>
      <c r="I219" s="3" t="s">
        <v>34</v>
      </c>
      <c r="J219" s="3" t="s">
        <v>35</v>
      </c>
      <c r="K219" s="3" t="s">
        <v>36</v>
      </c>
      <c r="L219" s="4" t="s">
        <v>157</v>
      </c>
      <c r="M219" s="6">
        <v>7709000000</v>
      </c>
      <c r="N219" s="6">
        <v>12217000000</v>
      </c>
      <c r="O219" s="6">
        <v>0</v>
      </c>
      <c r="P219" s="6">
        <v>19926000000</v>
      </c>
      <c r="Q219" s="6">
        <v>0</v>
      </c>
      <c r="R219" s="6">
        <v>19925525924.799999</v>
      </c>
      <c r="S219" s="6">
        <v>474075.2</v>
      </c>
      <c r="T219" s="6">
        <v>19925525924.799999</v>
      </c>
      <c r="U219" s="6">
        <v>19925525924.799999</v>
      </c>
      <c r="V219" s="6">
        <v>18031178961.029999</v>
      </c>
      <c r="W219" s="6">
        <v>18031178961.029999</v>
      </c>
    </row>
    <row r="220" spans="1:23" ht="67.5" x14ac:dyDescent="0.25">
      <c r="A220" s="3" t="s">
        <v>340</v>
      </c>
      <c r="B220" s="4" t="s">
        <v>341</v>
      </c>
      <c r="C220" s="5" t="s">
        <v>173</v>
      </c>
      <c r="D220" s="3" t="s">
        <v>32</v>
      </c>
      <c r="E220" s="3" t="s">
        <v>154</v>
      </c>
      <c r="F220" s="3" t="s">
        <v>33</v>
      </c>
      <c r="G220" s="3"/>
      <c r="H220" s="3"/>
      <c r="I220" s="3" t="s">
        <v>34</v>
      </c>
      <c r="J220" s="3" t="s">
        <v>35</v>
      </c>
      <c r="K220" s="3" t="s">
        <v>36</v>
      </c>
      <c r="L220" s="4" t="s">
        <v>174</v>
      </c>
      <c r="M220" s="6">
        <v>19000000</v>
      </c>
      <c r="N220" s="6">
        <v>0</v>
      </c>
      <c r="O220" s="6">
        <v>0</v>
      </c>
      <c r="P220" s="6">
        <v>19000000</v>
      </c>
      <c r="Q220" s="6">
        <v>0</v>
      </c>
      <c r="R220" s="6">
        <v>12674410.550000001</v>
      </c>
      <c r="S220" s="6">
        <v>6325589.4500000002</v>
      </c>
      <c r="T220" s="6">
        <v>12674410.550000001</v>
      </c>
      <c r="U220" s="6">
        <v>12674410.550000001</v>
      </c>
      <c r="V220" s="6">
        <v>12674410.550000001</v>
      </c>
      <c r="W220" s="6">
        <v>12674410.550000001</v>
      </c>
    </row>
    <row r="221" spans="1:23" ht="67.5" x14ac:dyDescent="0.25">
      <c r="A221" s="3" t="s">
        <v>340</v>
      </c>
      <c r="B221" s="4" t="s">
        <v>341</v>
      </c>
      <c r="C221" s="5" t="s">
        <v>342</v>
      </c>
      <c r="D221" s="3" t="s">
        <v>180</v>
      </c>
      <c r="E221" s="3" t="s">
        <v>35</v>
      </c>
      <c r="F221" s="3" t="s">
        <v>33</v>
      </c>
      <c r="G221" s="3" t="s">
        <v>42</v>
      </c>
      <c r="H221" s="3"/>
      <c r="I221" s="3" t="s">
        <v>34</v>
      </c>
      <c r="J221" s="3" t="s">
        <v>73</v>
      </c>
      <c r="K221" s="3" t="s">
        <v>74</v>
      </c>
      <c r="L221" s="4" t="s">
        <v>343</v>
      </c>
      <c r="M221" s="6">
        <v>19702919263</v>
      </c>
      <c r="N221" s="6">
        <v>0</v>
      </c>
      <c r="O221" s="6">
        <v>0</v>
      </c>
      <c r="P221" s="6">
        <v>19702919263</v>
      </c>
      <c r="Q221" s="6">
        <v>0</v>
      </c>
      <c r="R221" s="6">
        <v>19702919263</v>
      </c>
      <c r="S221" s="6">
        <v>0</v>
      </c>
      <c r="T221" s="6">
        <v>19702919263</v>
      </c>
      <c r="U221" s="6">
        <v>19702919263</v>
      </c>
      <c r="V221" s="6">
        <v>19702919263</v>
      </c>
      <c r="W221" s="6">
        <v>19702919263</v>
      </c>
    </row>
    <row r="222" spans="1:23" ht="67.5" x14ac:dyDescent="0.25">
      <c r="A222" s="3" t="s">
        <v>340</v>
      </c>
      <c r="B222" s="4" t="s">
        <v>341</v>
      </c>
      <c r="C222" s="5" t="s">
        <v>179</v>
      </c>
      <c r="D222" s="3" t="s">
        <v>180</v>
      </c>
      <c r="E222" s="3" t="s">
        <v>35</v>
      </c>
      <c r="F222" s="3" t="s">
        <v>45</v>
      </c>
      <c r="G222" s="3" t="s">
        <v>33</v>
      </c>
      <c r="H222" s="3"/>
      <c r="I222" s="3" t="s">
        <v>34</v>
      </c>
      <c r="J222" s="3" t="s">
        <v>73</v>
      </c>
      <c r="K222" s="3" t="s">
        <v>36</v>
      </c>
      <c r="L222" s="4" t="s">
        <v>181</v>
      </c>
      <c r="M222" s="6">
        <v>196529092</v>
      </c>
      <c r="N222" s="6">
        <v>0</v>
      </c>
      <c r="O222" s="6">
        <v>0</v>
      </c>
      <c r="P222" s="6">
        <v>196529092</v>
      </c>
      <c r="Q222" s="6">
        <v>0</v>
      </c>
      <c r="R222" s="6">
        <v>196529092</v>
      </c>
      <c r="S222" s="6">
        <v>0</v>
      </c>
      <c r="T222" s="6">
        <v>196529092</v>
      </c>
      <c r="U222" s="6">
        <v>196529092</v>
      </c>
      <c r="V222" s="6">
        <v>196529092</v>
      </c>
      <c r="W222" s="6">
        <v>196529092</v>
      </c>
    </row>
    <row r="223" spans="1:23" ht="67.5" x14ac:dyDescent="0.25">
      <c r="A223" s="3" t="s">
        <v>340</v>
      </c>
      <c r="B223" s="4" t="s">
        <v>341</v>
      </c>
      <c r="C223" s="5" t="s">
        <v>216</v>
      </c>
      <c r="D223" s="3" t="s">
        <v>183</v>
      </c>
      <c r="E223" s="3" t="s">
        <v>217</v>
      </c>
      <c r="F223" s="3" t="s">
        <v>185</v>
      </c>
      <c r="G223" s="3" t="s">
        <v>218</v>
      </c>
      <c r="H223" s="3"/>
      <c r="I223" s="3" t="s">
        <v>34</v>
      </c>
      <c r="J223" s="3" t="s">
        <v>35</v>
      </c>
      <c r="K223" s="3" t="s">
        <v>36</v>
      </c>
      <c r="L223" s="4" t="s">
        <v>344</v>
      </c>
      <c r="M223" s="6">
        <v>8000000000</v>
      </c>
      <c r="N223" s="6">
        <v>0</v>
      </c>
      <c r="O223" s="6">
        <v>0</v>
      </c>
      <c r="P223" s="6">
        <v>8000000000</v>
      </c>
      <c r="Q223" s="6">
        <v>0</v>
      </c>
      <c r="R223" s="6">
        <v>7761203448.4399996</v>
      </c>
      <c r="S223" s="6">
        <v>238796551.56</v>
      </c>
      <c r="T223" s="6">
        <v>7761203448.4399996</v>
      </c>
      <c r="U223" s="6">
        <v>6753382000</v>
      </c>
      <c r="V223" s="6">
        <v>6413121062.5900002</v>
      </c>
      <c r="W223" s="6">
        <v>6413121062.5900002</v>
      </c>
    </row>
    <row r="224" spans="1:23" hidden="1" x14ac:dyDescent="0.25">
      <c r="A224" s="3" t="s">
        <v>345</v>
      </c>
      <c r="B224" s="4" t="s">
        <v>346</v>
      </c>
      <c r="C224" s="5" t="s">
        <v>31</v>
      </c>
      <c r="D224" s="3" t="s">
        <v>32</v>
      </c>
      <c r="E224" s="3" t="s">
        <v>33</v>
      </c>
      <c r="F224" s="3" t="s">
        <v>33</v>
      </c>
      <c r="G224" s="3" t="s">
        <v>33</v>
      </c>
      <c r="H224" s="3"/>
      <c r="I224" s="3" t="s">
        <v>34</v>
      </c>
      <c r="J224" s="3" t="s">
        <v>35</v>
      </c>
      <c r="K224" s="3" t="s">
        <v>36</v>
      </c>
      <c r="L224" s="4" t="s">
        <v>37</v>
      </c>
      <c r="M224" s="6">
        <v>13357000000</v>
      </c>
      <c r="N224" s="6">
        <v>0</v>
      </c>
      <c r="O224" s="6">
        <v>650000000</v>
      </c>
      <c r="P224" s="6">
        <v>12707000000</v>
      </c>
      <c r="Q224" s="6">
        <v>0</v>
      </c>
      <c r="R224" s="6">
        <v>11223585839</v>
      </c>
      <c r="S224" s="6">
        <v>1483414161</v>
      </c>
      <c r="T224" s="6">
        <v>11223585839</v>
      </c>
      <c r="U224" s="6">
        <v>11223585839</v>
      </c>
      <c r="V224" s="6">
        <v>11200175904</v>
      </c>
      <c r="W224" s="6">
        <v>11200175904</v>
      </c>
    </row>
    <row r="225" spans="1:23" ht="22.5" hidden="1" x14ac:dyDescent="0.25">
      <c r="A225" s="3" t="s">
        <v>345</v>
      </c>
      <c r="B225" s="4" t="s">
        <v>346</v>
      </c>
      <c r="C225" s="5" t="s">
        <v>38</v>
      </c>
      <c r="D225" s="3" t="s">
        <v>32</v>
      </c>
      <c r="E225" s="3" t="s">
        <v>33</v>
      </c>
      <c r="F225" s="3" t="s">
        <v>33</v>
      </c>
      <c r="G225" s="3" t="s">
        <v>39</v>
      </c>
      <c r="H225" s="3"/>
      <c r="I225" s="3" t="s">
        <v>34</v>
      </c>
      <c r="J225" s="3" t="s">
        <v>35</v>
      </c>
      <c r="K225" s="3" t="s">
        <v>36</v>
      </c>
      <c r="L225" s="4" t="s">
        <v>40</v>
      </c>
      <c r="M225" s="6">
        <v>4877000000</v>
      </c>
      <c r="N225" s="6">
        <v>0</v>
      </c>
      <c r="O225" s="6">
        <v>0</v>
      </c>
      <c r="P225" s="6">
        <v>4877000000</v>
      </c>
      <c r="Q225" s="6">
        <v>0</v>
      </c>
      <c r="R225" s="6">
        <v>4114845434</v>
      </c>
      <c r="S225" s="6">
        <v>762154566</v>
      </c>
      <c r="T225" s="6">
        <v>4114845434</v>
      </c>
      <c r="U225" s="6">
        <v>4114845434</v>
      </c>
      <c r="V225" s="6">
        <v>4113744934</v>
      </c>
      <c r="W225" s="6">
        <v>4113744934</v>
      </c>
    </row>
    <row r="226" spans="1:23" ht="33.75" hidden="1" x14ac:dyDescent="0.25">
      <c r="A226" s="3" t="s">
        <v>345</v>
      </c>
      <c r="B226" s="4" t="s">
        <v>346</v>
      </c>
      <c r="C226" s="5" t="s">
        <v>41</v>
      </c>
      <c r="D226" s="3" t="s">
        <v>32</v>
      </c>
      <c r="E226" s="3" t="s">
        <v>33</v>
      </c>
      <c r="F226" s="3" t="s">
        <v>33</v>
      </c>
      <c r="G226" s="3" t="s">
        <v>42</v>
      </c>
      <c r="H226" s="3"/>
      <c r="I226" s="3" t="s">
        <v>34</v>
      </c>
      <c r="J226" s="3" t="s">
        <v>35</v>
      </c>
      <c r="K226" s="3" t="s">
        <v>36</v>
      </c>
      <c r="L226" s="4" t="s">
        <v>43</v>
      </c>
      <c r="M226" s="6">
        <v>5600000000</v>
      </c>
      <c r="N226" s="6">
        <v>0</v>
      </c>
      <c r="O226" s="6">
        <v>650000000</v>
      </c>
      <c r="P226" s="6">
        <v>4950000000</v>
      </c>
      <c r="Q226" s="6">
        <v>0</v>
      </c>
      <c r="R226" s="6">
        <v>4225849027</v>
      </c>
      <c r="S226" s="6">
        <v>724150973</v>
      </c>
      <c r="T226" s="6">
        <v>4225849027</v>
      </c>
      <c r="U226" s="6">
        <v>4225849027</v>
      </c>
      <c r="V226" s="6">
        <v>4206935852</v>
      </c>
      <c r="W226" s="6">
        <v>4206935852</v>
      </c>
    </row>
    <row r="227" spans="1:23" ht="22.5" hidden="1" x14ac:dyDescent="0.25">
      <c r="A227" s="3" t="s">
        <v>345</v>
      </c>
      <c r="B227" s="4" t="s">
        <v>346</v>
      </c>
      <c r="C227" s="5" t="s">
        <v>48</v>
      </c>
      <c r="D227" s="3" t="s">
        <v>32</v>
      </c>
      <c r="E227" s="3" t="s">
        <v>39</v>
      </c>
      <c r="F227" s="3"/>
      <c r="G227" s="3"/>
      <c r="H227" s="3"/>
      <c r="I227" s="3" t="s">
        <v>34</v>
      </c>
      <c r="J227" s="3" t="s">
        <v>35</v>
      </c>
      <c r="K227" s="3" t="s">
        <v>36</v>
      </c>
      <c r="L227" s="4" t="s">
        <v>49</v>
      </c>
      <c r="M227" s="6">
        <v>5778000000</v>
      </c>
      <c r="N227" s="6">
        <v>1300000000</v>
      </c>
      <c r="O227" s="6">
        <v>15904500</v>
      </c>
      <c r="P227" s="6">
        <v>7062095500</v>
      </c>
      <c r="Q227" s="6">
        <v>0</v>
      </c>
      <c r="R227" s="6">
        <v>6747877027.0100002</v>
      </c>
      <c r="S227" s="6">
        <v>314218472.99000001</v>
      </c>
      <c r="T227" s="6">
        <v>6747877027.0100002</v>
      </c>
      <c r="U227" s="6">
        <v>6747877027.0100002</v>
      </c>
      <c r="V227" s="6">
        <v>6113132892.9399996</v>
      </c>
      <c r="W227" s="6">
        <v>6113132892.9399996</v>
      </c>
    </row>
    <row r="228" spans="1:23" ht="33.75" hidden="1" x14ac:dyDescent="0.25">
      <c r="A228" s="3" t="s">
        <v>345</v>
      </c>
      <c r="B228" s="4" t="s">
        <v>346</v>
      </c>
      <c r="C228" s="5" t="s">
        <v>144</v>
      </c>
      <c r="D228" s="3" t="s">
        <v>32</v>
      </c>
      <c r="E228" s="3" t="s">
        <v>42</v>
      </c>
      <c r="F228" s="3" t="s">
        <v>45</v>
      </c>
      <c r="G228" s="3" t="s">
        <v>39</v>
      </c>
      <c r="H228" s="3" t="s">
        <v>82</v>
      </c>
      <c r="I228" s="3" t="s">
        <v>34</v>
      </c>
      <c r="J228" s="3" t="s">
        <v>35</v>
      </c>
      <c r="K228" s="3" t="s">
        <v>36</v>
      </c>
      <c r="L228" s="4" t="s">
        <v>145</v>
      </c>
      <c r="M228" s="6">
        <v>55000000</v>
      </c>
      <c r="N228" s="6">
        <v>0</v>
      </c>
      <c r="O228" s="6">
        <v>0</v>
      </c>
      <c r="P228" s="6">
        <v>55000000</v>
      </c>
      <c r="Q228" s="6">
        <v>0</v>
      </c>
      <c r="R228" s="6">
        <v>53820426</v>
      </c>
      <c r="S228" s="6">
        <v>1179574</v>
      </c>
      <c r="T228" s="6">
        <v>53820426</v>
      </c>
      <c r="U228" s="6">
        <v>53820426</v>
      </c>
      <c r="V228" s="6">
        <v>53820426</v>
      </c>
      <c r="W228" s="6">
        <v>53820426</v>
      </c>
    </row>
    <row r="229" spans="1:23" hidden="1" x14ac:dyDescent="0.25">
      <c r="A229" s="3" t="s">
        <v>345</v>
      </c>
      <c r="B229" s="4" t="s">
        <v>346</v>
      </c>
      <c r="C229" s="5" t="s">
        <v>156</v>
      </c>
      <c r="D229" s="3" t="s">
        <v>32</v>
      </c>
      <c r="E229" s="3" t="s">
        <v>42</v>
      </c>
      <c r="F229" s="3" t="s">
        <v>35</v>
      </c>
      <c r="G229" s="3"/>
      <c r="H229" s="3"/>
      <c r="I229" s="3" t="s">
        <v>34</v>
      </c>
      <c r="J229" s="3" t="s">
        <v>35</v>
      </c>
      <c r="K229" s="3" t="s">
        <v>36</v>
      </c>
      <c r="L229" s="4" t="s">
        <v>157</v>
      </c>
      <c r="M229" s="6">
        <v>1101000000</v>
      </c>
      <c r="N229" s="6">
        <v>9181070532</v>
      </c>
      <c r="O229" s="6">
        <v>0</v>
      </c>
      <c r="P229" s="6">
        <v>10282070532</v>
      </c>
      <c r="Q229" s="6">
        <v>0</v>
      </c>
      <c r="R229" s="6">
        <v>10132298407.469999</v>
      </c>
      <c r="S229" s="6">
        <v>149772124.53</v>
      </c>
      <c r="T229" s="6">
        <v>10132298407.469999</v>
      </c>
      <c r="U229" s="6">
        <v>10132298407.469999</v>
      </c>
      <c r="V229" s="6">
        <v>9654723953.4699993</v>
      </c>
      <c r="W229" s="6">
        <v>9654723953.4699993</v>
      </c>
    </row>
    <row r="230" spans="1:23" hidden="1" x14ac:dyDescent="0.25">
      <c r="A230" s="3" t="s">
        <v>345</v>
      </c>
      <c r="B230" s="4" t="s">
        <v>346</v>
      </c>
      <c r="C230" s="5" t="s">
        <v>173</v>
      </c>
      <c r="D230" s="3" t="s">
        <v>32</v>
      </c>
      <c r="E230" s="3" t="s">
        <v>154</v>
      </c>
      <c r="F230" s="3" t="s">
        <v>33</v>
      </c>
      <c r="G230" s="3"/>
      <c r="H230" s="3"/>
      <c r="I230" s="3" t="s">
        <v>34</v>
      </c>
      <c r="J230" s="3" t="s">
        <v>35</v>
      </c>
      <c r="K230" s="3" t="s">
        <v>36</v>
      </c>
      <c r="L230" s="4" t="s">
        <v>174</v>
      </c>
      <c r="M230" s="6">
        <v>3000000</v>
      </c>
      <c r="N230" s="6">
        <v>0</v>
      </c>
      <c r="O230" s="6">
        <v>0</v>
      </c>
      <c r="P230" s="6">
        <v>3000000</v>
      </c>
      <c r="Q230" s="6">
        <v>0</v>
      </c>
      <c r="R230" s="6">
        <v>77000</v>
      </c>
      <c r="S230" s="6">
        <v>2923000</v>
      </c>
      <c r="T230" s="6">
        <v>77000</v>
      </c>
      <c r="U230" s="6">
        <v>77000</v>
      </c>
      <c r="V230" s="6">
        <v>77000</v>
      </c>
      <c r="W230" s="6">
        <v>77000</v>
      </c>
    </row>
    <row r="231" spans="1:23" ht="22.5" hidden="1" x14ac:dyDescent="0.25">
      <c r="A231" s="3" t="s">
        <v>345</v>
      </c>
      <c r="B231" s="4" t="s">
        <v>346</v>
      </c>
      <c r="C231" s="5" t="s">
        <v>177</v>
      </c>
      <c r="D231" s="3" t="s">
        <v>32</v>
      </c>
      <c r="E231" s="3" t="s">
        <v>154</v>
      </c>
      <c r="F231" s="3" t="s">
        <v>45</v>
      </c>
      <c r="G231" s="3" t="s">
        <v>33</v>
      </c>
      <c r="H231" s="3"/>
      <c r="I231" s="3" t="s">
        <v>34</v>
      </c>
      <c r="J231" s="3" t="s">
        <v>73</v>
      </c>
      <c r="K231" s="3" t="s">
        <v>74</v>
      </c>
      <c r="L231" s="4" t="s">
        <v>178</v>
      </c>
      <c r="M231" s="6">
        <v>1447000000</v>
      </c>
      <c r="N231" s="6">
        <v>0</v>
      </c>
      <c r="O231" s="6">
        <v>0</v>
      </c>
      <c r="P231" s="6">
        <v>1447000000</v>
      </c>
      <c r="Q231" s="6">
        <v>0</v>
      </c>
      <c r="R231" s="6">
        <v>264372842</v>
      </c>
      <c r="S231" s="6">
        <v>1182627158</v>
      </c>
      <c r="T231" s="6">
        <v>264372842</v>
      </c>
      <c r="U231" s="6">
        <v>264372842</v>
      </c>
      <c r="V231" s="6">
        <v>264372842</v>
      </c>
      <c r="W231" s="6">
        <v>264372842</v>
      </c>
    </row>
    <row r="232" spans="1:23" ht="22.5" hidden="1" x14ac:dyDescent="0.25">
      <c r="A232" s="3" t="s">
        <v>345</v>
      </c>
      <c r="B232" s="4" t="s">
        <v>346</v>
      </c>
      <c r="C232" s="5" t="s">
        <v>268</v>
      </c>
      <c r="D232" s="3" t="s">
        <v>32</v>
      </c>
      <c r="E232" s="3" t="s">
        <v>154</v>
      </c>
      <c r="F232" s="3" t="s">
        <v>129</v>
      </c>
      <c r="G232" s="3"/>
      <c r="H232" s="3"/>
      <c r="I232" s="3" t="s">
        <v>34</v>
      </c>
      <c r="J232" s="3" t="s">
        <v>35</v>
      </c>
      <c r="K232" s="3" t="s">
        <v>36</v>
      </c>
      <c r="L232" s="4" t="s">
        <v>269</v>
      </c>
      <c r="M232" s="6">
        <v>0</v>
      </c>
      <c r="N232" s="6">
        <v>15904500</v>
      </c>
      <c r="O232" s="6">
        <v>0</v>
      </c>
      <c r="P232" s="6">
        <v>15904500</v>
      </c>
      <c r="Q232" s="6">
        <v>0</v>
      </c>
      <c r="R232" s="6">
        <v>15904500</v>
      </c>
      <c r="S232" s="6">
        <v>0</v>
      </c>
      <c r="T232" s="6">
        <v>15904500</v>
      </c>
      <c r="U232" s="6">
        <v>15904500</v>
      </c>
      <c r="V232" s="6">
        <v>0</v>
      </c>
      <c r="W232" s="6">
        <v>0</v>
      </c>
    </row>
    <row r="233" spans="1:23" ht="22.5" hidden="1" x14ac:dyDescent="0.25">
      <c r="A233" s="3" t="s">
        <v>345</v>
      </c>
      <c r="B233" s="4" t="s">
        <v>346</v>
      </c>
      <c r="C233" s="5" t="s">
        <v>179</v>
      </c>
      <c r="D233" s="3" t="s">
        <v>180</v>
      </c>
      <c r="E233" s="3" t="s">
        <v>35</v>
      </c>
      <c r="F233" s="3" t="s">
        <v>45</v>
      </c>
      <c r="G233" s="3" t="s">
        <v>33</v>
      </c>
      <c r="H233" s="3"/>
      <c r="I233" s="3" t="s">
        <v>34</v>
      </c>
      <c r="J233" s="3" t="s">
        <v>73</v>
      </c>
      <c r="K233" s="3" t="s">
        <v>36</v>
      </c>
      <c r="L233" s="4" t="s">
        <v>181</v>
      </c>
      <c r="M233" s="6">
        <v>1600208106</v>
      </c>
      <c r="N233" s="6">
        <v>0</v>
      </c>
      <c r="O233" s="6">
        <v>0</v>
      </c>
      <c r="P233" s="6">
        <v>1600208106</v>
      </c>
      <c r="Q233" s="6">
        <v>0</v>
      </c>
      <c r="R233" s="6">
        <v>1600208105.0599999</v>
      </c>
      <c r="S233" s="6">
        <v>0.94</v>
      </c>
      <c r="T233" s="6">
        <v>1600208105.0599999</v>
      </c>
      <c r="U233" s="6">
        <v>1600208105.0599999</v>
      </c>
      <c r="V233" s="6">
        <v>1600208105.0599999</v>
      </c>
      <c r="W233" s="6">
        <v>1600208105.0599999</v>
      </c>
    </row>
    <row r="234" spans="1:23" ht="67.5" hidden="1" x14ac:dyDescent="0.25">
      <c r="A234" s="3" t="s">
        <v>345</v>
      </c>
      <c r="B234" s="4" t="s">
        <v>346</v>
      </c>
      <c r="C234" s="5" t="s">
        <v>347</v>
      </c>
      <c r="D234" s="3" t="s">
        <v>183</v>
      </c>
      <c r="E234" s="3" t="s">
        <v>348</v>
      </c>
      <c r="F234" s="3" t="s">
        <v>185</v>
      </c>
      <c r="G234" s="3" t="s">
        <v>237</v>
      </c>
      <c r="H234" s="3"/>
      <c r="I234" s="3" t="s">
        <v>34</v>
      </c>
      <c r="J234" s="3" t="s">
        <v>73</v>
      </c>
      <c r="K234" s="3" t="s">
        <v>74</v>
      </c>
      <c r="L234" s="4" t="s">
        <v>349</v>
      </c>
      <c r="M234" s="6">
        <v>113194332843</v>
      </c>
      <c r="N234" s="6">
        <v>0</v>
      </c>
      <c r="O234" s="6">
        <v>0</v>
      </c>
      <c r="P234" s="6">
        <v>113194332843</v>
      </c>
      <c r="Q234" s="6">
        <v>0</v>
      </c>
      <c r="R234" s="6">
        <v>113194332843</v>
      </c>
      <c r="S234" s="6">
        <v>0</v>
      </c>
      <c r="T234" s="6">
        <v>113194332843</v>
      </c>
      <c r="U234" s="6">
        <v>113194332843</v>
      </c>
      <c r="V234" s="6">
        <v>113194332843</v>
      </c>
      <c r="W234" s="6">
        <v>113194332843</v>
      </c>
    </row>
    <row r="235" spans="1:23" hidden="1" x14ac:dyDescent="0.25">
      <c r="A235" s="3" t="s">
        <v>1</v>
      </c>
      <c r="B235" s="4" t="s">
        <v>1</v>
      </c>
      <c r="C235" s="5" t="s">
        <v>1</v>
      </c>
      <c r="D235" s="3" t="s">
        <v>1</v>
      </c>
      <c r="E235" s="3" t="s">
        <v>1</v>
      </c>
      <c r="F235" s="3" t="s">
        <v>1</v>
      </c>
      <c r="G235" s="3" t="s">
        <v>1</v>
      </c>
      <c r="H235" s="3" t="s">
        <v>1</v>
      </c>
      <c r="I235" s="3" t="s">
        <v>1</v>
      </c>
      <c r="J235" s="3" t="s">
        <v>1</v>
      </c>
      <c r="K235" s="3" t="s">
        <v>1</v>
      </c>
      <c r="L235" s="4" t="s">
        <v>1</v>
      </c>
      <c r="M235" s="6">
        <v>52965320552011</v>
      </c>
      <c r="N235" s="6">
        <v>24620234952519</v>
      </c>
      <c r="O235" s="6">
        <v>35886729286189</v>
      </c>
      <c r="P235" s="6">
        <v>41698826218341</v>
      </c>
      <c r="Q235" s="6">
        <v>3726164338220</v>
      </c>
      <c r="R235" s="6">
        <v>37578864429316.703</v>
      </c>
      <c r="S235" s="6">
        <v>393797450804.23999</v>
      </c>
      <c r="T235" s="6">
        <v>37252374257108.102</v>
      </c>
      <c r="U235" s="6">
        <v>34102149021091.801</v>
      </c>
      <c r="V235" s="6">
        <v>34083230675671.602</v>
      </c>
      <c r="W235" s="6">
        <v>34083230675671.602</v>
      </c>
    </row>
    <row r="236" spans="1:23" hidden="1" x14ac:dyDescent="0.25">
      <c r="A236" s="3" t="s">
        <v>1</v>
      </c>
      <c r="B236" s="7" t="s">
        <v>1</v>
      </c>
      <c r="C236" s="5" t="s">
        <v>1</v>
      </c>
      <c r="D236" s="3" t="s">
        <v>1</v>
      </c>
      <c r="E236" s="3" t="s">
        <v>1</v>
      </c>
      <c r="F236" s="3" t="s">
        <v>1</v>
      </c>
      <c r="G236" s="3" t="s">
        <v>1</v>
      </c>
      <c r="H236" s="3" t="s">
        <v>1</v>
      </c>
      <c r="I236" s="3" t="s">
        <v>1</v>
      </c>
      <c r="J236" s="3" t="s">
        <v>1</v>
      </c>
      <c r="K236" s="3" t="s">
        <v>1</v>
      </c>
      <c r="L236" s="4" t="s">
        <v>1</v>
      </c>
      <c r="M236" s="8" t="s">
        <v>1</v>
      </c>
      <c r="N236" s="8" t="s">
        <v>1</v>
      </c>
      <c r="O236" s="8" t="s">
        <v>1</v>
      </c>
      <c r="P236" s="8" t="s">
        <v>1</v>
      </c>
      <c r="Q236" s="8" t="s">
        <v>1</v>
      </c>
      <c r="R236" s="8" t="s">
        <v>1</v>
      </c>
      <c r="S236" s="8" t="s">
        <v>1</v>
      </c>
      <c r="T236" s="8" t="s">
        <v>1</v>
      </c>
      <c r="U236" s="8" t="s">
        <v>1</v>
      </c>
      <c r="V236" s="8" t="s">
        <v>1</v>
      </c>
      <c r="W236" s="8" t="s">
        <v>1</v>
      </c>
    </row>
    <row r="237" spans="1:23" ht="33.950000000000003" customHeight="1" x14ac:dyDescent="0.25"/>
  </sheetData>
  <autoFilter ref="A4:W236" xr:uid="{00000000-0001-0000-0000-000000000000}">
    <filterColumn colId="1">
      <filters>
        <filter val="UNIDAD ADMINISTRATIVA ESPECIAL DE GESTIÓN  PENSIONAL Y CONTRIBUCIONES PARAFISCALES DE LA PROTECCIÓN SOCIAL (UGPPP) - GESTIÓN GENERAL"/>
      </filters>
    </filterColumn>
  </autoFilter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8892F-A228-4F34-83CB-E2250940E68E}">
  <dimension ref="A1:C48"/>
  <sheetViews>
    <sheetView workbookViewId="0">
      <selection activeCell="C6" sqref="C6"/>
    </sheetView>
  </sheetViews>
  <sheetFormatPr baseColWidth="10" defaultRowHeight="15" x14ac:dyDescent="0.25"/>
  <cols>
    <col min="1" max="1" width="23.85546875" customWidth="1"/>
    <col min="2" max="2" width="18" customWidth="1"/>
    <col min="3" max="3" width="33.140625" customWidth="1"/>
  </cols>
  <sheetData>
    <row r="1" spans="1:3" x14ac:dyDescent="0.25">
      <c r="A1" s="91" t="s">
        <v>350</v>
      </c>
      <c r="B1" s="91"/>
      <c r="C1" s="91"/>
    </row>
    <row r="2" spans="1:3" x14ac:dyDescent="0.25">
      <c r="A2" s="9" t="s">
        <v>351</v>
      </c>
      <c r="B2" s="9" t="s">
        <v>8</v>
      </c>
      <c r="C2" s="9" t="s">
        <v>17</v>
      </c>
    </row>
    <row r="3" spans="1:3" ht="18" x14ac:dyDescent="0.25">
      <c r="A3" s="85" t="s">
        <v>352</v>
      </c>
      <c r="B3" s="10" t="s">
        <v>44</v>
      </c>
      <c r="C3" s="10" t="s">
        <v>46</v>
      </c>
    </row>
    <row r="4" spans="1:3" ht="18" x14ac:dyDescent="0.25">
      <c r="A4" s="86"/>
      <c r="B4" s="10" t="s">
        <v>70</v>
      </c>
      <c r="C4" s="10" t="s">
        <v>353</v>
      </c>
    </row>
    <row r="5" spans="1:3" ht="28.5" customHeight="1" x14ac:dyDescent="0.25">
      <c r="A5" s="86"/>
      <c r="B5" s="10" t="s">
        <v>70</v>
      </c>
      <c r="C5" s="10" t="s">
        <v>354</v>
      </c>
    </row>
    <row r="6" spans="1:3" ht="37.5" customHeight="1" x14ac:dyDescent="0.25">
      <c r="A6" s="86"/>
      <c r="B6" s="10" t="s">
        <v>125</v>
      </c>
      <c r="C6" s="10" t="s">
        <v>127</v>
      </c>
    </row>
    <row r="7" spans="1:3" ht="25.5" customHeight="1" x14ac:dyDescent="0.25">
      <c r="A7" s="86"/>
      <c r="B7" s="10" t="s">
        <v>128</v>
      </c>
      <c r="C7" s="10" t="s">
        <v>131</v>
      </c>
    </row>
    <row r="8" spans="1:3" ht="18" x14ac:dyDescent="0.25">
      <c r="A8" s="86"/>
      <c r="B8" s="10" t="s">
        <v>135</v>
      </c>
      <c r="C8" s="10" t="s">
        <v>137</v>
      </c>
    </row>
    <row r="9" spans="1:3" x14ac:dyDescent="0.25">
      <c r="A9" s="86"/>
      <c r="B9" s="10" t="s">
        <v>138</v>
      </c>
      <c r="C9" s="10" t="s">
        <v>140</v>
      </c>
    </row>
    <row r="10" spans="1:3" ht="18" x14ac:dyDescent="0.25">
      <c r="A10" s="86"/>
      <c r="B10" s="10" t="s">
        <v>141</v>
      </c>
      <c r="C10" s="10" t="s">
        <v>143</v>
      </c>
    </row>
    <row r="11" spans="1:3" x14ac:dyDescent="0.25">
      <c r="A11" s="86"/>
      <c r="B11" s="10" t="s">
        <v>431</v>
      </c>
      <c r="C11" s="10"/>
    </row>
    <row r="12" spans="1:3" ht="45" x14ac:dyDescent="0.25">
      <c r="A12" s="86"/>
      <c r="B12" s="10" t="s">
        <v>169</v>
      </c>
      <c r="C12" s="10" t="s">
        <v>355</v>
      </c>
    </row>
    <row r="13" spans="1:3" ht="18" x14ac:dyDescent="0.25">
      <c r="A13" s="86"/>
      <c r="B13" s="10" t="s">
        <v>171</v>
      </c>
      <c r="C13" s="10" t="s">
        <v>172</v>
      </c>
    </row>
    <row r="14" spans="1:3" x14ac:dyDescent="0.25">
      <c r="A14" s="86"/>
      <c r="B14" s="10" t="s">
        <v>177</v>
      </c>
      <c r="C14" s="10" t="s">
        <v>178</v>
      </c>
    </row>
    <row r="15" spans="1:3" ht="27" x14ac:dyDescent="0.25">
      <c r="A15" s="86"/>
      <c r="B15" s="10" t="s">
        <v>200</v>
      </c>
      <c r="C15" s="10" t="s">
        <v>202</v>
      </c>
    </row>
    <row r="16" spans="1:3" ht="27" x14ac:dyDescent="0.25">
      <c r="A16" s="86"/>
      <c r="B16" s="10" t="s">
        <v>203</v>
      </c>
      <c r="C16" s="10" t="s">
        <v>356</v>
      </c>
    </row>
    <row r="17" spans="1:3" ht="27" x14ac:dyDescent="0.25">
      <c r="A17" s="86"/>
      <c r="B17" s="10" t="s">
        <v>203</v>
      </c>
      <c r="C17" s="10" t="s">
        <v>357</v>
      </c>
    </row>
    <row r="18" spans="1:3" ht="27" x14ac:dyDescent="0.25">
      <c r="A18" s="86"/>
      <c r="B18" s="10" t="s">
        <v>203</v>
      </c>
      <c r="C18" s="10" t="s">
        <v>358</v>
      </c>
    </row>
    <row r="19" spans="1:3" ht="36" x14ac:dyDescent="0.25">
      <c r="A19" s="86"/>
      <c r="B19" s="10" t="s">
        <v>255</v>
      </c>
      <c r="C19" s="10" t="s">
        <v>256</v>
      </c>
    </row>
    <row r="20" spans="1:3" ht="24.75" customHeight="1" x14ac:dyDescent="0.25">
      <c r="A20" s="85" t="s">
        <v>359</v>
      </c>
      <c r="B20" s="10" t="s">
        <v>31</v>
      </c>
      <c r="C20" s="10" t="s">
        <v>37</v>
      </c>
    </row>
    <row r="21" spans="1:3" ht="36.75" customHeight="1" x14ac:dyDescent="0.25">
      <c r="A21" s="87"/>
      <c r="B21" s="10" t="s">
        <v>48</v>
      </c>
      <c r="C21" s="10" t="s">
        <v>49</v>
      </c>
    </row>
    <row r="22" spans="1:3" ht="45" x14ac:dyDescent="0.25">
      <c r="A22" s="10" t="s">
        <v>360</v>
      </c>
      <c r="B22" s="10" t="s">
        <v>31</v>
      </c>
      <c r="C22" s="10" t="s">
        <v>37</v>
      </c>
    </row>
    <row r="23" spans="1:3" x14ac:dyDescent="0.25">
      <c r="A23" s="85" t="s">
        <v>361</v>
      </c>
      <c r="B23" s="10" t="s">
        <v>31</v>
      </c>
      <c r="C23" s="10" t="s">
        <v>37</v>
      </c>
    </row>
    <row r="24" spans="1:3" x14ac:dyDescent="0.25">
      <c r="A24" s="86"/>
      <c r="B24" s="10" t="s">
        <v>48</v>
      </c>
      <c r="C24" s="10" t="s">
        <v>49</v>
      </c>
    </row>
    <row r="25" spans="1:3" ht="27" x14ac:dyDescent="0.25">
      <c r="A25" s="87"/>
      <c r="B25" s="10" t="s">
        <v>220</v>
      </c>
      <c r="C25" s="10" t="s">
        <v>278</v>
      </c>
    </row>
    <row r="26" spans="1:3" x14ac:dyDescent="0.25">
      <c r="A26" s="85" t="s">
        <v>362</v>
      </c>
      <c r="B26" s="10" t="s">
        <v>31</v>
      </c>
      <c r="C26" s="10" t="s">
        <v>37</v>
      </c>
    </row>
    <row r="27" spans="1:3" x14ac:dyDescent="0.25">
      <c r="A27" s="86"/>
      <c r="B27" s="10" t="s">
        <v>48</v>
      </c>
      <c r="C27" s="10" t="s">
        <v>49</v>
      </c>
    </row>
    <row r="28" spans="1:3" ht="36" x14ac:dyDescent="0.25">
      <c r="A28" s="86"/>
      <c r="B28" s="10" t="s">
        <v>284</v>
      </c>
      <c r="C28" s="10" t="s">
        <v>285</v>
      </c>
    </row>
    <row r="29" spans="1:3" ht="36" x14ac:dyDescent="0.25">
      <c r="A29" s="86"/>
      <c r="B29" s="10" t="s">
        <v>292</v>
      </c>
      <c r="C29" s="10" t="s">
        <v>293</v>
      </c>
    </row>
    <row r="30" spans="1:3" ht="18" x14ac:dyDescent="0.25">
      <c r="A30" s="86"/>
      <c r="B30" s="10" t="s">
        <v>220</v>
      </c>
      <c r="C30" s="10" t="s">
        <v>294</v>
      </c>
    </row>
    <row r="31" spans="1:3" ht="27" x14ac:dyDescent="0.25">
      <c r="A31" s="86"/>
      <c r="B31" s="10" t="s">
        <v>223</v>
      </c>
      <c r="C31" s="10" t="s">
        <v>295</v>
      </c>
    </row>
    <row r="32" spans="1:3" ht="18" x14ac:dyDescent="0.25">
      <c r="A32" s="87"/>
      <c r="B32" s="10" t="s">
        <v>227</v>
      </c>
      <c r="C32" s="10" t="s">
        <v>297</v>
      </c>
    </row>
    <row r="33" spans="1:3" x14ac:dyDescent="0.25">
      <c r="A33" s="85" t="s">
        <v>363</v>
      </c>
      <c r="B33" s="10" t="s">
        <v>31</v>
      </c>
      <c r="C33" s="10" t="s">
        <v>37</v>
      </c>
    </row>
    <row r="34" spans="1:3" x14ac:dyDescent="0.25">
      <c r="A34" s="86"/>
      <c r="B34" s="10" t="s">
        <v>38</v>
      </c>
      <c r="C34" s="10" t="s">
        <v>40</v>
      </c>
    </row>
    <row r="35" spans="1:3" ht="18" x14ac:dyDescent="0.25">
      <c r="A35" s="86"/>
      <c r="B35" s="10" t="s">
        <v>41</v>
      </c>
      <c r="C35" s="10" t="s">
        <v>43</v>
      </c>
    </row>
    <row r="36" spans="1:3" x14ac:dyDescent="0.25">
      <c r="A36" s="86"/>
      <c r="B36" s="10" t="s">
        <v>48</v>
      </c>
      <c r="C36" s="10" t="s">
        <v>49</v>
      </c>
    </row>
    <row r="37" spans="1:3" ht="18" x14ac:dyDescent="0.25">
      <c r="A37" s="87"/>
      <c r="B37" s="10" t="s">
        <v>314</v>
      </c>
      <c r="C37" s="10" t="s">
        <v>315</v>
      </c>
    </row>
    <row r="38" spans="1:3" x14ac:dyDescent="0.25">
      <c r="A38" s="85" t="s">
        <v>364</v>
      </c>
      <c r="B38" s="10" t="s">
        <v>31</v>
      </c>
      <c r="C38" s="10" t="s">
        <v>37</v>
      </c>
    </row>
    <row r="39" spans="1:3" ht="45" x14ac:dyDescent="0.25">
      <c r="A39" s="86"/>
      <c r="B39" s="10" t="s">
        <v>259</v>
      </c>
      <c r="C39" s="10" t="s">
        <v>320</v>
      </c>
    </row>
    <row r="40" spans="1:3" ht="27" x14ac:dyDescent="0.25">
      <c r="A40" s="87"/>
      <c r="B40" s="10" t="s">
        <v>262</v>
      </c>
      <c r="C40" s="10" t="s">
        <v>321</v>
      </c>
    </row>
    <row r="41" spans="1:3" x14ac:dyDescent="0.25">
      <c r="A41" s="88" t="s">
        <v>323</v>
      </c>
      <c r="B41" s="10" t="s">
        <v>31</v>
      </c>
      <c r="C41" s="10" t="s">
        <v>37</v>
      </c>
    </row>
    <row r="42" spans="1:3" x14ac:dyDescent="0.25">
      <c r="A42" s="89"/>
      <c r="B42" s="10" t="s">
        <v>38</v>
      </c>
      <c r="C42" s="10" t="s">
        <v>40</v>
      </c>
    </row>
    <row r="43" spans="1:3" x14ac:dyDescent="0.25">
      <c r="A43" s="89"/>
      <c r="B43" s="10" t="s">
        <v>324</v>
      </c>
      <c r="C43" s="10" t="s">
        <v>325</v>
      </c>
    </row>
    <row r="44" spans="1:3" ht="27" x14ac:dyDescent="0.25">
      <c r="A44" s="90"/>
      <c r="B44" s="10" t="s">
        <v>220</v>
      </c>
      <c r="C44" s="10" t="s">
        <v>334</v>
      </c>
    </row>
    <row r="45" spans="1:3" x14ac:dyDescent="0.25">
      <c r="A45" s="85" t="s">
        <v>365</v>
      </c>
      <c r="B45" s="10" t="s">
        <v>31</v>
      </c>
      <c r="C45" s="10" t="s">
        <v>37</v>
      </c>
    </row>
    <row r="46" spans="1:3" x14ac:dyDescent="0.25">
      <c r="A46" s="87"/>
      <c r="B46" s="10" t="s">
        <v>48</v>
      </c>
      <c r="C46" s="10" t="s">
        <v>49</v>
      </c>
    </row>
    <row r="47" spans="1:3" x14ac:dyDescent="0.25">
      <c r="A47" s="85" t="s">
        <v>366</v>
      </c>
      <c r="B47" s="10" t="s">
        <v>31</v>
      </c>
      <c r="C47" s="10" t="s">
        <v>37</v>
      </c>
    </row>
    <row r="48" spans="1:3" ht="36" x14ac:dyDescent="0.25">
      <c r="A48" s="87"/>
      <c r="B48" s="10" t="s">
        <v>347</v>
      </c>
      <c r="C48" s="10" t="s">
        <v>349</v>
      </c>
    </row>
  </sheetData>
  <mergeCells count="10">
    <mergeCell ref="A38:A40"/>
    <mergeCell ref="A41:A44"/>
    <mergeCell ref="A45:A46"/>
    <mergeCell ref="A47:A48"/>
    <mergeCell ref="A1:C1"/>
    <mergeCell ref="A3:A19"/>
    <mergeCell ref="A20:A21"/>
    <mergeCell ref="A23:A25"/>
    <mergeCell ref="A26:A32"/>
    <mergeCell ref="A33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58CE4-C472-46F2-8588-A84C57F9292C}">
  <dimension ref="A1:Z240"/>
  <sheetViews>
    <sheetView workbookViewId="0">
      <selection activeCell="O3" sqref="O3"/>
    </sheetView>
  </sheetViews>
  <sheetFormatPr baseColWidth="10" defaultColWidth="11.42578125" defaultRowHeight="15" x14ac:dyDescent="0.25"/>
  <cols>
    <col min="1" max="1" width="9.42578125" style="18" bestFit="1" customWidth="1"/>
    <col min="2" max="2" width="32.42578125" style="18" customWidth="1"/>
    <col min="3" max="3" width="18.42578125" style="18" bestFit="1" customWidth="1"/>
    <col min="4" max="4" width="5.140625" style="18" bestFit="1" customWidth="1"/>
    <col min="5" max="5" width="4.5703125" style="18" bestFit="1" customWidth="1"/>
    <col min="6" max="6" width="9.28515625" style="18" bestFit="1" customWidth="1"/>
    <col min="7" max="7" width="4.42578125" style="18" bestFit="1" customWidth="1"/>
    <col min="8" max="8" width="6.42578125" style="18" bestFit="1" customWidth="1"/>
    <col min="9" max="9" width="9.85546875" style="18" bestFit="1" customWidth="1"/>
    <col min="10" max="10" width="5.28515625" style="18" bestFit="1" customWidth="1"/>
    <col min="11" max="11" width="10" style="18" bestFit="1" customWidth="1"/>
    <col min="12" max="12" width="7.5703125" style="18" bestFit="1" customWidth="1"/>
    <col min="13" max="13" width="4.42578125" style="18" bestFit="1" customWidth="1"/>
    <col min="14" max="14" width="12.85546875" style="18" bestFit="1" customWidth="1"/>
    <col min="15" max="15" width="68.42578125" style="18" customWidth="1"/>
    <col min="16" max="19" width="21.5703125" style="18" bestFit="1" customWidth="1"/>
    <col min="20" max="20" width="20.42578125" style="18" bestFit="1" customWidth="1"/>
    <col min="21" max="21" width="21.5703125" style="18" bestFit="1" customWidth="1"/>
    <col min="22" max="22" width="18.85546875" style="18" bestFit="1" customWidth="1"/>
    <col min="23" max="26" width="21.5703125" style="18" bestFit="1" customWidth="1"/>
    <col min="27" max="27" width="17.42578125" style="18" bestFit="1" customWidth="1"/>
    <col min="28" max="28" width="19.42578125" style="18" bestFit="1" customWidth="1"/>
    <col min="29" max="29" width="16.42578125" style="18" bestFit="1" customWidth="1"/>
    <col min="30" max="16384" width="11.42578125" style="18"/>
  </cols>
  <sheetData>
    <row r="1" spans="1:26" s="23" customFormat="1" x14ac:dyDescent="0.25">
      <c r="A1" s="13" t="s">
        <v>0</v>
      </c>
      <c r="B1" s="13">
        <v>2024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  <c r="T1" s="12" t="s">
        <v>1</v>
      </c>
      <c r="U1" s="12" t="s">
        <v>1</v>
      </c>
      <c r="V1" s="12" t="s">
        <v>1</v>
      </c>
      <c r="W1" s="12" t="s">
        <v>1</v>
      </c>
      <c r="X1" s="12" t="s">
        <v>1</v>
      </c>
      <c r="Y1" s="12" t="s">
        <v>1</v>
      </c>
      <c r="Z1" s="12" t="s">
        <v>1</v>
      </c>
    </row>
    <row r="2" spans="1:26" x14ac:dyDescent="0.25">
      <c r="A2" s="13" t="s">
        <v>2</v>
      </c>
      <c r="B2" s="13" t="s">
        <v>3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12" t="s">
        <v>1</v>
      </c>
      <c r="U2" s="12" t="s">
        <v>1</v>
      </c>
      <c r="V2" s="12" t="s">
        <v>1</v>
      </c>
      <c r="W2" s="12" t="s">
        <v>1</v>
      </c>
      <c r="X2" s="12" t="s">
        <v>1</v>
      </c>
      <c r="Y2" s="12" t="s">
        <v>1</v>
      </c>
      <c r="Z2" s="12" t="s">
        <v>1</v>
      </c>
    </row>
    <row r="3" spans="1:26" s="23" customFormat="1" x14ac:dyDescent="0.25">
      <c r="A3" s="13" t="s">
        <v>4</v>
      </c>
      <c r="B3" s="13" t="s">
        <v>5</v>
      </c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12" t="s">
        <v>1</v>
      </c>
      <c r="T3" s="12" t="s">
        <v>1</v>
      </c>
      <c r="U3" s="12" t="s">
        <v>1</v>
      </c>
      <c r="V3" s="12" t="s">
        <v>1</v>
      </c>
      <c r="W3" s="12" t="s">
        <v>1</v>
      </c>
      <c r="X3" s="12" t="s">
        <v>1</v>
      </c>
      <c r="Y3" s="12" t="s">
        <v>1</v>
      </c>
      <c r="Z3" s="12" t="s">
        <v>1</v>
      </c>
    </row>
    <row r="4" spans="1:26" s="23" customFormat="1" ht="24" x14ac:dyDescent="0.25">
      <c r="A4" s="13" t="s">
        <v>6</v>
      </c>
      <c r="B4" s="13" t="s">
        <v>7</v>
      </c>
      <c r="C4" s="13" t="s">
        <v>8</v>
      </c>
      <c r="D4" s="13" t="s">
        <v>9</v>
      </c>
      <c r="E4" s="13" t="s">
        <v>10</v>
      </c>
      <c r="F4" s="13" t="s">
        <v>11</v>
      </c>
      <c r="G4" s="13" t="s">
        <v>12</v>
      </c>
      <c r="H4" s="13" t="s">
        <v>13</v>
      </c>
      <c r="I4" s="13" t="s">
        <v>436</v>
      </c>
      <c r="J4" s="13" t="s">
        <v>437</v>
      </c>
      <c r="K4" s="13" t="s">
        <v>438</v>
      </c>
      <c r="L4" s="13" t="s">
        <v>14</v>
      </c>
      <c r="M4" s="13" t="s">
        <v>15</v>
      </c>
      <c r="N4" s="13" t="s">
        <v>16</v>
      </c>
      <c r="O4" s="13" t="s">
        <v>17</v>
      </c>
      <c r="P4" s="24" t="s">
        <v>18</v>
      </c>
      <c r="Q4" s="13" t="s">
        <v>19</v>
      </c>
      <c r="R4" s="13" t="s">
        <v>20</v>
      </c>
      <c r="S4" s="24" t="s">
        <v>21</v>
      </c>
      <c r="T4" s="24" t="s">
        <v>22</v>
      </c>
      <c r="U4" s="13" t="s">
        <v>23</v>
      </c>
      <c r="V4" s="13" t="s">
        <v>24</v>
      </c>
      <c r="W4" s="24" t="s">
        <v>25</v>
      </c>
      <c r="X4" s="24" t="s">
        <v>26</v>
      </c>
      <c r="Y4" s="13" t="s">
        <v>27</v>
      </c>
      <c r="Z4" s="13" t="s">
        <v>28</v>
      </c>
    </row>
    <row r="5" spans="1:26" s="23" customFormat="1" ht="22.5" x14ac:dyDescent="0.25">
      <c r="A5" s="15" t="s">
        <v>29</v>
      </c>
      <c r="B5" s="14" t="s">
        <v>30</v>
      </c>
      <c r="C5" s="16" t="s">
        <v>31</v>
      </c>
      <c r="D5" s="15" t="s">
        <v>32</v>
      </c>
      <c r="E5" s="15" t="s">
        <v>33</v>
      </c>
      <c r="F5" s="15" t="s">
        <v>33</v>
      </c>
      <c r="G5" s="15" t="s">
        <v>33</v>
      </c>
      <c r="H5" s="15"/>
      <c r="I5" s="15"/>
      <c r="J5" s="15"/>
      <c r="K5" s="15"/>
      <c r="L5" s="15" t="s">
        <v>34</v>
      </c>
      <c r="M5" s="15" t="s">
        <v>35</v>
      </c>
      <c r="N5" s="15" t="s">
        <v>36</v>
      </c>
      <c r="O5" s="14" t="s">
        <v>37</v>
      </c>
      <c r="P5" s="17">
        <v>79188000000</v>
      </c>
      <c r="Q5" s="17">
        <v>0</v>
      </c>
      <c r="R5" s="17">
        <v>5289000000</v>
      </c>
      <c r="S5" s="17">
        <v>73899000000</v>
      </c>
      <c r="T5" s="17">
        <v>0</v>
      </c>
      <c r="U5" s="17">
        <v>73899000000</v>
      </c>
      <c r="V5" s="17">
        <v>0</v>
      </c>
      <c r="W5" s="17">
        <v>70056235562.009995</v>
      </c>
      <c r="X5" s="17">
        <v>70011691619.029999</v>
      </c>
      <c r="Y5" s="17">
        <v>69871756975.770004</v>
      </c>
      <c r="Z5" s="17">
        <v>69871756975.770004</v>
      </c>
    </row>
    <row r="6" spans="1:26" s="23" customFormat="1" ht="22.5" x14ac:dyDescent="0.25">
      <c r="A6" s="15" t="s">
        <v>29</v>
      </c>
      <c r="B6" s="14" t="s">
        <v>30</v>
      </c>
      <c r="C6" s="16" t="s">
        <v>38</v>
      </c>
      <c r="D6" s="15" t="s">
        <v>32</v>
      </c>
      <c r="E6" s="15" t="s">
        <v>33</v>
      </c>
      <c r="F6" s="15" t="s">
        <v>33</v>
      </c>
      <c r="G6" s="15" t="s">
        <v>39</v>
      </c>
      <c r="H6" s="15"/>
      <c r="I6" s="15"/>
      <c r="J6" s="15"/>
      <c r="K6" s="15"/>
      <c r="L6" s="15" t="s">
        <v>34</v>
      </c>
      <c r="M6" s="15" t="s">
        <v>35</v>
      </c>
      <c r="N6" s="15" t="s">
        <v>36</v>
      </c>
      <c r="O6" s="14" t="s">
        <v>40</v>
      </c>
      <c r="P6" s="17">
        <v>28429000000</v>
      </c>
      <c r="Q6" s="17">
        <v>0</v>
      </c>
      <c r="R6" s="17">
        <v>681000000</v>
      </c>
      <c r="S6" s="17">
        <v>27748000000</v>
      </c>
      <c r="T6" s="17">
        <v>0</v>
      </c>
      <c r="U6" s="17">
        <v>27748000000</v>
      </c>
      <c r="V6" s="17">
        <v>0</v>
      </c>
      <c r="W6" s="17">
        <v>25378544217</v>
      </c>
      <c r="X6" s="17">
        <v>23287424689.470001</v>
      </c>
      <c r="Y6" s="17">
        <v>22954839924</v>
      </c>
      <c r="Z6" s="17">
        <v>22954839924</v>
      </c>
    </row>
    <row r="7" spans="1:26" s="23" customFormat="1" ht="22.5" x14ac:dyDescent="0.25">
      <c r="A7" s="15" t="s">
        <v>29</v>
      </c>
      <c r="B7" s="14" t="s">
        <v>30</v>
      </c>
      <c r="C7" s="16" t="s">
        <v>41</v>
      </c>
      <c r="D7" s="15" t="s">
        <v>32</v>
      </c>
      <c r="E7" s="15" t="s">
        <v>33</v>
      </c>
      <c r="F7" s="15" t="s">
        <v>33</v>
      </c>
      <c r="G7" s="15" t="s">
        <v>42</v>
      </c>
      <c r="H7" s="15"/>
      <c r="I7" s="15"/>
      <c r="J7" s="15"/>
      <c r="K7" s="15"/>
      <c r="L7" s="15" t="s">
        <v>34</v>
      </c>
      <c r="M7" s="15" t="s">
        <v>35</v>
      </c>
      <c r="N7" s="15" t="s">
        <v>36</v>
      </c>
      <c r="O7" s="14" t="s">
        <v>43</v>
      </c>
      <c r="P7" s="17">
        <v>6972000000</v>
      </c>
      <c r="Q7" s="17">
        <v>5970000000</v>
      </c>
      <c r="R7" s="17">
        <v>0</v>
      </c>
      <c r="S7" s="17">
        <v>12942000000</v>
      </c>
      <c r="T7" s="17">
        <v>0</v>
      </c>
      <c r="U7" s="17">
        <v>12942000000</v>
      </c>
      <c r="V7" s="17">
        <v>0</v>
      </c>
      <c r="W7" s="17">
        <v>11134257278.799999</v>
      </c>
      <c r="X7" s="17">
        <v>11105127388.02</v>
      </c>
      <c r="Y7" s="17">
        <v>11004059284.940001</v>
      </c>
      <c r="Z7" s="17">
        <v>11004059284.940001</v>
      </c>
    </row>
    <row r="8" spans="1:26" s="23" customFormat="1" ht="22.5" x14ac:dyDescent="0.25">
      <c r="A8" s="15" t="s">
        <v>29</v>
      </c>
      <c r="B8" s="14" t="s">
        <v>30</v>
      </c>
      <c r="C8" s="16" t="s">
        <v>44</v>
      </c>
      <c r="D8" s="15" t="s">
        <v>32</v>
      </c>
      <c r="E8" s="15" t="s">
        <v>33</v>
      </c>
      <c r="F8" s="15" t="s">
        <v>33</v>
      </c>
      <c r="G8" s="15" t="s">
        <v>45</v>
      </c>
      <c r="H8" s="15"/>
      <c r="I8" s="15"/>
      <c r="J8" s="15"/>
      <c r="K8" s="15"/>
      <c r="L8" s="15" t="s">
        <v>34</v>
      </c>
      <c r="M8" s="15" t="s">
        <v>35</v>
      </c>
      <c r="N8" s="15" t="s">
        <v>36</v>
      </c>
      <c r="O8" s="14" t="s">
        <v>46</v>
      </c>
      <c r="P8" s="17">
        <v>5243498664677</v>
      </c>
      <c r="Q8" s="17">
        <v>0</v>
      </c>
      <c r="R8" s="17">
        <v>5243498664677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</row>
    <row r="9" spans="1:26" s="23" customFormat="1" ht="22.5" x14ac:dyDescent="0.25">
      <c r="A9" s="15" t="s">
        <v>29</v>
      </c>
      <c r="B9" s="14" t="s">
        <v>30</v>
      </c>
      <c r="C9" s="16" t="s">
        <v>47</v>
      </c>
      <c r="D9" s="15" t="s">
        <v>32</v>
      </c>
      <c r="E9" s="15" t="s">
        <v>33</v>
      </c>
      <c r="F9" s="15" t="s">
        <v>39</v>
      </c>
      <c r="G9" s="15" t="s">
        <v>45</v>
      </c>
      <c r="H9" s="15"/>
      <c r="I9" s="15"/>
      <c r="J9" s="15"/>
      <c r="K9" s="15"/>
      <c r="L9" s="15" t="s">
        <v>34</v>
      </c>
      <c r="M9" s="15" t="s">
        <v>35</v>
      </c>
      <c r="N9" s="15" t="s">
        <v>36</v>
      </c>
      <c r="O9" s="14" t="s">
        <v>46</v>
      </c>
      <c r="P9" s="17">
        <v>5563000000</v>
      </c>
      <c r="Q9" s="17">
        <v>0</v>
      </c>
      <c r="R9" s="17">
        <v>5563000000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</row>
    <row r="10" spans="1:26" s="23" customFormat="1" ht="22.5" x14ac:dyDescent="0.25">
      <c r="A10" s="15" t="s">
        <v>29</v>
      </c>
      <c r="B10" s="14" t="s">
        <v>30</v>
      </c>
      <c r="C10" s="16" t="s">
        <v>48</v>
      </c>
      <c r="D10" s="15" t="s">
        <v>32</v>
      </c>
      <c r="E10" s="15" t="s">
        <v>39</v>
      </c>
      <c r="F10" s="15"/>
      <c r="G10" s="15"/>
      <c r="H10" s="15"/>
      <c r="I10" s="15"/>
      <c r="J10" s="15"/>
      <c r="K10" s="15"/>
      <c r="L10" s="15" t="s">
        <v>34</v>
      </c>
      <c r="M10" s="15" t="s">
        <v>35</v>
      </c>
      <c r="N10" s="15" t="s">
        <v>36</v>
      </c>
      <c r="O10" s="14" t="s">
        <v>49</v>
      </c>
      <c r="P10" s="17">
        <v>133513000000</v>
      </c>
      <c r="Q10" s="17">
        <v>350000000</v>
      </c>
      <c r="R10" s="17">
        <v>5250000</v>
      </c>
      <c r="S10" s="17">
        <v>133857750000</v>
      </c>
      <c r="T10" s="17">
        <v>0</v>
      </c>
      <c r="U10" s="17">
        <v>132461448705.7</v>
      </c>
      <c r="V10" s="17">
        <v>1396301294.3</v>
      </c>
      <c r="W10" s="17">
        <v>130681124736.28999</v>
      </c>
      <c r="X10" s="17">
        <v>67013862246.400002</v>
      </c>
      <c r="Y10" s="17">
        <v>66945825850.160004</v>
      </c>
      <c r="Z10" s="17">
        <v>66945825850.160004</v>
      </c>
    </row>
    <row r="11" spans="1:26" s="23" customFormat="1" ht="22.5" x14ac:dyDescent="0.25">
      <c r="A11" s="15" t="s">
        <v>29</v>
      </c>
      <c r="B11" s="14" t="s">
        <v>30</v>
      </c>
      <c r="C11" s="16" t="s">
        <v>50</v>
      </c>
      <c r="D11" s="15" t="s">
        <v>32</v>
      </c>
      <c r="E11" s="15" t="s">
        <v>42</v>
      </c>
      <c r="F11" s="15" t="s">
        <v>33</v>
      </c>
      <c r="G11" s="15" t="s">
        <v>45</v>
      </c>
      <c r="H11" s="15" t="s">
        <v>51</v>
      </c>
      <c r="I11" s="15"/>
      <c r="J11" s="15"/>
      <c r="K11" s="15"/>
      <c r="L11" s="15" t="s">
        <v>34</v>
      </c>
      <c r="M11" s="15" t="s">
        <v>35</v>
      </c>
      <c r="N11" s="15" t="s">
        <v>36</v>
      </c>
      <c r="O11" s="14" t="s">
        <v>52</v>
      </c>
      <c r="P11" s="17">
        <v>6848000000</v>
      </c>
      <c r="Q11" s="17">
        <v>0</v>
      </c>
      <c r="R11" s="17">
        <v>0</v>
      </c>
      <c r="S11" s="17">
        <v>6848000000</v>
      </c>
      <c r="T11" s="17">
        <v>0</v>
      </c>
      <c r="U11" s="17">
        <v>0</v>
      </c>
      <c r="V11" s="17">
        <v>6848000000</v>
      </c>
      <c r="W11" s="17">
        <v>0</v>
      </c>
      <c r="X11" s="17">
        <v>0</v>
      </c>
      <c r="Y11" s="17">
        <v>0</v>
      </c>
      <c r="Z11" s="17">
        <v>0</v>
      </c>
    </row>
    <row r="12" spans="1:26" s="23" customFormat="1" ht="22.5" x14ac:dyDescent="0.25">
      <c r="A12" s="15" t="s">
        <v>29</v>
      </c>
      <c r="B12" s="14" t="s">
        <v>30</v>
      </c>
      <c r="C12" s="16" t="s">
        <v>53</v>
      </c>
      <c r="D12" s="15" t="s">
        <v>32</v>
      </c>
      <c r="E12" s="15" t="s">
        <v>42</v>
      </c>
      <c r="F12" s="15" t="s">
        <v>39</v>
      </c>
      <c r="G12" s="15" t="s">
        <v>39</v>
      </c>
      <c r="H12" s="15"/>
      <c r="I12" s="15"/>
      <c r="J12" s="15"/>
      <c r="K12" s="15"/>
      <c r="L12" s="15" t="s">
        <v>34</v>
      </c>
      <c r="M12" s="15" t="s">
        <v>35</v>
      </c>
      <c r="N12" s="15" t="s">
        <v>36</v>
      </c>
      <c r="O12" s="14" t="s">
        <v>54</v>
      </c>
      <c r="P12" s="17">
        <v>23650000000</v>
      </c>
      <c r="Q12" s="17">
        <v>0</v>
      </c>
      <c r="R12" s="17">
        <v>8950000000</v>
      </c>
      <c r="S12" s="17">
        <v>14700000000</v>
      </c>
      <c r="T12" s="17">
        <v>0</v>
      </c>
      <c r="U12" s="17">
        <v>14699908601</v>
      </c>
      <c r="V12" s="17">
        <v>91399</v>
      </c>
      <c r="W12" s="17">
        <v>14622852659.82</v>
      </c>
      <c r="X12" s="17">
        <v>14622852659.82</v>
      </c>
      <c r="Y12" s="17">
        <v>14622852659.82</v>
      </c>
      <c r="Z12" s="17">
        <v>14622852659.82</v>
      </c>
    </row>
    <row r="13" spans="1:26" s="23" customFormat="1" ht="22.5" x14ac:dyDescent="0.25">
      <c r="A13" s="15" t="s">
        <v>29</v>
      </c>
      <c r="B13" s="14" t="s">
        <v>30</v>
      </c>
      <c r="C13" s="16" t="s">
        <v>55</v>
      </c>
      <c r="D13" s="15" t="s">
        <v>32</v>
      </c>
      <c r="E13" s="15" t="s">
        <v>42</v>
      </c>
      <c r="F13" s="15" t="s">
        <v>42</v>
      </c>
      <c r="G13" s="15" t="s">
        <v>33</v>
      </c>
      <c r="H13" s="15" t="s">
        <v>56</v>
      </c>
      <c r="I13" s="15"/>
      <c r="J13" s="15"/>
      <c r="K13" s="15"/>
      <c r="L13" s="15" t="s">
        <v>34</v>
      </c>
      <c r="M13" s="15" t="s">
        <v>35</v>
      </c>
      <c r="N13" s="15" t="s">
        <v>36</v>
      </c>
      <c r="O13" s="14" t="s">
        <v>57</v>
      </c>
      <c r="P13" s="17">
        <v>57211000000</v>
      </c>
      <c r="Q13" s="17">
        <v>0</v>
      </c>
      <c r="R13" s="17">
        <v>57211000000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</row>
    <row r="14" spans="1:26" s="23" customFormat="1" ht="22.5" x14ac:dyDescent="0.25">
      <c r="A14" s="15" t="s">
        <v>29</v>
      </c>
      <c r="B14" s="14" t="s">
        <v>30</v>
      </c>
      <c r="C14" s="16" t="s">
        <v>58</v>
      </c>
      <c r="D14" s="15" t="s">
        <v>32</v>
      </c>
      <c r="E14" s="15" t="s">
        <v>42</v>
      </c>
      <c r="F14" s="15" t="s">
        <v>42</v>
      </c>
      <c r="G14" s="15" t="s">
        <v>33</v>
      </c>
      <c r="H14" s="15" t="s">
        <v>59</v>
      </c>
      <c r="I14" s="15"/>
      <c r="J14" s="15"/>
      <c r="K14" s="15"/>
      <c r="L14" s="15" t="s">
        <v>34</v>
      </c>
      <c r="M14" s="15" t="s">
        <v>35</v>
      </c>
      <c r="N14" s="15" t="s">
        <v>36</v>
      </c>
      <c r="O14" s="14" t="s">
        <v>60</v>
      </c>
      <c r="P14" s="17">
        <v>1259000000</v>
      </c>
      <c r="Q14" s="17">
        <v>0</v>
      </c>
      <c r="R14" s="17">
        <v>1259000000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</row>
    <row r="15" spans="1:26" s="23" customFormat="1" ht="22.5" x14ac:dyDescent="0.25">
      <c r="A15" s="15" t="s">
        <v>29</v>
      </c>
      <c r="B15" s="14" t="s">
        <v>30</v>
      </c>
      <c r="C15" s="16" t="s">
        <v>61</v>
      </c>
      <c r="D15" s="15" t="s">
        <v>32</v>
      </c>
      <c r="E15" s="15" t="s">
        <v>42</v>
      </c>
      <c r="F15" s="15" t="s">
        <v>42</v>
      </c>
      <c r="G15" s="15" t="s">
        <v>33</v>
      </c>
      <c r="H15" s="15" t="s">
        <v>62</v>
      </c>
      <c r="I15" s="15"/>
      <c r="J15" s="15"/>
      <c r="K15" s="15"/>
      <c r="L15" s="15" t="s">
        <v>34</v>
      </c>
      <c r="M15" s="15" t="s">
        <v>35</v>
      </c>
      <c r="N15" s="15" t="s">
        <v>36</v>
      </c>
      <c r="O15" s="14" t="s">
        <v>63</v>
      </c>
      <c r="P15" s="17">
        <v>13111000000</v>
      </c>
      <c r="Q15" s="17">
        <v>0</v>
      </c>
      <c r="R15" s="17">
        <v>1000000000</v>
      </c>
      <c r="S15" s="17">
        <v>12111000000</v>
      </c>
      <c r="T15" s="17">
        <v>0</v>
      </c>
      <c r="U15" s="17">
        <v>12099999999</v>
      </c>
      <c r="V15" s="17">
        <v>11000001</v>
      </c>
      <c r="W15" s="17">
        <v>12099999999</v>
      </c>
      <c r="X15" s="17">
        <v>5499999999</v>
      </c>
      <c r="Y15" s="17">
        <v>5499999999</v>
      </c>
      <c r="Z15" s="17">
        <v>5499999999</v>
      </c>
    </row>
    <row r="16" spans="1:26" s="23" customFormat="1" ht="22.5" x14ac:dyDescent="0.25">
      <c r="A16" s="15" t="s">
        <v>29</v>
      </c>
      <c r="B16" s="14" t="s">
        <v>30</v>
      </c>
      <c r="C16" s="16" t="s">
        <v>64</v>
      </c>
      <c r="D16" s="15" t="s">
        <v>32</v>
      </c>
      <c r="E16" s="15" t="s">
        <v>42</v>
      </c>
      <c r="F16" s="15" t="s">
        <v>42</v>
      </c>
      <c r="G16" s="15" t="s">
        <v>33</v>
      </c>
      <c r="H16" s="15" t="s">
        <v>65</v>
      </c>
      <c r="I16" s="15"/>
      <c r="J16" s="15"/>
      <c r="K16" s="15"/>
      <c r="L16" s="15" t="s">
        <v>34</v>
      </c>
      <c r="M16" s="15" t="s">
        <v>35</v>
      </c>
      <c r="N16" s="15" t="s">
        <v>36</v>
      </c>
      <c r="O16" s="14" t="s">
        <v>66</v>
      </c>
      <c r="P16" s="17">
        <v>4500000000</v>
      </c>
      <c r="Q16" s="17">
        <v>0</v>
      </c>
      <c r="R16" s="17">
        <v>4000000000</v>
      </c>
      <c r="S16" s="17">
        <v>500000000</v>
      </c>
      <c r="T16" s="17">
        <v>0</v>
      </c>
      <c r="U16" s="17">
        <v>500000000</v>
      </c>
      <c r="V16" s="17">
        <v>0</v>
      </c>
      <c r="W16" s="17">
        <v>115634958</v>
      </c>
      <c r="X16" s="17">
        <v>107076566</v>
      </c>
      <c r="Y16" s="17">
        <v>107076566</v>
      </c>
      <c r="Z16" s="17">
        <v>107076566</v>
      </c>
    </row>
    <row r="17" spans="1:26" s="23" customFormat="1" ht="22.5" x14ac:dyDescent="0.25">
      <c r="A17" s="15" t="s">
        <v>29</v>
      </c>
      <c r="B17" s="14" t="s">
        <v>30</v>
      </c>
      <c r="C17" s="16" t="s">
        <v>67</v>
      </c>
      <c r="D17" s="15" t="s">
        <v>32</v>
      </c>
      <c r="E17" s="15" t="s">
        <v>42</v>
      </c>
      <c r="F17" s="15" t="s">
        <v>42</v>
      </c>
      <c r="G17" s="15" t="s">
        <v>33</v>
      </c>
      <c r="H17" s="15" t="s">
        <v>68</v>
      </c>
      <c r="I17" s="15"/>
      <c r="J17" s="15"/>
      <c r="K17" s="15"/>
      <c r="L17" s="15" t="s">
        <v>34</v>
      </c>
      <c r="M17" s="15" t="s">
        <v>35</v>
      </c>
      <c r="N17" s="15" t="s">
        <v>36</v>
      </c>
      <c r="O17" s="14" t="s">
        <v>69</v>
      </c>
      <c r="P17" s="17">
        <v>2190000000</v>
      </c>
      <c r="Q17" s="17">
        <v>0</v>
      </c>
      <c r="R17" s="17">
        <v>123954000</v>
      </c>
      <c r="S17" s="17">
        <v>2066046000</v>
      </c>
      <c r="T17" s="17">
        <v>0</v>
      </c>
      <c r="U17" s="17">
        <v>1779303158</v>
      </c>
      <c r="V17" s="17">
        <v>286742842</v>
      </c>
      <c r="W17" s="17">
        <v>1608045569.3</v>
      </c>
      <c r="X17" s="17">
        <v>1479837119.3</v>
      </c>
      <c r="Y17" s="17">
        <v>1479837119.3</v>
      </c>
      <c r="Z17" s="17">
        <v>1479837119.3</v>
      </c>
    </row>
    <row r="18" spans="1:26" s="23" customFormat="1" ht="22.5" x14ac:dyDescent="0.25">
      <c r="A18" s="15" t="s">
        <v>29</v>
      </c>
      <c r="B18" s="14" t="s">
        <v>30</v>
      </c>
      <c r="C18" s="16" t="s">
        <v>70</v>
      </c>
      <c r="D18" s="15" t="s">
        <v>32</v>
      </c>
      <c r="E18" s="15" t="s">
        <v>42</v>
      </c>
      <c r="F18" s="15" t="s">
        <v>42</v>
      </c>
      <c r="G18" s="15" t="s">
        <v>33</v>
      </c>
      <c r="H18" s="15" t="s">
        <v>71</v>
      </c>
      <c r="I18" s="15"/>
      <c r="J18" s="15"/>
      <c r="K18" s="15"/>
      <c r="L18" s="15" t="s">
        <v>34</v>
      </c>
      <c r="M18" s="15" t="s">
        <v>35</v>
      </c>
      <c r="N18" s="15" t="s">
        <v>36</v>
      </c>
      <c r="O18" s="14" t="s">
        <v>72</v>
      </c>
      <c r="P18" s="17">
        <v>3614143683163</v>
      </c>
      <c r="Q18" s="17">
        <v>0</v>
      </c>
      <c r="R18" s="17">
        <v>2677025522683</v>
      </c>
      <c r="S18" s="17">
        <v>937118160480</v>
      </c>
      <c r="T18" s="17">
        <v>937118160480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</row>
    <row r="19" spans="1:26" s="23" customFormat="1" ht="22.5" x14ac:dyDescent="0.25">
      <c r="A19" s="15" t="s">
        <v>29</v>
      </c>
      <c r="B19" s="14" t="s">
        <v>30</v>
      </c>
      <c r="C19" s="16" t="s">
        <v>70</v>
      </c>
      <c r="D19" s="15" t="s">
        <v>32</v>
      </c>
      <c r="E19" s="15" t="s">
        <v>42</v>
      </c>
      <c r="F19" s="15" t="s">
        <v>42</v>
      </c>
      <c r="G19" s="15" t="s">
        <v>33</v>
      </c>
      <c r="H19" s="15" t="s">
        <v>71</v>
      </c>
      <c r="I19" s="15"/>
      <c r="J19" s="15"/>
      <c r="K19" s="15"/>
      <c r="L19" s="15" t="s">
        <v>34</v>
      </c>
      <c r="M19" s="15" t="s">
        <v>73</v>
      </c>
      <c r="N19" s="15" t="s">
        <v>36</v>
      </c>
      <c r="O19" s="14" t="s">
        <v>72</v>
      </c>
      <c r="P19" s="17">
        <v>15421786000000</v>
      </c>
      <c r="Q19" s="17">
        <v>0</v>
      </c>
      <c r="R19" s="17">
        <v>15421786000000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</row>
    <row r="20" spans="1:26" s="23" customFormat="1" ht="22.5" x14ac:dyDescent="0.25">
      <c r="A20" s="15" t="s">
        <v>29</v>
      </c>
      <c r="B20" s="14" t="s">
        <v>30</v>
      </c>
      <c r="C20" s="16" t="s">
        <v>70</v>
      </c>
      <c r="D20" s="15" t="s">
        <v>32</v>
      </c>
      <c r="E20" s="15" t="s">
        <v>42</v>
      </c>
      <c r="F20" s="15" t="s">
        <v>42</v>
      </c>
      <c r="G20" s="15" t="s">
        <v>33</v>
      </c>
      <c r="H20" s="15" t="s">
        <v>71</v>
      </c>
      <c r="I20" s="15"/>
      <c r="J20" s="15"/>
      <c r="K20" s="15"/>
      <c r="L20" s="15" t="s">
        <v>34</v>
      </c>
      <c r="M20" s="15" t="s">
        <v>73</v>
      </c>
      <c r="N20" s="15" t="s">
        <v>74</v>
      </c>
      <c r="O20" s="14" t="s">
        <v>72</v>
      </c>
      <c r="P20" s="17">
        <v>3205948519000</v>
      </c>
      <c r="Q20" s="17">
        <v>0</v>
      </c>
      <c r="R20" s="17">
        <v>0</v>
      </c>
      <c r="S20" s="17">
        <v>3205948519000</v>
      </c>
      <c r="T20" s="17">
        <v>3205948519000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</row>
    <row r="21" spans="1:26" s="23" customFormat="1" ht="22.5" x14ac:dyDescent="0.25">
      <c r="A21" s="15" t="s">
        <v>29</v>
      </c>
      <c r="B21" s="14" t="s">
        <v>30</v>
      </c>
      <c r="C21" s="16" t="s">
        <v>75</v>
      </c>
      <c r="D21" s="15" t="s">
        <v>32</v>
      </c>
      <c r="E21" s="15" t="s">
        <v>42</v>
      </c>
      <c r="F21" s="15" t="s">
        <v>42</v>
      </c>
      <c r="G21" s="15" t="s">
        <v>39</v>
      </c>
      <c r="H21" s="15" t="s">
        <v>76</v>
      </c>
      <c r="I21" s="15"/>
      <c r="J21" s="15"/>
      <c r="K21" s="15"/>
      <c r="L21" s="15" t="s">
        <v>34</v>
      </c>
      <c r="M21" s="15" t="s">
        <v>35</v>
      </c>
      <c r="N21" s="15" t="s">
        <v>36</v>
      </c>
      <c r="O21" s="14" t="s">
        <v>77</v>
      </c>
      <c r="P21" s="17">
        <v>134155000000</v>
      </c>
      <c r="Q21" s="17">
        <v>38324000000</v>
      </c>
      <c r="R21" s="17">
        <v>0</v>
      </c>
      <c r="S21" s="17">
        <v>172479000000</v>
      </c>
      <c r="T21" s="17">
        <v>0</v>
      </c>
      <c r="U21" s="17">
        <v>172479000000</v>
      </c>
      <c r="V21" s="17">
        <v>0</v>
      </c>
      <c r="W21" s="17">
        <v>130436921550</v>
      </c>
      <c r="X21" s="17">
        <v>119370833980</v>
      </c>
      <c r="Y21" s="17">
        <v>119370833980</v>
      </c>
      <c r="Z21" s="17">
        <v>119370833980</v>
      </c>
    </row>
    <row r="22" spans="1:26" s="23" customFormat="1" ht="22.5" x14ac:dyDescent="0.25">
      <c r="A22" s="15" t="s">
        <v>29</v>
      </c>
      <c r="B22" s="14" t="s">
        <v>30</v>
      </c>
      <c r="C22" s="16" t="s">
        <v>78</v>
      </c>
      <c r="D22" s="15" t="s">
        <v>32</v>
      </c>
      <c r="E22" s="15" t="s">
        <v>42</v>
      </c>
      <c r="F22" s="15" t="s">
        <v>42</v>
      </c>
      <c r="G22" s="15" t="s">
        <v>39</v>
      </c>
      <c r="H22" s="15" t="s">
        <v>79</v>
      </c>
      <c r="I22" s="15"/>
      <c r="J22" s="15"/>
      <c r="K22" s="15"/>
      <c r="L22" s="15" t="s">
        <v>34</v>
      </c>
      <c r="M22" s="15" t="s">
        <v>35</v>
      </c>
      <c r="N22" s="15" t="s">
        <v>36</v>
      </c>
      <c r="O22" s="14" t="s">
        <v>80</v>
      </c>
      <c r="P22" s="17">
        <v>2495000000</v>
      </c>
      <c r="Q22" s="17">
        <v>0</v>
      </c>
      <c r="R22" s="17">
        <v>172657006</v>
      </c>
      <c r="S22" s="17">
        <v>2322342994</v>
      </c>
      <c r="T22" s="17">
        <v>0</v>
      </c>
      <c r="U22" s="17">
        <v>2322342994</v>
      </c>
      <c r="V22" s="17">
        <v>0</v>
      </c>
      <c r="W22" s="17">
        <v>1797217000</v>
      </c>
      <c r="X22" s="17">
        <v>762792000</v>
      </c>
      <c r="Y22" s="17">
        <v>762792000</v>
      </c>
      <c r="Z22" s="17">
        <v>762792000</v>
      </c>
    </row>
    <row r="23" spans="1:26" s="23" customFormat="1" ht="22.5" x14ac:dyDescent="0.25">
      <c r="A23" s="15" t="s">
        <v>29</v>
      </c>
      <c r="B23" s="14" t="s">
        <v>30</v>
      </c>
      <c r="C23" s="16" t="s">
        <v>81</v>
      </c>
      <c r="D23" s="15" t="s">
        <v>32</v>
      </c>
      <c r="E23" s="15" t="s">
        <v>42</v>
      </c>
      <c r="F23" s="15" t="s">
        <v>42</v>
      </c>
      <c r="G23" s="15" t="s">
        <v>39</v>
      </c>
      <c r="H23" s="15" t="s">
        <v>82</v>
      </c>
      <c r="I23" s="15"/>
      <c r="J23" s="15"/>
      <c r="K23" s="15"/>
      <c r="L23" s="15" t="s">
        <v>34</v>
      </c>
      <c r="M23" s="15" t="s">
        <v>35</v>
      </c>
      <c r="N23" s="15" t="s">
        <v>36</v>
      </c>
      <c r="O23" s="14" t="s">
        <v>83</v>
      </c>
      <c r="P23" s="17">
        <v>47346000000</v>
      </c>
      <c r="Q23" s="17">
        <v>20335645831</v>
      </c>
      <c r="R23" s="17">
        <v>0</v>
      </c>
      <c r="S23" s="17">
        <v>67681645831</v>
      </c>
      <c r="T23" s="17">
        <v>0</v>
      </c>
      <c r="U23" s="17">
        <v>45417697150</v>
      </c>
      <c r="V23" s="17">
        <v>22263948681</v>
      </c>
      <c r="W23" s="17">
        <v>45417697150</v>
      </c>
      <c r="X23" s="17">
        <v>45417697150</v>
      </c>
      <c r="Y23" s="17">
        <v>45417697150</v>
      </c>
      <c r="Z23" s="17">
        <v>45417697150</v>
      </c>
    </row>
    <row r="24" spans="1:26" s="23" customFormat="1" ht="22.5" x14ac:dyDescent="0.25">
      <c r="A24" s="15" t="s">
        <v>29</v>
      </c>
      <c r="B24" s="14" t="s">
        <v>30</v>
      </c>
      <c r="C24" s="16" t="s">
        <v>84</v>
      </c>
      <c r="D24" s="15" t="s">
        <v>32</v>
      </c>
      <c r="E24" s="15" t="s">
        <v>42</v>
      </c>
      <c r="F24" s="15" t="s">
        <v>42</v>
      </c>
      <c r="G24" s="15" t="s">
        <v>39</v>
      </c>
      <c r="H24" s="15" t="s">
        <v>85</v>
      </c>
      <c r="I24" s="15"/>
      <c r="J24" s="15"/>
      <c r="K24" s="15"/>
      <c r="L24" s="15" t="s">
        <v>34</v>
      </c>
      <c r="M24" s="15" t="s">
        <v>35</v>
      </c>
      <c r="N24" s="15" t="s">
        <v>36</v>
      </c>
      <c r="O24" s="14" t="s">
        <v>86</v>
      </c>
      <c r="P24" s="17">
        <v>109570000000</v>
      </c>
      <c r="Q24" s="17">
        <v>0</v>
      </c>
      <c r="R24" s="17">
        <v>20335645831</v>
      </c>
      <c r="S24" s="17">
        <v>89234354169</v>
      </c>
      <c r="T24" s="17">
        <v>0</v>
      </c>
      <c r="U24" s="17">
        <v>88846550459</v>
      </c>
      <c r="V24" s="17">
        <v>387803710</v>
      </c>
      <c r="W24" s="17">
        <v>88846550459</v>
      </c>
      <c r="X24" s="17">
        <v>88846550459</v>
      </c>
      <c r="Y24" s="17">
        <v>88846550459</v>
      </c>
      <c r="Z24" s="17">
        <v>88846550459</v>
      </c>
    </row>
    <row r="25" spans="1:26" s="23" customFormat="1" ht="33.75" x14ac:dyDescent="0.25">
      <c r="A25" s="15" t="s">
        <v>29</v>
      </c>
      <c r="B25" s="14" t="s">
        <v>30</v>
      </c>
      <c r="C25" s="16" t="s">
        <v>87</v>
      </c>
      <c r="D25" s="15" t="s">
        <v>32</v>
      </c>
      <c r="E25" s="15" t="s">
        <v>42</v>
      </c>
      <c r="F25" s="15" t="s">
        <v>42</v>
      </c>
      <c r="G25" s="15" t="s">
        <v>39</v>
      </c>
      <c r="H25" s="15" t="s">
        <v>88</v>
      </c>
      <c r="I25" s="15"/>
      <c r="J25" s="15"/>
      <c r="K25" s="15"/>
      <c r="L25" s="15" t="s">
        <v>34</v>
      </c>
      <c r="M25" s="15" t="s">
        <v>35</v>
      </c>
      <c r="N25" s="15" t="s">
        <v>36</v>
      </c>
      <c r="O25" s="14" t="s">
        <v>89</v>
      </c>
      <c r="P25" s="17">
        <v>7913000000</v>
      </c>
      <c r="Q25" s="17">
        <v>0</v>
      </c>
      <c r="R25" s="17">
        <v>0</v>
      </c>
      <c r="S25" s="17">
        <v>7913000000</v>
      </c>
      <c r="T25" s="17">
        <v>0</v>
      </c>
      <c r="U25" s="17">
        <v>4480596845</v>
      </c>
      <c r="V25" s="17">
        <v>3432403155</v>
      </c>
      <c r="W25" s="17">
        <v>4144136041.9299998</v>
      </c>
      <c r="X25" s="17">
        <v>3668396117.6300001</v>
      </c>
      <c r="Y25" s="17">
        <v>3668396117.6300001</v>
      </c>
      <c r="Z25" s="17">
        <v>3668396117.6300001</v>
      </c>
    </row>
    <row r="26" spans="1:26" s="23" customFormat="1" ht="22.5" x14ac:dyDescent="0.25">
      <c r="A26" s="15" t="s">
        <v>29</v>
      </c>
      <c r="B26" s="14" t="s">
        <v>30</v>
      </c>
      <c r="C26" s="16" t="s">
        <v>90</v>
      </c>
      <c r="D26" s="15" t="s">
        <v>32</v>
      </c>
      <c r="E26" s="15" t="s">
        <v>42</v>
      </c>
      <c r="F26" s="15" t="s">
        <v>42</v>
      </c>
      <c r="G26" s="15" t="s">
        <v>39</v>
      </c>
      <c r="H26" s="15" t="s">
        <v>91</v>
      </c>
      <c r="I26" s="15"/>
      <c r="J26" s="15"/>
      <c r="K26" s="15"/>
      <c r="L26" s="15" t="s">
        <v>34</v>
      </c>
      <c r="M26" s="15" t="s">
        <v>35</v>
      </c>
      <c r="N26" s="15" t="s">
        <v>36</v>
      </c>
      <c r="O26" s="14" t="s">
        <v>92</v>
      </c>
      <c r="P26" s="17">
        <v>40217875311</v>
      </c>
      <c r="Q26" s="17">
        <v>0</v>
      </c>
      <c r="R26" s="17">
        <v>0</v>
      </c>
      <c r="S26" s="17">
        <v>40217875311</v>
      </c>
      <c r="T26" s="17">
        <v>0</v>
      </c>
      <c r="U26" s="17">
        <v>40217875311</v>
      </c>
      <c r="V26" s="17">
        <v>0</v>
      </c>
      <c r="W26" s="17">
        <v>40217875311</v>
      </c>
      <c r="X26" s="17">
        <v>30163406485</v>
      </c>
      <c r="Y26" s="17">
        <v>30163406485</v>
      </c>
      <c r="Z26" s="17">
        <v>30163406485</v>
      </c>
    </row>
    <row r="27" spans="1:26" s="23" customFormat="1" ht="22.5" x14ac:dyDescent="0.25">
      <c r="A27" s="15" t="s">
        <v>29</v>
      </c>
      <c r="B27" s="14" t="s">
        <v>30</v>
      </c>
      <c r="C27" s="16" t="s">
        <v>93</v>
      </c>
      <c r="D27" s="15" t="s">
        <v>32</v>
      </c>
      <c r="E27" s="15" t="s">
        <v>42</v>
      </c>
      <c r="F27" s="15" t="s">
        <v>42</v>
      </c>
      <c r="G27" s="15" t="s">
        <v>39</v>
      </c>
      <c r="H27" s="15" t="s">
        <v>94</v>
      </c>
      <c r="I27" s="15"/>
      <c r="J27" s="15"/>
      <c r="K27" s="15"/>
      <c r="L27" s="15" t="s">
        <v>34</v>
      </c>
      <c r="M27" s="15" t="s">
        <v>35</v>
      </c>
      <c r="N27" s="15" t="s">
        <v>36</v>
      </c>
      <c r="O27" s="14" t="s">
        <v>95</v>
      </c>
      <c r="P27" s="17">
        <v>40217875311</v>
      </c>
      <c r="Q27" s="17">
        <v>0</v>
      </c>
      <c r="R27" s="17">
        <v>0</v>
      </c>
      <c r="S27" s="17">
        <v>40217875311</v>
      </c>
      <c r="T27" s="17">
        <v>0</v>
      </c>
      <c r="U27" s="17">
        <v>40217875311</v>
      </c>
      <c r="V27" s="17">
        <v>0</v>
      </c>
      <c r="W27" s="17">
        <v>40217875311</v>
      </c>
      <c r="X27" s="17">
        <v>30163406485</v>
      </c>
      <c r="Y27" s="17">
        <v>30163406485</v>
      </c>
      <c r="Z27" s="17">
        <v>30163406485</v>
      </c>
    </row>
    <row r="28" spans="1:26" s="23" customFormat="1" ht="22.5" x14ac:dyDescent="0.25">
      <c r="A28" s="15" t="s">
        <v>29</v>
      </c>
      <c r="B28" s="14" t="s">
        <v>30</v>
      </c>
      <c r="C28" s="16" t="s">
        <v>96</v>
      </c>
      <c r="D28" s="15" t="s">
        <v>32</v>
      </c>
      <c r="E28" s="15" t="s">
        <v>42</v>
      </c>
      <c r="F28" s="15" t="s">
        <v>42</v>
      </c>
      <c r="G28" s="15" t="s">
        <v>39</v>
      </c>
      <c r="H28" s="15" t="s">
        <v>97</v>
      </c>
      <c r="I28" s="15"/>
      <c r="J28" s="15"/>
      <c r="K28" s="15"/>
      <c r="L28" s="15" t="s">
        <v>34</v>
      </c>
      <c r="M28" s="15" t="s">
        <v>35</v>
      </c>
      <c r="N28" s="15" t="s">
        <v>36</v>
      </c>
      <c r="O28" s="14" t="s">
        <v>98</v>
      </c>
      <c r="P28" s="17">
        <v>40217875311</v>
      </c>
      <c r="Q28" s="17">
        <v>0</v>
      </c>
      <c r="R28" s="17">
        <v>0</v>
      </c>
      <c r="S28" s="17">
        <v>40217875311</v>
      </c>
      <c r="T28" s="17">
        <v>0</v>
      </c>
      <c r="U28" s="17">
        <v>40217875311</v>
      </c>
      <c r="V28" s="17">
        <v>0</v>
      </c>
      <c r="W28" s="17">
        <v>40217875311</v>
      </c>
      <c r="X28" s="17">
        <v>30163406485</v>
      </c>
      <c r="Y28" s="17">
        <v>30163406485</v>
      </c>
      <c r="Z28" s="17">
        <v>30163406485</v>
      </c>
    </row>
    <row r="29" spans="1:26" s="23" customFormat="1" ht="22.5" x14ac:dyDescent="0.25">
      <c r="A29" s="15" t="s">
        <v>29</v>
      </c>
      <c r="B29" s="14" t="s">
        <v>30</v>
      </c>
      <c r="C29" s="16" t="s">
        <v>99</v>
      </c>
      <c r="D29" s="15" t="s">
        <v>32</v>
      </c>
      <c r="E29" s="15" t="s">
        <v>42</v>
      </c>
      <c r="F29" s="15" t="s">
        <v>42</v>
      </c>
      <c r="G29" s="15" t="s">
        <v>39</v>
      </c>
      <c r="H29" s="15" t="s">
        <v>100</v>
      </c>
      <c r="I29" s="15"/>
      <c r="J29" s="15"/>
      <c r="K29" s="15"/>
      <c r="L29" s="15" t="s">
        <v>34</v>
      </c>
      <c r="M29" s="15" t="s">
        <v>35</v>
      </c>
      <c r="N29" s="15" t="s">
        <v>36</v>
      </c>
      <c r="O29" s="14" t="s">
        <v>101</v>
      </c>
      <c r="P29" s="17">
        <v>40217875311</v>
      </c>
      <c r="Q29" s="17">
        <v>0</v>
      </c>
      <c r="R29" s="17">
        <v>0</v>
      </c>
      <c r="S29" s="17">
        <v>40217875311</v>
      </c>
      <c r="T29" s="17">
        <v>0</v>
      </c>
      <c r="U29" s="17">
        <v>40217875311</v>
      </c>
      <c r="V29" s="17">
        <v>0</v>
      </c>
      <c r="W29" s="17">
        <v>40217875311</v>
      </c>
      <c r="X29" s="17">
        <v>30163406485</v>
      </c>
      <c r="Y29" s="17">
        <v>30163406485</v>
      </c>
      <c r="Z29" s="17">
        <v>30163406485</v>
      </c>
    </row>
    <row r="30" spans="1:26" s="23" customFormat="1" ht="22.5" x14ac:dyDescent="0.25">
      <c r="A30" s="15" t="s">
        <v>29</v>
      </c>
      <c r="B30" s="14" t="s">
        <v>30</v>
      </c>
      <c r="C30" s="16" t="s">
        <v>102</v>
      </c>
      <c r="D30" s="15" t="s">
        <v>32</v>
      </c>
      <c r="E30" s="15" t="s">
        <v>42</v>
      </c>
      <c r="F30" s="15" t="s">
        <v>42</v>
      </c>
      <c r="G30" s="15" t="s">
        <v>39</v>
      </c>
      <c r="H30" s="15" t="s">
        <v>103</v>
      </c>
      <c r="I30" s="15"/>
      <c r="J30" s="15"/>
      <c r="K30" s="15"/>
      <c r="L30" s="15" t="s">
        <v>34</v>
      </c>
      <c r="M30" s="15" t="s">
        <v>35</v>
      </c>
      <c r="N30" s="15" t="s">
        <v>36</v>
      </c>
      <c r="O30" s="14" t="s">
        <v>104</v>
      </c>
      <c r="P30" s="17">
        <v>40217875311</v>
      </c>
      <c r="Q30" s="17">
        <v>0</v>
      </c>
      <c r="R30" s="17">
        <v>0</v>
      </c>
      <c r="S30" s="17">
        <v>40217875311</v>
      </c>
      <c r="T30" s="17">
        <v>0</v>
      </c>
      <c r="U30" s="17">
        <v>40217875311</v>
      </c>
      <c r="V30" s="17">
        <v>0</v>
      </c>
      <c r="W30" s="17">
        <v>40217875311</v>
      </c>
      <c r="X30" s="17">
        <v>30163406485</v>
      </c>
      <c r="Y30" s="17">
        <v>30163406485</v>
      </c>
      <c r="Z30" s="17">
        <v>30163406485</v>
      </c>
    </row>
    <row r="31" spans="1:26" s="23" customFormat="1" ht="22.5" x14ac:dyDescent="0.25">
      <c r="A31" s="15" t="s">
        <v>29</v>
      </c>
      <c r="B31" s="14" t="s">
        <v>30</v>
      </c>
      <c r="C31" s="16" t="s">
        <v>105</v>
      </c>
      <c r="D31" s="15" t="s">
        <v>32</v>
      </c>
      <c r="E31" s="15" t="s">
        <v>42</v>
      </c>
      <c r="F31" s="15" t="s">
        <v>42</v>
      </c>
      <c r="G31" s="15" t="s">
        <v>39</v>
      </c>
      <c r="H31" s="15" t="s">
        <v>106</v>
      </c>
      <c r="I31" s="15"/>
      <c r="J31" s="15"/>
      <c r="K31" s="15"/>
      <c r="L31" s="15" t="s">
        <v>34</v>
      </c>
      <c r="M31" s="15" t="s">
        <v>35</v>
      </c>
      <c r="N31" s="15" t="s">
        <v>36</v>
      </c>
      <c r="O31" s="14" t="s">
        <v>107</v>
      </c>
      <c r="P31" s="17">
        <v>40217875311</v>
      </c>
      <c r="Q31" s="17">
        <v>0</v>
      </c>
      <c r="R31" s="17">
        <v>0</v>
      </c>
      <c r="S31" s="17">
        <v>40217875311</v>
      </c>
      <c r="T31" s="17">
        <v>0</v>
      </c>
      <c r="U31" s="17">
        <v>40217875311</v>
      </c>
      <c r="V31" s="17">
        <v>0</v>
      </c>
      <c r="W31" s="17">
        <v>40217875311</v>
      </c>
      <c r="X31" s="17">
        <v>30163406485</v>
      </c>
      <c r="Y31" s="17">
        <v>30163406485</v>
      </c>
      <c r="Z31" s="17">
        <v>30163406485</v>
      </c>
    </row>
    <row r="32" spans="1:26" s="23" customFormat="1" ht="22.5" x14ac:dyDescent="0.25">
      <c r="A32" s="15" t="s">
        <v>29</v>
      </c>
      <c r="B32" s="14" t="s">
        <v>30</v>
      </c>
      <c r="C32" s="16" t="s">
        <v>108</v>
      </c>
      <c r="D32" s="15" t="s">
        <v>32</v>
      </c>
      <c r="E32" s="15" t="s">
        <v>42</v>
      </c>
      <c r="F32" s="15" t="s">
        <v>42</v>
      </c>
      <c r="G32" s="15" t="s">
        <v>39</v>
      </c>
      <c r="H32" s="15" t="s">
        <v>109</v>
      </c>
      <c r="I32" s="15"/>
      <c r="J32" s="15"/>
      <c r="K32" s="15"/>
      <c r="L32" s="15" t="s">
        <v>34</v>
      </c>
      <c r="M32" s="15" t="s">
        <v>35</v>
      </c>
      <c r="N32" s="15" t="s">
        <v>36</v>
      </c>
      <c r="O32" s="14" t="s">
        <v>110</v>
      </c>
      <c r="P32" s="17">
        <v>40217875311</v>
      </c>
      <c r="Q32" s="17">
        <v>0</v>
      </c>
      <c r="R32" s="17">
        <v>0</v>
      </c>
      <c r="S32" s="17">
        <v>40217875311</v>
      </c>
      <c r="T32" s="17">
        <v>0</v>
      </c>
      <c r="U32" s="17">
        <v>40217875311</v>
      </c>
      <c r="V32" s="17">
        <v>0</v>
      </c>
      <c r="W32" s="17">
        <v>40217875311</v>
      </c>
      <c r="X32" s="17">
        <v>30163406485</v>
      </c>
      <c r="Y32" s="17">
        <v>30163406485</v>
      </c>
      <c r="Z32" s="17">
        <v>30163406485</v>
      </c>
    </row>
    <row r="33" spans="1:26" s="23" customFormat="1" ht="22.5" x14ac:dyDescent="0.25">
      <c r="A33" s="15" t="s">
        <v>29</v>
      </c>
      <c r="B33" s="14" t="s">
        <v>30</v>
      </c>
      <c r="C33" s="16" t="s">
        <v>111</v>
      </c>
      <c r="D33" s="15" t="s">
        <v>32</v>
      </c>
      <c r="E33" s="15" t="s">
        <v>42</v>
      </c>
      <c r="F33" s="15" t="s">
        <v>42</v>
      </c>
      <c r="G33" s="15" t="s">
        <v>39</v>
      </c>
      <c r="H33" s="15" t="s">
        <v>112</v>
      </c>
      <c r="I33" s="15"/>
      <c r="J33" s="15"/>
      <c r="K33" s="15"/>
      <c r="L33" s="15" t="s">
        <v>34</v>
      </c>
      <c r="M33" s="15" t="s">
        <v>35</v>
      </c>
      <c r="N33" s="15" t="s">
        <v>36</v>
      </c>
      <c r="O33" s="14" t="s">
        <v>113</v>
      </c>
      <c r="P33" s="17">
        <v>40217875310</v>
      </c>
      <c r="Q33" s="17">
        <v>0</v>
      </c>
      <c r="R33" s="17">
        <v>0</v>
      </c>
      <c r="S33" s="17">
        <v>40217875310</v>
      </c>
      <c r="T33" s="17">
        <v>0</v>
      </c>
      <c r="U33" s="17">
        <v>40217875310</v>
      </c>
      <c r="V33" s="17">
        <v>0</v>
      </c>
      <c r="W33" s="17">
        <v>40217875310</v>
      </c>
      <c r="X33" s="17">
        <v>30163406485</v>
      </c>
      <c r="Y33" s="17">
        <v>30163406485</v>
      </c>
      <c r="Z33" s="17">
        <v>30163406485</v>
      </c>
    </row>
    <row r="34" spans="1:26" s="23" customFormat="1" ht="22.5" x14ac:dyDescent="0.25">
      <c r="A34" s="15" t="s">
        <v>29</v>
      </c>
      <c r="B34" s="14" t="s">
        <v>30</v>
      </c>
      <c r="C34" s="16" t="s">
        <v>114</v>
      </c>
      <c r="D34" s="15" t="s">
        <v>32</v>
      </c>
      <c r="E34" s="15" t="s">
        <v>42</v>
      </c>
      <c r="F34" s="15" t="s">
        <v>42</v>
      </c>
      <c r="G34" s="15" t="s">
        <v>39</v>
      </c>
      <c r="H34" s="15" t="s">
        <v>115</v>
      </c>
      <c r="I34" s="15"/>
      <c r="J34" s="15"/>
      <c r="K34" s="15"/>
      <c r="L34" s="15" t="s">
        <v>34</v>
      </c>
      <c r="M34" s="15" t="s">
        <v>35</v>
      </c>
      <c r="N34" s="15" t="s">
        <v>36</v>
      </c>
      <c r="O34" s="14" t="s">
        <v>116</v>
      </c>
      <c r="P34" s="17">
        <v>40217875310</v>
      </c>
      <c r="Q34" s="17">
        <v>0</v>
      </c>
      <c r="R34" s="17">
        <v>0</v>
      </c>
      <c r="S34" s="17">
        <v>40217875310</v>
      </c>
      <c r="T34" s="17">
        <v>0</v>
      </c>
      <c r="U34" s="17">
        <v>40217875310</v>
      </c>
      <c r="V34" s="17">
        <v>0</v>
      </c>
      <c r="W34" s="17">
        <v>40217875310</v>
      </c>
      <c r="X34" s="17">
        <v>30163406485</v>
      </c>
      <c r="Y34" s="17">
        <v>30163406485</v>
      </c>
      <c r="Z34" s="17">
        <v>30163406485</v>
      </c>
    </row>
    <row r="35" spans="1:26" s="23" customFormat="1" ht="22.5" x14ac:dyDescent="0.25">
      <c r="A35" s="15" t="s">
        <v>29</v>
      </c>
      <c r="B35" s="14" t="s">
        <v>30</v>
      </c>
      <c r="C35" s="16" t="s">
        <v>117</v>
      </c>
      <c r="D35" s="15" t="s">
        <v>32</v>
      </c>
      <c r="E35" s="15" t="s">
        <v>42</v>
      </c>
      <c r="F35" s="15" t="s">
        <v>42</v>
      </c>
      <c r="G35" s="15" t="s">
        <v>42</v>
      </c>
      <c r="H35" s="15" t="s">
        <v>118</v>
      </c>
      <c r="I35" s="15"/>
      <c r="J35" s="15"/>
      <c r="K35" s="15"/>
      <c r="L35" s="15" t="s">
        <v>34</v>
      </c>
      <c r="M35" s="15" t="s">
        <v>35</v>
      </c>
      <c r="N35" s="15" t="s">
        <v>36</v>
      </c>
      <c r="O35" s="14" t="s">
        <v>119</v>
      </c>
      <c r="P35" s="17">
        <v>81915000000</v>
      </c>
      <c r="Q35" s="17">
        <v>45000000</v>
      </c>
      <c r="R35" s="17">
        <v>0</v>
      </c>
      <c r="S35" s="17">
        <v>81960000000</v>
      </c>
      <c r="T35" s="17">
        <v>0</v>
      </c>
      <c r="U35" s="17">
        <v>81960000000</v>
      </c>
      <c r="V35" s="17">
        <v>0</v>
      </c>
      <c r="W35" s="17">
        <v>81960000000</v>
      </c>
      <c r="X35" s="17">
        <v>81960000000</v>
      </c>
      <c r="Y35" s="17">
        <v>81960000000</v>
      </c>
      <c r="Z35" s="17">
        <v>81960000000</v>
      </c>
    </row>
    <row r="36" spans="1:26" s="23" customFormat="1" ht="22.5" x14ac:dyDescent="0.25">
      <c r="A36" s="15" t="s">
        <v>29</v>
      </c>
      <c r="B36" s="14" t="s">
        <v>30</v>
      </c>
      <c r="C36" s="16" t="s">
        <v>123</v>
      </c>
      <c r="D36" s="15" t="s">
        <v>32</v>
      </c>
      <c r="E36" s="15" t="s">
        <v>42</v>
      </c>
      <c r="F36" s="15" t="s">
        <v>42</v>
      </c>
      <c r="G36" s="15" t="s">
        <v>45</v>
      </c>
      <c r="H36" s="15" t="s">
        <v>88</v>
      </c>
      <c r="I36" s="15"/>
      <c r="J36" s="15"/>
      <c r="K36" s="15"/>
      <c r="L36" s="15" t="s">
        <v>34</v>
      </c>
      <c r="M36" s="15" t="s">
        <v>35</v>
      </c>
      <c r="N36" s="15" t="s">
        <v>36</v>
      </c>
      <c r="O36" s="14" t="s">
        <v>124</v>
      </c>
      <c r="P36" s="17">
        <v>35640000000</v>
      </c>
      <c r="Q36" s="17">
        <v>0</v>
      </c>
      <c r="R36" s="17">
        <v>0</v>
      </c>
      <c r="S36" s="17">
        <v>35640000000</v>
      </c>
      <c r="T36" s="17">
        <v>0</v>
      </c>
      <c r="U36" s="17">
        <v>0</v>
      </c>
      <c r="V36" s="17">
        <v>35640000000</v>
      </c>
      <c r="W36" s="17">
        <v>0</v>
      </c>
      <c r="X36" s="17">
        <v>0</v>
      </c>
      <c r="Y36" s="17">
        <v>0</v>
      </c>
      <c r="Z36" s="17">
        <v>0</v>
      </c>
    </row>
    <row r="37" spans="1:26" s="23" customFormat="1" ht="22.5" x14ac:dyDescent="0.25">
      <c r="A37" s="15" t="s">
        <v>29</v>
      </c>
      <c r="B37" s="14" t="s">
        <v>30</v>
      </c>
      <c r="C37" s="16" t="s">
        <v>125</v>
      </c>
      <c r="D37" s="15" t="s">
        <v>32</v>
      </c>
      <c r="E37" s="15" t="s">
        <v>42</v>
      </c>
      <c r="F37" s="15" t="s">
        <v>42</v>
      </c>
      <c r="G37" s="15" t="s">
        <v>45</v>
      </c>
      <c r="H37" s="15" t="s">
        <v>126</v>
      </c>
      <c r="I37" s="15"/>
      <c r="J37" s="15"/>
      <c r="K37" s="15"/>
      <c r="L37" s="15" t="s">
        <v>34</v>
      </c>
      <c r="M37" s="15" t="s">
        <v>73</v>
      </c>
      <c r="N37" s="15" t="s">
        <v>36</v>
      </c>
      <c r="O37" s="14" t="s">
        <v>127</v>
      </c>
      <c r="P37" s="17">
        <v>0</v>
      </c>
      <c r="Q37" s="17">
        <v>8000000000000</v>
      </c>
      <c r="R37" s="17">
        <v>160047057212</v>
      </c>
      <c r="S37" s="17">
        <v>7839952942788</v>
      </c>
      <c r="T37" s="17">
        <v>0.79</v>
      </c>
      <c r="U37" s="17">
        <v>7839952942787.21</v>
      </c>
      <c r="V37" s="17">
        <v>0</v>
      </c>
      <c r="W37" s="17">
        <v>7839952942787.21</v>
      </c>
      <c r="X37" s="17">
        <v>7839952942787.21</v>
      </c>
      <c r="Y37" s="17">
        <v>7839952942787.21</v>
      </c>
      <c r="Z37" s="17">
        <v>7839952942787.21</v>
      </c>
    </row>
    <row r="38" spans="1:26" s="23" customFormat="1" ht="22.5" x14ac:dyDescent="0.25">
      <c r="A38" s="15" t="s">
        <v>29</v>
      </c>
      <c r="B38" s="14" t="s">
        <v>30</v>
      </c>
      <c r="C38" s="16" t="s">
        <v>128</v>
      </c>
      <c r="D38" s="15" t="s">
        <v>32</v>
      </c>
      <c r="E38" s="15" t="s">
        <v>42</v>
      </c>
      <c r="F38" s="15" t="s">
        <v>42</v>
      </c>
      <c r="G38" s="15" t="s">
        <v>129</v>
      </c>
      <c r="H38" s="15" t="s">
        <v>130</v>
      </c>
      <c r="I38" s="15"/>
      <c r="J38" s="15"/>
      <c r="K38" s="15"/>
      <c r="L38" s="15" t="s">
        <v>34</v>
      </c>
      <c r="M38" s="15" t="s">
        <v>35</v>
      </c>
      <c r="N38" s="15" t="s">
        <v>36</v>
      </c>
      <c r="O38" s="14" t="s">
        <v>131</v>
      </c>
      <c r="P38" s="17">
        <v>7785825229209</v>
      </c>
      <c r="Q38" s="17">
        <v>0</v>
      </c>
      <c r="R38" s="17">
        <v>0</v>
      </c>
      <c r="S38" s="17">
        <v>7785825229209</v>
      </c>
      <c r="T38" s="17">
        <v>0</v>
      </c>
      <c r="U38" s="17">
        <v>7785825229209</v>
      </c>
      <c r="V38" s="17">
        <v>0</v>
      </c>
      <c r="W38" s="17">
        <v>7785825229209</v>
      </c>
      <c r="X38" s="17">
        <v>7785825229209</v>
      </c>
      <c r="Y38" s="17">
        <v>7785825229209</v>
      </c>
      <c r="Z38" s="17">
        <v>7785825229209</v>
      </c>
    </row>
    <row r="39" spans="1:26" s="23" customFormat="1" ht="22.5" x14ac:dyDescent="0.25">
      <c r="A39" s="15" t="s">
        <v>29</v>
      </c>
      <c r="B39" s="14" t="s">
        <v>30</v>
      </c>
      <c r="C39" s="16" t="s">
        <v>132</v>
      </c>
      <c r="D39" s="15" t="s">
        <v>32</v>
      </c>
      <c r="E39" s="15" t="s">
        <v>42</v>
      </c>
      <c r="F39" s="15" t="s">
        <v>42</v>
      </c>
      <c r="G39" s="15" t="s">
        <v>129</v>
      </c>
      <c r="H39" s="15" t="s">
        <v>133</v>
      </c>
      <c r="I39" s="15"/>
      <c r="J39" s="15"/>
      <c r="K39" s="15"/>
      <c r="L39" s="15" t="s">
        <v>34</v>
      </c>
      <c r="M39" s="15" t="s">
        <v>35</v>
      </c>
      <c r="N39" s="15" t="s">
        <v>36</v>
      </c>
      <c r="O39" s="14" t="s">
        <v>134</v>
      </c>
      <c r="P39" s="17">
        <v>55932652509</v>
      </c>
      <c r="Q39" s="17">
        <v>0</v>
      </c>
      <c r="R39" s="17">
        <v>0</v>
      </c>
      <c r="S39" s="17">
        <v>55932652509</v>
      </c>
      <c r="T39" s="17">
        <v>0</v>
      </c>
      <c r="U39" s="17">
        <v>55932652509</v>
      </c>
      <c r="V39" s="17">
        <v>0</v>
      </c>
      <c r="W39" s="17">
        <v>55932652509</v>
      </c>
      <c r="X39" s="17">
        <v>55932652509</v>
      </c>
      <c r="Y39" s="17">
        <v>55932652509</v>
      </c>
      <c r="Z39" s="17">
        <v>55932652509</v>
      </c>
    </row>
    <row r="40" spans="1:26" s="23" customFormat="1" ht="22.5" x14ac:dyDescent="0.25">
      <c r="A40" s="15" t="s">
        <v>29</v>
      </c>
      <c r="B40" s="14" t="s">
        <v>30</v>
      </c>
      <c r="C40" s="16" t="s">
        <v>135</v>
      </c>
      <c r="D40" s="15" t="s">
        <v>32</v>
      </c>
      <c r="E40" s="15" t="s">
        <v>42</v>
      </c>
      <c r="F40" s="15" t="s">
        <v>42</v>
      </c>
      <c r="G40" s="15" t="s">
        <v>129</v>
      </c>
      <c r="H40" s="15" t="s">
        <v>136</v>
      </c>
      <c r="I40" s="15"/>
      <c r="J40" s="15"/>
      <c r="K40" s="15"/>
      <c r="L40" s="15" t="s">
        <v>34</v>
      </c>
      <c r="M40" s="15" t="s">
        <v>35</v>
      </c>
      <c r="N40" s="15" t="s">
        <v>36</v>
      </c>
      <c r="O40" s="14" t="s">
        <v>137</v>
      </c>
      <c r="P40" s="17">
        <v>349579078179</v>
      </c>
      <c r="Q40" s="17">
        <v>0</v>
      </c>
      <c r="R40" s="17">
        <v>0</v>
      </c>
      <c r="S40" s="17">
        <v>349579078179</v>
      </c>
      <c r="T40" s="17">
        <v>0</v>
      </c>
      <c r="U40" s="17">
        <v>349579078179</v>
      </c>
      <c r="V40" s="17">
        <v>0</v>
      </c>
      <c r="W40" s="17">
        <v>349579078179</v>
      </c>
      <c r="X40" s="17">
        <v>349579078179</v>
      </c>
      <c r="Y40" s="17">
        <v>349579078179</v>
      </c>
      <c r="Z40" s="17">
        <v>349579078179</v>
      </c>
    </row>
    <row r="41" spans="1:26" s="23" customFormat="1" ht="22.5" x14ac:dyDescent="0.25">
      <c r="A41" s="15" t="s">
        <v>29</v>
      </c>
      <c r="B41" s="14" t="s">
        <v>30</v>
      </c>
      <c r="C41" s="16" t="s">
        <v>138</v>
      </c>
      <c r="D41" s="15" t="s">
        <v>32</v>
      </c>
      <c r="E41" s="15" t="s">
        <v>42</v>
      </c>
      <c r="F41" s="15" t="s">
        <v>42</v>
      </c>
      <c r="G41" s="15" t="s">
        <v>129</v>
      </c>
      <c r="H41" s="15" t="s">
        <v>139</v>
      </c>
      <c r="I41" s="15"/>
      <c r="J41" s="15"/>
      <c r="K41" s="15"/>
      <c r="L41" s="15" t="s">
        <v>34</v>
      </c>
      <c r="M41" s="15" t="s">
        <v>35</v>
      </c>
      <c r="N41" s="15" t="s">
        <v>36</v>
      </c>
      <c r="O41" s="14" t="s">
        <v>140</v>
      </c>
      <c r="P41" s="17">
        <v>2281446083719</v>
      </c>
      <c r="Q41" s="17">
        <v>0</v>
      </c>
      <c r="R41" s="17">
        <v>0</v>
      </c>
      <c r="S41" s="17">
        <v>2281446083719</v>
      </c>
      <c r="T41" s="17">
        <v>0</v>
      </c>
      <c r="U41" s="17">
        <v>2281446083719</v>
      </c>
      <c r="V41" s="17">
        <v>0</v>
      </c>
      <c r="W41" s="17">
        <v>2281446083719</v>
      </c>
      <c r="X41" s="17">
        <v>0</v>
      </c>
      <c r="Y41" s="17">
        <v>0</v>
      </c>
      <c r="Z41" s="17">
        <v>0</v>
      </c>
    </row>
    <row r="42" spans="1:26" s="23" customFormat="1" ht="22.5" x14ac:dyDescent="0.25">
      <c r="A42" s="15" t="s">
        <v>29</v>
      </c>
      <c r="B42" s="14" t="s">
        <v>30</v>
      </c>
      <c r="C42" s="16" t="s">
        <v>141</v>
      </c>
      <c r="D42" s="15" t="s">
        <v>32</v>
      </c>
      <c r="E42" s="15" t="s">
        <v>42</v>
      </c>
      <c r="F42" s="15" t="s">
        <v>42</v>
      </c>
      <c r="G42" s="15" t="s">
        <v>129</v>
      </c>
      <c r="H42" s="15" t="s">
        <v>142</v>
      </c>
      <c r="I42" s="15"/>
      <c r="J42" s="15"/>
      <c r="K42" s="15"/>
      <c r="L42" s="15" t="s">
        <v>34</v>
      </c>
      <c r="M42" s="15" t="s">
        <v>35</v>
      </c>
      <c r="N42" s="15" t="s">
        <v>36</v>
      </c>
      <c r="O42" s="14" t="s">
        <v>143</v>
      </c>
      <c r="P42" s="17">
        <v>363562241306</v>
      </c>
      <c r="Q42" s="17">
        <v>172657006</v>
      </c>
      <c r="R42" s="17">
        <v>0</v>
      </c>
      <c r="S42" s="17">
        <v>363734898312</v>
      </c>
      <c r="T42" s="17">
        <v>0</v>
      </c>
      <c r="U42" s="17">
        <v>363734898312</v>
      </c>
      <c r="V42" s="17">
        <v>0</v>
      </c>
      <c r="W42" s="17">
        <v>363734898312</v>
      </c>
      <c r="X42" s="17">
        <v>361701580609</v>
      </c>
      <c r="Y42" s="17">
        <v>361528923603</v>
      </c>
      <c r="Z42" s="17">
        <v>361528923603</v>
      </c>
    </row>
    <row r="43" spans="1:26" s="23" customFormat="1" ht="22.5" x14ac:dyDescent="0.25">
      <c r="A43" s="15" t="s">
        <v>29</v>
      </c>
      <c r="B43" s="14" t="s">
        <v>30</v>
      </c>
      <c r="C43" s="16" t="s">
        <v>144</v>
      </c>
      <c r="D43" s="15" t="s">
        <v>32</v>
      </c>
      <c r="E43" s="15" t="s">
        <v>42</v>
      </c>
      <c r="F43" s="15" t="s">
        <v>45</v>
      </c>
      <c r="G43" s="15" t="s">
        <v>39</v>
      </c>
      <c r="H43" s="15" t="s">
        <v>82</v>
      </c>
      <c r="I43" s="15"/>
      <c r="J43" s="15"/>
      <c r="K43" s="15"/>
      <c r="L43" s="15" t="s">
        <v>34</v>
      </c>
      <c r="M43" s="15" t="s">
        <v>35</v>
      </c>
      <c r="N43" s="15" t="s">
        <v>36</v>
      </c>
      <c r="O43" s="14" t="s">
        <v>145</v>
      </c>
      <c r="P43" s="17">
        <v>593000000</v>
      </c>
      <c r="Q43" s="17">
        <v>0</v>
      </c>
      <c r="R43" s="17">
        <v>0</v>
      </c>
      <c r="S43" s="17">
        <v>593000000</v>
      </c>
      <c r="T43" s="17">
        <v>0</v>
      </c>
      <c r="U43" s="17">
        <v>593000000</v>
      </c>
      <c r="V43" s="17">
        <v>0</v>
      </c>
      <c r="W43" s="17">
        <v>225919803.80000001</v>
      </c>
      <c r="X43" s="17">
        <v>225919803.80000001</v>
      </c>
      <c r="Y43" s="17">
        <v>225919803.80000001</v>
      </c>
      <c r="Z43" s="17">
        <v>225919803.80000001</v>
      </c>
    </row>
    <row r="44" spans="1:26" s="23" customFormat="1" ht="22.5" x14ac:dyDescent="0.25">
      <c r="A44" s="15" t="s">
        <v>29</v>
      </c>
      <c r="B44" s="14" t="s">
        <v>30</v>
      </c>
      <c r="C44" s="16" t="s">
        <v>146</v>
      </c>
      <c r="D44" s="15" t="s">
        <v>32</v>
      </c>
      <c r="E44" s="15" t="s">
        <v>42</v>
      </c>
      <c r="F44" s="15" t="s">
        <v>45</v>
      </c>
      <c r="G44" s="15" t="s">
        <v>42</v>
      </c>
      <c r="H44" s="15" t="s">
        <v>118</v>
      </c>
      <c r="I44" s="15"/>
      <c r="J44" s="15"/>
      <c r="K44" s="15"/>
      <c r="L44" s="15" t="s">
        <v>34</v>
      </c>
      <c r="M44" s="15" t="s">
        <v>35</v>
      </c>
      <c r="N44" s="15" t="s">
        <v>36</v>
      </c>
      <c r="O44" s="14" t="s">
        <v>147</v>
      </c>
      <c r="P44" s="17">
        <v>123451000000</v>
      </c>
      <c r="Q44" s="17">
        <v>0</v>
      </c>
      <c r="R44" s="17">
        <v>0</v>
      </c>
      <c r="S44" s="17">
        <v>123451000000</v>
      </c>
      <c r="T44" s="17">
        <v>0</v>
      </c>
      <c r="U44" s="17">
        <v>123451000000</v>
      </c>
      <c r="V44" s="17">
        <v>0</v>
      </c>
      <c r="W44" s="17">
        <v>123451000000</v>
      </c>
      <c r="X44" s="17">
        <v>0</v>
      </c>
      <c r="Y44" s="17">
        <v>0</v>
      </c>
      <c r="Z44" s="17">
        <v>0</v>
      </c>
    </row>
    <row r="45" spans="1:26" s="23" customFormat="1" ht="22.5" x14ac:dyDescent="0.25">
      <c r="A45" s="15" t="s">
        <v>29</v>
      </c>
      <c r="B45" s="14" t="s">
        <v>30</v>
      </c>
      <c r="C45" s="16" t="s">
        <v>148</v>
      </c>
      <c r="D45" s="15" t="s">
        <v>32</v>
      </c>
      <c r="E45" s="15" t="s">
        <v>42</v>
      </c>
      <c r="F45" s="15" t="s">
        <v>45</v>
      </c>
      <c r="G45" s="15" t="s">
        <v>42</v>
      </c>
      <c r="H45" s="15" t="s">
        <v>142</v>
      </c>
      <c r="I45" s="15"/>
      <c r="J45" s="15"/>
      <c r="K45" s="15"/>
      <c r="L45" s="15" t="s">
        <v>34</v>
      </c>
      <c r="M45" s="15" t="s">
        <v>35</v>
      </c>
      <c r="N45" s="15" t="s">
        <v>36</v>
      </c>
      <c r="O45" s="14" t="s">
        <v>149</v>
      </c>
      <c r="P45" s="17">
        <v>320000000</v>
      </c>
      <c r="Q45" s="17">
        <v>0</v>
      </c>
      <c r="R45" s="17">
        <v>320000000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</row>
    <row r="46" spans="1:26" s="23" customFormat="1" ht="22.5" x14ac:dyDescent="0.25">
      <c r="A46" s="15" t="s">
        <v>29</v>
      </c>
      <c r="B46" s="14" t="s">
        <v>30</v>
      </c>
      <c r="C46" s="16" t="s">
        <v>150</v>
      </c>
      <c r="D46" s="15" t="s">
        <v>32</v>
      </c>
      <c r="E46" s="15" t="s">
        <v>42</v>
      </c>
      <c r="F46" s="15" t="s">
        <v>45</v>
      </c>
      <c r="G46" s="15" t="s">
        <v>42</v>
      </c>
      <c r="H46" s="15" t="s">
        <v>151</v>
      </c>
      <c r="I46" s="15"/>
      <c r="J46" s="15"/>
      <c r="K46" s="15"/>
      <c r="L46" s="15" t="s">
        <v>34</v>
      </c>
      <c r="M46" s="15" t="s">
        <v>35</v>
      </c>
      <c r="N46" s="15" t="s">
        <v>36</v>
      </c>
      <c r="O46" s="14" t="s">
        <v>152</v>
      </c>
      <c r="P46" s="17">
        <v>143993000000</v>
      </c>
      <c r="Q46" s="17">
        <v>0</v>
      </c>
      <c r="R46" s="17">
        <v>0</v>
      </c>
      <c r="S46" s="17">
        <v>143993000000</v>
      </c>
      <c r="T46" s="17">
        <v>0</v>
      </c>
      <c r="U46" s="17">
        <v>141386340776</v>
      </c>
      <c r="V46" s="17">
        <v>2606659224</v>
      </c>
      <c r="W46" s="17">
        <v>139868729111</v>
      </c>
      <c r="X46" s="17">
        <v>26082388335</v>
      </c>
      <c r="Y46" s="17">
        <v>26082388335</v>
      </c>
      <c r="Z46" s="17">
        <v>26082388335</v>
      </c>
    </row>
    <row r="47" spans="1:26" s="23" customFormat="1" ht="22.5" x14ac:dyDescent="0.25">
      <c r="A47" s="15" t="s">
        <v>29</v>
      </c>
      <c r="B47" s="14" t="s">
        <v>30</v>
      </c>
      <c r="C47" s="16" t="s">
        <v>153</v>
      </c>
      <c r="D47" s="15" t="s">
        <v>32</v>
      </c>
      <c r="E47" s="15" t="s">
        <v>42</v>
      </c>
      <c r="F47" s="15" t="s">
        <v>154</v>
      </c>
      <c r="G47" s="15" t="s">
        <v>33</v>
      </c>
      <c r="H47" s="15" t="s">
        <v>51</v>
      </c>
      <c r="I47" s="15"/>
      <c r="J47" s="15"/>
      <c r="K47" s="15"/>
      <c r="L47" s="15" t="s">
        <v>34</v>
      </c>
      <c r="M47" s="15" t="s">
        <v>35</v>
      </c>
      <c r="N47" s="15" t="s">
        <v>36</v>
      </c>
      <c r="O47" s="14" t="s">
        <v>155</v>
      </c>
      <c r="P47" s="17">
        <v>253000000</v>
      </c>
      <c r="Q47" s="17">
        <v>0</v>
      </c>
      <c r="R47" s="17">
        <v>10219000</v>
      </c>
      <c r="S47" s="17">
        <v>242781000</v>
      </c>
      <c r="T47" s="17">
        <v>0</v>
      </c>
      <c r="U47" s="17">
        <v>242781000</v>
      </c>
      <c r="V47" s="17">
        <v>0</v>
      </c>
      <c r="W47" s="17">
        <v>242781000</v>
      </c>
      <c r="X47" s="17">
        <v>242781000</v>
      </c>
      <c r="Y47" s="17">
        <v>242781000</v>
      </c>
      <c r="Z47" s="17">
        <v>242781000</v>
      </c>
    </row>
    <row r="48" spans="1:26" s="23" customFormat="1" ht="22.5" x14ac:dyDescent="0.25">
      <c r="A48" s="15" t="s">
        <v>29</v>
      </c>
      <c r="B48" s="14" t="s">
        <v>30</v>
      </c>
      <c r="C48" s="16" t="s">
        <v>156</v>
      </c>
      <c r="D48" s="15" t="s">
        <v>32</v>
      </c>
      <c r="E48" s="15" t="s">
        <v>42</v>
      </c>
      <c r="F48" s="15" t="s">
        <v>35</v>
      </c>
      <c r="G48" s="15"/>
      <c r="H48" s="15"/>
      <c r="I48" s="15"/>
      <c r="J48" s="15"/>
      <c r="K48" s="15"/>
      <c r="L48" s="15" t="s">
        <v>34</v>
      </c>
      <c r="M48" s="15" t="s">
        <v>35</v>
      </c>
      <c r="N48" s="15" t="s">
        <v>36</v>
      </c>
      <c r="O48" s="14" t="s">
        <v>157</v>
      </c>
      <c r="P48" s="17">
        <v>30929000000</v>
      </c>
      <c r="Q48" s="17">
        <v>0</v>
      </c>
      <c r="R48" s="17">
        <v>24562556930</v>
      </c>
      <c r="S48" s="17">
        <v>6366443070</v>
      </c>
      <c r="T48" s="17">
        <v>5511443070</v>
      </c>
      <c r="U48" s="17">
        <v>500000000</v>
      </c>
      <c r="V48" s="17">
        <v>355000000</v>
      </c>
      <c r="W48" s="17">
        <v>253361441.81999999</v>
      </c>
      <c r="X48" s="17">
        <v>222775703.31999999</v>
      </c>
      <c r="Y48" s="17">
        <v>222775703.31999999</v>
      </c>
      <c r="Z48" s="17">
        <v>222775703.31999999</v>
      </c>
    </row>
    <row r="49" spans="1:26" s="23" customFormat="1" ht="22.5" x14ac:dyDescent="0.25">
      <c r="A49" s="15" t="s">
        <v>29</v>
      </c>
      <c r="B49" s="14" t="s">
        <v>30</v>
      </c>
      <c r="C49" s="16" t="s">
        <v>158</v>
      </c>
      <c r="D49" s="15" t="s">
        <v>32</v>
      </c>
      <c r="E49" s="15" t="s">
        <v>42</v>
      </c>
      <c r="F49" s="15" t="s">
        <v>73</v>
      </c>
      <c r="G49" s="15" t="s">
        <v>42</v>
      </c>
      <c r="H49" s="15" t="s">
        <v>136</v>
      </c>
      <c r="I49" s="15"/>
      <c r="J49" s="15"/>
      <c r="K49" s="15"/>
      <c r="L49" s="15" t="s">
        <v>34</v>
      </c>
      <c r="M49" s="15" t="s">
        <v>35</v>
      </c>
      <c r="N49" s="15" t="s">
        <v>36</v>
      </c>
      <c r="O49" s="14" t="s">
        <v>159</v>
      </c>
      <c r="P49" s="17">
        <v>34449000000</v>
      </c>
      <c r="Q49" s="17">
        <v>0</v>
      </c>
      <c r="R49" s="17">
        <v>0</v>
      </c>
      <c r="S49" s="17">
        <v>34449000000</v>
      </c>
      <c r="T49" s="17">
        <v>0</v>
      </c>
      <c r="U49" s="17">
        <v>34449000000</v>
      </c>
      <c r="V49" s="17">
        <v>0</v>
      </c>
      <c r="W49" s="17">
        <v>34449000000</v>
      </c>
      <c r="X49" s="17">
        <v>34449000000</v>
      </c>
      <c r="Y49" s="17">
        <v>34449000000</v>
      </c>
      <c r="Z49" s="17">
        <v>34449000000</v>
      </c>
    </row>
    <row r="50" spans="1:26" s="23" customFormat="1" ht="33.75" x14ac:dyDescent="0.25">
      <c r="A50" s="15" t="s">
        <v>29</v>
      </c>
      <c r="B50" s="14" t="s">
        <v>30</v>
      </c>
      <c r="C50" s="16" t="s">
        <v>160</v>
      </c>
      <c r="D50" s="15" t="s">
        <v>32</v>
      </c>
      <c r="E50" s="15" t="s">
        <v>42</v>
      </c>
      <c r="F50" s="15" t="s">
        <v>73</v>
      </c>
      <c r="G50" s="15" t="s">
        <v>161</v>
      </c>
      <c r="H50" s="15" t="s">
        <v>130</v>
      </c>
      <c r="I50" s="15"/>
      <c r="J50" s="15"/>
      <c r="K50" s="15"/>
      <c r="L50" s="15" t="s">
        <v>34</v>
      </c>
      <c r="M50" s="15" t="s">
        <v>35</v>
      </c>
      <c r="N50" s="15" t="s">
        <v>36</v>
      </c>
      <c r="O50" s="14" t="s">
        <v>162</v>
      </c>
      <c r="P50" s="17">
        <v>1748000000</v>
      </c>
      <c r="Q50" s="17">
        <v>0</v>
      </c>
      <c r="R50" s="17">
        <v>1715960641</v>
      </c>
      <c r="S50" s="17">
        <v>32039359</v>
      </c>
      <c r="T50" s="17">
        <v>0</v>
      </c>
      <c r="U50" s="17">
        <v>32039358.77</v>
      </c>
      <c r="V50" s="17">
        <v>0.23</v>
      </c>
      <c r="W50" s="17">
        <v>32039358.77</v>
      </c>
      <c r="X50" s="17">
        <v>32039358.77</v>
      </c>
      <c r="Y50" s="17">
        <v>32039358.77</v>
      </c>
      <c r="Z50" s="17">
        <v>32039358.77</v>
      </c>
    </row>
    <row r="51" spans="1:26" s="23" customFormat="1" ht="22.5" x14ac:dyDescent="0.25">
      <c r="A51" s="15" t="s">
        <v>29</v>
      </c>
      <c r="B51" s="14" t="s">
        <v>30</v>
      </c>
      <c r="C51" s="16" t="s">
        <v>163</v>
      </c>
      <c r="D51" s="15" t="s">
        <v>32</v>
      </c>
      <c r="E51" s="15" t="s">
        <v>42</v>
      </c>
      <c r="F51" s="15" t="s">
        <v>73</v>
      </c>
      <c r="G51" s="15" t="s">
        <v>161</v>
      </c>
      <c r="H51" s="15" t="s">
        <v>136</v>
      </c>
      <c r="I51" s="15"/>
      <c r="J51" s="15"/>
      <c r="K51" s="15"/>
      <c r="L51" s="15" t="s">
        <v>34</v>
      </c>
      <c r="M51" s="15" t="s">
        <v>35</v>
      </c>
      <c r="N51" s="15" t="s">
        <v>36</v>
      </c>
      <c r="O51" s="14" t="s">
        <v>164</v>
      </c>
      <c r="P51" s="17">
        <v>505931000000</v>
      </c>
      <c r="Q51" s="17">
        <v>0</v>
      </c>
      <c r="R51" s="17">
        <v>40762669976</v>
      </c>
      <c r="S51" s="17">
        <v>465168330024</v>
      </c>
      <c r="T51" s="17">
        <v>0</v>
      </c>
      <c r="U51" s="17">
        <v>465168330024</v>
      </c>
      <c r="V51" s="17">
        <v>0</v>
      </c>
      <c r="W51" s="17">
        <v>465168330024</v>
      </c>
      <c r="X51" s="17">
        <v>465168330024</v>
      </c>
      <c r="Y51" s="17">
        <v>465168330024</v>
      </c>
      <c r="Z51" s="17">
        <v>465168330024</v>
      </c>
    </row>
    <row r="52" spans="1:26" s="23" customFormat="1" ht="22.5" x14ac:dyDescent="0.25">
      <c r="A52" s="15" t="s">
        <v>29</v>
      </c>
      <c r="B52" s="14" t="s">
        <v>30</v>
      </c>
      <c r="C52" s="16" t="s">
        <v>167</v>
      </c>
      <c r="D52" s="15" t="s">
        <v>32</v>
      </c>
      <c r="E52" s="15" t="s">
        <v>45</v>
      </c>
      <c r="F52" s="15" t="s">
        <v>39</v>
      </c>
      <c r="G52" s="15" t="s">
        <v>129</v>
      </c>
      <c r="H52" s="15" t="s">
        <v>118</v>
      </c>
      <c r="I52" s="15"/>
      <c r="J52" s="15"/>
      <c r="K52" s="15"/>
      <c r="L52" s="15" t="s">
        <v>34</v>
      </c>
      <c r="M52" s="15" t="s">
        <v>35</v>
      </c>
      <c r="N52" s="15" t="s">
        <v>36</v>
      </c>
      <c r="O52" s="14" t="s">
        <v>168</v>
      </c>
      <c r="P52" s="17">
        <v>339838000000</v>
      </c>
      <c r="Q52" s="17">
        <v>0</v>
      </c>
      <c r="R52" s="17">
        <v>149538270238</v>
      </c>
      <c r="S52" s="17">
        <v>190299729762</v>
      </c>
      <c r="T52" s="17">
        <v>0</v>
      </c>
      <c r="U52" s="17">
        <v>190299729762</v>
      </c>
      <c r="V52" s="17">
        <v>0</v>
      </c>
      <c r="W52" s="17">
        <v>177319129762</v>
      </c>
      <c r="X52" s="17">
        <v>87319129762</v>
      </c>
      <c r="Y52" s="17">
        <v>87319129762</v>
      </c>
      <c r="Z52" s="17">
        <v>87319129762</v>
      </c>
    </row>
    <row r="53" spans="1:26" s="23" customFormat="1" ht="33.75" x14ac:dyDescent="0.25">
      <c r="A53" s="15" t="s">
        <v>29</v>
      </c>
      <c r="B53" s="14" t="s">
        <v>30</v>
      </c>
      <c r="C53" s="16" t="s">
        <v>169</v>
      </c>
      <c r="D53" s="15" t="s">
        <v>32</v>
      </c>
      <c r="E53" s="15" t="s">
        <v>45</v>
      </c>
      <c r="F53" s="15" t="s">
        <v>161</v>
      </c>
      <c r="G53" s="15" t="s">
        <v>33</v>
      </c>
      <c r="H53" s="15" t="s">
        <v>118</v>
      </c>
      <c r="I53" s="15"/>
      <c r="J53" s="15"/>
      <c r="K53" s="15"/>
      <c r="L53" s="15" t="s">
        <v>34</v>
      </c>
      <c r="M53" s="15" t="s">
        <v>35</v>
      </c>
      <c r="N53" s="15" t="s">
        <v>36</v>
      </c>
      <c r="O53" s="14" t="s">
        <v>170</v>
      </c>
      <c r="P53" s="17">
        <v>496138000000</v>
      </c>
      <c r="Q53" s="17">
        <v>0</v>
      </c>
      <c r="R53" s="17">
        <v>148843863406</v>
      </c>
      <c r="S53" s="17">
        <v>347294136594</v>
      </c>
      <c r="T53" s="17">
        <v>0</v>
      </c>
      <c r="U53" s="17">
        <v>347294136594</v>
      </c>
      <c r="V53" s="17">
        <v>0</v>
      </c>
      <c r="W53" s="17">
        <v>328784831917</v>
      </c>
      <c r="X53" s="17">
        <v>242174136594</v>
      </c>
      <c r="Y53" s="17">
        <v>242174136594</v>
      </c>
      <c r="Z53" s="17">
        <v>242174136594</v>
      </c>
    </row>
    <row r="54" spans="1:26" s="23" customFormat="1" ht="22.5" x14ac:dyDescent="0.25">
      <c r="A54" s="15" t="s">
        <v>29</v>
      </c>
      <c r="B54" s="14" t="s">
        <v>30</v>
      </c>
      <c r="C54" s="16" t="s">
        <v>171</v>
      </c>
      <c r="D54" s="15" t="s">
        <v>32</v>
      </c>
      <c r="E54" s="15" t="s">
        <v>161</v>
      </c>
      <c r="F54" s="15" t="s">
        <v>42</v>
      </c>
      <c r="G54" s="15" t="s">
        <v>33</v>
      </c>
      <c r="H54" s="15" t="s">
        <v>51</v>
      </c>
      <c r="I54" s="15"/>
      <c r="J54" s="15"/>
      <c r="K54" s="15"/>
      <c r="L54" s="15" t="s">
        <v>34</v>
      </c>
      <c r="M54" s="15" t="s">
        <v>35</v>
      </c>
      <c r="N54" s="15" t="s">
        <v>36</v>
      </c>
      <c r="O54" s="14" t="s">
        <v>172</v>
      </c>
      <c r="P54" s="17">
        <v>591409000000</v>
      </c>
      <c r="Q54" s="17">
        <v>0</v>
      </c>
      <c r="R54" s="17">
        <v>83499154362</v>
      </c>
      <c r="S54" s="17">
        <v>507909845638</v>
      </c>
      <c r="T54" s="17">
        <v>0.7</v>
      </c>
      <c r="U54" s="17">
        <v>507909845637.29999</v>
      </c>
      <c r="V54" s="17">
        <v>0</v>
      </c>
      <c r="W54" s="17">
        <v>507055736437.29999</v>
      </c>
      <c r="X54" s="17">
        <v>507055736437.29999</v>
      </c>
      <c r="Y54" s="17">
        <v>507055736437.29999</v>
      </c>
      <c r="Z54" s="17">
        <v>507055736437.29999</v>
      </c>
    </row>
    <row r="55" spans="1:26" s="23" customFormat="1" ht="22.5" x14ac:dyDescent="0.25">
      <c r="A55" s="15" t="s">
        <v>29</v>
      </c>
      <c r="B55" s="14" t="s">
        <v>30</v>
      </c>
      <c r="C55" s="16" t="s">
        <v>173</v>
      </c>
      <c r="D55" s="15" t="s">
        <v>32</v>
      </c>
      <c r="E55" s="15" t="s">
        <v>154</v>
      </c>
      <c r="F55" s="15" t="s">
        <v>33</v>
      </c>
      <c r="G55" s="15"/>
      <c r="H55" s="15"/>
      <c r="I55" s="15"/>
      <c r="J55" s="15"/>
      <c r="K55" s="15"/>
      <c r="L55" s="15" t="s">
        <v>34</v>
      </c>
      <c r="M55" s="15" t="s">
        <v>35</v>
      </c>
      <c r="N55" s="15" t="s">
        <v>36</v>
      </c>
      <c r="O55" s="14" t="s">
        <v>174</v>
      </c>
      <c r="P55" s="17">
        <v>496000000</v>
      </c>
      <c r="Q55" s="17">
        <v>5250000</v>
      </c>
      <c r="R55" s="17">
        <v>0</v>
      </c>
      <c r="S55" s="17">
        <v>501250000</v>
      </c>
      <c r="T55" s="17">
        <v>0</v>
      </c>
      <c r="U55" s="17">
        <v>500172144</v>
      </c>
      <c r="V55" s="17">
        <v>1077856</v>
      </c>
      <c r="W55" s="17">
        <v>500172144</v>
      </c>
      <c r="X55" s="17">
        <v>500172144</v>
      </c>
      <c r="Y55" s="17">
        <v>500172144</v>
      </c>
      <c r="Z55" s="17">
        <v>500172144</v>
      </c>
    </row>
    <row r="56" spans="1:26" s="23" customFormat="1" ht="22.5" x14ac:dyDescent="0.25">
      <c r="A56" s="15" t="s">
        <v>29</v>
      </c>
      <c r="B56" s="14" t="s">
        <v>30</v>
      </c>
      <c r="C56" s="16" t="s">
        <v>175</v>
      </c>
      <c r="D56" s="15" t="s">
        <v>32</v>
      </c>
      <c r="E56" s="15" t="s">
        <v>154</v>
      </c>
      <c r="F56" s="15" t="s">
        <v>42</v>
      </c>
      <c r="G56" s="15"/>
      <c r="H56" s="15"/>
      <c r="I56" s="15"/>
      <c r="J56" s="15"/>
      <c r="K56" s="15"/>
      <c r="L56" s="15" t="s">
        <v>34</v>
      </c>
      <c r="M56" s="15" t="s">
        <v>35</v>
      </c>
      <c r="N56" s="15" t="s">
        <v>36</v>
      </c>
      <c r="O56" s="14" t="s">
        <v>176</v>
      </c>
      <c r="P56" s="17">
        <v>8000000</v>
      </c>
      <c r="Q56" s="17">
        <v>0</v>
      </c>
      <c r="R56" s="17">
        <v>0</v>
      </c>
      <c r="S56" s="17">
        <v>8000000</v>
      </c>
      <c r="T56" s="17">
        <v>0</v>
      </c>
      <c r="U56" s="17">
        <v>7921550</v>
      </c>
      <c r="V56" s="17">
        <v>78450</v>
      </c>
      <c r="W56" s="17">
        <v>7921550</v>
      </c>
      <c r="X56" s="17">
        <v>7921550</v>
      </c>
      <c r="Y56" s="17">
        <v>7921550</v>
      </c>
      <c r="Z56" s="17">
        <v>7921550</v>
      </c>
    </row>
    <row r="57" spans="1:26" s="23" customFormat="1" ht="22.5" x14ac:dyDescent="0.25">
      <c r="A57" s="15" t="s">
        <v>29</v>
      </c>
      <c r="B57" s="14" t="s">
        <v>30</v>
      </c>
      <c r="C57" s="16" t="s">
        <v>177</v>
      </c>
      <c r="D57" s="15" t="s">
        <v>32</v>
      </c>
      <c r="E57" s="15" t="s">
        <v>154</v>
      </c>
      <c r="F57" s="15" t="s">
        <v>45</v>
      </c>
      <c r="G57" s="15" t="s">
        <v>33</v>
      </c>
      <c r="H57" s="15"/>
      <c r="I57" s="15"/>
      <c r="J57" s="15"/>
      <c r="K57" s="15"/>
      <c r="L57" s="15" t="s">
        <v>34</v>
      </c>
      <c r="M57" s="15" t="s">
        <v>35</v>
      </c>
      <c r="N57" s="15" t="s">
        <v>36</v>
      </c>
      <c r="O57" s="14" t="s">
        <v>178</v>
      </c>
      <c r="P57" s="17">
        <v>0</v>
      </c>
      <c r="Q57" s="17">
        <v>26614563064</v>
      </c>
      <c r="R57" s="17">
        <v>26614563064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</row>
    <row r="58" spans="1:26" s="23" customFormat="1" ht="22.5" x14ac:dyDescent="0.25">
      <c r="A58" s="15" t="s">
        <v>29</v>
      </c>
      <c r="B58" s="14" t="s">
        <v>30</v>
      </c>
      <c r="C58" s="16" t="s">
        <v>177</v>
      </c>
      <c r="D58" s="15" t="s">
        <v>32</v>
      </c>
      <c r="E58" s="15" t="s">
        <v>154</v>
      </c>
      <c r="F58" s="15" t="s">
        <v>45</v>
      </c>
      <c r="G58" s="15" t="s">
        <v>33</v>
      </c>
      <c r="H58" s="15"/>
      <c r="I58" s="15"/>
      <c r="J58" s="15"/>
      <c r="K58" s="15"/>
      <c r="L58" s="15" t="s">
        <v>34</v>
      </c>
      <c r="M58" s="15" t="s">
        <v>35</v>
      </c>
      <c r="N58" s="15" t="s">
        <v>74</v>
      </c>
      <c r="O58" s="14" t="s">
        <v>178</v>
      </c>
      <c r="P58" s="17">
        <v>0</v>
      </c>
      <c r="Q58" s="17">
        <v>26614563064</v>
      </c>
      <c r="R58" s="17">
        <v>0</v>
      </c>
      <c r="S58" s="17">
        <v>26614563064</v>
      </c>
      <c r="T58" s="17">
        <v>0</v>
      </c>
      <c r="U58" s="17">
        <v>26614563064</v>
      </c>
      <c r="V58" s="17">
        <v>0</v>
      </c>
      <c r="W58" s="17">
        <v>26614563064</v>
      </c>
      <c r="X58" s="17">
        <v>26614563064</v>
      </c>
      <c r="Y58" s="17">
        <v>26614563064</v>
      </c>
      <c r="Z58" s="17">
        <v>26614563064</v>
      </c>
    </row>
    <row r="59" spans="1:26" s="23" customFormat="1" ht="22.5" x14ac:dyDescent="0.25">
      <c r="A59" s="15" t="s">
        <v>29</v>
      </c>
      <c r="B59" s="14" t="s">
        <v>30</v>
      </c>
      <c r="C59" s="16" t="s">
        <v>177</v>
      </c>
      <c r="D59" s="15" t="s">
        <v>32</v>
      </c>
      <c r="E59" s="15" t="s">
        <v>154</v>
      </c>
      <c r="F59" s="15" t="s">
        <v>45</v>
      </c>
      <c r="G59" s="15" t="s">
        <v>33</v>
      </c>
      <c r="H59" s="15"/>
      <c r="I59" s="15"/>
      <c r="J59" s="15"/>
      <c r="K59" s="15"/>
      <c r="L59" s="15" t="s">
        <v>34</v>
      </c>
      <c r="M59" s="15" t="s">
        <v>73</v>
      </c>
      <c r="N59" s="15" t="s">
        <v>74</v>
      </c>
      <c r="O59" s="14" t="s">
        <v>178</v>
      </c>
      <c r="P59" s="17">
        <v>234943000000</v>
      </c>
      <c r="Q59" s="17">
        <v>0</v>
      </c>
      <c r="R59" s="17">
        <v>0</v>
      </c>
      <c r="S59" s="17">
        <v>234943000000</v>
      </c>
      <c r="T59" s="17">
        <v>0</v>
      </c>
      <c r="U59" s="17">
        <v>234943000000</v>
      </c>
      <c r="V59" s="17">
        <v>0</v>
      </c>
      <c r="W59" s="17">
        <v>234943000000</v>
      </c>
      <c r="X59" s="17">
        <v>234943000000</v>
      </c>
      <c r="Y59" s="17">
        <v>234943000000</v>
      </c>
      <c r="Z59" s="17">
        <v>234943000000</v>
      </c>
    </row>
    <row r="60" spans="1:26" s="23" customFormat="1" ht="22.5" x14ac:dyDescent="0.25">
      <c r="A60" s="15" t="s">
        <v>29</v>
      </c>
      <c r="B60" s="14" t="s">
        <v>30</v>
      </c>
      <c r="C60" s="16" t="s">
        <v>368</v>
      </c>
      <c r="D60" s="15" t="s">
        <v>183</v>
      </c>
      <c r="E60" s="15" t="s">
        <v>184</v>
      </c>
      <c r="F60" s="15" t="s">
        <v>185</v>
      </c>
      <c r="G60" s="15" t="s">
        <v>186</v>
      </c>
      <c r="H60" s="15" t="s">
        <v>369</v>
      </c>
      <c r="I60" s="15"/>
      <c r="J60" s="15"/>
      <c r="K60" s="15"/>
      <c r="L60" s="15" t="s">
        <v>34</v>
      </c>
      <c r="M60" s="15" t="s">
        <v>35</v>
      </c>
      <c r="N60" s="15" t="s">
        <v>36</v>
      </c>
      <c r="O60" s="14" t="s">
        <v>370</v>
      </c>
      <c r="P60" s="17">
        <v>20713350446</v>
      </c>
      <c r="Q60" s="17">
        <v>0</v>
      </c>
      <c r="R60" s="17">
        <v>7356937934</v>
      </c>
      <c r="S60" s="17">
        <v>13356412512</v>
      </c>
      <c r="T60" s="17">
        <v>1</v>
      </c>
      <c r="U60" s="17">
        <v>13289164930</v>
      </c>
      <c r="V60" s="17">
        <v>67247581</v>
      </c>
      <c r="W60" s="17">
        <v>13096167324</v>
      </c>
      <c r="X60" s="17">
        <v>8854395251.4300003</v>
      </c>
      <c r="Y60" s="17">
        <v>8854395251.4300003</v>
      </c>
      <c r="Z60" s="17">
        <v>8854395251.4300003</v>
      </c>
    </row>
    <row r="61" spans="1:26" s="23" customFormat="1" ht="22.5" x14ac:dyDescent="0.25">
      <c r="A61" s="15" t="s">
        <v>29</v>
      </c>
      <c r="B61" s="14" t="s">
        <v>30</v>
      </c>
      <c r="C61" s="16" t="s">
        <v>371</v>
      </c>
      <c r="D61" s="15" t="s">
        <v>183</v>
      </c>
      <c r="E61" s="15" t="s">
        <v>184</v>
      </c>
      <c r="F61" s="15" t="s">
        <v>185</v>
      </c>
      <c r="G61" s="15" t="s">
        <v>189</v>
      </c>
      <c r="H61" s="15" t="s">
        <v>369</v>
      </c>
      <c r="I61" s="15"/>
      <c r="J61" s="15"/>
      <c r="K61" s="15"/>
      <c r="L61" s="15" t="s">
        <v>34</v>
      </c>
      <c r="M61" s="15" t="s">
        <v>35</v>
      </c>
      <c r="N61" s="15" t="s">
        <v>36</v>
      </c>
      <c r="O61" s="14" t="s">
        <v>370</v>
      </c>
      <c r="P61" s="17">
        <v>3936275053</v>
      </c>
      <c r="Q61" s="17">
        <v>0</v>
      </c>
      <c r="R61" s="17">
        <v>1333068729</v>
      </c>
      <c r="S61" s="17">
        <v>2603206324</v>
      </c>
      <c r="T61" s="17">
        <v>0</v>
      </c>
      <c r="U61" s="17">
        <v>2578419956</v>
      </c>
      <c r="V61" s="17">
        <v>24786368</v>
      </c>
      <c r="W61" s="17">
        <v>2525660240.1300001</v>
      </c>
      <c r="X61" s="17">
        <v>2235068535.1300001</v>
      </c>
      <c r="Y61" s="17">
        <v>2230932802.1300001</v>
      </c>
      <c r="Z61" s="17">
        <v>2230932802.1300001</v>
      </c>
    </row>
    <row r="62" spans="1:26" s="23" customFormat="1" ht="22.5" x14ac:dyDescent="0.25">
      <c r="A62" s="15" t="s">
        <v>29</v>
      </c>
      <c r="B62" s="14" t="s">
        <v>30</v>
      </c>
      <c r="C62" s="16" t="s">
        <v>372</v>
      </c>
      <c r="D62" s="15" t="s">
        <v>183</v>
      </c>
      <c r="E62" s="15" t="s">
        <v>184</v>
      </c>
      <c r="F62" s="15" t="s">
        <v>185</v>
      </c>
      <c r="G62" s="15" t="s">
        <v>192</v>
      </c>
      <c r="H62" s="15" t="s">
        <v>373</v>
      </c>
      <c r="I62" s="15"/>
      <c r="J62" s="15"/>
      <c r="K62" s="15"/>
      <c r="L62" s="15" t="s">
        <v>34</v>
      </c>
      <c r="M62" s="15" t="s">
        <v>35</v>
      </c>
      <c r="N62" s="15" t="s">
        <v>36</v>
      </c>
      <c r="O62" s="14" t="s">
        <v>374</v>
      </c>
      <c r="P62" s="17">
        <v>7621120281</v>
      </c>
      <c r="Q62" s="17">
        <v>815000000</v>
      </c>
      <c r="R62" s="17">
        <v>8748430</v>
      </c>
      <c r="S62" s="17">
        <v>8427371851</v>
      </c>
      <c r="T62" s="17">
        <v>0</v>
      </c>
      <c r="U62" s="17">
        <v>8290175489.3999996</v>
      </c>
      <c r="V62" s="17">
        <v>137196361.59999999</v>
      </c>
      <c r="W62" s="17">
        <v>8238265241.3999996</v>
      </c>
      <c r="X62" s="17">
        <v>7427013649.4099998</v>
      </c>
      <c r="Y62" s="17">
        <v>7427013649.4099998</v>
      </c>
      <c r="Z62" s="17">
        <v>7427013649.4099998</v>
      </c>
    </row>
    <row r="63" spans="1:26" s="23" customFormat="1" ht="22.5" x14ac:dyDescent="0.25">
      <c r="A63" s="15" t="s">
        <v>29</v>
      </c>
      <c r="B63" s="14" t="s">
        <v>30</v>
      </c>
      <c r="C63" s="16" t="s">
        <v>439</v>
      </c>
      <c r="D63" s="15" t="s">
        <v>183</v>
      </c>
      <c r="E63" s="15" t="s">
        <v>184</v>
      </c>
      <c r="F63" s="15" t="s">
        <v>185</v>
      </c>
      <c r="G63" s="15" t="s">
        <v>248</v>
      </c>
      <c r="H63" s="15" t="s">
        <v>369</v>
      </c>
      <c r="I63" s="15"/>
      <c r="J63" s="15"/>
      <c r="K63" s="15"/>
      <c r="L63" s="15" t="s">
        <v>34</v>
      </c>
      <c r="M63" s="15" t="s">
        <v>35</v>
      </c>
      <c r="N63" s="15" t="s">
        <v>36</v>
      </c>
      <c r="O63" s="14" t="s">
        <v>370</v>
      </c>
      <c r="P63" s="17">
        <v>0</v>
      </c>
      <c r="Q63" s="17">
        <v>4740652560</v>
      </c>
      <c r="R63" s="17">
        <v>0</v>
      </c>
      <c r="S63" s="17">
        <v>4740652560</v>
      </c>
      <c r="T63" s="17">
        <v>0</v>
      </c>
      <c r="U63" s="17">
        <v>4450656222.5</v>
      </c>
      <c r="V63" s="17">
        <v>289996337.5</v>
      </c>
      <c r="W63" s="17">
        <v>4450656222.5</v>
      </c>
      <c r="X63" s="17">
        <v>1789242134</v>
      </c>
      <c r="Y63" s="17">
        <v>1402373134</v>
      </c>
      <c r="Z63" s="17">
        <v>1402373134</v>
      </c>
    </row>
    <row r="64" spans="1:26" s="23" customFormat="1" ht="22.5" x14ac:dyDescent="0.25">
      <c r="A64" s="15" t="s">
        <v>29</v>
      </c>
      <c r="B64" s="14" t="s">
        <v>30</v>
      </c>
      <c r="C64" s="16" t="s">
        <v>375</v>
      </c>
      <c r="D64" s="15" t="s">
        <v>183</v>
      </c>
      <c r="E64" s="15" t="s">
        <v>195</v>
      </c>
      <c r="F64" s="15" t="s">
        <v>185</v>
      </c>
      <c r="G64" s="15" t="s">
        <v>73</v>
      </c>
      <c r="H64" s="15" t="s">
        <v>369</v>
      </c>
      <c r="I64" s="15"/>
      <c r="J64" s="15"/>
      <c r="K64" s="15"/>
      <c r="L64" s="15" t="s">
        <v>34</v>
      </c>
      <c r="M64" s="15" t="s">
        <v>35</v>
      </c>
      <c r="N64" s="15" t="s">
        <v>36</v>
      </c>
      <c r="O64" s="14" t="s">
        <v>370</v>
      </c>
      <c r="P64" s="17">
        <v>7409159144</v>
      </c>
      <c r="Q64" s="17">
        <v>0</v>
      </c>
      <c r="R64" s="17">
        <v>6869926850</v>
      </c>
      <c r="S64" s="17">
        <v>539232294</v>
      </c>
      <c r="T64" s="17">
        <v>0</v>
      </c>
      <c r="U64" s="17">
        <v>539232294</v>
      </c>
      <c r="V64" s="17">
        <v>0</v>
      </c>
      <c r="W64" s="17">
        <v>471228043.89999998</v>
      </c>
      <c r="X64" s="17">
        <v>418029639.89999998</v>
      </c>
      <c r="Y64" s="17">
        <v>418029639.89999998</v>
      </c>
      <c r="Z64" s="17">
        <v>418029639.89999998</v>
      </c>
    </row>
    <row r="65" spans="1:26" s="23" customFormat="1" ht="22.5" x14ac:dyDescent="0.25">
      <c r="A65" s="15" t="s">
        <v>29</v>
      </c>
      <c r="B65" s="14" t="s">
        <v>30</v>
      </c>
      <c r="C65" s="16" t="s">
        <v>376</v>
      </c>
      <c r="D65" s="15" t="s">
        <v>183</v>
      </c>
      <c r="E65" s="15" t="s">
        <v>195</v>
      </c>
      <c r="F65" s="15" t="s">
        <v>185</v>
      </c>
      <c r="G65" s="15" t="s">
        <v>198</v>
      </c>
      <c r="H65" s="15" t="s">
        <v>377</v>
      </c>
      <c r="I65" s="15"/>
      <c r="J65" s="15"/>
      <c r="K65" s="15"/>
      <c r="L65" s="15" t="s">
        <v>34</v>
      </c>
      <c r="M65" s="15" t="s">
        <v>35</v>
      </c>
      <c r="N65" s="15" t="s">
        <v>36</v>
      </c>
      <c r="O65" s="14" t="s">
        <v>378</v>
      </c>
      <c r="P65" s="17">
        <v>381528558957</v>
      </c>
      <c r="Q65" s="17">
        <v>0</v>
      </c>
      <c r="R65" s="17">
        <v>0</v>
      </c>
      <c r="S65" s="17">
        <v>381528558957</v>
      </c>
      <c r="T65" s="17">
        <v>0</v>
      </c>
      <c r="U65" s="17">
        <v>381528558957</v>
      </c>
      <c r="V65" s="17">
        <v>0</v>
      </c>
      <c r="W65" s="17">
        <v>189359189874.5</v>
      </c>
      <c r="X65" s="17">
        <v>189359189874.5</v>
      </c>
      <c r="Y65" s="17">
        <v>189359189874.5</v>
      </c>
      <c r="Z65" s="17">
        <v>189359189874.5</v>
      </c>
    </row>
    <row r="66" spans="1:26" s="23" customFormat="1" ht="22.5" x14ac:dyDescent="0.25">
      <c r="A66" s="15" t="s">
        <v>29</v>
      </c>
      <c r="B66" s="14" t="s">
        <v>30</v>
      </c>
      <c r="C66" s="16" t="s">
        <v>379</v>
      </c>
      <c r="D66" s="15" t="s">
        <v>183</v>
      </c>
      <c r="E66" s="15" t="s">
        <v>195</v>
      </c>
      <c r="F66" s="15" t="s">
        <v>185</v>
      </c>
      <c r="G66" s="15" t="s">
        <v>201</v>
      </c>
      <c r="H66" s="15" t="s">
        <v>369</v>
      </c>
      <c r="I66" s="15"/>
      <c r="J66" s="15"/>
      <c r="K66" s="15"/>
      <c r="L66" s="15" t="s">
        <v>34</v>
      </c>
      <c r="M66" s="15" t="s">
        <v>35</v>
      </c>
      <c r="N66" s="15" t="s">
        <v>36</v>
      </c>
      <c r="O66" s="14" t="s">
        <v>370</v>
      </c>
      <c r="P66" s="17">
        <v>444596411119</v>
      </c>
      <c r="Q66" s="17">
        <v>0</v>
      </c>
      <c r="R66" s="17">
        <v>0</v>
      </c>
      <c r="S66" s="17">
        <v>444596411119</v>
      </c>
      <c r="T66" s="17">
        <v>0</v>
      </c>
      <c r="U66" s="17">
        <v>444596411119</v>
      </c>
      <c r="V66" s="17">
        <v>0</v>
      </c>
      <c r="W66" s="17">
        <v>444596411119</v>
      </c>
      <c r="X66" s="17">
        <v>344696937190.69</v>
      </c>
      <c r="Y66" s="17">
        <v>344696937190.69</v>
      </c>
      <c r="Z66" s="17">
        <v>344696937190.69</v>
      </c>
    </row>
    <row r="67" spans="1:26" s="23" customFormat="1" ht="22.5" x14ac:dyDescent="0.25">
      <c r="A67" s="15" t="s">
        <v>29</v>
      </c>
      <c r="B67" s="14" t="s">
        <v>30</v>
      </c>
      <c r="C67" s="16" t="s">
        <v>380</v>
      </c>
      <c r="D67" s="15" t="s">
        <v>183</v>
      </c>
      <c r="E67" s="15" t="s">
        <v>195</v>
      </c>
      <c r="F67" s="15" t="s">
        <v>185</v>
      </c>
      <c r="G67" s="15" t="s">
        <v>204</v>
      </c>
      <c r="H67" s="15" t="s">
        <v>369</v>
      </c>
      <c r="I67" s="15"/>
      <c r="J67" s="15"/>
      <c r="K67" s="15"/>
      <c r="L67" s="15" t="s">
        <v>34</v>
      </c>
      <c r="M67" s="15" t="s">
        <v>35</v>
      </c>
      <c r="N67" s="15" t="s">
        <v>36</v>
      </c>
      <c r="O67" s="14" t="s">
        <v>370</v>
      </c>
      <c r="P67" s="17">
        <v>263610191637</v>
      </c>
      <c r="Q67" s="17">
        <v>0</v>
      </c>
      <c r="R67" s="17">
        <v>263610191637</v>
      </c>
      <c r="S67" s="17">
        <v>0</v>
      </c>
      <c r="T67" s="17">
        <v>0</v>
      </c>
      <c r="U67" s="17">
        <v>0</v>
      </c>
      <c r="V67" s="17">
        <v>0</v>
      </c>
      <c r="W67" s="17">
        <v>0</v>
      </c>
      <c r="X67" s="17">
        <v>0</v>
      </c>
      <c r="Y67" s="17">
        <v>0</v>
      </c>
      <c r="Z67" s="17">
        <v>0</v>
      </c>
    </row>
    <row r="68" spans="1:26" s="23" customFormat="1" ht="22.5" x14ac:dyDescent="0.25">
      <c r="A68" s="15" t="s">
        <v>29</v>
      </c>
      <c r="B68" s="14" t="s">
        <v>30</v>
      </c>
      <c r="C68" s="16" t="s">
        <v>380</v>
      </c>
      <c r="D68" s="15" t="s">
        <v>183</v>
      </c>
      <c r="E68" s="15" t="s">
        <v>195</v>
      </c>
      <c r="F68" s="15" t="s">
        <v>185</v>
      </c>
      <c r="G68" s="15" t="s">
        <v>204</v>
      </c>
      <c r="H68" s="15" t="s">
        <v>369</v>
      </c>
      <c r="I68" s="15"/>
      <c r="J68" s="15"/>
      <c r="K68" s="15"/>
      <c r="L68" s="15" t="s">
        <v>34</v>
      </c>
      <c r="M68" s="15" t="s">
        <v>73</v>
      </c>
      <c r="N68" s="15" t="s">
        <v>36</v>
      </c>
      <c r="O68" s="14" t="s">
        <v>370</v>
      </c>
      <c r="P68" s="17">
        <v>1968534687469</v>
      </c>
      <c r="Q68" s="17">
        <v>0</v>
      </c>
      <c r="R68" s="17">
        <v>1946826810595</v>
      </c>
      <c r="S68" s="17">
        <v>21707876874</v>
      </c>
      <c r="T68" s="17">
        <v>0</v>
      </c>
      <c r="U68" s="17">
        <v>0</v>
      </c>
      <c r="V68" s="17">
        <v>21707876874</v>
      </c>
      <c r="W68" s="17">
        <v>0</v>
      </c>
      <c r="X68" s="17">
        <v>0</v>
      </c>
      <c r="Y68" s="17">
        <v>0</v>
      </c>
      <c r="Z68" s="17">
        <v>0</v>
      </c>
    </row>
    <row r="69" spans="1:26" s="23" customFormat="1" ht="22.5" x14ac:dyDescent="0.25">
      <c r="A69" s="15" t="s">
        <v>29</v>
      </c>
      <c r="B69" s="14" t="s">
        <v>30</v>
      </c>
      <c r="C69" s="16" t="s">
        <v>381</v>
      </c>
      <c r="D69" s="15" t="s">
        <v>183</v>
      </c>
      <c r="E69" s="15" t="s">
        <v>195</v>
      </c>
      <c r="F69" s="15" t="s">
        <v>185</v>
      </c>
      <c r="G69" s="15" t="s">
        <v>207</v>
      </c>
      <c r="H69" s="15" t="s">
        <v>369</v>
      </c>
      <c r="I69" s="15"/>
      <c r="J69" s="15"/>
      <c r="K69" s="15"/>
      <c r="L69" s="15" t="s">
        <v>34</v>
      </c>
      <c r="M69" s="15" t="s">
        <v>35</v>
      </c>
      <c r="N69" s="15" t="s">
        <v>36</v>
      </c>
      <c r="O69" s="14" t="s">
        <v>370</v>
      </c>
      <c r="P69" s="17">
        <v>1199746132</v>
      </c>
      <c r="Q69" s="17">
        <v>0</v>
      </c>
      <c r="R69" s="17">
        <v>955372807</v>
      </c>
      <c r="S69" s="17">
        <v>244373325</v>
      </c>
      <c r="T69" s="17">
        <v>0</v>
      </c>
      <c r="U69" s="17">
        <v>155623325</v>
      </c>
      <c r="V69" s="17">
        <v>88750000</v>
      </c>
      <c r="W69" s="17">
        <v>149411333</v>
      </c>
      <c r="X69" s="17">
        <v>123591333</v>
      </c>
      <c r="Y69" s="17">
        <v>123591333</v>
      </c>
      <c r="Z69" s="17">
        <v>123591333</v>
      </c>
    </row>
    <row r="70" spans="1:26" s="23" customFormat="1" ht="22.5" x14ac:dyDescent="0.25">
      <c r="A70" s="15" t="s">
        <v>29</v>
      </c>
      <c r="B70" s="14" t="s">
        <v>30</v>
      </c>
      <c r="C70" s="16" t="s">
        <v>382</v>
      </c>
      <c r="D70" s="15" t="s">
        <v>183</v>
      </c>
      <c r="E70" s="15" t="s">
        <v>195</v>
      </c>
      <c r="F70" s="15" t="s">
        <v>185</v>
      </c>
      <c r="G70" s="15" t="s">
        <v>210</v>
      </c>
      <c r="H70" s="15" t="s">
        <v>369</v>
      </c>
      <c r="I70" s="15"/>
      <c r="J70" s="15"/>
      <c r="K70" s="15"/>
      <c r="L70" s="15" t="s">
        <v>34</v>
      </c>
      <c r="M70" s="15" t="s">
        <v>35</v>
      </c>
      <c r="N70" s="15" t="s">
        <v>36</v>
      </c>
      <c r="O70" s="14" t="s">
        <v>370</v>
      </c>
      <c r="P70" s="17">
        <v>648088205</v>
      </c>
      <c r="Q70" s="17">
        <v>0</v>
      </c>
      <c r="R70" s="17">
        <v>458578039</v>
      </c>
      <c r="S70" s="17">
        <v>189510166</v>
      </c>
      <c r="T70" s="17">
        <v>0</v>
      </c>
      <c r="U70" s="17">
        <v>185016666</v>
      </c>
      <c r="V70" s="17">
        <v>4493500</v>
      </c>
      <c r="W70" s="17">
        <v>184096666.66999999</v>
      </c>
      <c r="X70" s="17">
        <v>162076666.66999999</v>
      </c>
      <c r="Y70" s="17">
        <v>162076666.66999999</v>
      </c>
      <c r="Z70" s="17">
        <v>162076666.66999999</v>
      </c>
    </row>
    <row r="71" spans="1:26" s="23" customFormat="1" ht="22.5" x14ac:dyDescent="0.25">
      <c r="A71" s="15" t="s">
        <v>29</v>
      </c>
      <c r="B71" s="14" t="s">
        <v>30</v>
      </c>
      <c r="C71" s="16" t="s">
        <v>383</v>
      </c>
      <c r="D71" s="15" t="s">
        <v>183</v>
      </c>
      <c r="E71" s="15" t="s">
        <v>213</v>
      </c>
      <c r="F71" s="15" t="s">
        <v>185</v>
      </c>
      <c r="G71" s="15" t="s">
        <v>214</v>
      </c>
      <c r="H71" s="15" t="s">
        <v>384</v>
      </c>
      <c r="I71" s="15"/>
      <c r="J71" s="15"/>
      <c r="K71" s="15"/>
      <c r="L71" s="15" t="s">
        <v>34</v>
      </c>
      <c r="M71" s="15" t="s">
        <v>35</v>
      </c>
      <c r="N71" s="15" t="s">
        <v>36</v>
      </c>
      <c r="O71" s="14" t="s">
        <v>385</v>
      </c>
      <c r="P71" s="17">
        <v>17669223803</v>
      </c>
      <c r="Q71" s="17">
        <v>0</v>
      </c>
      <c r="R71" s="17">
        <v>0</v>
      </c>
      <c r="S71" s="17">
        <v>17669223803</v>
      </c>
      <c r="T71" s="17">
        <v>0</v>
      </c>
      <c r="U71" s="17">
        <v>17669223803</v>
      </c>
      <c r="V71" s="17">
        <v>0</v>
      </c>
      <c r="W71" s="17">
        <v>16105765644.75</v>
      </c>
      <c r="X71" s="17">
        <v>16105765644.75</v>
      </c>
      <c r="Y71" s="17">
        <v>16105765644.75</v>
      </c>
      <c r="Z71" s="17">
        <v>16105765644.75</v>
      </c>
    </row>
    <row r="72" spans="1:26" s="23" customFormat="1" ht="22.5" x14ac:dyDescent="0.25">
      <c r="A72" s="15" t="s">
        <v>29</v>
      </c>
      <c r="B72" s="14" t="s">
        <v>30</v>
      </c>
      <c r="C72" s="16" t="s">
        <v>386</v>
      </c>
      <c r="D72" s="15" t="s">
        <v>183</v>
      </c>
      <c r="E72" s="15" t="s">
        <v>217</v>
      </c>
      <c r="F72" s="15" t="s">
        <v>185</v>
      </c>
      <c r="G72" s="15" t="s">
        <v>218</v>
      </c>
      <c r="H72" s="15" t="s">
        <v>369</v>
      </c>
      <c r="I72" s="15"/>
      <c r="J72" s="15"/>
      <c r="K72" s="15"/>
      <c r="L72" s="15" t="s">
        <v>34</v>
      </c>
      <c r="M72" s="15" t="s">
        <v>35</v>
      </c>
      <c r="N72" s="15" t="s">
        <v>36</v>
      </c>
      <c r="O72" s="14" t="s">
        <v>370</v>
      </c>
      <c r="P72" s="17">
        <v>1331566684</v>
      </c>
      <c r="Q72" s="17">
        <v>0</v>
      </c>
      <c r="R72" s="17">
        <v>0</v>
      </c>
      <c r="S72" s="17">
        <v>1331566684</v>
      </c>
      <c r="T72" s="17">
        <v>0</v>
      </c>
      <c r="U72" s="17">
        <v>1331566684</v>
      </c>
      <c r="V72" s="17">
        <v>0</v>
      </c>
      <c r="W72" s="17">
        <v>1331566684</v>
      </c>
      <c r="X72" s="17">
        <v>1331566684</v>
      </c>
      <c r="Y72" s="17">
        <v>1331566684</v>
      </c>
      <c r="Z72" s="17">
        <v>1331566684</v>
      </c>
    </row>
    <row r="73" spans="1:26" s="23" customFormat="1" ht="22.5" x14ac:dyDescent="0.25">
      <c r="A73" s="15" t="s">
        <v>29</v>
      </c>
      <c r="B73" s="14" t="s">
        <v>30</v>
      </c>
      <c r="C73" s="16" t="s">
        <v>387</v>
      </c>
      <c r="D73" s="15" t="s">
        <v>183</v>
      </c>
      <c r="E73" s="15" t="s">
        <v>217</v>
      </c>
      <c r="F73" s="15" t="s">
        <v>185</v>
      </c>
      <c r="G73" s="15" t="s">
        <v>221</v>
      </c>
      <c r="H73" s="15" t="s">
        <v>369</v>
      </c>
      <c r="I73" s="15"/>
      <c r="J73" s="15"/>
      <c r="K73" s="15"/>
      <c r="L73" s="15" t="s">
        <v>34</v>
      </c>
      <c r="M73" s="15" t="s">
        <v>35</v>
      </c>
      <c r="N73" s="15" t="s">
        <v>36</v>
      </c>
      <c r="O73" s="14" t="s">
        <v>370</v>
      </c>
      <c r="P73" s="17">
        <v>28451007750</v>
      </c>
      <c r="Q73" s="17">
        <v>0</v>
      </c>
      <c r="R73" s="17">
        <v>1990000000</v>
      </c>
      <c r="S73" s="17">
        <v>26461007750</v>
      </c>
      <c r="T73" s="17">
        <v>0</v>
      </c>
      <c r="U73" s="17">
        <v>25931584823.330002</v>
      </c>
      <c r="V73" s="17">
        <v>529422926.67000002</v>
      </c>
      <c r="W73" s="17">
        <v>25863324827.630001</v>
      </c>
      <c r="X73" s="17">
        <v>14018235213.51</v>
      </c>
      <c r="Y73" s="17">
        <v>13901839903.5</v>
      </c>
      <c r="Z73" s="17">
        <v>13901839903.5</v>
      </c>
    </row>
    <row r="74" spans="1:26" s="23" customFormat="1" ht="22.5" x14ac:dyDescent="0.25">
      <c r="A74" s="15" t="s">
        <v>29</v>
      </c>
      <c r="B74" s="14" t="s">
        <v>30</v>
      </c>
      <c r="C74" s="16" t="s">
        <v>388</v>
      </c>
      <c r="D74" s="15" t="s">
        <v>183</v>
      </c>
      <c r="E74" s="15" t="s">
        <v>217</v>
      </c>
      <c r="F74" s="15" t="s">
        <v>185</v>
      </c>
      <c r="G74" s="15" t="s">
        <v>186</v>
      </c>
      <c r="H74" s="15" t="s">
        <v>369</v>
      </c>
      <c r="I74" s="15"/>
      <c r="J74" s="15"/>
      <c r="K74" s="15"/>
      <c r="L74" s="15" t="s">
        <v>34</v>
      </c>
      <c r="M74" s="15" t="s">
        <v>35</v>
      </c>
      <c r="N74" s="15" t="s">
        <v>36</v>
      </c>
      <c r="O74" s="14" t="s">
        <v>370</v>
      </c>
      <c r="P74" s="17">
        <v>10561267184</v>
      </c>
      <c r="Q74" s="17">
        <v>0</v>
      </c>
      <c r="R74" s="17">
        <v>1377077010</v>
      </c>
      <c r="S74" s="17">
        <v>9184190174</v>
      </c>
      <c r="T74" s="17">
        <v>0</v>
      </c>
      <c r="U74" s="17">
        <v>9135292583.1000004</v>
      </c>
      <c r="V74" s="17">
        <v>48897590.899999999</v>
      </c>
      <c r="W74" s="17">
        <v>9135292583.1000004</v>
      </c>
      <c r="X74" s="17">
        <v>462946211.80000001</v>
      </c>
      <c r="Y74" s="17">
        <v>0</v>
      </c>
      <c r="Z74" s="17">
        <v>0</v>
      </c>
    </row>
    <row r="75" spans="1:26" s="23" customFormat="1" ht="22.5" x14ac:dyDescent="0.25">
      <c r="A75" s="15" t="s">
        <v>29</v>
      </c>
      <c r="B75" s="14" t="s">
        <v>30</v>
      </c>
      <c r="C75" s="16" t="s">
        <v>389</v>
      </c>
      <c r="D75" s="15" t="s">
        <v>183</v>
      </c>
      <c r="E75" s="15" t="s">
        <v>217</v>
      </c>
      <c r="F75" s="15" t="s">
        <v>185</v>
      </c>
      <c r="G75" s="15" t="s">
        <v>189</v>
      </c>
      <c r="H75" s="15" t="s">
        <v>369</v>
      </c>
      <c r="I75" s="15"/>
      <c r="J75" s="15"/>
      <c r="K75" s="15"/>
      <c r="L75" s="15" t="s">
        <v>34</v>
      </c>
      <c r="M75" s="15" t="s">
        <v>35</v>
      </c>
      <c r="N75" s="15" t="s">
        <v>36</v>
      </c>
      <c r="O75" s="14" t="s">
        <v>370</v>
      </c>
      <c r="P75" s="17">
        <v>359886236</v>
      </c>
      <c r="Q75" s="17">
        <v>0</v>
      </c>
      <c r="R75" s="17">
        <v>79791236</v>
      </c>
      <c r="S75" s="17">
        <v>280095000</v>
      </c>
      <c r="T75" s="17">
        <v>0</v>
      </c>
      <c r="U75" s="17">
        <v>280095000</v>
      </c>
      <c r="V75" s="17">
        <v>0</v>
      </c>
      <c r="W75" s="17">
        <v>275428333.32999998</v>
      </c>
      <c r="X75" s="17">
        <v>244278333.33000001</v>
      </c>
      <c r="Y75" s="17">
        <v>244278333.33000001</v>
      </c>
      <c r="Z75" s="17">
        <v>244278333.33000001</v>
      </c>
    </row>
    <row r="76" spans="1:26" s="23" customFormat="1" ht="22.5" x14ac:dyDescent="0.25">
      <c r="A76" s="15" t="s">
        <v>29</v>
      </c>
      <c r="B76" s="14" t="s">
        <v>30</v>
      </c>
      <c r="C76" s="16" t="s">
        <v>390</v>
      </c>
      <c r="D76" s="15" t="s">
        <v>183</v>
      </c>
      <c r="E76" s="15" t="s">
        <v>217</v>
      </c>
      <c r="F76" s="15" t="s">
        <v>185</v>
      </c>
      <c r="G76" s="15" t="s">
        <v>192</v>
      </c>
      <c r="H76" s="15" t="s">
        <v>369</v>
      </c>
      <c r="I76" s="15"/>
      <c r="J76" s="15"/>
      <c r="K76" s="15"/>
      <c r="L76" s="15" t="s">
        <v>34</v>
      </c>
      <c r="M76" s="15" t="s">
        <v>35</v>
      </c>
      <c r="N76" s="15" t="s">
        <v>36</v>
      </c>
      <c r="O76" s="14" t="s">
        <v>370</v>
      </c>
      <c r="P76" s="17">
        <v>1348544906</v>
      </c>
      <c r="Q76" s="17">
        <v>0</v>
      </c>
      <c r="R76" s="17">
        <v>1095098558</v>
      </c>
      <c r="S76" s="17">
        <v>253446348</v>
      </c>
      <c r="T76" s="17">
        <v>0.52</v>
      </c>
      <c r="U76" s="17">
        <v>253446347.47999999</v>
      </c>
      <c r="V76" s="17">
        <v>0</v>
      </c>
      <c r="W76" s="17">
        <v>247196347.47999999</v>
      </c>
      <c r="X76" s="17">
        <v>213789023.40000001</v>
      </c>
      <c r="Y76" s="17">
        <v>213789023.40000001</v>
      </c>
      <c r="Z76" s="17">
        <v>213789023.40000001</v>
      </c>
    </row>
    <row r="77" spans="1:26" s="23" customFormat="1" ht="22.5" x14ac:dyDescent="0.25">
      <c r="A77" s="15" t="s">
        <v>29</v>
      </c>
      <c r="B77" s="14" t="s">
        <v>30</v>
      </c>
      <c r="C77" s="16" t="s">
        <v>391</v>
      </c>
      <c r="D77" s="15" t="s">
        <v>183</v>
      </c>
      <c r="E77" s="15" t="s">
        <v>230</v>
      </c>
      <c r="F77" s="15" t="s">
        <v>231</v>
      </c>
      <c r="G77" s="15" t="s">
        <v>392</v>
      </c>
      <c r="H77" s="15" t="s">
        <v>393</v>
      </c>
      <c r="I77" s="15" t="s">
        <v>1</v>
      </c>
      <c r="J77" s="15" t="s">
        <v>1</v>
      </c>
      <c r="K77" s="15" t="s">
        <v>1</v>
      </c>
      <c r="L77" s="15" t="s">
        <v>34</v>
      </c>
      <c r="M77" s="15" t="s">
        <v>73</v>
      </c>
      <c r="N77" s="15" t="s">
        <v>36</v>
      </c>
      <c r="O77" s="14" t="s">
        <v>394</v>
      </c>
      <c r="P77" s="17">
        <v>0</v>
      </c>
      <c r="Q77" s="17">
        <v>351733166248</v>
      </c>
      <c r="R77" s="17">
        <v>351733166248</v>
      </c>
      <c r="S77" s="17">
        <v>0</v>
      </c>
      <c r="T77" s="17">
        <v>0</v>
      </c>
      <c r="U77" s="17">
        <v>0</v>
      </c>
      <c r="V77" s="17">
        <v>0</v>
      </c>
      <c r="W77" s="17">
        <v>0</v>
      </c>
      <c r="X77" s="17">
        <v>0</v>
      </c>
      <c r="Y77" s="17">
        <v>0</v>
      </c>
      <c r="Z77" s="17">
        <v>0</v>
      </c>
    </row>
    <row r="78" spans="1:26" s="23" customFormat="1" ht="22.5" x14ac:dyDescent="0.25">
      <c r="A78" s="15" t="s">
        <v>29</v>
      </c>
      <c r="B78" s="14" t="s">
        <v>30</v>
      </c>
      <c r="C78" s="16" t="s">
        <v>395</v>
      </c>
      <c r="D78" s="15" t="s">
        <v>183</v>
      </c>
      <c r="E78" s="15" t="s">
        <v>230</v>
      </c>
      <c r="F78" s="15" t="s">
        <v>231</v>
      </c>
      <c r="G78" s="15" t="s">
        <v>214</v>
      </c>
      <c r="H78" s="15" t="s">
        <v>393</v>
      </c>
      <c r="I78" s="15"/>
      <c r="J78" s="15"/>
      <c r="K78" s="15"/>
      <c r="L78" s="15" t="s">
        <v>34</v>
      </c>
      <c r="M78" s="15" t="s">
        <v>73</v>
      </c>
      <c r="N78" s="15" t="s">
        <v>36</v>
      </c>
      <c r="O78" s="14" t="s">
        <v>394</v>
      </c>
      <c r="P78" s="17">
        <v>351733166248</v>
      </c>
      <c r="Q78" s="17">
        <v>351733166248</v>
      </c>
      <c r="R78" s="17">
        <v>351733166248</v>
      </c>
      <c r="S78" s="17">
        <v>351733166248</v>
      </c>
      <c r="T78" s="17">
        <v>0</v>
      </c>
      <c r="U78" s="17">
        <v>351733166248</v>
      </c>
      <c r="V78" s="17">
        <v>0</v>
      </c>
      <c r="W78" s="17">
        <v>351733166248</v>
      </c>
      <c r="X78" s="17">
        <v>0</v>
      </c>
      <c r="Y78" s="17">
        <v>0</v>
      </c>
      <c r="Z78" s="17">
        <v>0</v>
      </c>
    </row>
    <row r="79" spans="1:26" s="23" customFormat="1" ht="22.5" x14ac:dyDescent="0.25">
      <c r="A79" s="15" t="s">
        <v>29</v>
      </c>
      <c r="B79" s="14" t="s">
        <v>30</v>
      </c>
      <c r="C79" s="16" t="s">
        <v>396</v>
      </c>
      <c r="D79" s="15" t="s">
        <v>183</v>
      </c>
      <c r="E79" s="15" t="s">
        <v>234</v>
      </c>
      <c r="F79" s="15" t="s">
        <v>231</v>
      </c>
      <c r="G79" s="15" t="s">
        <v>392</v>
      </c>
      <c r="H79" s="15" t="s">
        <v>393</v>
      </c>
      <c r="I79" s="15" t="s">
        <v>1</v>
      </c>
      <c r="J79" s="15" t="s">
        <v>1</v>
      </c>
      <c r="K79" s="15" t="s">
        <v>1</v>
      </c>
      <c r="L79" s="15" t="s">
        <v>34</v>
      </c>
      <c r="M79" s="15" t="s">
        <v>35</v>
      </c>
      <c r="N79" s="15" t="s">
        <v>36</v>
      </c>
      <c r="O79" s="14" t="s">
        <v>394</v>
      </c>
      <c r="P79" s="17">
        <v>0</v>
      </c>
      <c r="Q79" s="17">
        <v>785023816525</v>
      </c>
      <c r="R79" s="17">
        <v>785023816525</v>
      </c>
      <c r="S79" s="17">
        <v>0</v>
      </c>
      <c r="T79" s="17">
        <v>0</v>
      </c>
      <c r="U79" s="17">
        <v>0</v>
      </c>
      <c r="V79" s="17">
        <v>0</v>
      </c>
      <c r="W79" s="17">
        <v>0</v>
      </c>
      <c r="X79" s="17">
        <v>0</v>
      </c>
      <c r="Y79" s="17">
        <v>0</v>
      </c>
      <c r="Z79" s="17">
        <v>0</v>
      </c>
    </row>
    <row r="80" spans="1:26" s="23" customFormat="1" ht="22.5" x14ac:dyDescent="0.25">
      <c r="A80" s="15" t="s">
        <v>29</v>
      </c>
      <c r="B80" s="14" t="s">
        <v>30</v>
      </c>
      <c r="C80" s="16" t="s">
        <v>396</v>
      </c>
      <c r="D80" s="15" t="s">
        <v>183</v>
      </c>
      <c r="E80" s="15" t="s">
        <v>234</v>
      </c>
      <c r="F80" s="15" t="s">
        <v>231</v>
      </c>
      <c r="G80" s="15" t="s">
        <v>392</v>
      </c>
      <c r="H80" s="15" t="s">
        <v>393</v>
      </c>
      <c r="I80" s="15" t="s">
        <v>1</v>
      </c>
      <c r="J80" s="15" t="s">
        <v>1</v>
      </c>
      <c r="K80" s="15" t="s">
        <v>1</v>
      </c>
      <c r="L80" s="15" t="s">
        <v>34</v>
      </c>
      <c r="M80" s="15" t="s">
        <v>73</v>
      </c>
      <c r="N80" s="15" t="s">
        <v>36</v>
      </c>
      <c r="O80" s="14" t="s">
        <v>394</v>
      </c>
      <c r="P80" s="17">
        <v>0</v>
      </c>
      <c r="Q80" s="17">
        <v>891957854307</v>
      </c>
      <c r="R80" s="17">
        <v>891957854307</v>
      </c>
      <c r="S80" s="17">
        <v>0</v>
      </c>
      <c r="T80" s="17">
        <v>0</v>
      </c>
      <c r="U80" s="17">
        <v>0</v>
      </c>
      <c r="V80" s="17">
        <v>0</v>
      </c>
      <c r="W80" s="17">
        <v>0</v>
      </c>
      <c r="X80" s="17">
        <v>0</v>
      </c>
      <c r="Y80" s="17">
        <v>0</v>
      </c>
      <c r="Z80" s="17">
        <v>0</v>
      </c>
    </row>
    <row r="81" spans="1:26" s="23" customFormat="1" ht="22.5" x14ac:dyDescent="0.25">
      <c r="A81" s="15" t="s">
        <v>29</v>
      </c>
      <c r="B81" s="14" t="s">
        <v>30</v>
      </c>
      <c r="C81" s="16" t="s">
        <v>397</v>
      </c>
      <c r="D81" s="15" t="s">
        <v>183</v>
      </c>
      <c r="E81" s="15" t="s">
        <v>234</v>
      </c>
      <c r="F81" s="15" t="s">
        <v>231</v>
      </c>
      <c r="G81" s="15" t="s">
        <v>214</v>
      </c>
      <c r="H81" s="15" t="s">
        <v>393</v>
      </c>
      <c r="I81" s="15"/>
      <c r="J81" s="15"/>
      <c r="K81" s="15"/>
      <c r="L81" s="15" t="s">
        <v>34</v>
      </c>
      <c r="M81" s="15" t="s">
        <v>73</v>
      </c>
      <c r="N81" s="15" t="s">
        <v>36</v>
      </c>
      <c r="O81" s="14" t="s">
        <v>394</v>
      </c>
      <c r="P81" s="17">
        <v>115817971818</v>
      </c>
      <c r="Q81" s="17">
        <v>115817971818</v>
      </c>
      <c r="R81" s="17">
        <v>115817971818</v>
      </c>
      <c r="S81" s="17">
        <v>115817971818</v>
      </c>
      <c r="T81" s="17">
        <v>0</v>
      </c>
      <c r="U81" s="17">
        <v>115817971818</v>
      </c>
      <c r="V81" s="17">
        <v>0</v>
      </c>
      <c r="W81" s="17">
        <v>115817971818</v>
      </c>
      <c r="X81" s="17">
        <v>0</v>
      </c>
      <c r="Y81" s="17">
        <v>0</v>
      </c>
      <c r="Z81" s="17">
        <v>0</v>
      </c>
    </row>
    <row r="82" spans="1:26" s="23" customFormat="1" ht="22.5" x14ac:dyDescent="0.25">
      <c r="A82" s="15" t="s">
        <v>29</v>
      </c>
      <c r="B82" s="14" t="s">
        <v>30</v>
      </c>
      <c r="C82" s="16" t="s">
        <v>398</v>
      </c>
      <c r="D82" s="15" t="s">
        <v>183</v>
      </c>
      <c r="E82" s="15" t="s">
        <v>234</v>
      </c>
      <c r="F82" s="15" t="s">
        <v>231</v>
      </c>
      <c r="G82" s="15" t="s">
        <v>237</v>
      </c>
      <c r="H82" s="15" t="s">
        <v>393</v>
      </c>
      <c r="I82" s="15"/>
      <c r="J82" s="15"/>
      <c r="K82" s="15"/>
      <c r="L82" s="15" t="s">
        <v>34</v>
      </c>
      <c r="M82" s="15" t="s">
        <v>35</v>
      </c>
      <c r="N82" s="15" t="s">
        <v>36</v>
      </c>
      <c r="O82" s="14" t="s">
        <v>394</v>
      </c>
      <c r="P82" s="17">
        <v>10000000000</v>
      </c>
      <c r="Q82" s="17">
        <v>10000000000</v>
      </c>
      <c r="R82" s="17">
        <v>10000000000</v>
      </c>
      <c r="S82" s="17">
        <v>10000000000</v>
      </c>
      <c r="T82" s="17">
        <v>0</v>
      </c>
      <c r="U82" s="17">
        <v>10000000000</v>
      </c>
      <c r="V82" s="17">
        <v>0</v>
      </c>
      <c r="W82" s="17">
        <v>0</v>
      </c>
      <c r="X82" s="17">
        <v>0</v>
      </c>
      <c r="Y82" s="17">
        <v>0</v>
      </c>
      <c r="Z82" s="17">
        <v>0</v>
      </c>
    </row>
    <row r="83" spans="1:26" s="23" customFormat="1" ht="22.5" x14ac:dyDescent="0.25">
      <c r="A83" s="15" t="s">
        <v>29</v>
      </c>
      <c r="B83" s="14" t="s">
        <v>30</v>
      </c>
      <c r="C83" s="16" t="s">
        <v>399</v>
      </c>
      <c r="D83" s="15" t="s">
        <v>183</v>
      </c>
      <c r="E83" s="15" t="s">
        <v>234</v>
      </c>
      <c r="F83" s="15" t="s">
        <v>231</v>
      </c>
      <c r="G83" s="15" t="s">
        <v>218</v>
      </c>
      <c r="H83" s="15" t="s">
        <v>393</v>
      </c>
      <c r="I83" s="15"/>
      <c r="J83" s="15"/>
      <c r="K83" s="15"/>
      <c r="L83" s="15" t="s">
        <v>34</v>
      </c>
      <c r="M83" s="15" t="s">
        <v>35</v>
      </c>
      <c r="N83" s="15" t="s">
        <v>36</v>
      </c>
      <c r="O83" s="14" t="s">
        <v>394</v>
      </c>
      <c r="P83" s="17">
        <v>18026859008</v>
      </c>
      <c r="Q83" s="17">
        <v>18026859008</v>
      </c>
      <c r="R83" s="17">
        <v>18026859008</v>
      </c>
      <c r="S83" s="17">
        <v>18026859008</v>
      </c>
      <c r="T83" s="17">
        <v>0</v>
      </c>
      <c r="U83" s="17">
        <v>18026859008</v>
      </c>
      <c r="V83" s="17">
        <v>0</v>
      </c>
      <c r="W83" s="17">
        <v>4333484670.8000002</v>
      </c>
      <c r="X83" s="17">
        <v>0</v>
      </c>
      <c r="Y83" s="17">
        <v>0</v>
      </c>
      <c r="Z83" s="17">
        <v>0</v>
      </c>
    </row>
    <row r="84" spans="1:26" s="23" customFormat="1" ht="22.5" x14ac:dyDescent="0.25">
      <c r="A84" s="15" t="s">
        <v>29</v>
      </c>
      <c r="B84" s="14" t="s">
        <v>30</v>
      </c>
      <c r="C84" s="16" t="s">
        <v>400</v>
      </c>
      <c r="D84" s="15" t="s">
        <v>183</v>
      </c>
      <c r="E84" s="15" t="s">
        <v>234</v>
      </c>
      <c r="F84" s="15" t="s">
        <v>231</v>
      </c>
      <c r="G84" s="15" t="s">
        <v>248</v>
      </c>
      <c r="H84" s="15" t="s">
        <v>393</v>
      </c>
      <c r="I84" s="15"/>
      <c r="J84" s="15"/>
      <c r="K84" s="15"/>
      <c r="L84" s="15" t="s">
        <v>34</v>
      </c>
      <c r="M84" s="15" t="s">
        <v>35</v>
      </c>
      <c r="N84" s="15" t="s">
        <v>36</v>
      </c>
      <c r="O84" s="14" t="s">
        <v>394</v>
      </c>
      <c r="P84" s="17">
        <v>25019328598</v>
      </c>
      <c r="Q84" s="17">
        <v>25019328598</v>
      </c>
      <c r="R84" s="17">
        <v>25019328598</v>
      </c>
      <c r="S84" s="17">
        <v>25019328598</v>
      </c>
      <c r="T84" s="17">
        <v>0</v>
      </c>
      <c r="U84" s="17">
        <v>25019328598</v>
      </c>
      <c r="V84" s="17">
        <v>0</v>
      </c>
      <c r="W84" s="17">
        <v>0</v>
      </c>
      <c r="X84" s="17">
        <v>0</v>
      </c>
      <c r="Y84" s="17">
        <v>0</v>
      </c>
      <c r="Z84" s="17">
        <v>0</v>
      </c>
    </row>
    <row r="85" spans="1:26" s="23" customFormat="1" ht="22.5" x14ac:dyDescent="0.25">
      <c r="A85" s="15" t="s">
        <v>29</v>
      </c>
      <c r="B85" s="14" t="s">
        <v>30</v>
      </c>
      <c r="C85" s="16" t="s">
        <v>401</v>
      </c>
      <c r="D85" s="15" t="s">
        <v>183</v>
      </c>
      <c r="E85" s="15" t="s">
        <v>234</v>
      </c>
      <c r="F85" s="15" t="s">
        <v>231</v>
      </c>
      <c r="G85" s="15" t="s">
        <v>251</v>
      </c>
      <c r="H85" s="15" t="s">
        <v>393</v>
      </c>
      <c r="I85" s="15"/>
      <c r="J85" s="15"/>
      <c r="K85" s="15"/>
      <c r="L85" s="15" t="s">
        <v>34</v>
      </c>
      <c r="M85" s="15" t="s">
        <v>35</v>
      </c>
      <c r="N85" s="15" t="s">
        <v>36</v>
      </c>
      <c r="O85" s="14" t="s">
        <v>394</v>
      </c>
      <c r="P85" s="17">
        <v>12000010000</v>
      </c>
      <c r="Q85" s="17">
        <v>12000010000</v>
      </c>
      <c r="R85" s="17">
        <v>12000010000</v>
      </c>
      <c r="S85" s="17">
        <v>12000010000</v>
      </c>
      <c r="T85" s="17">
        <v>0</v>
      </c>
      <c r="U85" s="17">
        <v>12000000000</v>
      </c>
      <c r="V85" s="17">
        <v>10000</v>
      </c>
      <c r="W85" s="17">
        <v>12000000000</v>
      </c>
      <c r="X85" s="17">
        <v>0</v>
      </c>
      <c r="Y85" s="17">
        <v>0</v>
      </c>
      <c r="Z85" s="17">
        <v>0</v>
      </c>
    </row>
    <row r="86" spans="1:26" s="23" customFormat="1" ht="22.5" x14ac:dyDescent="0.25">
      <c r="A86" s="15" t="s">
        <v>29</v>
      </c>
      <c r="B86" s="14" t="s">
        <v>30</v>
      </c>
      <c r="C86" s="16" t="s">
        <v>402</v>
      </c>
      <c r="D86" s="15" t="s">
        <v>183</v>
      </c>
      <c r="E86" s="15" t="s">
        <v>234</v>
      </c>
      <c r="F86" s="15" t="s">
        <v>231</v>
      </c>
      <c r="G86" s="15" t="s">
        <v>35</v>
      </c>
      <c r="H86" s="15" t="s">
        <v>393</v>
      </c>
      <c r="I86" s="15"/>
      <c r="J86" s="15"/>
      <c r="K86" s="15"/>
      <c r="L86" s="15" t="s">
        <v>34</v>
      </c>
      <c r="M86" s="15" t="s">
        <v>35</v>
      </c>
      <c r="N86" s="15" t="s">
        <v>36</v>
      </c>
      <c r="O86" s="14" t="s">
        <v>394</v>
      </c>
      <c r="P86" s="17">
        <v>68981444517</v>
      </c>
      <c r="Q86" s="17">
        <v>68981444517</v>
      </c>
      <c r="R86" s="17">
        <v>68981444517</v>
      </c>
      <c r="S86" s="17">
        <v>68981444517</v>
      </c>
      <c r="T86" s="17">
        <v>0</v>
      </c>
      <c r="U86" s="17">
        <v>68981444517</v>
      </c>
      <c r="V86" s="17">
        <v>0</v>
      </c>
      <c r="W86" s="17">
        <v>68981444517</v>
      </c>
      <c r="X86" s="17">
        <v>0</v>
      </c>
      <c r="Y86" s="17">
        <v>0</v>
      </c>
      <c r="Z86" s="17">
        <v>0</v>
      </c>
    </row>
    <row r="87" spans="1:26" s="23" customFormat="1" ht="22.5" x14ac:dyDescent="0.25">
      <c r="A87" s="15" t="s">
        <v>29</v>
      </c>
      <c r="B87" s="14" t="s">
        <v>30</v>
      </c>
      <c r="C87" s="16" t="s">
        <v>403</v>
      </c>
      <c r="D87" s="15" t="s">
        <v>183</v>
      </c>
      <c r="E87" s="15" t="s">
        <v>234</v>
      </c>
      <c r="F87" s="15" t="s">
        <v>231</v>
      </c>
      <c r="G87" s="15" t="s">
        <v>204</v>
      </c>
      <c r="H87" s="15" t="s">
        <v>393</v>
      </c>
      <c r="I87" s="15"/>
      <c r="J87" s="15"/>
      <c r="K87" s="15"/>
      <c r="L87" s="15" t="s">
        <v>34</v>
      </c>
      <c r="M87" s="15" t="s">
        <v>73</v>
      </c>
      <c r="N87" s="15" t="s">
        <v>36</v>
      </c>
      <c r="O87" s="14" t="s">
        <v>394</v>
      </c>
      <c r="P87" s="17">
        <v>776139882489</v>
      </c>
      <c r="Q87" s="17">
        <v>776139882489</v>
      </c>
      <c r="R87" s="17">
        <v>776139882489</v>
      </c>
      <c r="S87" s="17">
        <v>776139882489</v>
      </c>
      <c r="T87" s="17">
        <v>0</v>
      </c>
      <c r="U87" s="17">
        <v>776139882489</v>
      </c>
      <c r="V87" s="17">
        <v>0</v>
      </c>
      <c r="W87" s="17">
        <v>776139882488.98999</v>
      </c>
      <c r="X87" s="17">
        <v>254734222442.98001</v>
      </c>
      <c r="Y87" s="17">
        <v>254734222442.98001</v>
      </c>
      <c r="Z87" s="17">
        <v>254734222442.98001</v>
      </c>
    </row>
    <row r="88" spans="1:26" s="23" customFormat="1" ht="22.5" x14ac:dyDescent="0.25">
      <c r="A88" s="15" t="s">
        <v>29</v>
      </c>
      <c r="B88" s="14" t="s">
        <v>30</v>
      </c>
      <c r="C88" s="16" t="s">
        <v>404</v>
      </c>
      <c r="D88" s="15" t="s">
        <v>183</v>
      </c>
      <c r="E88" s="15" t="s">
        <v>234</v>
      </c>
      <c r="F88" s="15" t="s">
        <v>231</v>
      </c>
      <c r="G88" s="15" t="s">
        <v>207</v>
      </c>
      <c r="H88" s="15" t="s">
        <v>393</v>
      </c>
      <c r="I88" s="15"/>
      <c r="J88" s="15"/>
      <c r="K88" s="15"/>
      <c r="L88" s="15" t="s">
        <v>34</v>
      </c>
      <c r="M88" s="15" t="s">
        <v>35</v>
      </c>
      <c r="N88" s="15" t="s">
        <v>36</v>
      </c>
      <c r="O88" s="14" t="s">
        <v>394</v>
      </c>
      <c r="P88" s="17">
        <v>483135949879</v>
      </c>
      <c r="Q88" s="17">
        <v>483135949879</v>
      </c>
      <c r="R88" s="17">
        <v>483135949879</v>
      </c>
      <c r="S88" s="17">
        <v>483135949879</v>
      </c>
      <c r="T88" s="17">
        <v>0</v>
      </c>
      <c r="U88" s="17">
        <v>483135949879</v>
      </c>
      <c r="V88" s="17">
        <v>0</v>
      </c>
      <c r="W88" s="17">
        <v>483135949879</v>
      </c>
      <c r="X88" s="17">
        <v>0</v>
      </c>
      <c r="Y88" s="17">
        <v>0</v>
      </c>
      <c r="Z88" s="17">
        <v>0</v>
      </c>
    </row>
    <row r="89" spans="1:26" s="23" customFormat="1" ht="22.5" x14ac:dyDescent="0.25">
      <c r="A89" s="15" t="s">
        <v>29</v>
      </c>
      <c r="B89" s="14" t="s">
        <v>30</v>
      </c>
      <c r="C89" s="16" t="s">
        <v>405</v>
      </c>
      <c r="D89" s="15" t="s">
        <v>183</v>
      </c>
      <c r="E89" s="15" t="s">
        <v>234</v>
      </c>
      <c r="F89" s="15" t="s">
        <v>231</v>
      </c>
      <c r="G89" s="15" t="s">
        <v>406</v>
      </c>
      <c r="H89" s="15" t="s">
        <v>393</v>
      </c>
      <c r="I89" s="15"/>
      <c r="J89" s="15"/>
      <c r="K89" s="15"/>
      <c r="L89" s="15" t="s">
        <v>34</v>
      </c>
      <c r="M89" s="15" t="s">
        <v>35</v>
      </c>
      <c r="N89" s="15" t="s">
        <v>36</v>
      </c>
      <c r="O89" s="14" t="s">
        <v>394</v>
      </c>
      <c r="P89" s="17">
        <v>60387986840</v>
      </c>
      <c r="Q89" s="17">
        <v>60387986840</v>
      </c>
      <c r="R89" s="17">
        <v>60387986840</v>
      </c>
      <c r="S89" s="17">
        <v>60387986840</v>
      </c>
      <c r="T89" s="17">
        <v>0</v>
      </c>
      <c r="U89" s="17">
        <v>60387986840</v>
      </c>
      <c r="V89" s="17">
        <v>0</v>
      </c>
      <c r="W89" s="17">
        <v>57830325615.309998</v>
      </c>
      <c r="X89" s="17">
        <v>0</v>
      </c>
      <c r="Y89" s="17">
        <v>0</v>
      </c>
      <c r="Z89" s="17">
        <v>0</v>
      </c>
    </row>
    <row r="90" spans="1:26" s="23" customFormat="1" ht="22.5" x14ac:dyDescent="0.25">
      <c r="A90" s="15" t="s">
        <v>29</v>
      </c>
      <c r="B90" s="14" t="s">
        <v>30</v>
      </c>
      <c r="C90" s="16" t="s">
        <v>407</v>
      </c>
      <c r="D90" s="15" t="s">
        <v>183</v>
      </c>
      <c r="E90" s="15" t="s">
        <v>234</v>
      </c>
      <c r="F90" s="15" t="s">
        <v>231</v>
      </c>
      <c r="G90" s="15" t="s">
        <v>408</v>
      </c>
      <c r="H90" s="15" t="s">
        <v>393</v>
      </c>
      <c r="I90" s="15"/>
      <c r="J90" s="15"/>
      <c r="K90" s="15"/>
      <c r="L90" s="15" t="s">
        <v>34</v>
      </c>
      <c r="M90" s="15" t="s">
        <v>35</v>
      </c>
      <c r="N90" s="15" t="s">
        <v>36</v>
      </c>
      <c r="O90" s="14" t="s">
        <v>394</v>
      </c>
      <c r="P90" s="17">
        <v>107472237683</v>
      </c>
      <c r="Q90" s="17">
        <v>107472237683</v>
      </c>
      <c r="R90" s="17">
        <v>107472237683</v>
      </c>
      <c r="S90" s="17">
        <v>107472237683</v>
      </c>
      <c r="T90" s="17">
        <v>0</v>
      </c>
      <c r="U90" s="17">
        <v>107472237683</v>
      </c>
      <c r="V90" s="17">
        <v>0</v>
      </c>
      <c r="W90" s="17">
        <v>102324740043.16</v>
      </c>
      <c r="X90" s="17">
        <v>0</v>
      </c>
      <c r="Y90" s="17">
        <v>0</v>
      </c>
      <c r="Z90" s="17">
        <v>0</v>
      </c>
    </row>
    <row r="91" spans="1:26" s="23" customFormat="1" ht="45" x14ac:dyDescent="0.25">
      <c r="A91" s="15" t="s">
        <v>257</v>
      </c>
      <c r="B91" s="14" t="s">
        <v>258</v>
      </c>
      <c r="C91" s="16" t="s">
        <v>31</v>
      </c>
      <c r="D91" s="15" t="s">
        <v>32</v>
      </c>
      <c r="E91" s="15" t="s">
        <v>33</v>
      </c>
      <c r="F91" s="15" t="s">
        <v>33</v>
      </c>
      <c r="G91" s="15" t="s">
        <v>33</v>
      </c>
      <c r="H91" s="15"/>
      <c r="I91" s="15"/>
      <c r="J91" s="15"/>
      <c r="K91" s="15"/>
      <c r="L91" s="15" t="s">
        <v>34</v>
      </c>
      <c r="M91" s="15" t="s">
        <v>35</v>
      </c>
      <c r="N91" s="15" t="s">
        <v>36</v>
      </c>
      <c r="O91" s="14" t="s">
        <v>37</v>
      </c>
      <c r="P91" s="17">
        <v>12447000000</v>
      </c>
      <c r="Q91" s="17">
        <v>788000000</v>
      </c>
      <c r="R91" s="17">
        <v>0</v>
      </c>
      <c r="S91" s="17">
        <v>13235000000</v>
      </c>
      <c r="T91" s="17">
        <v>0</v>
      </c>
      <c r="U91" s="17">
        <v>12701985348</v>
      </c>
      <c r="V91" s="17">
        <v>533014652</v>
      </c>
      <c r="W91" s="17">
        <v>12701985348</v>
      </c>
      <c r="X91" s="17">
        <v>12701985348</v>
      </c>
      <c r="Y91" s="17">
        <v>12700708653</v>
      </c>
      <c r="Z91" s="17">
        <v>12700708653</v>
      </c>
    </row>
    <row r="92" spans="1:26" s="23" customFormat="1" ht="45" x14ac:dyDescent="0.25">
      <c r="A92" s="15" t="s">
        <v>257</v>
      </c>
      <c r="B92" s="14" t="s">
        <v>258</v>
      </c>
      <c r="C92" s="16" t="s">
        <v>38</v>
      </c>
      <c r="D92" s="15" t="s">
        <v>32</v>
      </c>
      <c r="E92" s="15" t="s">
        <v>33</v>
      </c>
      <c r="F92" s="15" t="s">
        <v>33</v>
      </c>
      <c r="G92" s="15" t="s">
        <v>39</v>
      </c>
      <c r="H92" s="15"/>
      <c r="I92" s="15"/>
      <c r="J92" s="15"/>
      <c r="K92" s="15"/>
      <c r="L92" s="15" t="s">
        <v>34</v>
      </c>
      <c r="M92" s="15" t="s">
        <v>35</v>
      </c>
      <c r="N92" s="15" t="s">
        <v>36</v>
      </c>
      <c r="O92" s="14" t="s">
        <v>40</v>
      </c>
      <c r="P92" s="17">
        <v>4543000000</v>
      </c>
      <c r="Q92" s="17">
        <v>207000000</v>
      </c>
      <c r="R92" s="17">
        <v>0</v>
      </c>
      <c r="S92" s="17">
        <v>4750000000</v>
      </c>
      <c r="T92" s="17">
        <v>0</v>
      </c>
      <c r="U92" s="17">
        <v>4614457059</v>
      </c>
      <c r="V92" s="17">
        <v>135542941</v>
      </c>
      <c r="W92" s="17">
        <v>4614457059</v>
      </c>
      <c r="X92" s="17">
        <v>4614457059</v>
      </c>
      <c r="Y92" s="17">
        <v>4614457059</v>
      </c>
      <c r="Z92" s="17">
        <v>4614457059</v>
      </c>
    </row>
    <row r="93" spans="1:26" s="23" customFormat="1" ht="45" x14ac:dyDescent="0.25">
      <c r="A93" s="15" t="s">
        <v>257</v>
      </c>
      <c r="B93" s="14" t="s">
        <v>258</v>
      </c>
      <c r="C93" s="16" t="s">
        <v>41</v>
      </c>
      <c r="D93" s="15" t="s">
        <v>32</v>
      </c>
      <c r="E93" s="15" t="s">
        <v>33</v>
      </c>
      <c r="F93" s="15" t="s">
        <v>33</v>
      </c>
      <c r="G93" s="15" t="s">
        <v>42</v>
      </c>
      <c r="H93" s="15"/>
      <c r="I93" s="15"/>
      <c r="J93" s="15"/>
      <c r="K93" s="15"/>
      <c r="L93" s="15" t="s">
        <v>34</v>
      </c>
      <c r="M93" s="15" t="s">
        <v>35</v>
      </c>
      <c r="N93" s="15" t="s">
        <v>36</v>
      </c>
      <c r="O93" s="14" t="s">
        <v>43</v>
      </c>
      <c r="P93" s="17">
        <v>1490000000</v>
      </c>
      <c r="Q93" s="17">
        <v>441000000</v>
      </c>
      <c r="R93" s="17">
        <v>0</v>
      </c>
      <c r="S93" s="17">
        <v>1931000000</v>
      </c>
      <c r="T93" s="17">
        <v>0</v>
      </c>
      <c r="U93" s="17">
        <v>1881934945</v>
      </c>
      <c r="V93" s="17">
        <v>49065055</v>
      </c>
      <c r="W93" s="17">
        <v>1881934945</v>
      </c>
      <c r="X93" s="17">
        <v>1881934945</v>
      </c>
      <c r="Y93" s="17">
        <v>1881934945</v>
      </c>
      <c r="Z93" s="17">
        <v>1881934945</v>
      </c>
    </row>
    <row r="94" spans="1:26" s="23" customFormat="1" ht="45" x14ac:dyDescent="0.25">
      <c r="A94" s="15" t="s">
        <v>257</v>
      </c>
      <c r="B94" s="14" t="s">
        <v>258</v>
      </c>
      <c r="C94" s="16" t="s">
        <v>48</v>
      </c>
      <c r="D94" s="15" t="s">
        <v>32</v>
      </c>
      <c r="E94" s="15" t="s">
        <v>39</v>
      </c>
      <c r="F94" s="15"/>
      <c r="G94" s="15"/>
      <c r="H94" s="15"/>
      <c r="I94" s="15"/>
      <c r="J94" s="15"/>
      <c r="K94" s="15"/>
      <c r="L94" s="15" t="s">
        <v>34</v>
      </c>
      <c r="M94" s="15" t="s">
        <v>35</v>
      </c>
      <c r="N94" s="15" t="s">
        <v>36</v>
      </c>
      <c r="O94" s="14" t="s">
        <v>49</v>
      </c>
      <c r="P94" s="17">
        <v>4963000000</v>
      </c>
      <c r="Q94" s="17">
        <v>0</v>
      </c>
      <c r="R94" s="17">
        <v>262666324</v>
      </c>
      <c r="S94" s="17">
        <v>4700333676</v>
      </c>
      <c r="T94" s="17">
        <v>0</v>
      </c>
      <c r="U94" s="17">
        <v>4556578444.0799999</v>
      </c>
      <c r="V94" s="17">
        <v>143755231.91999999</v>
      </c>
      <c r="W94" s="17">
        <v>4553871444.0799999</v>
      </c>
      <c r="X94" s="17">
        <v>4502730525.0100002</v>
      </c>
      <c r="Y94" s="17">
        <v>4491348213.6999998</v>
      </c>
      <c r="Z94" s="17">
        <v>4491348213.6999998</v>
      </c>
    </row>
    <row r="95" spans="1:26" s="23" customFormat="1" ht="45" x14ac:dyDescent="0.25">
      <c r="A95" s="15" t="s">
        <v>257</v>
      </c>
      <c r="B95" s="14" t="s">
        <v>258</v>
      </c>
      <c r="C95" s="16" t="s">
        <v>144</v>
      </c>
      <c r="D95" s="15" t="s">
        <v>32</v>
      </c>
      <c r="E95" s="15" t="s">
        <v>42</v>
      </c>
      <c r="F95" s="15" t="s">
        <v>45</v>
      </c>
      <c r="G95" s="15" t="s">
        <v>39</v>
      </c>
      <c r="H95" s="15" t="s">
        <v>82</v>
      </c>
      <c r="I95" s="15"/>
      <c r="J95" s="15"/>
      <c r="K95" s="15"/>
      <c r="L95" s="15" t="s">
        <v>34</v>
      </c>
      <c r="M95" s="15" t="s">
        <v>35</v>
      </c>
      <c r="N95" s="15" t="s">
        <v>36</v>
      </c>
      <c r="O95" s="14" t="s">
        <v>145</v>
      </c>
      <c r="P95" s="17">
        <v>72000000</v>
      </c>
      <c r="Q95" s="17">
        <v>0</v>
      </c>
      <c r="R95" s="17">
        <v>0</v>
      </c>
      <c r="S95" s="17">
        <v>72000000</v>
      </c>
      <c r="T95" s="17">
        <v>0</v>
      </c>
      <c r="U95" s="17">
        <v>4337766</v>
      </c>
      <c r="V95" s="17">
        <v>67662234</v>
      </c>
      <c r="W95" s="17">
        <v>4337766</v>
      </c>
      <c r="X95" s="17">
        <v>4337766</v>
      </c>
      <c r="Y95" s="17">
        <v>4337766</v>
      </c>
      <c r="Z95" s="17">
        <v>4337766</v>
      </c>
    </row>
    <row r="96" spans="1:26" s="23" customFormat="1" ht="45" x14ac:dyDescent="0.25">
      <c r="A96" s="15" t="s">
        <v>257</v>
      </c>
      <c r="B96" s="14" t="s">
        <v>258</v>
      </c>
      <c r="C96" s="16" t="s">
        <v>173</v>
      </c>
      <c r="D96" s="15" t="s">
        <v>32</v>
      </c>
      <c r="E96" s="15" t="s">
        <v>154</v>
      </c>
      <c r="F96" s="15" t="s">
        <v>33</v>
      </c>
      <c r="G96" s="15"/>
      <c r="H96" s="15"/>
      <c r="I96" s="15"/>
      <c r="J96" s="15"/>
      <c r="K96" s="15"/>
      <c r="L96" s="15" t="s">
        <v>34</v>
      </c>
      <c r="M96" s="15" t="s">
        <v>35</v>
      </c>
      <c r="N96" s="15" t="s">
        <v>36</v>
      </c>
      <c r="O96" s="14" t="s">
        <v>174</v>
      </c>
      <c r="P96" s="17">
        <v>1000000</v>
      </c>
      <c r="Q96" s="17">
        <v>0</v>
      </c>
      <c r="R96" s="17">
        <v>0</v>
      </c>
      <c r="S96" s="17">
        <v>1000000</v>
      </c>
      <c r="T96" s="17">
        <v>0</v>
      </c>
      <c r="U96" s="17">
        <v>350000</v>
      </c>
      <c r="V96" s="17">
        <v>650000</v>
      </c>
      <c r="W96" s="17">
        <v>350000</v>
      </c>
      <c r="X96" s="17">
        <v>350000</v>
      </c>
      <c r="Y96" s="17">
        <v>350000</v>
      </c>
      <c r="Z96" s="17">
        <v>350000</v>
      </c>
    </row>
    <row r="97" spans="1:26" s="23" customFormat="1" ht="45" x14ac:dyDescent="0.25">
      <c r="A97" s="15" t="s">
        <v>257</v>
      </c>
      <c r="B97" s="14" t="s">
        <v>258</v>
      </c>
      <c r="C97" s="16" t="s">
        <v>177</v>
      </c>
      <c r="D97" s="15" t="s">
        <v>32</v>
      </c>
      <c r="E97" s="15" t="s">
        <v>154</v>
      </c>
      <c r="F97" s="15" t="s">
        <v>45</v>
      </c>
      <c r="G97" s="15" t="s">
        <v>33</v>
      </c>
      <c r="H97" s="15"/>
      <c r="I97" s="15"/>
      <c r="J97" s="15"/>
      <c r="K97" s="15"/>
      <c r="L97" s="15" t="s">
        <v>34</v>
      </c>
      <c r="M97" s="15" t="s">
        <v>73</v>
      </c>
      <c r="N97" s="15" t="s">
        <v>74</v>
      </c>
      <c r="O97" s="14" t="s">
        <v>178</v>
      </c>
      <c r="P97" s="17">
        <v>55000000</v>
      </c>
      <c r="Q97" s="17">
        <v>0</v>
      </c>
      <c r="R97" s="17">
        <v>0</v>
      </c>
      <c r="S97" s="17">
        <v>55000000</v>
      </c>
      <c r="T97" s="17">
        <v>0</v>
      </c>
      <c r="U97" s="17">
        <v>47209563</v>
      </c>
      <c r="V97" s="17">
        <v>7790437</v>
      </c>
      <c r="W97" s="17">
        <v>47209563</v>
      </c>
      <c r="X97" s="17">
        <v>47209563</v>
      </c>
      <c r="Y97" s="17">
        <v>47209563</v>
      </c>
      <c r="Z97" s="17">
        <v>47209563</v>
      </c>
    </row>
    <row r="98" spans="1:26" s="23" customFormat="1" ht="45" x14ac:dyDescent="0.25">
      <c r="A98" s="15" t="s">
        <v>257</v>
      </c>
      <c r="B98" s="14" t="s">
        <v>258</v>
      </c>
      <c r="C98" s="16" t="s">
        <v>409</v>
      </c>
      <c r="D98" s="15" t="s">
        <v>183</v>
      </c>
      <c r="E98" s="15" t="s">
        <v>260</v>
      </c>
      <c r="F98" s="15" t="s">
        <v>185</v>
      </c>
      <c r="G98" s="15" t="s">
        <v>237</v>
      </c>
      <c r="H98" s="15" t="s">
        <v>369</v>
      </c>
      <c r="I98" s="15"/>
      <c r="J98" s="15"/>
      <c r="K98" s="15"/>
      <c r="L98" s="15" t="s">
        <v>34</v>
      </c>
      <c r="M98" s="15" t="s">
        <v>35</v>
      </c>
      <c r="N98" s="15" t="s">
        <v>36</v>
      </c>
      <c r="O98" s="14" t="s">
        <v>370</v>
      </c>
      <c r="P98" s="17">
        <v>1252927416</v>
      </c>
      <c r="Q98" s="17">
        <v>0</v>
      </c>
      <c r="R98" s="17">
        <v>979586474</v>
      </c>
      <c r="S98" s="17">
        <v>273340942</v>
      </c>
      <c r="T98" s="17">
        <v>0</v>
      </c>
      <c r="U98" s="17">
        <v>273340942</v>
      </c>
      <c r="V98" s="17">
        <v>0</v>
      </c>
      <c r="W98" s="17">
        <v>273340942</v>
      </c>
      <c r="X98" s="17">
        <v>273340942</v>
      </c>
      <c r="Y98" s="17">
        <v>273340942</v>
      </c>
      <c r="Z98" s="17">
        <v>273340942</v>
      </c>
    </row>
    <row r="99" spans="1:26" s="23" customFormat="1" ht="45" x14ac:dyDescent="0.25">
      <c r="A99" s="15" t="s">
        <v>257</v>
      </c>
      <c r="B99" s="14" t="s">
        <v>258</v>
      </c>
      <c r="C99" s="16" t="s">
        <v>410</v>
      </c>
      <c r="D99" s="15" t="s">
        <v>183</v>
      </c>
      <c r="E99" s="15" t="s">
        <v>217</v>
      </c>
      <c r="F99" s="15" t="s">
        <v>185</v>
      </c>
      <c r="G99" s="15" t="s">
        <v>214</v>
      </c>
      <c r="H99" s="15" t="s">
        <v>369</v>
      </c>
      <c r="I99" s="15"/>
      <c r="J99" s="15"/>
      <c r="K99" s="15"/>
      <c r="L99" s="15" t="s">
        <v>34</v>
      </c>
      <c r="M99" s="15" t="s">
        <v>35</v>
      </c>
      <c r="N99" s="15" t="s">
        <v>36</v>
      </c>
      <c r="O99" s="14" t="s">
        <v>370</v>
      </c>
      <c r="P99" s="17">
        <v>355941036</v>
      </c>
      <c r="Q99" s="17">
        <v>0</v>
      </c>
      <c r="R99" s="17">
        <v>185441036</v>
      </c>
      <c r="S99" s="17">
        <v>170500000</v>
      </c>
      <c r="T99" s="17">
        <v>0</v>
      </c>
      <c r="U99" s="17">
        <v>169499999</v>
      </c>
      <c r="V99" s="17">
        <v>1000001</v>
      </c>
      <c r="W99" s="17">
        <v>169499999</v>
      </c>
      <c r="X99" s="17">
        <v>169499999</v>
      </c>
      <c r="Y99" s="17">
        <v>169499999</v>
      </c>
      <c r="Z99" s="17">
        <v>169499999</v>
      </c>
    </row>
    <row r="100" spans="1:26" s="23" customFormat="1" ht="45" x14ac:dyDescent="0.25">
      <c r="A100" s="15" t="s">
        <v>264</v>
      </c>
      <c r="B100" s="14" t="s">
        <v>265</v>
      </c>
      <c r="C100" s="16" t="s">
        <v>31</v>
      </c>
      <c r="D100" s="15" t="s">
        <v>32</v>
      </c>
      <c r="E100" s="15" t="s">
        <v>33</v>
      </c>
      <c r="F100" s="15" t="s">
        <v>33</v>
      </c>
      <c r="G100" s="15" t="s">
        <v>33</v>
      </c>
      <c r="H100" s="15"/>
      <c r="I100" s="15"/>
      <c r="J100" s="15"/>
      <c r="K100" s="15"/>
      <c r="L100" s="15" t="s">
        <v>34</v>
      </c>
      <c r="M100" s="15" t="s">
        <v>35</v>
      </c>
      <c r="N100" s="15" t="s">
        <v>36</v>
      </c>
      <c r="O100" s="14" t="s">
        <v>37</v>
      </c>
      <c r="P100" s="17">
        <v>4801000000</v>
      </c>
      <c r="Q100" s="17">
        <v>392000000</v>
      </c>
      <c r="R100" s="17">
        <v>15000000</v>
      </c>
      <c r="S100" s="17">
        <v>5178000000</v>
      </c>
      <c r="T100" s="17">
        <v>0</v>
      </c>
      <c r="U100" s="17">
        <v>5158518213</v>
      </c>
      <c r="V100" s="17">
        <v>19481787</v>
      </c>
      <c r="W100" s="17">
        <v>5158518213</v>
      </c>
      <c r="X100" s="17">
        <v>5158518213</v>
      </c>
      <c r="Y100" s="17">
        <v>5158518213</v>
      </c>
      <c r="Z100" s="17">
        <v>5158518213</v>
      </c>
    </row>
    <row r="101" spans="1:26" s="23" customFormat="1" ht="45" x14ac:dyDescent="0.25">
      <c r="A101" s="15" t="s">
        <v>264</v>
      </c>
      <c r="B101" s="14" t="s">
        <v>265</v>
      </c>
      <c r="C101" s="16" t="s">
        <v>38</v>
      </c>
      <c r="D101" s="15" t="s">
        <v>32</v>
      </c>
      <c r="E101" s="15" t="s">
        <v>33</v>
      </c>
      <c r="F101" s="15" t="s">
        <v>33</v>
      </c>
      <c r="G101" s="15" t="s">
        <v>39</v>
      </c>
      <c r="H101" s="15"/>
      <c r="I101" s="15"/>
      <c r="J101" s="15"/>
      <c r="K101" s="15"/>
      <c r="L101" s="15" t="s">
        <v>34</v>
      </c>
      <c r="M101" s="15" t="s">
        <v>35</v>
      </c>
      <c r="N101" s="15" t="s">
        <v>36</v>
      </c>
      <c r="O101" s="14" t="s">
        <v>40</v>
      </c>
      <c r="P101" s="17">
        <v>1727000000</v>
      </c>
      <c r="Q101" s="17">
        <v>141000000</v>
      </c>
      <c r="R101" s="17">
        <v>0</v>
      </c>
      <c r="S101" s="17">
        <v>1868000000</v>
      </c>
      <c r="T101" s="17">
        <v>0</v>
      </c>
      <c r="U101" s="17">
        <v>1847352665</v>
      </c>
      <c r="V101" s="17">
        <v>20647335</v>
      </c>
      <c r="W101" s="17">
        <v>1847352665</v>
      </c>
      <c r="X101" s="17">
        <v>1847352665</v>
      </c>
      <c r="Y101" s="17">
        <v>1847352665</v>
      </c>
      <c r="Z101" s="17">
        <v>1847352665</v>
      </c>
    </row>
    <row r="102" spans="1:26" s="23" customFormat="1" ht="45" x14ac:dyDescent="0.25">
      <c r="A102" s="15" t="s">
        <v>264</v>
      </c>
      <c r="B102" s="14" t="s">
        <v>265</v>
      </c>
      <c r="C102" s="16" t="s">
        <v>41</v>
      </c>
      <c r="D102" s="15" t="s">
        <v>32</v>
      </c>
      <c r="E102" s="15" t="s">
        <v>33</v>
      </c>
      <c r="F102" s="15" t="s">
        <v>33</v>
      </c>
      <c r="G102" s="15" t="s">
        <v>42</v>
      </c>
      <c r="H102" s="15"/>
      <c r="I102" s="15"/>
      <c r="J102" s="15"/>
      <c r="K102" s="15"/>
      <c r="L102" s="15" t="s">
        <v>34</v>
      </c>
      <c r="M102" s="15" t="s">
        <v>35</v>
      </c>
      <c r="N102" s="15" t="s">
        <v>36</v>
      </c>
      <c r="O102" s="14" t="s">
        <v>43</v>
      </c>
      <c r="P102" s="17">
        <v>574000000</v>
      </c>
      <c r="Q102" s="17">
        <v>189000000</v>
      </c>
      <c r="R102" s="17">
        <v>0</v>
      </c>
      <c r="S102" s="17">
        <v>763000000</v>
      </c>
      <c r="T102" s="17">
        <v>0</v>
      </c>
      <c r="U102" s="17">
        <v>742383354</v>
      </c>
      <c r="V102" s="17">
        <v>20616646</v>
      </c>
      <c r="W102" s="17">
        <v>742383354</v>
      </c>
      <c r="X102" s="17">
        <v>742383354</v>
      </c>
      <c r="Y102" s="17">
        <v>742383354</v>
      </c>
      <c r="Z102" s="17">
        <v>742383354</v>
      </c>
    </row>
    <row r="103" spans="1:26" s="23" customFormat="1" ht="45" x14ac:dyDescent="0.25">
      <c r="A103" s="15" t="s">
        <v>264</v>
      </c>
      <c r="B103" s="14" t="s">
        <v>265</v>
      </c>
      <c r="C103" s="16" t="s">
        <v>48</v>
      </c>
      <c r="D103" s="15" t="s">
        <v>32</v>
      </c>
      <c r="E103" s="15" t="s">
        <v>39</v>
      </c>
      <c r="F103" s="15"/>
      <c r="G103" s="15"/>
      <c r="H103" s="15"/>
      <c r="I103" s="15"/>
      <c r="J103" s="15"/>
      <c r="K103" s="15"/>
      <c r="L103" s="15" t="s">
        <v>34</v>
      </c>
      <c r="M103" s="15" t="s">
        <v>35</v>
      </c>
      <c r="N103" s="15" t="s">
        <v>36</v>
      </c>
      <c r="O103" s="14" t="s">
        <v>49</v>
      </c>
      <c r="P103" s="17">
        <v>319000000</v>
      </c>
      <c r="Q103" s="17">
        <v>0</v>
      </c>
      <c r="R103" s="17">
        <v>0</v>
      </c>
      <c r="S103" s="17">
        <v>319000000</v>
      </c>
      <c r="T103" s="17">
        <v>0</v>
      </c>
      <c r="U103" s="17">
        <v>318804789.44999999</v>
      </c>
      <c r="V103" s="17">
        <v>195210.55</v>
      </c>
      <c r="W103" s="17">
        <v>318804789.44999999</v>
      </c>
      <c r="X103" s="17">
        <v>302808494.92000002</v>
      </c>
      <c r="Y103" s="17">
        <v>287026129.55000001</v>
      </c>
      <c r="Z103" s="17">
        <v>287026129.55000001</v>
      </c>
    </row>
    <row r="104" spans="1:26" s="23" customFormat="1" ht="45" x14ac:dyDescent="0.25">
      <c r="A104" s="15" t="s">
        <v>264</v>
      </c>
      <c r="B104" s="14" t="s">
        <v>265</v>
      </c>
      <c r="C104" s="16" t="s">
        <v>144</v>
      </c>
      <c r="D104" s="15" t="s">
        <v>32</v>
      </c>
      <c r="E104" s="15" t="s">
        <v>42</v>
      </c>
      <c r="F104" s="15" t="s">
        <v>45</v>
      </c>
      <c r="G104" s="15" t="s">
        <v>39</v>
      </c>
      <c r="H104" s="15" t="s">
        <v>82</v>
      </c>
      <c r="I104" s="15"/>
      <c r="J104" s="15"/>
      <c r="K104" s="15"/>
      <c r="L104" s="15" t="s">
        <v>34</v>
      </c>
      <c r="M104" s="15" t="s">
        <v>35</v>
      </c>
      <c r="N104" s="15" t="s">
        <v>36</v>
      </c>
      <c r="O104" s="14" t="s">
        <v>145</v>
      </c>
      <c r="P104" s="17">
        <v>10000000</v>
      </c>
      <c r="Q104" s="17">
        <v>15000000</v>
      </c>
      <c r="R104" s="17">
        <v>0</v>
      </c>
      <c r="S104" s="17">
        <v>25000000</v>
      </c>
      <c r="T104" s="17">
        <v>0</v>
      </c>
      <c r="U104" s="17">
        <v>6472339</v>
      </c>
      <c r="V104" s="17">
        <v>18527661</v>
      </c>
      <c r="W104" s="17">
        <v>6472339</v>
      </c>
      <c r="X104" s="17">
        <v>6472339</v>
      </c>
      <c r="Y104" s="17">
        <v>6472339</v>
      </c>
      <c r="Z104" s="17">
        <v>6472339</v>
      </c>
    </row>
    <row r="105" spans="1:26" s="23" customFormat="1" ht="45" x14ac:dyDescent="0.25">
      <c r="A105" s="15" t="s">
        <v>264</v>
      </c>
      <c r="B105" s="14" t="s">
        <v>265</v>
      </c>
      <c r="C105" s="16" t="s">
        <v>173</v>
      </c>
      <c r="D105" s="15" t="s">
        <v>32</v>
      </c>
      <c r="E105" s="15" t="s">
        <v>154</v>
      </c>
      <c r="F105" s="15" t="s">
        <v>33</v>
      </c>
      <c r="G105" s="15"/>
      <c r="H105" s="15"/>
      <c r="I105" s="15"/>
      <c r="J105" s="15"/>
      <c r="K105" s="15"/>
      <c r="L105" s="15" t="s">
        <v>34</v>
      </c>
      <c r="M105" s="15" t="s">
        <v>35</v>
      </c>
      <c r="N105" s="15" t="s">
        <v>36</v>
      </c>
      <c r="O105" s="14" t="s">
        <v>174</v>
      </c>
      <c r="P105" s="17">
        <v>8000000</v>
      </c>
      <c r="Q105" s="17">
        <v>0</v>
      </c>
      <c r="R105" s="17">
        <v>3190150</v>
      </c>
      <c r="S105" s="17">
        <v>4809850</v>
      </c>
      <c r="T105" s="17">
        <v>0</v>
      </c>
      <c r="U105" s="17">
        <v>4809850</v>
      </c>
      <c r="V105" s="17">
        <v>0</v>
      </c>
      <c r="W105" s="17">
        <v>4809850</v>
      </c>
      <c r="X105" s="17">
        <v>4809850</v>
      </c>
      <c r="Y105" s="17">
        <v>4809850</v>
      </c>
      <c r="Z105" s="17">
        <v>4809850</v>
      </c>
    </row>
    <row r="106" spans="1:26" s="23" customFormat="1" ht="45" x14ac:dyDescent="0.25">
      <c r="A106" s="15" t="s">
        <v>264</v>
      </c>
      <c r="B106" s="14" t="s">
        <v>265</v>
      </c>
      <c r="C106" s="16" t="s">
        <v>175</v>
      </c>
      <c r="D106" s="15" t="s">
        <v>32</v>
      </c>
      <c r="E106" s="15" t="s">
        <v>154</v>
      </c>
      <c r="F106" s="15" t="s">
        <v>42</v>
      </c>
      <c r="G106" s="15"/>
      <c r="H106" s="15"/>
      <c r="I106" s="15"/>
      <c r="J106" s="15"/>
      <c r="K106" s="15"/>
      <c r="L106" s="15" t="s">
        <v>34</v>
      </c>
      <c r="M106" s="15" t="s">
        <v>35</v>
      </c>
      <c r="N106" s="15" t="s">
        <v>36</v>
      </c>
      <c r="O106" s="14" t="s">
        <v>176</v>
      </c>
      <c r="P106" s="17">
        <v>8000000</v>
      </c>
      <c r="Q106" s="17">
        <v>0</v>
      </c>
      <c r="R106" s="17">
        <v>8000000</v>
      </c>
      <c r="S106" s="17">
        <v>0</v>
      </c>
      <c r="T106" s="17">
        <v>0</v>
      </c>
      <c r="U106" s="17">
        <v>0</v>
      </c>
      <c r="V106" s="17">
        <v>0</v>
      </c>
      <c r="W106" s="17">
        <v>0</v>
      </c>
      <c r="X106" s="17">
        <v>0</v>
      </c>
      <c r="Y106" s="17">
        <v>0</v>
      </c>
      <c r="Z106" s="17">
        <v>0</v>
      </c>
    </row>
    <row r="107" spans="1:26" s="23" customFormat="1" ht="45" x14ac:dyDescent="0.25">
      <c r="A107" s="15" t="s">
        <v>264</v>
      </c>
      <c r="B107" s="14" t="s">
        <v>265</v>
      </c>
      <c r="C107" s="16" t="s">
        <v>177</v>
      </c>
      <c r="D107" s="15" t="s">
        <v>32</v>
      </c>
      <c r="E107" s="15" t="s">
        <v>154</v>
      </c>
      <c r="F107" s="15" t="s">
        <v>45</v>
      </c>
      <c r="G107" s="15" t="s">
        <v>33</v>
      </c>
      <c r="H107" s="15"/>
      <c r="I107" s="15"/>
      <c r="J107" s="15"/>
      <c r="K107" s="15"/>
      <c r="L107" s="15" t="s">
        <v>34</v>
      </c>
      <c r="M107" s="15" t="s">
        <v>73</v>
      </c>
      <c r="N107" s="15" t="s">
        <v>74</v>
      </c>
      <c r="O107" s="14" t="s">
        <v>178</v>
      </c>
      <c r="P107" s="17">
        <v>16000000</v>
      </c>
      <c r="Q107" s="17">
        <v>0</v>
      </c>
      <c r="R107" s="17">
        <v>0</v>
      </c>
      <c r="S107" s="17">
        <v>16000000</v>
      </c>
      <c r="T107" s="17">
        <v>0</v>
      </c>
      <c r="U107" s="17">
        <v>13992328</v>
      </c>
      <c r="V107" s="17">
        <v>2007672</v>
      </c>
      <c r="W107" s="17">
        <v>13992328</v>
      </c>
      <c r="X107" s="17">
        <v>13992328</v>
      </c>
      <c r="Y107" s="17">
        <v>13992328</v>
      </c>
      <c r="Z107" s="17">
        <v>13992328</v>
      </c>
    </row>
    <row r="108" spans="1:26" s="23" customFormat="1" ht="22.5" x14ac:dyDescent="0.25">
      <c r="A108" s="15" t="s">
        <v>266</v>
      </c>
      <c r="B108" s="14" t="s">
        <v>267</v>
      </c>
      <c r="C108" s="16" t="s">
        <v>31</v>
      </c>
      <c r="D108" s="15" t="s">
        <v>32</v>
      </c>
      <c r="E108" s="15" t="s">
        <v>33</v>
      </c>
      <c r="F108" s="15" t="s">
        <v>33</v>
      </c>
      <c r="G108" s="15" t="s">
        <v>33</v>
      </c>
      <c r="H108" s="15"/>
      <c r="I108" s="15"/>
      <c r="J108" s="15"/>
      <c r="K108" s="15"/>
      <c r="L108" s="15" t="s">
        <v>34</v>
      </c>
      <c r="M108" s="15" t="s">
        <v>35</v>
      </c>
      <c r="N108" s="15" t="s">
        <v>36</v>
      </c>
      <c r="O108" s="14" t="s">
        <v>37</v>
      </c>
      <c r="P108" s="17">
        <v>8040000000</v>
      </c>
      <c r="Q108" s="17">
        <v>1448113319</v>
      </c>
      <c r="R108" s="17">
        <v>0</v>
      </c>
      <c r="S108" s="17">
        <v>9488113319</v>
      </c>
      <c r="T108" s="17">
        <v>0</v>
      </c>
      <c r="U108" s="17">
        <v>9224653452</v>
      </c>
      <c r="V108" s="17">
        <v>263459867</v>
      </c>
      <c r="W108" s="17">
        <v>9224653452</v>
      </c>
      <c r="X108" s="17">
        <v>9224653452</v>
      </c>
      <c r="Y108" s="17">
        <v>9221891515</v>
      </c>
      <c r="Z108" s="17">
        <v>9221891515</v>
      </c>
    </row>
    <row r="109" spans="1:26" s="23" customFormat="1" ht="22.5" x14ac:dyDescent="0.25">
      <c r="A109" s="15" t="s">
        <v>266</v>
      </c>
      <c r="B109" s="14" t="s">
        <v>267</v>
      </c>
      <c r="C109" s="16" t="s">
        <v>38</v>
      </c>
      <c r="D109" s="15" t="s">
        <v>32</v>
      </c>
      <c r="E109" s="15" t="s">
        <v>33</v>
      </c>
      <c r="F109" s="15" t="s">
        <v>33</v>
      </c>
      <c r="G109" s="15" t="s">
        <v>39</v>
      </c>
      <c r="H109" s="15"/>
      <c r="I109" s="15"/>
      <c r="J109" s="15"/>
      <c r="K109" s="15"/>
      <c r="L109" s="15" t="s">
        <v>34</v>
      </c>
      <c r="M109" s="15" t="s">
        <v>35</v>
      </c>
      <c r="N109" s="15" t="s">
        <v>36</v>
      </c>
      <c r="O109" s="14" t="s">
        <v>40</v>
      </c>
      <c r="P109" s="17">
        <v>2907000000</v>
      </c>
      <c r="Q109" s="17">
        <v>378515999</v>
      </c>
      <c r="R109" s="17">
        <v>0</v>
      </c>
      <c r="S109" s="17">
        <v>3285515999</v>
      </c>
      <c r="T109" s="17">
        <v>0</v>
      </c>
      <c r="U109" s="17">
        <v>3256280400</v>
      </c>
      <c r="V109" s="17">
        <v>29235599</v>
      </c>
      <c r="W109" s="17">
        <v>3256280400</v>
      </c>
      <c r="X109" s="17">
        <v>3256280400</v>
      </c>
      <c r="Y109" s="17">
        <v>3256280400</v>
      </c>
      <c r="Z109" s="17">
        <v>3256280400</v>
      </c>
    </row>
    <row r="110" spans="1:26" s="23" customFormat="1" ht="22.5" x14ac:dyDescent="0.25">
      <c r="A110" s="15" t="s">
        <v>266</v>
      </c>
      <c r="B110" s="14" t="s">
        <v>267</v>
      </c>
      <c r="C110" s="16" t="s">
        <v>41</v>
      </c>
      <c r="D110" s="15" t="s">
        <v>32</v>
      </c>
      <c r="E110" s="15" t="s">
        <v>33</v>
      </c>
      <c r="F110" s="15" t="s">
        <v>33</v>
      </c>
      <c r="G110" s="15" t="s">
        <v>42</v>
      </c>
      <c r="H110" s="15"/>
      <c r="I110" s="15"/>
      <c r="J110" s="15"/>
      <c r="K110" s="15"/>
      <c r="L110" s="15" t="s">
        <v>34</v>
      </c>
      <c r="M110" s="15" t="s">
        <v>35</v>
      </c>
      <c r="N110" s="15" t="s">
        <v>36</v>
      </c>
      <c r="O110" s="14" t="s">
        <v>43</v>
      </c>
      <c r="P110" s="17">
        <v>600000000</v>
      </c>
      <c r="Q110" s="17">
        <v>253370682</v>
      </c>
      <c r="R110" s="17">
        <v>0</v>
      </c>
      <c r="S110" s="17">
        <v>853370682</v>
      </c>
      <c r="T110" s="17">
        <v>0</v>
      </c>
      <c r="U110" s="17">
        <v>811683439</v>
      </c>
      <c r="V110" s="17">
        <v>41687243</v>
      </c>
      <c r="W110" s="17">
        <v>811683439</v>
      </c>
      <c r="X110" s="17">
        <v>811683439</v>
      </c>
      <c r="Y110" s="17">
        <v>810872739</v>
      </c>
      <c r="Z110" s="17">
        <v>810872739</v>
      </c>
    </row>
    <row r="111" spans="1:26" s="23" customFormat="1" ht="22.5" x14ac:dyDescent="0.25">
      <c r="A111" s="15" t="s">
        <v>266</v>
      </c>
      <c r="B111" s="14" t="s">
        <v>267</v>
      </c>
      <c r="C111" s="16" t="s">
        <v>48</v>
      </c>
      <c r="D111" s="15" t="s">
        <v>32</v>
      </c>
      <c r="E111" s="15" t="s">
        <v>39</v>
      </c>
      <c r="F111" s="15"/>
      <c r="G111" s="15"/>
      <c r="H111" s="15"/>
      <c r="I111" s="15"/>
      <c r="J111" s="15"/>
      <c r="K111" s="15"/>
      <c r="L111" s="15" t="s">
        <v>34</v>
      </c>
      <c r="M111" s="15" t="s">
        <v>35</v>
      </c>
      <c r="N111" s="15" t="s">
        <v>36</v>
      </c>
      <c r="O111" s="14" t="s">
        <v>49</v>
      </c>
      <c r="P111" s="17">
        <v>6461000000</v>
      </c>
      <c r="Q111" s="17">
        <v>0</v>
      </c>
      <c r="R111" s="17">
        <v>2207029884</v>
      </c>
      <c r="S111" s="17">
        <v>4253970116</v>
      </c>
      <c r="T111" s="17">
        <v>0</v>
      </c>
      <c r="U111" s="17">
        <v>4076761788.3699999</v>
      </c>
      <c r="V111" s="17">
        <v>177208327.63</v>
      </c>
      <c r="W111" s="17">
        <v>3998056832.9499998</v>
      </c>
      <c r="X111" s="17">
        <v>3893089025.23</v>
      </c>
      <c r="Y111" s="17">
        <v>3860144270.71</v>
      </c>
      <c r="Z111" s="17">
        <v>3860144270.71</v>
      </c>
    </row>
    <row r="112" spans="1:26" s="23" customFormat="1" ht="22.5" x14ac:dyDescent="0.25">
      <c r="A112" s="15" t="s">
        <v>266</v>
      </c>
      <c r="B112" s="14" t="s">
        <v>267</v>
      </c>
      <c r="C112" s="16" t="s">
        <v>70</v>
      </c>
      <c r="D112" s="15" t="s">
        <v>32</v>
      </c>
      <c r="E112" s="15" t="s">
        <v>42</v>
      </c>
      <c r="F112" s="15" t="s">
        <v>42</v>
      </c>
      <c r="G112" s="15" t="s">
        <v>33</v>
      </c>
      <c r="H112" s="15" t="s">
        <v>71</v>
      </c>
      <c r="I112" s="15"/>
      <c r="J112" s="15"/>
      <c r="K112" s="15"/>
      <c r="L112" s="15" t="s">
        <v>34</v>
      </c>
      <c r="M112" s="15" t="s">
        <v>35</v>
      </c>
      <c r="N112" s="15" t="s">
        <v>36</v>
      </c>
      <c r="O112" s="14" t="s">
        <v>72</v>
      </c>
      <c r="P112" s="17">
        <v>2388000000</v>
      </c>
      <c r="Q112" s="17">
        <v>0</v>
      </c>
      <c r="R112" s="17">
        <v>1961000000</v>
      </c>
      <c r="S112" s="17">
        <v>427000000</v>
      </c>
      <c r="T112" s="17">
        <v>427000000</v>
      </c>
      <c r="U112" s="17">
        <v>0</v>
      </c>
      <c r="V112" s="17">
        <v>0</v>
      </c>
      <c r="W112" s="17">
        <v>0</v>
      </c>
      <c r="X112" s="17">
        <v>0</v>
      </c>
      <c r="Y112" s="17">
        <v>0</v>
      </c>
      <c r="Z112" s="17">
        <v>0</v>
      </c>
    </row>
    <row r="113" spans="1:26" s="23" customFormat="1" ht="22.5" x14ac:dyDescent="0.25">
      <c r="A113" s="15" t="s">
        <v>266</v>
      </c>
      <c r="B113" s="14" t="s">
        <v>267</v>
      </c>
      <c r="C113" s="16" t="s">
        <v>144</v>
      </c>
      <c r="D113" s="15" t="s">
        <v>32</v>
      </c>
      <c r="E113" s="15" t="s">
        <v>42</v>
      </c>
      <c r="F113" s="15" t="s">
        <v>45</v>
      </c>
      <c r="G113" s="15" t="s">
        <v>39</v>
      </c>
      <c r="H113" s="15" t="s">
        <v>82</v>
      </c>
      <c r="I113" s="15"/>
      <c r="J113" s="15"/>
      <c r="K113" s="15"/>
      <c r="L113" s="15" t="s">
        <v>34</v>
      </c>
      <c r="M113" s="15" t="s">
        <v>35</v>
      </c>
      <c r="N113" s="15" t="s">
        <v>36</v>
      </c>
      <c r="O113" s="14" t="s">
        <v>145</v>
      </c>
      <c r="P113" s="17">
        <v>77000000</v>
      </c>
      <c r="Q113" s="17">
        <v>0</v>
      </c>
      <c r="R113" s="17">
        <v>0</v>
      </c>
      <c r="S113" s="17">
        <v>77000000</v>
      </c>
      <c r="T113" s="17">
        <v>0</v>
      </c>
      <c r="U113" s="17">
        <v>27437160</v>
      </c>
      <c r="V113" s="17">
        <v>49562840</v>
      </c>
      <c r="W113" s="17">
        <v>24907293</v>
      </c>
      <c r="X113" s="17">
        <v>24907293</v>
      </c>
      <c r="Y113" s="17">
        <v>24907293</v>
      </c>
      <c r="Z113" s="17">
        <v>24907293</v>
      </c>
    </row>
    <row r="114" spans="1:26" s="23" customFormat="1" ht="22.5" x14ac:dyDescent="0.25">
      <c r="A114" s="15" t="s">
        <v>266</v>
      </c>
      <c r="B114" s="14" t="s">
        <v>267</v>
      </c>
      <c r="C114" s="16" t="s">
        <v>173</v>
      </c>
      <c r="D114" s="15" t="s">
        <v>32</v>
      </c>
      <c r="E114" s="15" t="s">
        <v>154</v>
      </c>
      <c r="F114" s="15" t="s">
        <v>33</v>
      </c>
      <c r="G114" s="15"/>
      <c r="H114" s="15"/>
      <c r="I114" s="15"/>
      <c r="J114" s="15"/>
      <c r="K114" s="15"/>
      <c r="L114" s="15" t="s">
        <v>34</v>
      </c>
      <c r="M114" s="15" t="s">
        <v>35</v>
      </c>
      <c r="N114" s="15" t="s">
        <v>36</v>
      </c>
      <c r="O114" s="14" t="s">
        <v>174</v>
      </c>
      <c r="P114" s="17">
        <v>1000000</v>
      </c>
      <c r="Q114" s="17">
        <v>0</v>
      </c>
      <c r="R114" s="17">
        <v>0</v>
      </c>
      <c r="S114" s="17">
        <v>1000000</v>
      </c>
      <c r="T114" s="17">
        <v>0</v>
      </c>
      <c r="U114" s="17">
        <v>435000</v>
      </c>
      <c r="V114" s="17">
        <v>565000</v>
      </c>
      <c r="W114" s="17">
        <v>435000</v>
      </c>
      <c r="X114" s="17">
        <v>435000</v>
      </c>
      <c r="Y114" s="17">
        <v>435000</v>
      </c>
      <c r="Z114" s="17">
        <v>435000</v>
      </c>
    </row>
    <row r="115" spans="1:26" s="23" customFormat="1" ht="22.5" x14ac:dyDescent="0.25">
      <c r="A115" s="15" t="s">
        <v>266</v>
      </c>
      <c r="B115" s="14" t="s">
        <v>267</v>
      </c>
      <c r="C115" s="16" t="s">
        <v>177</v>
      </c>
      <c r="D115" s="15" t="s">
        <v>32</v>
      </c>
      <c r="E115" s="15" t="s">
        <v>154</v>
      </c>
      <c r="F115" s="15" t="s">
        <v>45</v>
      </c>
      <c r="G115" s="15" t="s">
        <v>33</v>
      </c>
      <c r="H115" s="15"/>
      <c r="I115" s="15"/>
      <c r="J115" s="15"/>
      <c r="K115" s="15"/>
      <c r="L115" s="15" t="s">
        <v>34</v>
      </c>
      <c r="M115" s="15" t="s">
        <v>73</v>
      </c>
      <c r="N115" s="15" t="s">
        <v>74</v>
      </c>
      <c r="O115" s="14" t="s">
        <v>178</v>
      </c>
      <c r="P115" s="17">
        <v>61000000</v>
      </c>
      <c r="Q115" s="17">
        <v>0</v>
      </c>
      <c r="R115" s="17">
        <v>0</v>
      </c>
      <c r="S115" s="17">
        <v>61000000</v>
      </c>
      <c r="T115" s="17">
        <v>0</v>
      </c>
      <c r="U115" s="17">
        <v>55154649</v>
      </c>
      <c r="V115" s="17">
        <v>5845351</v>
      </c>
      <c r="W115" s="17">
        <v>55154649</v>
      </c>
      <c r="X115" s="17">
        <v>55154649</v>
      </c>
      <c r="Y115" s="17">
        <v>55154649</v>
      </c>
      <c r="Z115" s="17">
        <v>55154649</v>
      </c>
    </row>
    <row r="116" spans="1:26" s="23" customFormat="1" ht="22.5" x14ac:dyDescent="0.25">
      <c r="A116" s="15" t="s">
        <v>266</v>
      </c>
      <c r="B116" s="14" t="s">
        <v>267</v>
      </c>
      <c r="C116" s="16" t="s">
        <v>371</v>
      </c>
      <c r="D116" s="15" t="s">
        <v>183</v>
      </c>
      <c r="E116" s="15" t="s">
        <v>184</v>
      </c>
      <c r="F116" s="15" t="s">
        <v>185</v>
      </c>
      <c r="G116" s="15" t="s">
        <v>189</v>
      </c>
      <c r="H116" s="15" t="s">
        <v>369</v>
      </c>
      <c r="I116" s="15"/>
      <c r="J116" s="15"/>
      <c r="K116" s="15"/>
      <c r="L116" s="15" t="s">
        <v>34</v>
      </c>
      <c r="M116" s="15" t="s">
        <v>35</v>
      </c>
      <c r="N116" s="15" t="s">
        <v>36</v>
      </c>
      <c r="O116" s="14" t="s">
        <v>370</v>
      </c>
      <c r="P116" s="17">
        <v>1000000000</v>
      </c>
      <c r="Q116" s="17">
        <v>0</v>
      </c>
      <c r="R116" s="17">
        <v>220213333</v>
      </c>
      <c r="S116" s="17">
        <v>779786667</v>
      </c>
      <c r="T116" s="17">
        <v>0</v>
      </c>
      <c r="U116" s="17">
        <v>779786667</v>
      </c>
      <c r="V116" s="17">
        <v>0</v>
      </c>
      <c r="W116" s="17">
        <v>779786667</v>
      </c>
      <c r="X116" s="17">
        <v>775376667</v>
      </c>
      <c r="Y116" s="17">
        <v>775376667</v>
      </c>
      <c r="Z116" s="17">
        <v>775376667</v>
      </c>
    </row>
    <row r="117" spans="1:26" s="23" customFormat="1" ht="22.5" x14ac:dyDescent="0.25">
      <c r="A117" s="15" t="s">
        <v>266</v>
      </c>
      <c r="B117" s="14" t="s">
        <v>267</v>
      </c>
      <c r="C117" s="16" t="s">
        <v>411</v>
      </c>
      <c r="D117" s="15" t="s">
        <v>183</v>
      </c>
      <c r="E117" s="15" t="s">
        <v>184</v>
      </c>
      <c r="F117" s="15" t="s">
        <v>185</v>
      </c>
      <c r="G117" s="15" t="s">
        <v>192</v>
      </c>
      <c r="H117" s="15" t="s">
        <v>369</v>
      </c>
      <c r="I117" s="15"/>
      <c r="J117" s="15"/>
      <c r="K117" s="15"/>
      <c r="L117" s="15" t="s">
        <v>34</v>
      </c>
      <c r="M117" s="15" t="s">
        <v>35</v>
      </c>
      <c r="N117" s="15" t="s">
        <v>36</v>
      </c>
      <c r="O117" s="14" t="s">
        <v>370</v>
      </c>
      <c r="P117" s="17">
        <v>1650000000</v>
      </c>
      <c r="Q117" s="17">
        <v>0</v>
      </c>
      <c r="R117" s="17">
        <v>35965672</v>
      </c>
      <c r="S117" s="17">
        <v>1614034328</v>
      </c>
      <c r="T117" s="17">
        <v>0</v>
      </c>
      <c r="U117" s="17">
        <v>1596425143</v>
      </c>
      <c r="V117" s="17">
        <v>17609185</v>
      </c>
      <c r="W117" s="17">
        <v>1596425143</v>
      </c>
      <c r="X117" s="17">
        <v>1596425143</v>
      </c>
      <c r="Y117" s="17">
        <v>1596425143</v>
      </c>
      <c r="Z117" s="17">
        <v>1596425143</v>
      </c>
    </row>
    <row r="118" spans="1:26" s="23" customFormat="1" ht="22.5" x14ac:dyDescent="0.25">
      <c r="A118" s="15" t="s">
        <v>266</v>
      </c>
      <c r="B118" s="14" t="s">
        <v>267</v>
      </c>
      <c r="C118" s="16" t="s">
        <v>412</v>
      </c>
      <c r="D118" s="15" t="s">
        <v>183</v>
      </c>
      <c r="E118" s="15" t="s">
        <v>184</v>
      </c>
      <c r="F118" s="15" t="s">
        <v>185</v>
      </c>
      <c r="G118" s="15" t="s">
        <v>35</v>
      </c>
      <c r="H118" s="15" t="s">
        <v>369</v>
      </c>
      <c r="I118" s="15"/>
      <c r="J118" s="15"/>
      <c r="K118" s="15"/>
      <c r="L118" s="15" t="s">
        <v>34</v>
      </c>
      <c r="M118" s="15" t="s">
        <v>35</v>
      </c>
      <c r="N118" s="15" t="s">
        <v>36</v>
      </c>
      <c r="O118" s="14" t="s">
        <v>370</v>
      </c>
      <c r="P118" s="17">
        <v>1032000000</v>
      </c>
      <c r="Q118" s="17">
        <v>0</v>
      </c>
      <c r="R118" s="17">
        <v>254180000</v>
      </c>
      <c r="S118" s="17">
        <v>777820000</v>
      </c>
      <c r="T118" s="17">
        <v>0</v>
      </c>
      <c r="U118" s="17">
        <v>775130001</v>
      </c>
      <c r="V118" s="17">
        <v>2689999</v>
      </c>
      <c r="W118" s="17">
        <v>775130001</v>
      </c>
      <c r="X118" s="17">
        <v>775130001</v>
      </c>
      <c r="Y118" s="17">
        <v>775130001</v>
      </c>
      <c r="Z118" s="17">
        <v>775130001</v>
      </c>
    </row>
    <row r="119" spans="1:26" s="23" customFormat="1" ht="22.5" x14ac:dyDescent="0.25">
      <c r="A119" s="15" t="s">
        <v>266</v>
      </c>
      <c r="B119" s="14" t="s">
        <v>267</v>
      </c>
      <c r="C119" s="16" t="s">
        <v>413</v>
      </c>
      <c r="D119" s="15" t="s">
        <v>183</v>
      </c>
      <c r="E119" s="15" t="s">
        <v>184</v>
      </c>
      <c r="F119" s="15" t="s">
        <v>185</v>
      </c>
      <c r="G119" s="15" t="s">
        <v>73</v>
      </c>
      <c r="H119" s="15" t="s">
        <v>369</v>
      </c>
      <c r="I119" s="15"/>
      <c r="J119" s="15"/>
      <c r="K119" s="15"/>
      <c r="L119" s="15" t="s">
        <v>34</v>
      </c>
      <c r="M119" s="15" t="s">
        <v>35</v>
      </c>
      <c r="N119" s="15" t="s">
        <v>36</v>
      </c>
      <c r="O119" s="14" t="s">
        <v>370</v>
      </c>
      <c r="P119" s="17">
        <v>1900000000</v>
      </c>
      <c r="Q119" s="17">
        <v>0</v>
      </c>
      <c r="R119" s="17">
        <v>44269000</v>
      </c>
      <c r="S119" s="17">
        <v>1855731000</v>
      </c>
      <c r="T119" s="17">
        <v>0</v>
      </c>
      <c r="U119" s="17">
        <v>1846017667</v>
      </c>
      <c r="V119" s="17">
        <v>9713333</v>
      </c>
      <c r="W119" s="17">
        <v>1846017667</v>
      </c>
      <c r="X119" s="17">
        <v>1811457667</v>
      </c>
      <c r="Y119" s="17">
        <v>1811457667</v>
      </c>
      <c r="Z119" s="17">
        <v>1811457667</v>
      </c>
    </row>
    <row r="120" spans="1:26" s="23" customFormat="1" ht="22.5" x14ac:dyDescent="0.25">
      <c r="A120" s="15" t="s">
        <v>266</v>
      </c>
      <c r="B120" s="14" t="s">
        <v>267</v>
      </c>
      <c r="C120" s="16" t="s">
        <v>386</v>
      </c>
      <c r="D120" s="15" t="s">
        <v>183</v>
      </c>
      <c r="E120" s="15" t="s">
        <v>217</v>
      </c>
      <c r="F120" s="15" t="s">
        <v>185</v>
      </c>
      <c r="G120" s="15" t="s">
        <v>218</v>
      </c>
      <c r="H120" s="15" t="s">
        <v>369</v>
      </c>
      <c r="I120" s="15"/>
      <c r="J120" s="15"/>
      <c r="K120" s="15"/>
      <c r="L120" s="15" t="s">
        <v>34</v>
      </c>
      <c r="M120" s="15" t="s">
        <v>35</v>
      </c>
      <c r="N120" s="15" t="s">
        <v>36</v>
      </c>
      <c r="O120" s="14" t="s">
        <v>370</v>
      </c>
      <c r="P120" s="17">
        <v>700489110</v>
      </c>
      <c r="Q120" s="17">
        <v>0</v>
      </c>
      <c r="R120" s="17">
        <v>112871871</v>
      </c>
      <c r="S120" s="17">
        <v>587617239</v>
      </c>
      <c r="T120" s="17">
        <v>0</v>
      </c>
      <c r="U120" s="17">
        <v>579586905</v>
      </c>
      <c r="V120" s="17">
        <v>8030334</v>
      </c>
      <c r="W120" s="17">
        <v>579410239</v>
      </c>
      <c r="X120" s="17">
        <v>554879999</v>
      </c>
      <c r="Y120" s="17">
        <v>554879999</v>
      </c>
      <c r="Z120" s="17">
        <v>554879999</v>
      </c>
    </row>
    <row r="121" spans="1:26" s="23" customFormat="1" ht="22.5" x14ac:dyDescent="0.25">
      <c r="A121" s="15" t="s">
        <v>266</v>
      </c>
      <c r="B121" s="14" t="s">
        <v>267</v>
      </c>
      <c r="C121" s="16" t="s">
        <v>387</v>
      </c>
      <c r="D121" s="15" t="s">
        <v>183</v>
      </c>
      <c r="E121" s="15" t="s">
        <v>217</v>
      </c>
      <c r="F121" s="15" t="s">
        <v>185</v>
      </c>
      <c r="G121" s="15" t="s">
        <v>221</v>
      </c>
      <c r="H121" s="15" t="s">
        <v>369</v>
      </c>
      <c r="I121" s="15"/>
      <c r="J121" s="15"/>
      <c r="K121" s="15"/>
      <c r="L121" s="15" t="s">
        <v>34</v>
      </c>
      <c r="M121" s="15" t="s">
        <v>35</v>
      </c>
      <c r="N121" s="15" t="s">
        <v>36</v>
      </c>
      <c r="O121" s="14" t="s">
        <v>370</v>
      </c>
      <c r="P121" s="17">
        <v>2600000000</v>
      </c>
      <c r="Q121" s="17">
        <v>0</v>
      </c>
      <c r="R121" s="17">
        <v>570615547</v>
      </c>
      <c r="S121" s="17">
        <v>2029384453</v>
      </c>
      <c r="T121" s="17">
        <v>0</v>
      </c>
      <c r="U121" s="17">
        <v>2006608266.5</v>
      </c>
      <c r="V121" s="17">
        <v>22776186.5</v>
      </c>
      <c r="W121" s="17">
        <v>2006608266.5</v>
      </c>
      <c r="X121" s="17">
        <v>1796485925</v>
      </c>
      <c r="Y121" s="17">
        <v>1796485925</v>
      </c>
      <c r="Z121" s="17">
        <v>1796485925</v>
      </c>
    </row>
    <row r="122" spans="1:26" s="23" customFormat="1" ht="22.5" x14ac:dyDescent="0.25">
      <c r="A122" s="15" t="s">
        <v>279</v>
      </c>
      <c r="B122" s="14" t="s">
        <v>280</v>
      </c>
      <c r="C122" s="16" t="s">
        <v>31</v>
      </c>
      <c r="D122" s="15" t="s">
        <v>32</v>
      </c>
      <c r="E122" s="15" t="s">
        <v>33</v>
      </c>
      <c r="F122" s="15" t="s">
        <v>33</v>
      </c>
      <c r="G122" s="15" t="s">
        <v>33</v>
      </c>
      <c r="H122" s="15"/>
      <c r="I122" s="15"/>
      <c r="J122" s="15"/>
      <c r="K122" s="15"/>
      <c r="L122" s="15" t="s">
        <v>281</v>
      </c>
      <c r="M122" s="15" t="s">
        <v>282</v>
      </c>
      <c r="N122" s="15" t="s">
        <v>36</v>
      </c>
      <c r="O122" s="14" t="s">
        <v>37</v>
      </c>
      <c r="P122" s="17">
        <v>5330000000</v>
      </c>
      <c r="Q122" s="17">
        <v>0</v>
      </c>
      <c r="R122" s="17">
        <v>0</v>
      </c>
      <c r="S122" s="17">
        <v>5330000000</v>
      </c>
      <c r="T122" s="17">
        <v>0</v>
      </c>
      <c r="U122" s="17">
        <v>5329305233</v>
      </c>
      <c r="V122" s="17">
        <v>694767</v>
      </c>
      <c r="W122" s="17">
        <v>5327164943</v>
      </c>
      <c r="X122" s="17">
        <v>5327164943</v>
      </c>
      <c r="Y122" s="17">
        <v>5327164943</v>
      </c>
      <c r="Z122" s="17">
        <v>5327164943</v>
      </c>
    </row>
    <row r="123" spans="1:26" s="23" customFormat="1" ht="22.5" x14ac:dyDescent="0.25">
      <c r="A123" s="15" t="s">
        <v>279</v>
      </c>
      <c r="B123" s="14" t="s">
        <v>280</v>
      </c>
      <c r="C123" s="16" t="s">
        <v>31</v>
      </c>
      <c r="D123" s="15" t="s">
        <v>32</v>
      </c>
      <c r="E123" s="15" t="s">
        <v>33</v>
      </c>
      <c r="F123" s="15" t="s">
        <v>33</v>
      </c>
      <c r="G123" s="15" t="s">
        <v>33</v>
      </c>
      <c r="H123" s="15"/>
      <c r="I123" s="15"/>
      <c r="J123" s="15"/>
      <c r="K123" s="15"/>
      <c r="L123" s="15" t="s">
        <v>281</v>
      </c>
      <c r="M123" s="15" t="s">
        <v>283</v>
      </c>
      <c r="N123" s="15" t="s">
        <v>36</v>
      </c>
      <c r="O123" s="14" t="s">
        <v>37</v>
      </c>
      <c r="P123" s="17">
        <v>5330000000</v>
      </c>
      <c r="Q123" s="17">
        <v>1000000000</v>
      </c>
      <c r="R123" s="17">
        <v>0</v>
      </c>
      <c r="S123" s="17">
        <v>6330000000</v>
      </c>
      <c r="T123" s="17">
        <v>0</v>
      </c>
      <c r="U123" s="17">
        <v>6027323966</v>
      </c>
      <c r="V123" s="17">
        <v>302676034</v>
      </c>
      <c r="W123" s="17">
        <v>6027230683</v>
      </c>
      <c r="X123" s="17">
        <v>6026285046</v>
      </c>
      <c r="Y123" s="17">
        <v>6024077688</v>
      </c>
      <c r="Z123" s="17">
        <v>6024077688</v>
      </c>
    </row>
    <row r="124" spans="1:26" s="23" customFormat="1" ht="22.5" x14ac:dyDescent="0.25">
      <c r="A124" s="15" t="s">
        <v>279</v>
      </c>
      <c r="B124" s="14" t="s">
        <v>280</v>
      </c>
      <c r="C124" s="16" t="s">
        <v>38</v>
      </c>
      <c r="D124" s="15" t="s">
        <v>32</v>
      </c>
      <c r="E124" s="15" t="s">
        <v>33</v>
      </c>
      <c r="F124" s="15" t="s">
        <v>33</v>
      </c>
      <c r="G124" s="15" t="s">
        <v>39</v>
      </c>
      <c r="H124" s="15"/>
      <c r="I124" s="15"/>
      <c r="J124" s="15"/>
      <c r="K124" s="15"/>
      <c r="L124" s="15" t="s">
        <v>281</v>
      </c>
      <c r="M124" s="15" t="s">
        <v>282</v>
      </c>
      <c r="N124" s="15" t="s">
        <v>36</v>
      </c>
      <c r="O124" s="14" t="s">
        <v>40</v>
      </c>
      <c r="P124" s="17">
        <v>1963000000</v>
      </c>
      <c r="Q124" s="17">
        <v>0</v>
      </c>
      <c r="R124" s="17">
        <v>0</v>
      </c>
      <c r="S124" s="17">
        <v>1963000000</v>
      </c>
      <c r="T124" s="17">
        <v>0</v>
      </c>
      <c r="U124" s="17">
        <v>1963000000</v>
      </c>
      <c r="V124" s="17">
        <v>0</v>
      </c>
      <c r="W124" s="17">
        <v>1963000000</v>
      </c>
      <c r="X124" s="17">
        <v>1963000000</v>
      </c>
      <c r="Y124" s="17">
        <v>1963000000</v>
      </c>
      <c r="Z124" s="17">
        <v>1963000000</v>
      </c>
    </row>
    <row r="125" spans="1:26" s="23" customFormat="1" ht="22.5" x14ac:dyDescent="0.25">
      <c r="A125" s="15" t="s">
        <v>279</v>
      </c>
      <c r="B125" s="14" t="s">
        <v>280</v>
      </c>
      <c r="C125" s="16" t="s">
        <v>38</v>
      </c>
      <c r="D125" s="15" t="s">
        <v>32</v>
      </c>
      <c r="E125" s="15" t="s">
        <v>33</v>
      </c>
      <c r="F125" s="15" t="s">
        <v>33</v>
      </c>
      <c r="G125" s="15" t="s">
        <v>39</v>
      </c>
      <c r="H125" s="15"/>
      <c r="I125" s="15"/>
      <c r="J125" s="15"/>
      <c r="K125" s="15"/>
      <c r="L125" s="15" t="s">
        <v>281</v>
      </c>
      <c r="M125" s="15" t="s">
        <v>283</v>
      </c>
      <c r="N125" s="15" t="s">
        <v>36</v>
      </c>
      <c r="O125" s="14" t="s">
        <v>40</v>
      </c>
      <c r="P125" s="17">
        <v>1963000000</v>
      </c>
      <c r="Q125" s="17">
        <v>100000000</v>
      </c>
      <c r="R125" s="17">
        <v>0</v>
      </c>
      <c r="S125" s="17">
        <v>2063000000</v>
      </c>
      <c r="T125" s="17">
        <v>0</v>
      </c>
      <c r="U125" s="17">
        <v>2062389690</v>
      </c>
      <c r="V125" s="17">
        <v>610310</v>
      </c>
      <c r="W125" s="17">
        <v>2062389690</v>
      </c>
      <c r="X125" s="17">
        <v>2062389690</v>
      </c>
      <c r="Y125" s="17">
        <v>2061534527</v>
      </c>
      <c r="Z125" s="17">
        <v>2061534527</v>
      </c>
    </row>
    <row r="126" spans="1:26" s="23" customFormat="1" ht="22.5" x14ac:dyDescent="0.25">
      <c r="A126" s="15" t="s">
        <v>279</v>
      </c>
      <c r="B126" s="14" t="s">
        <v>280</v>
      </c>
      <c r="C126" s="16" t="s">
        <v>41</v>
      </c>
      <c r="D126" s="15" t="s">
        <v>32</v>
      </c>
      <c r="E126" s="15" t="s">
        <v>33</v>
      </c>
      <c r="F126" s="15" t="s">
        <v>33</v>
      </c>
      <c r="G126" s="15" t="s">
        <v>42</v>
      </c>
      <c r="H126" s="15"/>
      <c r="I126" s="15"/>
      <c r="J126" s="15"/>
      <c r="K126" s="15"/>
      <c r="L126" s="15" t="s">
        <v>281</v>
      </c>
      <c r="M126" s="15" t="s">
        <v>282</v>
      </c>
      <c r="N126" s="15" t="s">
        <v>36</v>
      </c>
      <c r="O126" s="14" t="s">
        <v>43</v>
      </c>
      <c r="P126" s="17">
        <v>909000000</v>
      </c>
      <c r="Q126" s="17">
        <v>0</v>
      </c>
      <c r="R126" s="17">
        <v>0</v>
      </c>
      <c r="S126" s="17">
        <v>909000000</v>
      </c>
      <c r="T126" s="17">
        <v>0</v>
      </c>
      <c r="U126" s="17">
        <v>852685205</v>
      </c>
      <c r="V126" s="17">
        <v>56314795</v>
      </c>
      <c r="W126" s="17">
        <v>852685205</v>
      </c>
      <c r="X126" s="17">
        <v>852685205</v>
      </c>
      <c r="Y126" s="17">
        <v>852076127</v>
      </c>
      <c r="Z126" s="17">
        <v>852076127</v>
      </c>
    </row>
    <row r="127" spans="1:26" s="23" customFormat="1" ht="22.5" x14ac:dyDescent="0.25">
      <c r="A127" s="15" t="s">
        <v>279</v>
      </c>
      <c r="B127" s="14" t="s">
        <v>280</v>
      </c>
      <c r="C127" s="16" t="s">
        <v>41</v>
      </c>
      <c r="D127" s="15" t="s">
        <v>32</v>
      </c>
      <c r="E127" s="15" t="s">
        <v>33</v>
      </c>
      <c r="F127" s="15" t="s">
        <v>33</v>
      </c>
      <c r="G127" s="15" t="s">
        <v>42</v>
      </c>
      <c r="H127" s="15"/>
      <c r="I127" s="15"/>
      <c r="J127" s="15"/>
      <c r="K127" s="15"/>
      <c r="L127" s="15" t="s">
        <v>281</v>
      </c>
      <c r="M127" s="15" t="s">
        <v>283</v>
      </c>
      <c r="N127" s="15" t="s">
        <v>36</v>
      </c>
      <c r="O127" s="14" t="s">
        <v>43</v>
      </c>
      <c r="P127" s="17">
        <v>909000000</v>
      </c>
      <c r="Q127" s="17">
        <v>50000000</v>
      </c>
      <c r="R127" s="17">
        <v>0</v>
      </c>
      <c r="S127" s="17">
        <v>959000000</v>
      </c>
      <c r="T127" s="17">
        <v>0</v>
      </c>
      <c r="U127" s="17">
        <v>814783703</v>
      </c>
      <c r="V127" s="17">
        <v>144216297</v>
      </c>
      <c r="W127" s="17">
        <v>814355645</v>
      </c>
      <c r="X127" s="17">
        <v>814355645</v>
      </c>
      <c r="Y127" s="17">
        <v>814301966</v>
      </c>
      <c r="Z127" s="17">
        <v>814301966</v>
      </c>
    </row>
    <row r="128" spans="1:26" s="23" customFormat="1" ht="22.5" x14ac:dyDescent="0.25">
      <c r="A128" s="15" t="s">
        <v>279</v>
      </c>
      <c r="B128" s="14" t="s">
        <v>280</v>
      </c>
      <c r="C128" s="16" t="s">
        <v>44</v>
      </c>
      <c r="D128" s="15" t="s">
        <v>32</v>
      </c>
      <c r="E128" s="15" t="s">
        <v>33</v>
      </c>
      <c r="F128" s="15" t="s">
        <v>33</v>
      </c>
      <c r="G128" s="15" t="s">
        <v>45</v>
      </c>
      <c r="H128" s="15"/>
      <c r="I128" s="15"/>
      <c r="J128" s="15"/>
      <c r="K128" s="15"/>
      <c r="L128" s="15" t="s">
        <v>281</v>
      </c>
      <c r="M128" s="15" t="s">
        <v>283</v>
      </c>
      <c r="N128" s="15" t="s">
        <v>36</v>
      </c>
      <c r="O128" s="14" t="s">
        <v>46</v>
      </c>
      <c r="P128" s="17">
        <v>1729000000</v>
      </c>
      <c r="Q128" s="17">
        <v>0</v>
      </c>
      <c r="R128" s="17">
        <v>1165000000</v>
      </c>
      <c r="S128" s="17">
        <v>564000000</v>
      </c>
      <c r="T128" s="17">
        <v>564000000</v>
      </c>
      <c r="U128" s="17">
        <v>0</v>
      </c>
      <c r="V128" s="17">
        <v>0</v>
      </c>
      <c r="W128" s="17">
        <v>0</v>
      </c>
      <c r="X128" s="17">
        <v>0</v>
      </c>
      <c r="Y128" s="17">
        <v>0</v>
      </c>
      <c r="Z128" s="17">
        <v>0</v>
      </c>
    </row>
    <row r="129" spans="1:26" s="23" customFormat="1" ht="22.5" x14ac:dyDescent="0.25">
      <c r="A129" s="15" t="s">
        <v>279</v>
      </c>
      <c r="B129" s="14" t="s">
        <v>280</v>
      </c>
      <c r="C129" s="16" t="s">
        <v>48</v>
      </c>
      <c r="D129" s="15" t="s">
        <v>32</v>
      </c>
      <c r="E129" s="15" t="s">
        <v>39</v>
      </c>
      <c r="F129" s="15"/>
      <c r="G129" s="15"/>
      <c r="H129" s="15"/>
      <c r="I129" s="15"/>
      <c r="J129" s="15"/>
      <c r="K129" s="15"/>
      <c r="L129" s="15" t="s">
        <v>281</v>
      </c>
      <c r="M129" s="15" t="s">
        <v>282</v>
      </c>
      <c r="N129" s="15" t="s">
        <v>36</v>
      </c>
      <c r="O129" s="14" t="s">
        <v>49</v>
      </c>
      <c r="P129" s="17">
        <v>1619000000</v>
      </c>
      <c r="Q129" s="17">
        <v>0</v>
      </c>
      <c r="R129" s="17">
        <v>0</v>
      </c>
      <c r="S129" s="17">
        <v>1619000000</v>
      </c>
      <c r="T129" s="17">
        <v>0</v>
      </c>
      <c r="U129" s="17">
        <v>1289154549.9000001</v>
      </c>
      <c r="V129" s="17">
        <v>329845450.10000002</v>
      </c>
      <c r="W129" s="17">
        <v>1280703548.8800001</v>
      </c>
      <c r="X129" s="17">
        <v>1224444734.0899999</v>
      </c>
      <c r="Y129" s="17">
        <v>1195538256.5599999</v>
      </c>
      <c r="Z129" s="17">
        <v>1195538256.5599999</v>
      </c>
    </row>
    <row r="130" spans="1:26" s="23" customFormat="1" ht="22.5" x14ac:dyDescent="0.25">
      <c r="A130" s="15" t="s">
        <v>279</v>
      </c>
      <c r="B130" s="14" t="s">
        <v>280</v>
      </c>
      <c r="C130" s="16" t="s">
        <v>48</v>
      </c>
      <c r="D130" s="15" t="s">
        <v>32</v>
      </c>
      <c r="E130" s="15" t="s">
        <v>39</v>
      </c>
      <c r="F130" s="15"/>
      <c r="G130" s="15"/>
      <c r="H130" s="15"/>
      <c r="I130" s="15"/>
      <c r="J130" s="15"/>
      <c r="K130" s="15"/>
      <c r="L130" s="15" t="s">
        <v>281</v>
      </c>
      <c r="M130" s="15" t="s">
        <v>283</v>
      </c>
      <c r="N130" s="15" t="s">
        <v>36</v>
      </c>
      <c r="O130" s="14" t="s">
        <v>49</v>
      </c>
      <c r="P130" s="17">
        <v>2479000000</v>
      </c>
      <c r="Q130" s="17">
        <v>0</v>
      </c>
      <c r="R130" s="17">
        <v>0</v>
      </c>
      <c r="S130" s="17">
        <v>2479000000</v>
      </c>
      <c r="T130" s="17">
        <v>0</v>
      </c>
      <c r="U130" s="17">
        <v>1920304100.05</v>
      </c>
      <c r="V130" s="17">
        <v>558695899.95000005</v>
      </c>
      <c r="W130" s="17">
        <v>1917853277.96</v>
      </c>
      <c r="X130" s="17">
        <v>1806755897.79</v>
      </c>
      <c r="Y130" s="17">
        <v>1749805670.04</v>
      </c>
      <c r="Z130" s="17">
        <v>1749805670.04</v>
      </c>
    </row>
    <row r="131" spans="1:26" s="23" customFormat="1" ht="22.5" x14ac:dyDescent="0.25">
      <c r="A131" s="15" t="s">
        <v>279</v>
      </c>
      <c r="B131" s="14" t="s">
        <v>280</v>
      </c>
      <c r="C131" s="16" t="s">
        <v>70</v>
      </c>
      <c r="D131" s="15" t="s">
        <v>32</v>
      </c>
      <c r="E131" s="15" t="s">
        <v>42</v>
      </c>
      <c r="F131" s="15" t="s">
        <v>42</v>
      </c>
      <c r="G131" s="15" t="s">
        <v>33</v>
      </c>
      <c r="H131" s="15" t="s">
        <v>71</v>
      </c>
      <c r="I131" s="15"/>
      <c r="J131" s="15"/>
      <c r="K131" s="15"/>
      <c r="L131" s="15" t="s">
        <v>281</v>
      </c>
      <c r="M131" s="15" t="s">
        <v>282</v>
      </c>
      <c r="N131" s="15" t="s">
        <v>36</v>
      </c>
      <c r="O131" s="14" t="s">
        <v>72</v>
      </c>
      <c r="P131" s="17">
        <v>1069000000</v>
      </c>
      <c r="Q131" s="17">
        <v>0</v>
      </c>
      <c r="R131" s="17">
        <v>0</v>
      </c>
      <c r="S131" s="17">
        <v>1069000000</v>
      </c>
      <c r="T131" s="17">
        <v>1069000000</v>
      </c>
      <c r="U131" s="17">
        <v>0</v>
      </c>
      <c r="V131" s="17">
        <v>0</v>
      </c>
      <c r="W131" s="17">
        <v>0</v>
      </c>
      <c r="X131" s="17">
        <v>0</v>
      </c>
      <c r="Y131" s="17">
        <v>0</v>
      </c>
      <c r="Z131" s="17">
        <v>0</v>
      </c>
    </row>
    <row r="132" spans="1:26" s="23" customFormat="1" ht="22.5" x14ac:dyDescent="0.25">
      <c r="A132" s="15" t="s">
        <v>279</v>
      </c>
      <c r="B132" s="14" t="s">
        <v>280</v>
      </c>
      <c r="C132" s="16" t="s">
        <v>144</v>
      </c>
      <c r="D132" s="15" t="s">
        <v>32</v>
      </c>
      <c r="E132" s="15" t="s">
        <v>42</v>
      </c>
      <c r="F132" s="15" t="s">
        <v>45</v>
      </c>
      <c r="G132" s="15" t="s">
        <v>39</v>
      </c>
      <c r="H132" s="15" t="s">
        <v>82</v>
      </c>
      <c r="I132" s="15"/>
      <c r="J132" s="15"/>
      <c r="K132" s="15"/>
      <c r="L132" s="15" t="s">
        <v>281</v>
      </c>
      <c r="M132" s="15" t="s">
        <v>283</v>
      </c>
      <c r="N132" s="15" t="s">
        <v>36</v>
      </c>
      <c r="O132" s="14" t="s">
        <v>145</v>
      </c>
      <c r="P132" s="17">
        <v>55000000</v>
      </c>
      <c r="Q132" s="17">
        <v>15000000</v>
      </c>
      <c r="R132" s="17">
        <v>0</v>
      </c>
      <c r="S132" s="17">
        <v>70000000</v>
      </c>
      <c r="T132" s="17">
        <v>0</v>
      </c>
      <c r="U132" s="17">
        <v>40409829</v>
      </c>
      <c r="V132" s="17">
        <v>29590171</v>
      </c>
      <c r="W132" s="17">
        <v>35000929</v>
      </c>
      <c r="X132" s="17">
        <v>35000929</v>
      </c>
      <c r="Y132" s="17">
        <v>35000929</v>
      </c>
      <c r="Z132" s="17">
        <v>35000929</v>
      </c>
    </row>
    <row r="133" spans="1:26" s="23" customFormat="1" ht="22.5" x14ac:dyDescent="0.25">
      <c r="A133" s="15" t="s">
        <v>279</v>
      </c>
      <c r="B133" s="14" t="s">
        <v>280</v>
      </c>
      <c r="C133" s="16" t="s">
        <v>156</v>
      </c>
      <c r="D133" s="15" t="s">
        <v>32</v>
      </c>
      <c r="E133" s="15" t="s">
        <v>42</v>
      </c>
      <c r="F133" s="15" t="s">
        <v>35</v>
      </c>
      <c r="G133" s="15"/>
      <c r="H133" s="15"/>
      <c r="I133" s="15"/>
      <c r="J133" s="15"/>
      <c r="K133" s="15"/>
      <c r="L133" s="15" t="s">
        <v>281</v>
      </c>
      <c r="M133" s="15" t="s">
        <v>282</v>
      </c>
      <c r="N133" s="15" t="s">
        <v>36</v>
      </c>
      <c r="O133" s="14" t="s">
        <v>157</v>
      </c>
      <c r="P133" s="17">
        <v>167000000</v>
      </c>
      <c r="Q133" s="17">
        <v>0</v>
      </c>
      <c r="R133" s="17">
        <v>0</v>
      </c>
      <c r="S133" s="17">
        <v>167000000</v>
      </c>
      <c r="T133" s="17">
        <v>0</v>
      </c>
      <c r="U133" s="17">
        <v>3029000</v>
      </c>
      <c r="V133" s="17">
        <v>163971000</v>
      </c>
      <c r="W133" s="17">
        <v>3029000</v>
      </c>
      <c r="X133" s="17">
        <v>3029000</v>
      </c>
      <c r="Y133" s="17">
        <v>3029000</v>
      </c>
      <c r="Z133" s="17">
        <v>3029000</v>
      </c>
    </row>
    <row r="134" spans="1:26" s="23" customFormat="1" ht="22.5" x14ac:dyDescent="0.25">
      <c r="A134" s="15" t="s">
        <v>279</v>
      </c>
      <c r="B134" s="14" t="s">
        <v>280</v>
      </c>
      <c r="C134" s="16" t="s">
        <v>173</v>
      </c>
      <c r="D134" s="15" t="s">
        <v>32</v>
      </c>
      <c r="E134" s="15" t="s">
        <v>154</v>
      </c>
      <c r="F134" s="15" t="s">
        <v>33</v>
      </c>
      <c r="G134" s="15"/>
      <c r="H134" s="15"/>
      <c r="I134" s="15"/>
      <c r="J134" s="15"/>
      <c r="K134" s="15"/>
      <c r="L134" s="15" t="s">
        <v>281</v>
      </c>
      <c r="M134" s="15" t="s">
        <v>282</v>
      </c>
      <c r="N134" s="15" t="s">
        <v>36</v>
      </c>
      <c r="O134" s="14" t="s">
        <v>174</v>
      </c>
      <c r="P134" s="17">
        <v>317000000</v>
      </c>
      <c r="Q134" s="17">
        <v>0</v>
      </c>
      <c r="R134" s="17">
        <v>0</v>
      </c>
      <c r="S134" s="17">
        <v>317000000</v>
      </c>
      <c r="T134" s="17">
        <v>0</v>
      </c>
      <c r="U134" s="17">
        <v>248986000</v>
      </c>
      <c r="V134" s="17">
        <v>68014000</v>
      </c>
      <c r="W134" s="17">
        <v>248986000</v>
      </c>
      <c r="X134" s="17">
        <v>248986000</v>
      </c>
      <c r="Y134" s="17">
        <v>248986000</v>
      </c>
      <c r="Z134" s="17">
        <v>248986000</v>
      </c>
    </row>
    <row r="135" spans="1:26" s="23" customFormat="1" ht="22.5" x14ac:dyDescent="0.25">
      <c r="A135" s="15" t="s">
        <v>279</v>
      </c>
      <c r="B135" s="14" t="s">
        <v>280</v>
      </c>
      <c r="C135" s="16" t="s">
        <v>177</v>
      </c>
      <c r="D135" s="15" t="s">
        <v>32</v>
      </c>
      <c r="E135" s="15" t="s">
        <v>154</v>
      </c>
      <c r="F135" s="15" t="s">
        <v>45</v>
      </c>
      <c r="G135" s="15" t="s">
        <v>33</v>
      </c>
      <c r="H135" s="15"/>
      <c r="I135" s="15"/>
      <c r="J135" s="15"/>
      <c r="K135" s="15"/>
      <c r="L135" s="15" t="s">
        <v>281</v>
      </c>
      <c r="M135" s="15" t="s">
        <v>282</v>
      </c>
      <c r="N135" s="15" t="s">
        <v>36</v>
      </c>
      <c r="O135" s="14" t="s">
        <v>178</v>
      </c>
      <c r="P135" s="17">
        <v>168000000</v>
      </c>
      <c r="Q135" s="17">
        <v>0</v>
      </c>
      <c r="R135" s="17">
        <v>0</v>
      </c>
      <c r="S135" s="17">
        <v>168000000</v>
      </c>
      <c r="T135" s="17">
        <v>0</v>
      </c>
      <c r="U135" s="17">
        <v>91733748</v>
      </c>
      <c r="V135" s="17">
        <v>76266252</v>
      </c>
      <c r="W135" s="17">
        <v>91733748</v>
      </c>
      <c r="X135" s="17">
        <v>91733748</v>
      </c>
      <c r="Y135" s="17">
        <v>91733748</v>
      </c>
      <c r="Z135" s="17">
        <v>91733748</v>
      </c>
    </row>
    <row r="136" spans="1:26" s="23" customFormat="1" ht="22.5" x14ac:dyDescent="0.25">
      <c r="A136" s="15" t="s">
        <v>279</v>
      </c>
      <c r="B136" s="14" t="s">
        <v>280</v>
      </c>
      <c r="C136" s="16" t="s">
        <v>414</v>
      </c>
      <c r="D136" s="15" t="s">
        <v>183</v>
      </c>
      <c r="E136" s="15" t="s">
        <v>260</v>
      </c>
      <c r="F136" s="15" t="s">
        <v>185</v>
      </c>
      <c r="G136" s="15" t="s">
        <v>251</v>
      </c>
      <c r="H136" s="15" t="s">
        <v>369</v>
      </c>
      <c r="I136" s="15"/>
      <c r="J136" s="15"/>
      <c r="K136" s="15"/>
      <c r="L136" s="15" t="s">
        <v>281</v>
      </c>
      <c r="M136" s="15" t="s">
        <v>282</v>
      </c>
      <c r="N136" s="15" t="s">
        <v>36</v>
      </c>
      <c r="O136" s="14" t="s">
        <v>370</v>
      </c>
      <c r="P136" s="17">
        <v>11009975000</v>
      </c>
      <c r="Q136" s="17">
        <v>0</v>
      </c>
      <c r="R136" s="17">
        <v>0</v>
      </c>
      <c r="S136" s="17">
        <v>11009975000</v>
      </c>
      <c r="T136" s="17">
        <v>0</v>
      </c>
      <c r="U136" s="17">
        <v>10496298698.379999</v>
      </c>
      <c r="V136" s="17">
        <v>513676301.62</v>
      </c>
      <c r="W136" s="17">
        <v>10493482627.059999</v>
      </c>
      <c r="X136" s="17">
        <v>10317414522.059999</v>
      </c>
      <c r="Y136" s="17">
        <v>9333889738.0699997</v>
      </c>
      <c r="Z136" s="17">
        <v>9333889738.0699997</v>
      </c>
    </row>
    <row r="137" spans="1:26" s="23" customFormat="1" ht="22.5" x14ac:dyDescent="0.25">
      <c r="A137" s="15" t="s">
        <v>279</v>
      </c>
      <c r="B137" s="14" t="s">
        <v>280</v>
      </c>
      <c r="C137" s="16" t="s">
        <v>415</v>
      </c>
      <c r="D137" s="15" t="s">
        <v>183</v>
      </c>
      <c r="E137" s="15" t="s">
        <v>217</v>
      </c>
      <c r="F137" s="15" t="s">
        <v>185</v>
      </c>
      <c r="G137" s="15" t="s">
        <v>248</v>
      </c>
      <c r="H137" s="15" t="s">
        <v>369</v>
      </c>
      <c r="I137" s="15"/>
      <c r="J137" s="15"/>
      <c r="K137" s="15"/>
      <c r="L137" s="15" t="s">
        <v>281</v>
      </c>
      <c r="M137" s="15" t="s">
        <v>282</v>
      </c>
      <c r="N137" s="15" t="s">
        <v>36</v>
      </c>
      <c r="O137" s="14" t="s">
        <v>370</v>
      </c>
      <c r="P137" s="17">
        <v>1271127010</v>
      </c>
      <c r="Q137" s="17">
        <v>0</v>
      </c>
      <c r="R137" s="17">
        <v>0</v>
      </c>
      <c r="S137" s="17">
        <v>1271127010</v>
      </c>
      <c r="T137" s="17">
        <v>0</v>
      </c>
      <c r="U137" s="17">
        <v>1139572640</v>
      </c>
      <c r="V137" s="17">
        <v>131554370</v>
      </c>
      <c r="W137" s="17">
        <v>1139572639</v>
      </c>
      <c r="X137" s="17">
        <v>1100216093</v>
      </c>
      <c r="Y137" s="17">
        <v>1025780064</v>
      </c>
      <c r="Z137" s="17">
        <v>1025780064</v>
      </c>
    </row>
    <row r="138" spans="1:26" s="23" customFormat="1" ht="22.5" x14ac:dyDescent="0.25">
      <c r="A138" s="15" t="s">
        <v>279</v>
      </c>
      <c r="B138" s="14" t="s">
        <v>280</v>
      </c>
      <c r="C138" s="16" t="s">
        <v>415</v>
      </c>
      <c r="D138" s="15" t="s">
        <v>183</v>
      </c>
      <c r="E138" s="15" t="s">
        <v>217</v>
      </c>
      <c r="F138" s="15" t="s">
        <v>185</v>
      </c>
      <c r="G138" s="15" t="s">
        <v>248</v>
      </c>
      <c r="H138" s="15" t="s">
        <v>369</v>
      </c>
      <c r="I138" s="15"/>
      <c r="J138" s="15"/>
      <c r="K138" s="15"/>
      <c r="L138" s="15" t="s">
        <v>281</v>
      </c>
      <c r="M138" s="15" t="s">
        <v>283</v>
      </c>
      <c r="N138" s="15" t="s">
        <v>36</v>
      </c>
      <c r="O138" s="14" t="s">
        <v>370</v>
      </c>
      <c r="P138" s="17">
        <v>4818705038</v>
      </c>
      <c r="Q138" s="17">
        <v>0</v>
      </c>
      <c r="R138" s="17">
        <v>0</v>
      </c>
      <c r="S138" s="17">
        <v>4818705038</v>
      </c>
      <c r="T138" s="17">
        <v>0</v>
      </c>
      <c r="U138" s="17">
        <v>4317988064</v>
      </c>
      <c r="V138" s="17">
        <v>500716974</v>
      </c>
      <c r="W138" s="17">
        <v>4307901427.9300003</v>
      </c>
      <c r="X138" s="17">
        <v>4210854187.9299998</v>
      </c>
      <c r="Y138" s="17">
        <v>3786497451.9299998</v>
      </c>
      <c r="Z138" s="17">
        <v>3786497451.9299998</v>
      </c>
    </row>
    <row r="139" spans="1:26" s="23" customFormat="1" ht="22.5" x14ac:dyDescent="0.25">
      <c r="A139" s="15" t="s">
        <v>279</v>
      </c>
      <c r="B139" s="14" t="s">
        <v>280</v>
      </c>
      <c r="C139" s="16" t="s">
        <v>416</v>
      </c>
      <c r="D139" s="15" t="s">
        <v>183</v>
      </c>
      <c r="E139" s="15" t="s">
        <v>217</v>
      </c>
      <c r="F139" s="15" t="s">
        <v>185</v>
      </c>
      <c r="G139" s="15" t="s">
        <v>251</v>
      </c>
      <c r="H139" s="15" t="s">
        <v>369</v>
      </c>
      <c r="I139" s="15"/>
      <c r="J139" s="15"/>
      <c r="K139" s="15"/>
      <c r="L139" s="15" t="s">
        <v>281</v>
      </c>
      <c r="M139" s="15" t="s">
        <v>282</v>
      </c>
      <c r="N139" s="15" t="s">
        <v>36</v>
      </c>
      <c r="O139" s="14" t="s">
        <v>370</v>
      </c>
      <c r="P139" s="17">
        <v>7820646847</v>
      </c>
      <c r="Q139" s="17">
        <v>0</v>
      </c>
      <c r="R139" s="17">
        <v>0</v>
      </c>
      <c r="S139" s="17">
        <v>7820646847</v>
      </c>
      <c r="T139" s="17">
        <v>0</v>
      </c>
      <c r="U139" s="17">
        <v>7469761722.4200001</v>
      </c>
      <c r="V139" s="17">
        <v>350885124.57999998</v>
      </c>
      <c r="W139" s="17">
        <v>7455499885.8699999</v>
      </c>
      <c r="X139" s="17">
        <v>7455499885.8699999</v>
      </c>
      <c r="Y139" s="17">
        <v>4744809579.0100002</v>
      </c>
      <c r="Z139" s="17">
        <v>4744809579.0100002</v>
      </c>
    </row>
    <row r="140" spans="1:26" s="23" customFormat="1" ht="33.75" x14ac:dyDescent="0.25">
      <c r="A140" s="15" t="s">
        <v>298</v>
      </c>
      <c r="B140" s="14" t="s">
        <v>299</v>
      </c>
      <c r="C140" s="16" t="s">
        <v>31</v>
      </c>
      <c r="D140" s="15" t="s">
        <v>32</v>
      </c>
      <c r="E140" s="15" t="s">
        <v>33</v>
      </c>
      <c r="F140" s="15" t="s">
        <v>33</v>
      </c>
      <c r="G140" s="15" t="s">
        <v>33</v>
      </c>
      <c r="H140" s="15"/>
      <c r="I140" s="15"/>
      <c r="J140" s="15"/>
      <c r="K140" s="15"/>
      <c r="L140" s="15" t="s">
        <v>34</v>
      </c>
      <c r="M140" s="15" t="s">
        <v>35</v>
      </c>
      <c r="N140" s="15" t="s">
        <v>36</v>
      </c>
      <c r="O140" s="14" t="s">
        <v>37</v>
      </c>
      <c r="P140" s="17">
        <v>1985532000000</v>
      </c>
      <c r="Q140" s="17">
        <v>0</v>
      </c>
      <c r="R140" s="17">
        <v>715935034795</v>
      </c>
      <c r="S140" s="17">
        <v>1269596965205</v>
      </c>
      <c r="T140" s="17">
        <v>0</v>
      </c>
      <c r="U140" s="17">
        <v>1217871746417</v>
      </c>
      <c r="V140" s="17">
        <v>51725218788</v>
      </c>
      <c r="W140" s="17">
        <v>1217871746417</v>
      </c>
      <c r="X140" s="17">
        <v>1217870830622</v>
      </c>
      <c r="Y140" s="17">
        <v>1217856722960</v>
      </c>
      <c r="Z140" s="17">
        <v>1217856722960</v>
      </c>
    </row>
    <row r="141" spans="1:26" s="23" customFormat="1" ht="33.75" x14ac:dyDescent="0.25">
      <c r="A141" s="15" t="s">
        <v>298</v>
      </c>
      <c r="B141" s="14" t="s">
        <v>299</v>
      </c>
      <c r="C141" s="16" t="s">
        <v>38</v>
      </c>
      <c r="D141" s="15" t="s">
        <v>32</v>
      </c>
      <c r="E141" s="15" t="s">
        <v>33</v>
      </c>
      <c r="F141" s="15" t="s">
        <v>33</v>
      </c>
      <c r="G141" s="15" t="s">
        <v>39</v>
      </c>
      <c r="H141" s="15"/>
      <c r="I141" s="15"/>
      <c r="J141" s="15"/>
      <c r="K141" s="15"/>
      <c r="L141" s="15" t="s">
        <v>34</v>
      </c>
      <c r="M141" s="15" t="s">
        <v>35</v>
      </c>
      <c r="N141" s="15" t="s">
        <v>36</v>
      </c>
      <c r="O141" s="14" t="s">
        <v>40</v>
      </c>
      <c r="P141" s="17">
        <v>735612000000</v>
      </c>
      <c r="Q141" s="17">
        <v>0</v>
      </c>
      <c r="R141" s="17">
        <v>239211447939</v>
      </c>
      <c r="S141" s="17">
        <v>496400552061</v>
      </c>
      <c r="T141" s="17">
        <v>0</v>
      </c>
      <c r="U141" s="17">
        <v>453509264087.42999</v>
      </c>
      <c r="V141" s="17">
        <v>42891287973.57</v>
      </c>
      <c r="W141" s="17">
        <v>453509264087.42999</v>
      </c>
      <c r="X141" s="17">
        <v>453509264087.42999</v>
      </c>
      <c r="Y141" s="17">
        <v>453509264087.42999</v>
      </c>
      <c r="Z141" s="17">
        <v>453509264087.42999</v>
      </c>
    </row>
    <row r="142" spans="1:26" s="23" customFormat="1" ht="33.75" x14ac:dyDescent="0.25">
      <c r="A142" s="15" t="s">
        <v>298</v>
      </c>
      <c r="B142" s="14" t="s">
        <v>299</v>
      </c>
      <c r="C142" s="16" t="s">
        <v>41</v>
      </c>
      <c r="D142" s="15" t="s">
        <v>32</v>
      </c>
      <c r="E142" s="15" t="s">
        <v>33</v>
      </c>
      <c r="F142" s="15" t="s">
        <v>33</v>
      </c>
      <c r="G142" s="15" t="s">
        <v>42</v>
      </c>
      <c r="H142" s="15"/>
      <c r="I142" s="15"/>
      <c r="J142" s="15"/>
      <c r="K142" s="15"/>
      <c r="L142" s="15" t="s">
        <v>34</v>
      </c>
      <c r="M142" s="15" t="s">
        <v>35</v>
      </c>
      <c r="N142" s="15" t="s">
        <v>36</v>
      </c>
      <c r="O142" s="14" t="s">
        <v>43</v>
      </c>
      <c r="P142" s="17">
        <v>757269000000</v>
      </c>
      <c r="Q142" s="17">
        <v>0</v>
      </c>
      <c r="R142" s="17">
        <v>259917386713</v>
      </c>
      <c r="S142" s="17">
        <v>497351613287</v>
      </c>
      <c r="T142" s="17">
        <v>0</v>
      </c>
      <c r="U142" s="17">
        <v>447415390839</v>
      </c>
      <c r="V142" s="17">
        <v>49936222448</v>
      </c>
      <c r="W142" s="17">
        <v>447415390839</v>
      </c>
      <c r="X142" s="17">
        <v>447411441582</v>
      </c>
      <c r="Y142" s="17">
        <v>447405040736</v>
      </c>
      <c r="Z142" s="17">
        <v>447405040736</v>
      </c>
    </row>
    <row r="143" spans="1:26" s="23" customFormat="1" ht="33.75" x14ac:dyDescent="0.25">
      <c r="A143" s="15" t="s">
        <v>298</v>
      </c>
      <c r="B143" s="14" t="s">
        <v>299</v>
      </c>
      <c r="C143" s="16" t="s">
        <v>301</v>
      </c>
      <c r="D143" s="15" t="s">
        <v>32</v>
      </c>
      <c r="E143" s="15" t="s">
        <v>33</v>
      </c>
      <c r="F143" s="15" t="s">
        <v>39</v>
      </c>
      <c r="G143" s="15" t="s">
        <v>39</v>
      </c>
      <c r="H143" s="15"/>
      <c r="I143" s="15"/>
      <c r="J143" s="15"/>
      <c r="K143" s="15"/>
      <c r="L143" s="15" t="s">
        <v>34</v>
      </c>
      <c r="M143" s="15" t="s">
        <v>35</v>
      </c>
      <c r="N143" s="15" t="s">
        <v>36</v>
      </c>
      <c r="O143" s="14" t="s">
        <v>40</v>
      </c>
      <c r="P143" s="17">
        <v>0</v>
      </c>
      <c r="Q143" s="17">
        <v>740000000</v>
      </c>
      <c r="R143" s="17">
        <v>0</v>
      </c>
      <c r="S143" s="17">
        <v>740000000</v>
      </c>
      <c r="T143" s="17">
        <v>0</v>
      </c>
      <c r="U143" s="17">
        <v>245231600</v>
      </c>
      <c r="V143" s="17">
        <v>494768400</v>
      </c>
      <c r="W143" s="17">
        <v>245231600</v>
      </c>
      <c r="X143" s="17">
        <v>245231600</v>
      </c>
      <c r="Y143" s="17">
        <v>245231600</v>
      </c>
      <c r="Z143" s="17">
        <v>245231600</v>
      </c>
    </row>
    <row r="144" spans="1:26" s="23" customFormat="1" ht="33.75" x14ac:dyDescent="0.25">
      <c r="A144" s="15" t="s">
        <v>298</v>
      </c>
      <c r="B144" s="14" t="s">
        <v>299</v>
      </c>
      <c r="C144" s="16" t="s">
        <v>302</v>
      </c>
      <c r="D144" s="15" t="s">
        <v>32</v>
      </c>
      <c r="E144" s="15" t="s">
        <v>33</v>
      </c>
      <c r="F144" s="15" t="s">
        <v>39</v>
      </c>
      <c r="G144" s="15" t="s">
        <v>42</v>
      </c>
      <c r="H144" s="15"/>
      <c r="I144" s="15"/>
      <c r="J144" s="15"/>
      <c r="K144" s="15"/>
      <c r="L144" s="15" t="s">
        <v>34</v>
      </c>
      <c r="M144" s="15" t="s">
        <v>35</v>
      </c>
      <c r="N144" s="15" t="s">
        <v>36</v>
      </c>
      <c r="O144" s="14" t="s">
        <v>43</v>
      </c>
      <c r="P144" s="17">
        <v>5000000000</v>
      </c>
      <c r="Q144" s="17">
        <v>0</v>
      </c>
      <c r="R144" s="17">
        <v>740000000</v>
      </c>
      <c r="S144" s="17">
        <v>4260000000</v>
      </c>
      <c r="T144" s="17">
        <v>0</v>
      </c>
      <c r="U144" s="17">
        <v>1623652650</v>
      </c>
      <c r="V144" s="17">
        <v>2636347350</v>
      </c>
      <c r="W144" s="17">
        <v>1623652650</v>
      </c>
      <c r="X144" s="17">
        <v>1623652650</v>
      </c>
      <c r="Y144" s="17">
        <v>1623652650</v>
      </c>
      <c r="Z144" s="17">
        <v>1623652650</v>
      </c>
    </row>
    <row r="145" spans="1:26" s="23" customFormat="1" ht="33.75" x14ac:dyDescent="0.25">
      <c r="A145" s="15" t="s">
        <v>298</v>
      </c>
      <c r="B145" s="14" t="s">
        <v>299</v>
      </c>
      <c r="C145" s="16" t="s">
        <v>48</v>
      </c>
      <c r="D145" s="15" t="s">
        <v>32</v>
      </c>
      <c r="E145" s="15" t="s">
        <v>39</v>
      </c>
      <c r="F145" s="15"/>
      <c r="G145" s="15"/>
      <c r="H145" s="15"/>
      <c r="I145" s="15"/>
      <c r="J145" s="15"/>
      <c r="K145" s="15"/>
      <c r="L145" s="15" t="s">
        <v>34</v>
      </c>
      <c r="M145" s="15" t="s">
        <v>35</v>
      </c>
      <c r="N145" s="15" t="s">
        <v>36</v>
      </c>
      <c r="O145" s="14" t="s">
        <v>49</v>
      </c>
      <c r="P145" s="17">
        <v>331865000000</v>
      </c>
      <c r="Q145" s="17">
        <v>2000000000</v>
      </c>
      <c r="R145" s="17">
        <v>0</v>
      </c>
      <c r="S145" s="17">
        <v>333865000000</v>
      </c>
      <c r="T145" s="17">
        <v>0</v>
      </c>
      <c r="U145" s="17">
        <v>312075449928.27002</v>
      </c>
      <c r="V145" s="17">
        <v>21789550071.73</v>
      </c>
      <c r="W145" s="17">
        <v>312075449928.27002</v>
      </c>
      <c r="X145" s="17">
        <v>228912353838.59</v>
      </c>
      <c r="Y145" s="17">
        <v>228893190413.32999</v>
      </c>
      <c r="Z145" s="17">
        <v>228893190413.32999</v>
      </c>
    </row>
    <row r="146" spans="1:26" s="23" customFormat="1" ht="33.75" x14ac:dyDescent="0.25">
      <c r="A146" s="15" t="s">
        <v>298</v>
      </c>
      <c r="B146" s="14" t="s">
        <v>299</v>
      </c>
      <c r="C146" s="16" t="s">
        <v>48</v>
      </c>
      <c r="D146" s="15" t="s">
        <v>32</v>
      </c>
      <c r="E146" s="15" t="s">
        <v>39</v>
      </c>
      <c r="F146" s="15"/>
      <c r="G146" s="15"/>
      <c r="H146" s="15"/>
      <c r="I146" s="15"/>
      <c r="J146" s="15"/>
      <c r="K146" s="15"/>
      <c r="L146" s="15" t="s">
        <v>281</v>
      </c>
      <c r="M146" s="15" t="s">
        <v>282</v>
      </c>
      <c r="N146" s="15" t="s">
        <v>36</v>
      </c>
      <c r="O146" s="14" t="s">
        <v>49</v>
      </c>
      <c r="P146" s="17">
        <v>6847000000</v>
      </c>
      <c r="Q146" s="17">
        <v>0</v>
      </c>
      <c r="R146" s="17">
        <v>0</v>
      </c>
      <c r="S146" s="17">
        <v>6847000000</v>
      </c>
      <c r="T146" s="17">
        <v>0</v>
      </c>
      <c r="U146" s="17">
        <v>6647201913.8599997</v>
      </c>
      <c r="V146" s="17">
        <v>199798086.13999999</v>
      </c>
      <c r="W146" s="17">
        <v>6647201913.8599997</v>
      </c>
      <c r="X146" s="17">
        <v>3028269350</v>
      </c>
      <c r="Y146" s="17">
        <v>3028269350</v>
      </c>
      <c r="Z146" s="17">
        <v>3028269350</v>
      </c>
    </row>
    <row r="147" spans="1:26" s="23" customFormat="1" ht="33.75" x14ac:dyDescent="0.25">
      <c r="A147" s="15" t="s">
        <v>298</v>
      </c>
      <c r="B147" s="14" t="s">
        <v>299</v>
      </c>
      <c r="C147" s="16" t="s">
        <v>48</v>
      </c>
      <c r="D147" s="15" t="s">
        <v>32</v>
      </c>
      <c r="E147" s="15" t="s">
        <v>39</v>
      </c>
      <c r="F147" s="15"/>
      <c r="G147" s="15"/>
      <c r="H147" s="15"/>
      <c r="I147" s="15"/>
      <c r="J147" s="15"/>
      <c r="K147" s="15"/>
      <c r="L147" s="15" t="s">
        <v>281</v>
      </c>
      <c r="M147" s="15" t="s">
        <v>283</v>
      </c>
      <c r="N147" s="15" t="s">
        <v>36</v>
      </c>
      <c r="O147" s="14" t="s">
        <v>49</v>
      </c>
      <c r="P147" s="17">
        <v>3859000000</v>
      </c>
      <c r="Q147" s="17">
        <v>0</v>
      </c>
      <c r="R147" s="17">
        <v>0</v>
      </c>
      <c r="S147" s="17">
        <v>3859000000</v>
      </c>
      <c r="T147" s="17">
        <v>0</v>
      </c>
      <c r="U147" s="17">
        <v>3727839960.8899999</v>
      </c>
      <c r="V147" s="17">
        <v>131160039.11</v>
      </c>
      <c r="W147" s="17">
        <v>3727839960.8899999</v>
      </c>
      <c r="X147" s="17">
        <v>63928607</v>
      </c>
      <c r="Y147" s="17">
        <v>63928607</v>
      </c>
      <c r="Z147" s="17">
        <v>63928607</v>
      </c>
    </row>
    <row r="148" spans="1:26" s="23" customFormat="1" ht="33.75" x14ac:dyDescent="0.25">
      <c r="A148" s="15" t="s">
        <v>298</v>
      </c>
      <c r="B148" s="14" t="s">
        <v>299</v>
      </c>
      <c r="C148" s="16" t="s">
        <v>53</v>
      </c>
      <c r="D148" s="15" t="s">
        <v>32</v>
      </c>
      <c r="E148" s="15" t="s">
        <v>42</v>
      </c>
      <c r="F148" s="15" t="s">
        <v>39</v>
      </c>
      <c r="G148" s="15" t="s">
        <v>39</v>
      </c>
      <c r="H148" s="15"/>
      <c r="I148" s="15"/>
      <c r="J148" s="15"/>
      <c r="K148" s="15"/>
      <c r="L148" s="15" t="s">
        <v>34</v>
      </c>
      <c r="M148" s="15" t="s">
        <v>35</v>
      </c>
      <c r="N148" s="15" t="s">
        <v>36</v>
      </c>
      <c r="O148" s="14" t="s">
        <v>54</v>
      </c>
      <c r="P148" s="17">
        <v>900000000</v>
      </c>
      <c r="Q148" s="17">
        <v>0</v>
      </c>
      <c r="R148" s="17">
        <v>0</v>
      </c>
      <c r="S148" s="17">
        <v>900000000</v>
      </c>
      <c r="T148" s="17">
        <v>0</v>
      </c>
      <c r="U148" s="17">
        <v>452350446.48000002</v>
      </c>
      <c r="V148" s="17">
        <v>447649553.51999998</v>
      </c>
      <c r="W148" s="17">
        <v>452350446.48000002</v>
      </c>
      <c r="X148" s="17">
        <v>452350446.48000002</v>
      </c>
      <c r="Y148" s="17">
        <v>452350446.48000002</v>
      </c>
      <c r="Z148" s="17">
        <v>452350446.48000002</v>
      </c>
    </row>
    <row r="149" spans="1:26" s="23" customFormat="1" ht="33.75" x14ac:dyDescent="0.25">
      <c r="A149" s="15" t="s">
        <v>298</v>
      </c>
      <c r="B149" s="14" t="s">
        <v>299</v>
      </c>
      <c r="C149" s="16" t="s">
        <v>70</v>
      </c>
      <c r="D149" s="15" t="s">
        <v>32</v>
      </c>
      <c r="E149" s="15" t="s">
        <v>42</v>
      </c>
      <c r="F149" s="15" t="s">
        <v>42</v>
      </c>
      <c r="G149" s="15" t="s">
        <v>33</v>
      </c>
      <c r="H149" s="15" t="s">
        <v>71</v>
      </c>
      <c r="I149" s="15"/>
      <c r="J149" s="15"/>
      <c r="K149" s="15"/>
      <c r="L149" s="15" t="s">
        <v>34</v>
      </c>
      <c r="M149" s="15" t="s">
        <v>35</v>
      </c>
      <c r="N149" s="15" t="s">
        <v>36</v>
      </c>
      <c r="O149" s="14" t="s">
        <v>72</v>
      </c>
      <c r="P149" s="17">
        <v>165752000000</v>
      </c>
      <c r="Q149" s="17">
        <v>0</v>
      </c>
      <c r="R149" s="17">
        <v>135994095943</v>
      </c>
      <c r="S149" s="17">
        <v>29757904057</v>
      </c>
      <c r="T149" s="17">
        <v>29757904057</v>
      </c>
      <c r="U149" s="17">
        <v>0</v>
      </c>
      <c r="V149" s="17">
        <v>0</v>
      </c>
      <c r="W149" s="17">
        <v>0</v>
      </c>
      <c r="X149" s="17">
        <v>0</v>
      </c>
      <c r="Y149" s="17">
        <v>0</v>
      </c>
      <c r="Z149" s="17">
        <v>0</v>
      </c>
    </row>
    <row r="150" spans="1:26" s="23" customFormat="1" ht="33.75" x14ac:dyDescent="0.25">
      <c r="A150" s="15" t="s">
        <v>298</v>
      </c>
      <c r="B150" s="14" t="s">
        <v>299</v>
      </c>
      <c r="C150" s="16" t="s">
        <v>144</v>
      </c>
      <c r="D150" s="15" t="s">
        <v>32</v>
      </c>
      <c r="E150" s="15" t="s">
        <v>42</v>
      </c>
      <c r="F150" s="15" t="s">
        <v>45</v>
      </c>
      <c r="G150" s="15" t="s">
        <v>39</v>
      </c>
      <c r="H150" s="15" t="s">
        <v>82</v>
      </c>
      <c r="I150" s="15"/>
      <c r="J150" s="15"/>
      <c r="K150" s="15"/>
      <c r="L150" s="15" t="s">
        <v>34</v>
      </c>
      <c r="M150" s="15" t="s">
        <v>35</v>
      </c>
      <c r="N150" s="15" t="s">
        <v>36</v>
      </c>
      <c r="O150" s="14" t="s">
        <v>145</v>
      </c>
      <c r="P150" s="17">
        <v>11543000000</v>
      </c>
      <c r="Q150" s="17">
        <v>0</v>
      </c>
      <c r="R150" s="17">
        <v>0</v>
      </c>
      <c r="S150" s="17">
        <v>11543000000</v>
      </c>
      <c r="T150" s="17">
        <v>0</v>
      </c>
      <c r="U150" s="17">
        <v>5774089993.7299995</v>
      </c>
      <c r="V150" s="17">
        <v>5768910006.2700005</v>
      </c>
      <c r="W150" s="17">
        <v>5774089993.7299995</v>
      </c>
      <c r="X150" s="17">
        <v>5774089993.7299995</v>
      </c>
      <c r="Y150" s="17">
        <v>5774089993.7299995</v>
      </c>
      <c r="Z150" s="17">
        <v>5774089993.7299995</v>
      </c>
    </row>
    <row r="151" spans="1:26" s="23" customFormat="1" ht="33.75" x14ac:dyDescent="0.25">
      <c r="A151" s="15" t="s">
        <v>298</v>
      </c>
      <c r="B151" s="14" t="s">
        <v>299</v>
      </c>
      <c r="C151" s="16" t="s">
        <v>156</v>
      </c>
      <c r="D151" s="15" t="s">
        <v>32</v>
      </c>
      <c r="E151" s="15" t="s">
        <v>42</v>
      </c>
      <c r="F151" s="15" t="s">
        <v>35</v>
      </c>
      <c r="G151" s="15"/>
      <c r="H151" s="15"/>
      <c r="I151" s="15"/>
      <c r="J151" s="15"/>
      <c r="K151" s="15"/>
      <c r="L151" s="15" t="s">
        <v>34</v>
      </c>
      <c r="M151" s="15" t="s">
        <v>35</v>
      </c>
      <c r="N151" s="15" t="s">
        <v>36</v>
      </c>
      <c r="O151" s="14" t="s">
        <v>157</v>
      </c>
      <c r="P151" s="17">
        <v>0</v>
      </c>
      <c r="Q151" s="17">
        <v>32386095943</v>
      </c>
      <c r="R151" s="17">
        <v>0</v>
      </c>
      <c r="S151" s="17">
        <v>32386095943</v>
      </c>
      <c r="T151" s="17">
        <v>0</v>
      </c>
      <c r="U151" s="17">
        <v>29480618453.43</v>
      </c>
      <c r="V151" s="17">
        <v>2905477489.5700002</v>
      </c>
      <c r="W151" s="17">
        <v>29480618453.43</v>
      </c>
      <c r="X151" s="17">
        <v>15708960609.43</v>
      </c>
      <c r="Y151" s="17">
        <v>15708960609.43</v>
      </c>
      <c r="Z151" s="17">
        <v>15708960609.43</v>
      </c>
    </row>
    <row r="152" spans="1:26" s="23" customFormat="1" ht="33.75" x14ac:dyDescent="0.25">
      <c r="A152" s="15" t="s">
        <v>298</v>
      </c>
      <c r="B152" s="14" t="s">
        <v>299</v>
      </c>
      <c r="C152" s="16" t="s">
        <v>303</v>
      </c>
      <c r="D152" s="15" t="s">
        <v>32</v>
      </c>
      <c r="E152" s="15" t="s">
        <v>304</v>
      </c>
      <c r="F152" s="15" t="s">
        <v>45</v>
      </c>
      <c r="G152" s="15"/>
      <c r="H152" s="15"/>
      <c r="I152" s="15"/>
      <c r="J152" s="15"/>
      <c r="K152" s="15"/>
      <c r="L152" s="15" t="s">
        <v>34</v>
      </c>
      <c r="M152" s="15" t="s">
        <v>35</v>
      </c>
      <c r="N152" s="15" t="s">
        <v>36</v>
      </c>
      <c r="O152" s="14" t="s">
        <v>305</v>
      </c>
      <c r="P152" s="17">
        <v>41752000000</v>
      </c>
      <c r="Q152" s="17">
        <v>0</v>
      </c>
      <c r="R152" s="17">
        <v>0</v>
      </c>
      <c r="S152" s="17">
        <v>41752000000</v>
      </c>
      <c r="T152" s="17">
        <v>0</v>
      </c>
      <c r="U152" s="17">
        <v>41608945390</v>
      </c>
      <c r="V152" s="17">
        <v>143054610</v>
      </c>
      <c r="W152" s="17">
        <v>41608945390</v>
      </c>
      <c r="X152" s="17">
        <v>40795660649</v>
      </c>
      <c r="Y152" s="17">
        <v>40795660649</v>
      </c>
      <c r="Z152" s="17">
        <v>40795660649</v>
      </c>
    </row>
    <row r="153" spans="1:26" s="23" customFormat="1" ht="33.75" x14ac:dyDescent="0.25">
      <c r="A153" s="15" t="s">
        <v>298</v>
      </c>
      <c r="B153" s="14" t="s">
        <v>299</v>
      </c>
      <c r="C153" s="16" t="s">
        <v>173</v>
      </c>
      <c r="D153" s="15" t="s">
        <v>32</v>
      </c>
      <c r="E153" s="15" t="s">
        <v>154</v>
      </c>
      <c r="F153" s="15" t="s">
        <v>33</v>
      </c>
      <c r="G153" s="15"/>
      <c r="H153" s="15"/>
      <c r="I153" s="15"/>
      <c r="J153" s="15"/>
      <c r="K153" s="15"/>
      <c r="L153" s="15" t="s">
        <v>34</v>
      </c>
      <c r="M153" s="15" t="s">
        <v>35</v>
      </c>
      <c r="N153" s="15" t="s">
        <v>36</v>
      </c>
      <c r="O153" s="14" t="s">
        <v>174</v>
      </c>
      <c r="P153" s="17">
        <v>5478000000</v>
      </c>
      <c r="Q153" s="17">
        <v>1000000000</v>
      </c>
      <c r="R153" s="17">
        <v>0</v>
      </c>
      <c r="S153" s="17">
        <v>6478000000</v>
      </c>
      <c r="T153" s="17">
        <v>0</v>
      </c>
      <c r="U153" s="17">
        <v>6033691270.1700001</v>
      </c>
      <c r="V153" s="17">
        <v>444308729.82999998</v>
      </c>
      <c r="W153" s="17">
        <v>6033691270.1700001</v>
      </c>
      <c r="X153" s="17">
        <v>6033150633.1700001</v>
      </c>
      <c r="Y153" s="17">
        <v>6033150633.1700001</v>
      </c>
      <c r="Z153" s="17">
        <v>6033150633.1700001</v>
      </c>
    </row>
    <row r="154" spans="1:26" s="23" customFormat="1" ht="33.75" x14ac:dyDescent="0.25">
      <c r="A154" s="15" t="s">
        <v>298</v>
      </c>
      <c r="B154" s="14" t="s">
        <v>299</v>
      </c>
      <c r="C154" s="16" t="s">
        <v>175</v>
      </c>
      <c r="D154" s="15" t="s">
        <v>32</v>
      </c>
      <c r="E154" s="15" t="s">
        <v>154</v>
      </c>
      <c r="F154" s="15" t="s">
        <v>42</v>
      </c>
      <c r="G154" s="15"/>
      <c r="H154" s="15"/>
      <c r="I154" s="15"/>
      <c r="J154" s="15"/>
      <c r="K154" s="15"/>
      <c r="L154" s="15" t="s">
        <v>34</v>
      </c>
      <c r="M154" s="15" t="s">
        <v>35</v>
      </c>
      <c r="N154" s="15" t="s">
        <v>36</v>
      </c>
      <c r="O154" s="14" t="s">
        <v>176</v>
      </c>
      <c r="P154" s="17">
        <v>212000000</v>
      </c>
      <c r="Q154" s="17">
        <v>0</v>
      </c>
      <c r="R154" s="17">
        <v>0</v>
      </c>
      <c r="S154" s="17">
        <v>212000000</v>
      </c>
      <c r="T154" s="17">
        <v>0</v>
      </c>
      <c r="U154" s="17">
        <v>46928924.359999999</v>
      </c>
      <c r="V154" s="17">
        <v>165071075.63999999</v>
      </c>
      <c r="W154" s="17">
        <v>46928924.359999999</v>
      </c>
      <c r="X154" s="17">
        <v>46729724.359999999</v>
      </c>
      <c r="Y154" s="17">
        <v>46729724.359999999</v>
      </c>
      <c r="Z154" s="17">
        <v>46729724.359999999</v>
      </c>
    </row>
    <row r="155" spans="1:26" s="23" customFormat="1" ht="33.75" x14ac:dyDescent="0.25">
      <c r="A155" s="15" t="s">
        <v>298</v>
      </c>
      <c r="B155" s="14" t="s">
        <v>299</v>
      </c>
      <c r="C155" s="16" t="s">
        <v>177</v>
      </c>
      <c r="D155" s="15" t="s">
        <v>32</v>
      </c>
      <c r="E155" s="15" t="s">
        <v>154</v>
      </c>
      <c r="F155" s="15" t="s">
        <v>45</v>
      </c>
      <c r="G155" s="15" t="s">
        <v>33</v>
      </c>
      <c r="H155" s="15"/>
      <c r="I155" s="15"/>
      <c r="J155" s="15"/>
      <c r="K155" s="15"/>
      <c r="L155" s="15" t="s">
        <v>34</v>
      </c>
      <c r="M155" s="15" t="s">
        <v>73</v>
      </c>
      <c r="N155" s="15" t="s">
        <v>74</v>
      </c>
      <c r="O155" s="14" t="s">
        <v>178</v>
      </c>
      <c r="P155" s="17">
        <v>9000000000</v>
      </c>
      <c r="Q155" s="17">
        <v>0</v>
      </c>
      <c r="R155" s="17">
        <v>0</v>
      </c>
      <c r="S155" s="17">
        <v>9000000000</v>
      </c>
      <c r="T155" s="17">
        <v>0</v>
      </c>
      <c r="U155" s="17">
        <v>7822634248</v>
      </c>
      <c r="V155" s="17">
        <v>1177365752</v>
      </c>
      <c r="W155" s="17">
        <v>7822634248</v>
      </c>
      <c r="X155" s="17">
        <v>7822634248</v>
      </c>
      <c r="Y155" s="17">
        <v>7822634248</v>
      </c>
      <c r="Z155" s="17">
        <v>7822634248</v>
      </c>
    </row>
    <row r="156" spans="1:26" s="23" customFormat="1" ht="33.75" x14ac:dyDescent="0.25">
      <c r="A156" s="15" t="s">
        <v>298</v>
      </c>
      <c r="B156" s="14" t="s">
        <v>299</v>
      </c>
      <c r="C156" s="16" t="s">
        <v>177</v>
      </c>
      <c r="D156" s="15" t="s">
        <v>32</v>
      </c>
      <c r="E156" s="15" t="s">
        <v>154</v>
      </c>
      <c r="F156" s="15" t="s">
        <v>45</v>
      </c>
      <c r="G156" s="15" t="s">
        <v>33</v>
      </c>
      <c r="H156" s="15"/>
      <c r="I156" s="15"/>
      <c r="J156" s="15"/>
      <c r="K156" s="15"/>
      <c r="L156" s="15" t="s">
        <v>281</v>
      </c>
      <c r="M156" s="15" t="s">
        <v>283</v>
      </c>
      <c r="N156" s="15" t="s">
        <v>36</v>
      </c>
      <c r="O156" s="14" t="s">
        <v>178</v>
      </c>
      <c r="P156" s="17">
        <v>208000000</v>
      </c>
      <c r="Q156" s="17">
        <v>0</v>
      </c>
      <c r="R156" s="17">
        <v>0</v>
      </c>
      <c r="S156" s="17">
        <v>208000000</v>
      </c>
      <c r="T156" s="17">
        <v>0</v>
      </c>
      <c r="U156" s="17">
        <v>0</v>
      </c>
      <c r="V156" s="17">
        <v>208000000</v>
      </c>
      <c r="W156" s="17">
        <v>0</v>
      </c>
      <c r="X156" s="17">
        <v>0</v>
      </c>
      <c r="Y156" s="17">
        <v>0</v>
      </c>
      <c r="Z156" s="17">
        <v>0</v>
      </c>
    </row>
    <row r="157" spans="1:26" s="23" customFormat="1" ht="33.75" x14ac:dyDescent="0.25">
      <c r="A157" s="15" t="s">
        <v>298</v>
      </c>
      <c r="B157" s="14" t="s">
        <v>299</v>
      </c>
      <c r="C157" s="16" t="s">
        <v>417</v>
      </c>
      <c r="D157" s="15" t="s">
        <v>183</v>
      </c>
      <c r="E157" s="15" t="s">
        <v>213</v>
      </c>
      <c r="F157" s="15" t="s">
        <v>185</v>
      </c>
      <c r="G157" s="15" t="s">
        <v>192</v>
      </c>
      <c r="H157" s="15" t="s">
        <v>384</v>
      </c>
      <c r="I157" s="15"/>
      <c r="J157" s="15"/>
      <c r="K157" s="15"/>
      <c r="L157" s="15" t="s">
        <v>34</v>
      </c>
      <c r="M157" s="15" t="s">
        <v>35</v>
      </c>
      <c r="N157" s="15" t="s">
        <v>36</v>
      </c>
      <c r="O157" s="14" t="s">
        <v>385</v>
      </c>
      <c r="P157" s="17">
        <v>4000000000</v>
      </c>
      <c r="Q157" s="17">
        <v>0</v>
      </c>
      <c r="R157" s="17">
        <v>36743939</v>
      </c>
      <c r="S157" s="17">
        <v>3963256061</v>
      </c>
      <c r="T157" s="17">
        <v>0</v>
      </c>
      <c r="U157" s="17">
        <v>3959517254</v>
      </c>
      <c r="V157" s="17">
        <v>3738807</v>
      </c>
      <c r="W157" s="17">
        <v>3959517254</v>
      </c>
      <c r="X157" s="17">
        <v>1684431455</v>
      </c>
      <c r="Y157" s="17">
        <v>1684431455</v>
      </c>
      <c r="Z157" s="17">
        <v>1684431455</v>
      </c>
    </row>
    <row r="158" spans="1:26" s="23" customFormat="1" ht="33.75" x14ac:dyDescent="0.25">
      <c r="A158" s="15" t="s">
        <v>298</v>
      </c>
      <c r="B158" s="14" t="s">
        <v>299</v>
      </c>
      <c r="C158" s="16" t="s">
        <v>418</v>
      </c>
      <c r="D158" s="15" t="s">
        <v>183</v>
      </c>
      <c r="E158" s="15" t="s">
        <v>213</v>
      </c>
      <c r="F158" s="15" t="s">
        <v>185</v>
      </c>
      <c r="G158" s="15" t="s">
        <v>248</v>
      </c>
      <c r="H158" s="15" t="s">
        <v>384</v>
      </c>
      <c r="I158" s="15"/>
      <c r="J158" s="15"/>
      <c r="K158" s="15"/>
      <c r="L158" s="15" t="s">
        <v>34</v>
      </c>
      <c r="M158" s="15" t="s">
        <v>35</v>
      </c>
      <c r="N158" s="15" t="s">
        <v>36</v>
      </c>
      <c r="O158" s="14" t="s">
        <v>385</v>
      </c>
      <c r="P158" s="17">
        <v>33000000000</v>
      </c>
      <c r="Q158" s="17">
        <v>0</v>
      </c>
      <c r="R158" s="17">
        <v>2839862457</v>
      </c>
      <c r="S158" s="17">
        <v>30160137543</v>
      </c>
      <c r="T158" s="17">
        <v>0</v>
      </c>
      <c r="U158" s="17">
        <v>28894440287.189999</v>
      </c>
      <c r="V158" s="17">
        <v>1265697255.8099999</v>
      </c>
      <c r="W158" s="17">
        <v>28894440287.189999</v>
      </c>
      <c r="X158" s="17">
        <v>20435520219.299999</v>
      </c>
      <c r="Y158" s="17">
        <v>20435520219.299999</v>
      </c>
      <c r="Z158" s="17">
        <v>20435520219.299999</v>
      </c>
    </row>
    <row r="159" spans="1:26" s="23" customFormat="1" ht="33.75" x14ac:dyDescent="0.25">
      <c r="A159" s="15" t="s">
        <v>298</v>
      </c>
      <c r="B159" s="14" t="s">
        <v>299</v>
      </c>
      <c r="C159" s="16" t="s">
        <v>419</v>
      </c>
      <c r="D159" s="15" t="s">
        <v>183</v>
      </c>
      <c r="E159" s="15" t="s">
        <v>213</v>
      </c>
      <c r="F159" s="15" t="s">
        <v>185</v>
      </c>
      <c r="G159" s="15" t="s">
        <v>251</v>
      </c>
      <c r="H159" s="15" t="s">
        <v>384</v>
      </c>
      <c r="I159" s="15"/>
      <c r="J159" s="15"/>
      <c r="K159" s="15"/>
      <c r="L159" s="15" t="s">
        <v>34</v>
      </c>
      <c r="M159" s="15" t="s">
        <v>35</v>
      </c>
      <c r="N159" s="15" t="s">
        <v>36</v>
      </c>
      <c r="O159" s="14" t="s">
        <v>385</v>
      </c>
      <c r="P159" s="17">
        <v>60480371005</v>
      </c>
      <c r="Q159" s="17">
        <v>3023456037</v>
      </c>
      <c r="R159" s="17">
        <v>0</v>
      </c>
      <c r="S159" s="17">
        <v>63503827042</v>
      </c>
      <c r="T159" s="17">
        <v>0</v>
      </c>
      <c r="U159" s="17">
        <v>61949006781.370003</v>
      </c>
      <c r="V159" s="17">
        <v>1554820260.6300001</v>
      </c>
      <c r="W159" s="17">
        <v>61949006781.370003</v>
      </c>
      <c r="X159" s="17">
        <v>41361070022.540001</v>
      </c>
      <c r="Y159" s="17">
        <v>41361070022.540001</v>
      </c>
      <c r="Z159" s="17">
        <v>41361070022.540001</v>
      </c>
    </row>
    <row r="160" spans="1:26" s="23" customFormat="1" ht="33.75" x14ac:dyDescent="0.25">
      <c r="A160" s="15" t="s">
        <v>298</v>
      </c>
      <c r="B160" s="14" t="s">
        <v>299</v>
      </c>
      <c r="C160" s="16" t="s">
        <v>420</v>
      </c>
      <c r="D160" s="15" t="s">
        <v>183</v>
      </c>
      <c r="E160" s="15" t="s">
        <v>213</v>
      </c>
      <c r="F160" s="15" t="s">
        <v>185</v>
      </c>
      <c r="G160" s="15" t="s">
        <v>35</v>
      </c>
      <c r="H160" s="15" t="s">
        <v>384</v>
      </c>
      <c r="I160" s="15"/>
      <c r="J160" s="15"/>
      <c r="K160" s="15"/>
      <c r="L160" s="15" t="s">
        <v>34</v>
      </c>
      <c r="M160" s="15" t="s">
        <v>35</v>
      </c>
      <c r="N160" s="15" t="s">
        <v>36</v>
      </c>
      <c r="O160" s="14" t="s">
        <v>385</v>
      </c>
      <c r="P160" s="17">
        <v>3000000000</v>
      </c>
      <c r="Q160" s="17">
        <v>0</v>
      </c>
      <c r="R160" s="17">
        <v>183593580</v>
      </c>
      <c r="S160" s="17">
        <v>2816406420</v>
      </c>
      <c r="T160" s="17">
        <v>0</v>
      </c>
      <c r="U160" s="17">
        <v>2781030038</v>
      </c>
      <c r="V160" s="17">
        <v>35376382</v>
      </c>
      <c r="W160" s="17">
        <v>2781030038</v>
      </c>
      <c r="X160" s="17">
        <v>2556249530</v>
      </c>
      <c r="Y160" s="17">
        <v>2556249530</v>
      </c>
      <c r="Z160" s="17">
        <v>2556249530</v>
      </c>
    </row>
    <row r="161" spans="1:26" s="23" customFormat="1" ht="33.75" x14ac:dyDescent="0.25">
      <c r="A161" s="15" t="s">
        <v>298</v>
      </c>
      <c r="B161" s="14" t="s">
        <v>299</v>
      </c>
      <c r="C161" s="16" t="s">
        <v>421</v>
      </c>
      <c r="D161" s="15" t="s">
        <v>183</v>
      </c>
      <c r="E161" s="15" t="s">
        <v>217</v>
      </c>
      <c r="F161" s="15" t="s">
        <v>185</v>
      </c>
      <c r="G161" s="15" t="s">
        <v>221</v>
      </c>
      <c r="H161" s="15" t="s">
        <v>373</v>
      </c>
      <c r="I161" s="15"/>
      <c r="J161" s="15"/>
      <c r="K161" s="15"/>
      <c r="L161" s="15" t="s">
        <v>34</v>
      </c>
      <c r="M161" s="15" t="s">
        <v>35</v>
      </c>
      <c r="N161" s="15" t="s">
        <v>36</v>
      </c>
      <c r="O161" s="14" t="s">
        <v>374</v>
      </c>
      <c r="P161" s="17">
        <v>11000000000</v>
      </c>
      <c r="Q161" s="17">
        <v>0</v>
      </c>
      <c r="R161" s="17">
        <v>212139938</v>
      </c>
      <c r="S161" s="17">
        <v>10787860062</v>
      </c>
      <c r="T161" s="17">
        <v>0.6</v>
      </c>
      <c r="U161" s="17">
        <v>10303275275.629999</v>
      </c>
      <c r="V161" s="17">
        <v>484584785.76999998</v>
      </c>
      <c r="W161" s="17">
        <v>10303275275.629999</v>
      </c>
      <c r="X161" s="17">
        <v>690451238.61000001</v>
      </c>
      <c r="Y161" s="17">
        <v>690451238.61000001</v>
      </c>
      <c r="Z161" s="17">
        <v>690451238.61000001</v>
      </c>
    </row>
    <row r="162" spans="1:26" s="23" customFormat="1" ht="22.5" x14ac:dyDescent="0.25">
      <c r="A162" s="15" t="s">
        <v>318</v>
      </c>
      <c r="B162" s="14" t="s">
        <v>319</v>
      </c>
      <c r="C162" s="16" t="s">
        <v>31</v>
      </c>
      <c r="D162" s="15" t="s">
        <v>32</v>
      </c>
      <c r="E162" s="15" t="s">
        <v>33</v>
      </c>
      <c r="F162" s="15" t="s">
        <v>33</v>
      </c>
      <c r="G162" s="15" t="s">
        <v>33</v>
      </c>
      <c r="H162" s="15"/>
      <c r="I162" s="15"/>
      <c r="J162" s="15"/>
      <c r="K162" s="15"/>
      <c r="L162" s="15" t="s">
        <v>34</v>
      </c>
      <c r="M162" s="15" t="s">
        <v>35</v>
      </c>
      <c r="N162" s="15" t="s">
        <v>36</v>
      </c>
      <c r="O162" s="14" t="s">
        <v>37</v>
      </c>
      <c r="P162" s="17">
        <v>14971000000</v>
      </c>
      <c r="Q162" s="17">
        <v>270000000</v>
      </c>
      <c r="R162" s="17">
        <v>202498798</v>
      </c>
      <c r="S162" s="17">
        <v>15038501202</v>
      </c>
      <c r="T162" s="17">
        <v>0</v>
      </c>
      <c r="U162" s="17">
        <v>14612095466</v>
      </c>
      <c r="V162" s="17">
        <v>426405736</v>
      </c>
      <c r="W162" s="17">
        <v>14612095466</v>
      </c>
      <c r="X162" s="17">
        <v>14612095466</v>
      </c>
      <c r="Y162" s="17">
        <v>14605270309</v>
      </c>
      <c r="Z162" s="17">
        <v>14605270309</v>
      </c>
    </row>
    <row r="163" spans="1:26" s="23" customFormat="1" ht="22.5" x14ac:dyDescent="0.25">
      <c r="A163" s="15" t="s">
        <v>318</v>
      </c>
      <c r="B163" s="14" t="s">
        <v>319</v>
      </c>
      <c r="C163" s="16" t="s">
        <v>38</v>
      </c>
      <c r="D163" s="15" t="s">
        <v>32</v>
      </c>
      <c r="E163" s="15" t="s">
        <v>33</v>
      </c>
      <c r="F163" s="15" t="s">
        <v>33</v>
      </c>
      <c r="G163" s="15" t="s">
        <v>39</v>
      </c>
      <c r="H163" s="15"/>
      <c r="I163" s="15"/>
      <c r="J163" s="15"/>
      <c r="K163" s="15"/>
      <c r="L163" s="15" t="s">
        <v>34</v>
      </c>
      <c r="M163" s="15" t="s">
        <v>35</v>
      </c>
      <c r="N163" s="15" t="s">
        <v>36</v>
      </c>
      <c r="O163" s="14" t="s">
        <v>40</v>
      </c>
      <c r="P163" s="17">
        <v>5425000000</v>
      </c>
      <c r="Q163" s="17">
        <v>97800000</v>
      </c>
      <c r="R163" s="17">
        <v>0</v>
      </c>
      <c r="S163" s="17">
        <v>5522800000</v>
      </c>
      <c r="T163" s="17">
        <v>0</v>
      </c>
      <c r="U163" s="17">
        <v>5329690378</v>
      </c>
      <c r="V163" s="17">
        <v>193109622</v>
      </c>
      <c r="W163" s="17">
        <v>5329690378</v>
      </c>
      <c r="X163" s="17">
        <v>5329690378</v>
      </c>
      <c r="Y163" s="17">
        <v>5329690378</v>
      </c>
      <c r="Z163" s="17">
        <v>5329690378</v>
      </c>
    </row>
    <row r="164" spans="1:26" s="23" customFormat="1" ht="22.5" x14ac:dyDescent="0.25">
      <c r="A164" s="15" t="s">
        <v>318</v>
      </c>
      <c r="B164" s="14" t="s">
        <v>319</v>
      </c>
      <c r="C164" s="16" t="s">
        <v>41</v>
      </c>
      <c r="D164" s="15" t="s">
        <v>32</v>
      </c>
      <c r="E164" s="15" t="s">
        <v>33</v>
      </c>
      <c r="F164" s="15" t="s">
        <v>33</v>
      </c>
      <c r="G164" s="15" t="s">
        <v>42</v>
      </c>
      <c r="H164" s="15"/>
      <c r="I164" s="15"/>
      <c r="J164" s="15"/>
      <c r="K164" s="15"/>
      <c r="L164" s="15" t="s">
        <v>34</v>
      </c>
      <c r="M164" s="15" t="s">
        <v>35</v>
      </c>
      <c r="N164" s="15" t="s">
        <v>36</v>
      </c>
      <c r="O164" s="14" t="s">
        <v>43</v>
      </c>
      <c r="P164" s="17">
        <v>1011000000</v>
      </c>
      <c r="Q164" s="17">
        <v>442200000</v>
      </c>
      <c r="R164" s="17">
        <v>0</v>
      </c>
      <c r="S164" s="17">
        <v>1453200000</v>
      </c>
      <c r="T164" s="17">
        <v>0</v>
      </c>
      <c r="U164" s="17">
        <v>1137220103</v>
      </c>
      <c r="V164" s="17">
        <v>315979897</v>
      </c>
      <c r="W164" s="17">
        <v>1137220103</v>
      </c>
      <c r="X164" s="17">
        <v>1137220103</v>
      </c>
      <c r="Y164" s="17">
        <v>1137220103</v>
      </c>
      <c r="Z164" s="17">
        <v>1137220103</v>
      </c>
    </row>
    <row r="165" spans="1:26" s="23" customFormat="1" ht="22.5" x14ac:dyDescent="0.25">
      <c r="A165" s="15" t="s">
        <v>318</v>
      </c>
      <c r="B165" s="14" t="s">
        <v>319</v>
      </c>
      <c r="C165" s="16" t="s">
        <v>48</v>
      </c>
      <c r="D165" s="15" t="s">
        <v>32</v>
      </c>
      <c r="E165" s="15" t="s">
        <v>39</v>
      </c>
      <c r="F165" s="15"/>
      <c r="G165" s="15"/>
      <c r="H165" s="15"/>
      <c r="I165" s="15"/>
      <c r="J165" s="15"/>
      <c r="K165" s="15"/>
      <c r="L165" s="15" t="s">
        <v>34</v>
      </c>
      <c r="M165" s="15" t="s">
        <v>35</v>
      </c>
      <c r="N165" s="15" t="s">
        <v>36</v>
      </c>
      <c r="O165" s="14" t="s">
        <v>49</v>
      </c>
      <c r="P165" s="17">
        <v>2357000000</v>
      </c>
      <c r="Q165" s="17">
        <v>27914405</v>
      </c>
      <c r="R165" s="17">
        <v>0</v>
      </c>
      <c r="S165" s="17">
        <v>2384914405</v>
      </c>
      <c r="T165" s="17">
        <v>0</v>
      </c>
      <c r="U165" s="17">
        <v>2163976620.8600001</v>
      </c>
      <c r="V165" s="17">
        <v>220937784.13999999</v>
      </c>
      <c r="W165" s="17">
        <v>2163976620.8600001</v>
      </c>
      <c r="X165" s="17">
        <v>2150498373.6300001</v>
      </c>
      <c r="Y165" s="17">
        <v>2124760376.0799999</v>
      </c>
      <c r="Z165" s="17">
        <v>2124760376.0799999</v>
      </c>
    </row>
    <row r="166" spans="1:26" s="23" customFormat="1" ht="22.5" x14ac:dyDescent="0.25">
      <c r="A166" s="15" t="s">
        <v>318</v>
      </c>
      <c r="B166" s="14" t="s">
        <v>319</v>
      </c>
      <c r="C166" s="16" t="s">
        <v>70</v>
      </c>
      <c r="D166" s="15" t="s">
        <v>32</v>
      </c>
      <c r="E166" s="15" t="s">
        <v>42</v>
      </c>
      <c r="F166" s="15" t="s">
        <v>42</v>
      </c>
      <c r="G166" s="15" t="s">
        <v>33</v>
      </c>
      <c r="H166" s="15" t="s">
        <v>71</v>
      </c>
      <c r="I166" s="15"/>
      <c r="J166" s="15"/>
      <c r="K166" s="15"/>
      <c r="L166" s="15" t="s">
        <v>34</v>
      </c>
      <c r="M166" s="15" t="s">
        <v>35</v>
      </c>
      <c r="N166" s="15" t="s">
        <v>36</v>
      </c>
      <c r="O166" s="14" t="s">
        <v>72</v>
      </c>
      <c r="P166" s="17">
        <v>4375000000</v>
      </c>
      <c r="Q166" s="17">
        <v>0</v>
      </c>
      <c r="R166" s="17">
        <v>3137934008</v>
      </c>
      <c r="S166" s="17">
        <v>1237065992</v>
      </c>
      <c r="T166" s="17">
        <v>1237065992</v>
      </c>
      <c r="U166" s="17">
        <v>0</v>
      </c>
      <c r="V166" s="17">
        <v>0</v>
      </c>
      <c r="W166" s="17">
        <v>0</v>
      </c>
      <c r="X166" s="17">
        <v>0</v>
      </c>
      <c r="Y166" s="17">
        <v>0</v>
      </c>
      <c r="Z166" s="17">
        <v>0</v>
      </c>
    </row>
    <row r="167" spans="1:26" s="23" customFormat="1" ht="22.5" x14ac:dyDescent="0.25">
      <c r="A167" s="15" t="s">
        <v>318</v>
      </c>
      <c r="B167" s="14" t="s">
        <v>319</v>
      </c>
      <c r="C167" s="16" t="s">
        <v>144</v>
      </c>
      <c r="D167" s="15" t="s">
        <v>32</v>
      </c>
      <c r="E167" s="15" t="s">
        <v>42</v>
      </c>
      <c r="F167" s="15" t="s">
        <v>45</v>
      </c>
      <c r="G167" s="15" t="s">
        <v>39</v>
      </c>
      <c r="H167" s="15" t="s">
        <v>82</v>
      </c>
      <c r="I167" s="15"/>
      <c r="J167" s="15"/>
      <c r="K167" s="15"/>
      <c r="L167" s="15" t="s">
        <v>34</v>
      </c>
      <c r="M167" s="15" t="s">
        <v>35</v>
      </c>
      <c r="N167" s="15" t="s">
        <v>36</v>
      </c>
      <c r="O167" s="14" t="s">
        <v>145</v>
      </c>
      <c r="P167" s="17">
        <v>35000000</v>
      </c>
      <c r="Q167" s="17">
        <v>102498798</v>
      </c>
      <c r="R167" s="17">
        <v>0</v>
      </c>
      <c r="S167" s="17">
        <v>137498798</v>
      </c>
      <c r="T167" s="17">
        <v>0</v>
      </c>
      <c r="U167" s="17">
        <v>97433591</v>
      </c>
      <c r="V167" s="17">
        <v>40065207</v>
      </c>
      <c r="W167" s="17">
        <v>97433591</v>
      </c>
      <c r="X167" s="17">
        <v>97433591</v>
      </c>
      <c r="Y167" s="17">
        <v>97433591</v>
      </c>
      <c r="Z167" s="17">
        <v>97433591</v>
      </c>
    </row>
    <row r="168" spans="1:26" s="23" customFormat="1" ht="22.5" x14ac:dyDescent="0.25">
      <c r="A168" s="15" t="s">
        <v>318</v>
      </c>
      <c r="B168" s="14" t="s">
        <v>319</v>
      </c>
      <c r="C168" s="16" t="s">
        <v>173</v>
      </c>
      <c r="D168" s="15" t="s">
        <v>32</v>
      </c>
      <c r="E168" s="15" t="s">
        <v>154</v>
      </c>
      <c r="F168" s="15" t="s">
        <v>33</v>
      </c>
      <c r="G168" s="15"/>
      <c r="H168" s="15"/>
      <c r="I168" s="15"/>
      <c r="J168" s="15"/>
      <c r="K168" s="15"/>
      <c r="L168" s="15" t="s">
        <v>34</v>
      </c>
      <c r="M168" s="15" t="s">
        <v>35</v>
      </c>
      <c r="N168" s="15" t="s">
        <v>36</v>
      </c>
      <c r="O168" s="14" t="s">
        <v>174</v>
      </c>
      <c r="P168" s="17">
        <v>65000000</v>
      </c>
      <c r="Q168" s="17">
        <v>0</v>
      </c>
      <c r="R168" s="17">
        <v>39209000</v>
      </c>
      <c r="S168" s="17">
        <v>25791000</v>
      </c>
      <c r="T168" s="17">
        <v>0</v>
      </c>
      <c r="U168" s="17">
        <v>25789000</v>
      </c>
      <c r="V168" s="17">
        <v>2000</v>
      </c>
      <c r="W168" s="17">
        <v>25789000</v>
      </c>
      <c r="X168" s="17">
        <v>25789000</v>
      </c>
      <c r="Y168" s="17">
        <v>25789000</v>
      </c>
      <c r="Z168" s="17">
        <v>25789000</v>
      </c>
    </row>
    <row r="169" spans="1:26" s="23" customFormat="1" ht="22.5" x14ac:dyDescent="0.25">
      <c r="A169" s="15" t="s">
        <v>318</v>
      </c>
      <c r="B169" s="14" t="s">
        <v>319</v>
      </c>
      <c r="C169" s="16" t="s">
        <v>177</v>
      </c>
      <c r="D169" s="15" t="s">
        <v>32</v>
      </c>
      <c r="E169" s="15" t="s">
        <v>154</v>
      </c>
      <c r="F169" s="15" t="s">
        <v>45</v>
      </c>
      <c r="G169" s="15" t="s">
        <v>33</v>
      </c>
      <c r="H169" s="15"/>
      <c r="I169" s="15"/>
      <c r="J169" s="15"/>
      <c r="K169" s="15"/>
      <c r="L169" s="15" t="s">
        <v>34</v>
      </c>
      <c r="M169" s="15" t="s">
        <v>35</v>
      </c>
      <c r="N169" s="15" t="s">
        <v>36</v>
      </c>
      <c r="O169" s="14" t="s">
        <v>178</v>
      </c>
      <c r="P169" s="17">
        <v>0</v>
      </c>
      <c r="Q169" s="17">
        <v>11294595</v>
      </c>
      <c r="R169" s="17">
        <v>11294595</v>
      </c>
      <c r="S169" s="17">
        <v>0</v>
      </c>
      <c r="T169" s="17">
        <v>0</v>
      </c>
      <c r="U169" s="17">
        <v>0</v>
      </c>
      <c r="V169" s="17">
        <v>0</v>
      </c>
      <c r="W169" s="17">
        <v>0</v>
      </c>
      <c r="X169" s="17">
        <v>0</v>
      </c>
      <c r="Y169" s="17">
        <v>0</v>
      </c>
      <c r="Z169" s="17">
        <v>0</v>
      </c>
    </row>
    <row r="170" spans="1:26" s="23" customFormat="1" ht="22.5" x14ac:dyDescent="0.25">
      <c r="A170" s="15" t="s">
        <v>318</v>
      </c>
      <c r="B170" s="14" t="s">
        <v>319</v>
      </c>
      <c r="C170" s="16" t="s">
        <v>177</v>
      </c>
      <c r="D170" s="15" t="s">
        <v>32</v>
      </c>
      <c r="E170" s="15" t="s">
        <v>154</v>
      </c>
      <c r="F170" s="15" t="s">
        <v>45</v>
      </c>
      <c r="G170" s="15" t="s">
        <v>33</v>
      </c>
      <c r="H170" s="15"/>
      <c r="I170" s="15"/>
      <c r="J170" s="15"/>
      <c r="K170" s="15"/>
      <c r="L170" s="15" t="s">
        <v>34</v>
      </c>
      <c r="M170" s="15" t="s">
        <v>35</v>
      </c>
      <c r="N170" s="15" t="s">
        <v>74</v>
      </c>
      <c r="O170" s="14" t="s">
        <v>178</v>
      </c>
      <c r="P170" s="17">
        <v>0</v>
      </c>
      <c r="Q170" s="17">
        <v>11294595</v>
      </c>
      <c r="R170" s="17">
        <v>0</v>
      </c>
      <c r="S170" s="17">
        <v>11294595</v>
      </c>
      <c r="T170" s="17">
        <v>0</v>
      </c>
      <c r="U170" s="17">
        <v>11294595</v>
      </c>
      <c r="V170" s="17">
        <v>0</v>
      </c>
      <c r="W170" s="17">
        <v>11294595</v>
      </c>
      <c r="X170" s="17">
        <v>11294595</v>
      </c>
      <c r="Y170" s="17">
        <v>11294595</v>
      </c>
      <c r="Z170" s="17">
        <v>11294595</v>
      </c>
    </row>
    <row r="171" spans="1:26" s="23" customFormat="1" ht="22.5" x14ac:dyDescent="0.25">
      <c r="A171" s="15" t="s">
        <v>318</v>
      </c>
      <c r="B171" s="14" t="s">
        <v>319</v>
      </c>
      <c r="C171" s="16" t="s">
        <v>177</v>
      </c>
      <c r="D171" s="15" t="s">
        <v>32</v>
      </c>
      <c r="E171" s="15" t="s">
        <v>154</v>
      </c>
      <c r="F171" s="15" t="s">
        <v>45</v>
      </c>
      <c r="G171" s="15" t="s">
        <v>33</v>
      </c>
      <c r="H171" s="15"/>
      <c r="I171" s="15"/>
      <c r="J171" s="15"/>
      <c r="K171" s="15"/>
      <c r="L171" s="15" t="s">
        <v>34</v>
      </c>
      <c r="M171" s="15" t="s">
        <v>73</v>
      </c>
      <c r="N171" s="15" t="s">
        <v>74</v>
      </c>
      <c r="O171" s="14" t="s">
        <v>178</v>
      </c>
      <c r="P171" s="17">
        <v>50000000</v>
      </c>
      <c r="Q171" s="17">
        <v>0</v>
      </c>
      <c r="R171" s="17">
        <v>0</v>
      </c>
      <c r="S171" s="17">
        <v>50000000</v>
      </c>
      <c r="T171" s="17">
        <v>0</v>
      </c>
      <c r="U171" s="17">
        <v>50000000</v>
      </c>
      <c r="V171" s="17">
        <v>0</v>
      </c>
      <c r="W171" s="17">
        <v>50000000</v>
      </c>
      <c r="X171" s="17">
        <v>50000000</v>
      </c>
      <c r="Y171" s="17">
        <v>50000000</v>
      </c>
      <c r="Z171" s="17">
        <v>50000000</v>
      </c>
    </row>
    <row r="172" spans="1:26" s="23" customFormat="1" ht="22.5" x14ac:dyDescent="0.25">
      <c r="A172" s="15" t="s">
        <v>318</v>
      </c>
      <c r="B172" s="14" t="s">
        <v>319</v>
      </c>
      <c r="C172" s="16" t="s">
        <v>422</v>
      </c>
      <c r="D172" s="15" t="s">
        <v>183</v>
      </c>
      <c r="E172" s="15" t="s">
        <v>260</v>
      </c>
      <c r="F172" s="15" t="s">
        <v>185</v>
      </c>
      <c r="G172" s="15" t="s">
        <v>237</v>
      </c>
      <c r="H172" s="15" t="s">
        <v>423</v>
      </c>
      <c r="I172" s="15"/>
      <c r="J172" s="15"/>
      <c r="K172" s="15"/>
      <c r="L172" s="15" t="s">
        <v>34</v>
      </c>
      <c r="M172" s="15" t="s">
        <v>35</v>
      </c>
      <c r="N172" s="15" t="s">
        <v>36</v>
      </c>
      <c r="O172" s="14" t="s">
        <v>424</v>
      </c>
      <c r="P172" s="17">
        <v>2557309250</v>
      </c>
      <c r="Q172" s="17">
        <v>0</v>
      </c>
      <c r="R172" s="17">
        <v>0</v>
      </c>
      <c r="S172" s="17">
        <v>2557309250</v>
      </c>
      <c r="T172" s="17">
        <v>0</v>
      </c>
      <c r="U172" s="17">
        <v>2407719294.1500001</v>
      </c>
      <c r="V172" s="17">
        <v>149589955.84999999</v>
      </c>
      <c r="W172" s="17">
        <v>2407719294.1500001</v>
      </c>
      <c r="X172" s="17">
        <v>2407719294.1500001</v>
      </c>
      <c r="Y172" s="17">
        <v>2341749875.1500001</v>
      </c>
      <c r="Z172" s="17">
        <v>2341749875.1500001</v>
      </c>
    </row>
    <row r="173" spans="1:26" s="23" customFormat="1" ht="22.5" x14ac:dyDescent="0.25">
      <c r="A173" s="15" t="s">
        <v>318</v>
      </c>
      <c r="B173" s="14" t="s">
        <v>319</v>
      </c>
      <c r="C173" s="16" t="s">
        <v>425</v>
      </c>
      <c r="D173" s="15" t="s">
        <v>183</v>
      </c>
      <c r="E173" s="15" t="s">
        <v>217</v>
      </c>
      <c r="F173" s="15" t="s">
        <v>185</v>
      </c>
      <c r="G173" s="15" t="s">
        <v>214</v>
      </c>
      <c r="H173" s="15" t="s">
        <v>423</v>
      </c>
      <c r="I173" s="15"/>
      <c r="J173" s="15"/>
      <c r="K173" s="15"/>
      <c r="L173" s="15" t="s">
        <v>34</v>
      </c>
      <c r="M173" s="15" t="s">
        <v>35</v>
      </c>
      <c r="N173" s="15" t="s">
        <v>36</v>
      </c>
      <c r="O173" s="14" t="s">
        <v>424</v>
      </c>
      <c r="P173" s="17">
        <v>1846004690</v>
      </c>
      <c r="Q173" s="17">
        <v>0</v>
      </c>
      <c r="R173" s="17">
        <v>0</v>
      </c>
      <c r="S173" s="17">
        <v>1846004690</v>
      </c>
      <c r="T173" s="17">
        <v>0</v>
      </c>
      <c r="U173" s="17">
        <v>1751409870.1900001</v>
      </c>
      <c r="V173" s="17">
        <v>94594819.810000002</v>
      </c>
      <c r="W173" s="17">
        <v>1751409870.1900001</v>
      </c>
      <c r="X173" s="17">
        <v>1751409870.1900001</v>
      </c>
      <c r="Y173" s="17">
        <v>1751409870.1900001</v>
      </c>
      <c r="Z173" s="17">
        <v>1751409870.1900001</v>
      </c>
    </row>
    <row r="174" spans="1:26" s="23" customFormat="1" ht="22.5" x14ac:dyDescent="0.25">
      <c r="A174" s="15" t="s">
        <v>322</v>
      </c>
      <c r="B174" s="14" t="s">
        <v>323</v>
      </c>
      <c r="C174" s="16" t="s">
        <v>31</v>
      </c>
      <c r="D174" s="15" t="s">
        <v>32</v>
      </c>
      <c r="E174" s="15" t="s">
        <v>33</v>
      </c>
      <c r="F174" s="15" t="s">
        <v>33</v>
      </c>
      <c r="G174" s="15" t="s">
        <v>33</v>
      </c>
      <c r="H174" s="15"/>
      <c r="I174" s="15"/>
      <c r="J174" s="15"/>
      <c r="K174" s="15"/>
      <c r="L174" s="15" t="s">
        <v>281</v>
      </c>
      <c r="M174" s="15" t="s">
        <v>282</v>
      </c>
      <c r="N174" s="15" t="s">
        <v>36</v>
      </c>
      <c r="O174" s="14" t="s">
        <v>37</v>
      </c>
      <c r="P174" s="17">
        <v>171227387000</v>
      </c>
      <c r="Q174" s="17">
        <v>11366714903</v>
      </c>
      <c r="R174" s="17">
        <v>0</v>
      </c>
      <c r="S174" s="17">
        <v>182594101903</v>
      </c>
      <c r="T174" s="17">
        <v>0</v>
      </c>
      <c r="U174" s="17">
        <v>165404421235.03</v>
      </c>
      <c r="V174" s="17">
        <v>17189680667.970001</v>
      </c>
      <c r="W174" s="17">
        <v>165404421235.03</v>
      </c>
      <c r="X174" s="17">
        <v>165404421235.03</v>
      </c>
      <c r="Y174" s="17">
        <v>165326971792.95001</v>
      </c>
      <c r="Z174" s="17">
        <v>165326971792.95001</v>
      </c>
    </row>
    <row r="175" spans="1:26" s="23" customFormat="1" ht="22.5" x14ac:dyDescent="0.25">
      <c r="A175" s="15" t="s">
        <v>322</v>
      </c>
      <c r="B175" s="14" t="s">
        <v>323</v>
      </c>
      <c r="C175" s="16" t="s">
        <v>38</v>
      </c>
      <c r="D175" s="15" t="s">
        <v>32</v>
      </c>
      <c r="E175" s="15" t="s">
        <v>33</v>
      </c>
      <c r="F175" s="15" t="s">
        <v>33</v>
      </c>
      <c r="G175" s="15" t="s">
        <v>39</v>
      </c>
      <c r="H175" s="15"/>
      <c r="I175" s="15"/>
      <c r="J175" s="15"/>
      <c r="K175" s="15"/>
      <c r="L175" s="15" t="s">
        <v>281</v>
      </c>
      <c r="M175" s="15" t="s">
        <v>282</v>
      </c>
      <c r="N175" s="15" t="s">
        <v>36</v>
      </c>
      <c r="O175" s="14" t="s">
        <v>40</v>
      </c>
      <c r="P175" s="17">
        <v>54961000000</v>
      </c>
      <c r="Q175" s="17">
        <v>4322405170</v>
      </c>
      <c r="R175" s="17">
        <v>0</v>
      </c>
      <c r="S175" s="17">
        <v>59283405170</v>
      </c>
      <c r="T175" s="17">
        <v>0</v>
      </c>
      <c r="U175" s="17">
        <v>51011669350.199997</v>
      </c>
      <c r="V175" s="17">
        <v>8271735819.8000002</v>
      </c>
      <c r="W175" s="17">
        <v>51011669350.199997</v>
      </c>
      <c r="X175" s="17">
        <v>51011669350.199997</v>
      </c>
      <c r="Y175" s="17">
        <v>51011669350.199997</v>
      </c>
      <c r="Z175" s="17">
        <v>51011669350.199997</v>
      </c>
    </row>
    <row r="176" spans="1:26" s="23" customFormat="1" ht="22.5" x14ac:dyDescent="0.25">
      <c r="A176" s="15" t="s">
        <v>322</v>
      </c>
      <c r="B176" s="14" t="s">
        <v>323</v>
      </c>
      <c r="C176" s="16" t="s">
        <v>41</v>
      </c>
      <c r="D176" s="15" t="s">
        <v>32</v>
      </c>
      <c r="E176" s="15" t="s">
        <v>33</v>
      </c>
      <c r="F176" s="15" t="s">
        <v>33</v>
      </c>
      <c r="G176" s="15" t="s">
        <v>42</v>
      </c>
      <c r="H176" s="15"/>
      <c r="I176" s="15"/>
      <c r="J176" s="15"/>
      <c r="K176" s="15"/>
      <c r="L176" s="15" t="s">
        <v>281</v>
      </c>
      <c r="M176" s="15" t="s">
        <v>282</v>
      </c>
      <c r="N176" s="15" t="s">
        <v>36</v>
      </c>
      <c r="O176" s="14" t="s">
        <v>43</v>
      </c>
      <c r="P176" s="17">
        <v>14598613000</v>
      </c>
      <c r="Q176" s="17">
        <v>3572962618</v>
      </c>
      <c r="R176" s="17">
        <v>850000000</v>
      </c>
      <c r="S176" s="17">
        <v>17321575618</v>
      </c>
      <c r="T176" s="17">
        <v>0</v>
      </c>
      <c r="U176" s="17">
        <v>16278118349</v>
      </c>
      <c r="V176" s="17">
        <v>1043457269</v>
      </c>
      <c r="W176" s="17">
        <v>16278118349</v>
      </c>
      <c r="X176" s="17">
        <v>16278118349</v>
      </c>
      <c r="Y176" s="17">
        <v>16224498275</v>
      </c>
      <c r="Z176" s="17">
        <v>16224498275</v>
      </c>
    </row>
    <row r="177" spans="1:26" s="23" customFormat="1" ht="22.5" x14ac:dyDescent="0.25">
      <c r="A177" s="15" t="s">
        <v>322</v>
      </c>
      <c r="B177" s="14" t="s">
        <v>323</v>
      </c>
      <c r="C177" s="16" t="s">
        <v>44</v>
      </c>
      <c r="D177" s="15" t="s">
        <v>32</v>
      </c>
      <c r="E177" s="15" t="s">
        <v>33</v>
      </c>
      <c r="F177" s="15" t="s">
        <v>33</v>
      </c>
      <c r="G177" s="15" t="s">
        <v>45</v>
      </c>
      <c r="H177" s="15"/>
      <c r="I177" s="15"/>
      <c r="J177" s="15"/>
      <c r="K177" s="15"/>
      <c r="L177" s="15" t="s">
        <v>281</v>
      </c>
      <c r="M177" s="15" t="s">
        <v>282</v>
      </c>
      <c r="N177" s="15" t="s">
        <v>36</v>
      </c>
      <c r="O177" s="14" t="s">
        <v>46</v>
      </c>
      <c r="P177" s="17">
        <v>25296000000</v>
      </c>
      <c r="Q177" s="17">
        <v>0</v>
      </c>
      <c r="R177" s="17">
        <v>18412082691</v>
      </c>
      <c r="S177" s="17">
        <v>6883917309</v>
      </c>
      <c r="T177" s="17">
        <v>6883917309</v>
      </c>
      <c r="U177" s="17">
        <v>0</v>
      </c>
      <c r="V177" s="17">
        <v>0</v>
      </c>
      <c r="W177" s="17">
        <v>0</v>
      </c>
      <c r="X177" s="17">
        <v>0</v>
      </c>
      <c r="Y177" s="17">
        <v>0</v>
      </c>
      <c r="Z177" s="17">
        <v>0</v>
      </c>
    </row>
    <row r="178" spans="1:26" s="23" customFormat="1" ht="22.5" x14ac:dyDescent="0.25">
      <c r="A178" s="15" t="s">
        <v>322</v>
      </c>
      <c r="B178" s="14" t="s">
        <v>323</v>
      </c>
      <c r="C178" s="16" t="s">
        <v>48</v>
      </c>
      <c r="D178" s="15" t="s">
        <v>32</v>
      </c>
      <c r="E178" s="15" t="s">
        <v>39</v>
      </c>
      <c r="F178" s="15"/>
      <c r="G178" s="15"/>
      <c r="H178" s="15"/>
      <c r="I178" s="15"/>
      <c r="J178" s="15"/>
      <c r="K178" s="15"/>
      <c r="L178" s="15" t="s">
        <v>281</v>
      </c>
      <c r="M178" s="15" t="s">
        <v>282</v>
      </c>
      <c r="N178" s="15" t="s">
        <v>36</v>
      </c>
      <c r="O178" s="14" t="s">
        <v>49</v>
      </c>
      <c r="P178" s="17">
        <v>17698000000</v>
      </c>
      <c r="Q178" s="17">
        <v>0</v>
      </c>
      <c r="R178" s="17">
        <v>112516819</v>
      </c>
      <c r="S178" s="17">
        <v>17585483181</v>
      </c>
      <c r="T178" s="17">
        <v>0</v>
      </c>
      <c r="U178" s="17">
        <v>15797432299.42</v>
      </c>
      <c r="V178" s="17">
        <v>1788050881.5799999</v>
      </c>
      <c r="W178" s="17">
        <v>15797432299.42</v>
      </c>
      <c r="X178" s="17">
        <v>15721639164.85</v>
      </c>
      <c r="Y178" s="17">
        <v>14224823290.049999</v>
      </c>
      <c r="Z178" s="17">
        <v>14224823290.049999</v>
      </c>
    </row>
    <row r="179" spans="1:26" s="23" customFormat="1" ht="22.5" x14ac:dyDescent="0.25">
      <c r="A179" s="15" t="s">
        <v>322</v>
      </c>
      <c r="B179" s="14" t="s">
        <v>323</v>
      </c>
      <c r="C179" s="16" t="s">
        <v>53</v>
      </c>
      <c r="D179" s="15" t="s">
        <v>32</v>
      </c>
      <c r="E179" s="15" t="s">
        <v>42</v>
      </c>
      <c r="F179" s="15" t="s">
        <v>39</v>
      </c>
      <c r="G179" s="15" t="s">
        <v>39</v>
      </c>
      <c r="H179" s="15"/>
      <c r="I179" s="15"/>
      <c r="J179" s="15"/>
      <c r="K179" s="15"/>
      <c r="L179" s="15" t="s">
        <v>281</v>
      </c>
      <c r="M179" s="15" t="s">
        <v>282</v>
      </c>
      <c r="N179" s="15" t="s">
        <v>36</v>
      </c>
      <c r="O179" s="14" t="s">
        <v>54</v>
      </c>
      <c r="P179" s="17">
        <v>834000000</v>
      </c>
      <c r="Q179" s="17">
        <v>0</v>
      </c>
      <c r="R179" s="17">
        <v>0</v>
      </c>
      <c r="S179" s="17">
        <v>834000000</v>
      </c>
      <c r="T179" s="17">
        <v>0</v>
      </c>
      <c r="U179" s="17">
        <v>571743943.37</v>
      </c>
      <c r="V179" s="17">
        <v>262256056.63</v>
      </c>
      <c r="W179" s="17">
        <v>571743943.37</v>
      </c>
      <c r="X179" s="17">
        <v>571743943.37</v>
      </c>
      <c r="Y179" s="17">
        <v>571743943.37</v>
      </c>
      <c r="Z179" s="17">
        <v>571743943.37</v>
      </c>
    </row>
    <row r="180" spans="1:26" s="23" customFormat="1" ht="22.5" x14ac:dyDescent="0.25">
      <c r="A180" s="15" t="s">
        <v>322</v>
      </c>
      <c r="B180" s="14" t="s">
        <v>323</v>
      </c>
      <c r="C180" s="16" t="s">
        <v>70</v>
      </c>
      <c r="D180" s="15" t="s">
        <v>32</v>
      </c>
      <c r="E180" s="15" t="s">
        <v>42</v>
      </c>
      <c r="F180" s="15" t="s">
        <v>42</v>
      </c>
      <c r="G180" s="15" t="s">
        <v>33</v>
      </c>
      <c r="H180" s="15" t="s">
        <v>71</v>
      </c>
      <c r="I180" s="15"/>
      <c r="J180" s="15"/>
      <c r="K180" s="15"/>
      <c r="L180" s="15" t="s">
        <v>281</v>
      </c>
      <c r="M180" s="15" t="s">
        <v>282</v>
      </c>
      <c r="N180" s="15" t="s">
        <v>36</v>
      </c>
      <c r="O180" s="14" t="s">
        <v>72</v>
      </c>
      <c r="P180" s="17">
        <v>59408000000</v>
      </c>
      <c r="Q180" s="17">
        <v>0</v>
      </c>
      <c r="R180" s="17">
        <v>0</v>
      </c>
      <c r="S180" s="17">
        <v>59408000000</v>
      </c>
      <c r="T180" s="17">
        <v>59408000000</v>
      </c>
      <c r="U180" s="17">
        <v>0</v>
      </c>
      <c r="V180" s="17">
        <v>0</v>
      </c>
      <c r="W180" s="17">
        <v>0</v>
      </c>
      <c r="X180" s="17">
        <v>0</v>
      </c>
      <c r="Y180" s="17">
        <v>0</v>
      </c>
      <c r="Z180" s="17">
        <v>0</v>
      </c>
    </row>
    <row r="181" spans="1:26" s="23" customFormat="1" ht="22.5" x14ac:dyDescent="0.25">
      <c r="A181" s="15" t="s">
        <v>322</v>
      </c>
      <c r="B181" s="14" t="s">
        <v>323</v>
      </c>
      <c r="C181" s="16" t="s">
        <v>324</v>
      </c>
      <c r="D181" s="15" t="s">
        <v>32</v>
      </c>
      <c r="E181" s="15" t="s">
        <v>42</v>
      </c>
      <c r="F181" s="15" t="s">
        <v>45</v>
      </c>
      <c r="G181" s="15" t="s">
        <v>39</v>
      </c>
      <c r="H181" s="15" t="s">
        <v>118</v>
      </c>
      <c r="I181" s="15"/>
      <c r="J181" s="15"/>
      <c r="K181" s="15"/>
      <c r="L181" s="15" t="s">
        <v>281</v>
      </c>
      <c r="M181" s="15" t="s">
        <v>282</v>
      </c>
      <c r="N181" s="15" t="s">
        <v>36</v>
      </c>
      <c r="O181" s="14" t="s">
        <v>325</v>
      </c>
      <c r="P181" s="17">
        <v>37486000000</v>
      </c>
      <c r="Q181" s="17">
        <v>0</v>
      </c>
      <c r="R181" s="17">
        <v>0</v>
      </c>
      <c r="S181" s="17">
        <v>37486000000</v>
      </c>
      <c r="T181" s="17">
        <v>0</v>
      </c>
      <c r="U181" s="17">
        <v>34134109728.59</v>
      </c>
      <c r="V181" s="17">
        <v>3351890271.4099998</v>
      </c>
      <c r="W181" s="17">
        <v>34134109728.59</v>
      </c>
      <c r="X181" s="17">
        <v>34134109728.59</v>
      </c>
      <c r="Y181" s="17">
        <v>34134109728.59</v>
      </c>
      <c r="Z181" s="17">
        <v>34134109728.59</v>
      </c>
    </row>
    <row r="182" spans="1:26" s="23" customFormat="1" ht="22.5" x14ac:dyDescent="0.25">
      <c r="A182" s="15" t="s">
        <v>322</v>
      </c>
      <c r="B182" s="14" t="s">
        <v>323</v>
      </c>
      <c r="C182" s="16" t="s">
        <v>326</v>
      </c>
      <c r="D182" s="15" t="s">
        <v>32</v>
      </c>
      <c r="E182" s="15" t="s">
        <v>42</v>
      </c>
      <c r="F182" s="15" t="s">
        <v>45</v>
      </c>
      <c r="G182" s="15" t="s">
        <v>39</v>
      </c>
      <c r="H182" s="15" t="s">
        <v>51</v>
      </c>
      <c r="I182" s="15"/>
      <c r="J182" s="15"/>
      <c r="K182" s="15"/>
      <c r="L182" s="15" t="s">
        <v>281</v>
      </c>
      <c r="M182" s="15" t="s">
        <v>282</v>
      </c>
      <c r="N182" s="15" t="s">
        <v>36</v>
      </c>
      <c r="O182" s="14" t="s">
        <v>327</v>
      </c>
      <c r="P182" s="17">
        <v>396000000</v>
      </c>
      <c r="Q182" s="17">
        <v>0</v>
      </c>
      <c r="R182" s="17">
        <v>0</v>
      </c>
      <c r="S182" s="17">
        <v>396000000</v>
      </c>
      <c r="T182" s="17">
        <v>0</v>
      </c>
      <c r="U182" s="17">
        <v>230008368.16</v>
      </c>
      <c r="V182" s="17">
        <v>165991631.84</v>
      </c>
      <c r="W182" s="17">
        <v>230008368.16</v>
      </c>
      <c r="X182" s="17">
        <v>230008368.16</v>
      </c>
      <c r="Y182" s="17">
        <v>230008368.16</v>
      </c>
      <c r="Z182" s="17">
        <v>230008368.16</v>
      </c>
    </row>
    <row r="183" spans="1:26" s="23" customFormat="1" ht="22.5" x14ac:dyDescent="0.25">
      <c r="A183" s="15" t="s">
        <v>322</v>
      </c>
      <c r="B183" s="14" t="s">
        <v>323</v>
      </c>
      <c r="C183" s="16" t="s">
        <v>144</v>
      </c>
      <c r="D183" s="15" t="s">
        <v>32</v>
      </c>
      <c r="E183" s="15" t="s">
        <v>42</v>
      </c>
      <c r="F183" s="15" t="s">
        <v>45</v>
      </c>
      <c r="G183" s="15" t="s">
        <v>39</v>
      </c>
      <c r="H183" s="15" t="s">
        <v>82</v>
      </c>
      <c r="I183" s="15"/>
      <c r="J183" s="15"/>
      <c r="K183" s="15"/>
      <c r="L183" s="15" t="s">
        <v>281</v>
      </c>
      <c r="M183" s="15" t="s">
        <v>282</v>
      </c>
      <c r="N183" s="15" t="s">
        <v>36</v>
      </c>
      <c r="O183" s="14" t="s">
        <v>145</v>
      </c>
      <c r="P183" s="17">
        <v>400000000</v>
      </c>
      <c r="Q183" s="17">
        <v>0</v>
      </c>
      <c r="R183" s="17">
        <v>0</v>
      </c>
      <c r="S183" s="17">
        <v>400000000</v>
      </c>
      <c r="T183" s="17">
        <v>0</v>
      </c>
      <c r="U183" s="17">
        <v>8121067</v>
      </c>
      <c r="V183" s="17">
        <v>391878933</v>
      </c>
      <c r="W183" s="17">
        <v>8121067</v>
      </c>
      <c r="X183" s="17">
        <v>8121067</v>
      </c>
      <c r="Y183" s="17">
        <v>8121067</v>
      </c>
      <c r="Z183" s="17">
        <v>8121067</v>
      </c>
    </row>
    <row r="184" spans="1:26" s="23" customFormat="1" ht="22.5" x14ac:dyDescent="0.25">
      <c r="A184" s="15" t="s">
        <v>322</v>
      </c>
      <c r="B184" s="14" t="s">
        <v>323</v>
      </c>
      <c r="C184" s="16" t="s">
        <v>328</v>
      </c>
      <c r="D184" s="15" t="s">
        <v>32</v>
      </c>
      <c r="E184" s="15" t="s">
        <v>42</v>
      </c>
      <c r="F184" s="15" t="s">
        <v>45</v>
      </c>
      <c r="G184" s="15" t="s">
        <v>39</v>
      </c>
      <c r="H184" s="15" t="s">
        <v>121</v>
      </c>
      <c r="I184" s="15"/>
      <c r="J184" s="15"/>
      <c r="K184" s="15"/>
      <c r="L184" s="15" t="s">
        <v>281</v>
      </c>
      <c r="M184" s="15" t="s">
        <v>282</v>
      </c>
      <c r="N184" s="15" t="s">
        <v>36</v>
      </c>
      <c r="O184" s="14" t="s">
        <v>329</v>
      </c>
      <c r="P184" s="17">
        <v>53000000</v>
      </c>
      <c r="Q184" s="17">
        <v>0</v>
      </c>
      <c r="R184" s="17">
        <v>0</v>
      </c>
      <c r="S184" s="17">
        <v>53000000</v>
      </c>
      <c r="T184" s="17">
        <v>0</v>
      </c>
      <c r="U184" s="17">
        <v>0</v>
      </c>
      <c r="V184" s="17">
        <v>53000000</v>
      </c>
      <c r="W184" s="17">
        <v>0</v>
      </c>
      <c r="X184" s="17">
        <v>0</v>
      </c>
      <c r="Y184" s="17">
        <v>0</v>
      </c>
      <c r="Z184" s="17">
        <v>0</v>
      </c>
    </row>
    <row r="185" spans="1:26" s="23" customFormat="1" ht="22.5" x14ac:dyDescent="0.25">
      <c r="A185" s="15" t="s">
        <v>322</v>
      </c>
      <c r="B185" s="14" t="s">
        <v>323</v>
      </c>
      <c r="C185" s="16" t="s">
        <v>330</v>
      </c>
      <c r="D185" s="15" t="s">
        <v>32</v>
      </c>
      <c r="E185" s="15" t="s">
        <v>42</v>
      </c>
      <c r="F185" s="15" t="s">
        <v>45</v>
      </c>
      <c r="G185" s="15" t="s">
        <v>39</v>
      </c>
      <c r="H185" s="15" t="s">
        <v>91</v>
      </c>
      <c r="I185" s="15"/>
      <c r="J185" s="15"/>
      <c r="K185" s="15"/>
      <c r="L185" s="15" t="s">
        <v>281</v>
      </c>
      <c r="M185" s="15" t="s">
        <v>282</v>
      </c>
      <c r="N185" s="15" t="s">
        <v>36</v>
      </c>
      <c r="O185" s="14" t="s">
        <v>331</v>
      </c>
      <c r="P185" s="17">
        <v>353000000</v>
      </c>
      <c r="Q185" s="17">
        <v>0</v>
      </c>
      <c r="R185" s="17">
        <v>0</v>
      </c>
      <c r="S185" s="17">
        <v>353000000</v>
      </c>
      <c r="T185" s="17">
        <v>0</v>
      </c>
      <c r="U185" s="17">
        <v>335393520</v>
      </c>
      <c r="V185" s="17">
        <v>17606480</v>
      </c>
      <c r="W185" s="17">
        <v>335393520</v>
      </c>
      <c r="X185" s="17">
        <v>335393520</v>
      </c>
      <c r="Y185" s="17">
        <v>335393520</v>
      </c>
      <c r="Z185" s="17">
        <v>335393520</v>
      </c>
    </row>
    <row r="186" spans="1:26" s="23" customFormat="1" ht="22.5" x14ac:dyDescent="0.25">
      <c r="A186" s="15" t="s">
        <v>322</v>
      </c>
      <c r="B186" s="14" t="s">
        <v>323</v>
      </c>
      <c r="C186" s="16" t="s">
        <v>173</v>
      </c>
      <c r="D186" s="15" t="s">
        <v>32</v>
      </c>
      <c r="E186" s="15" t="s">
        <v>154</v>
      </c>
      <c r="F186" s="15" t="s">
        <v>33</v>
      </c>
      <c r="G186" s="15"/>
      <c r="H186" s="15"/>
      <c r="I186" s="15"/>
      <c r="J186" s="15"/>
      <c r="K186" s="15"/>
      <c r="L186" s="15" t="s">
        <v>281</v>
      </c>
      <c r="M186" s="15" t="s">
        <v>282</v>
      </c>
      <c r="N186" s="15" t="s">
        <v>36</v>
      </c>
      <c r="O186" s="14" t="s">
        <v>174</v>
      </c>
      <c r="P186" s="17">
        <v>135000000</v>
      </c>
      <c r="Q186" s="17">
        <v>0</v>
      </c>
      <c r="R186" s="17">
        <v>0</v>
      </c>
      <c r="S186" s="17">
        <v>135000000</v>
      </c>
      <c r="T186" s="17">
        <v>0</v>
      </c>
      <c r="U186" s="17">
        <v>128434377.89</v>
      </c>
      <c r="V186" s="17">
        <v>6565622.1100000003</v>
      </c>
      <c r="W186" s="17">
        <v>128434377.89</v>
      </c>
      <c r="X186" s="17">
        <v>128434377.89</v>
      </c>
      <c r="Y186" s="17">
        <v>128344145.48999999</v>
      </c>
      <c r="Z186" s="17">
        <v>128344145.48999999</v>
      </c>
    </row>
    <row r="187" spans="1:26" s="23" customFormat="1" ht="22.5" x14ac:dyDescent="0.25">
      <c r="A187" s="15" t="s">
        <v>322</v>
      </c>
      <c r="B187" s="14" t="s">
        <v>323</v>
      </c>
      <c r="C187" s="16" t="s">
        <v>175</v>
      </c>
      <c r="D187" s="15" t="s">
        <v>32</v>
      </c>
      <c r="E187" s="15" t="s">
        <v>154</v>
      </c>
      <c r="F187" s="15" t="s">
        <v>42</v>
      </c>
      <c r="G187" s="15"/>
      <c r="H187" s="15"/>
      <c r="I187" s="15"/>
      <c r="J187" s="15"/>
      <c r="K187" s="15"/>
      <c r="L187" s="15" t="s">
        <v>281</v>
      </c>
      <c r="M187" s="15" t="s">
        <v>282</v>
      </c>
      <c r="N187" s="15" t="s">
        <v>36</v>
      </c>
      <c r="O187" s="14" t="s">
        <v>176</v>
      </c>
      <c r="P187" s="17">
        <v>40000000</v>
      </c>
      <c r="Q187" s="17">
        <v>0</v>
      </c>
      <c r="R187" s="17">
        <v>0</v>
      </c>
      <c r="S187" s="17">
        <v>40000000</v>
      </c>
      <c r="T187" s="17">
        <v>0</v>
      </c>
      <c r="U187" s="17">
        <v>862913.16</v>
      </c>
      <c r="V187" s="17">
        <v>39137086.840000004</v>
      </c>
      <c r="W187" s="17">
        <v>862913.16</v>
      </c>
      <c r="X187" s="17">
        <v>862913.16</v>
      </c>
      <c r="Y187" s="17">
        <v>862913.16</v>
      </c>
      <c r="Z187" s="17">
        <v>862913.16</v>
      </c>
    </row>
    <row r="188" spans="1:26" s="23" customFormat="1" ht="22.5" x14ac:dyDescent="0.25">
      <c r="A188" s="15" t="s">
        <v>322</v>
      </c>
      <c r="B188" s="14" t="s">
        <v>323</v>
      </c>
      <c r="C188" s="16" t="s">
        <v>177</v>
      </c>
      <c r="D188" s="15" t="s">
        <v>32</v>
      </c>
      <c r="E188" s="15" t="s">
        <v>154</v>
      </c>
      <c r="F188" s="15" t="s">
        <v>45</v>
      </c>
      <c r="G188" s="15" t="s">
        <v>33</v>
      </c>
      <c r="H188" s="15"/>
      <c r="I188" s="15"/>
      <c r="J188" s="15"/>
      <c r="K188" s="15"/>
      <c r="L188" s="15" t="s">
        <v>281</v>
      </c>
      <c r="M188" s="15" t="s">
        <v>282</v>
      </c>
      <c r="N188" s="15" t="s">
        <v>36</v>
      </c>
      <c r="O188" s="14" t="s">
        <v>178</v>
      </c>
      <c r="P188" s="17">
        <v>700000000</v>
      </c>
      <c r="Q188" s="17">
        <v>112516819</v>
      </c>
      <c r="R188" s="17">
        <v>0</v>
      </c>
      <c r="S188" s="17">
        <v>812516819</v>
      </c>
      <c r="T188" s="17">
        <v>0</v>
      </c>
      <c r="U188" s="17">
        <v>812516819</v>
      </c>
      <c r="V188" s="17">
        <v>0</v>
      </c>
      <c r="W188" s="17">
        <v>812516819</v>
      </c>
      <c r="X188" s="17">
        <v>812516819</v>
      </c>
      <c r="Y188" s="17">
        <v>812516819</v>
      </c>
      <c r="Z188" s="17">
        <v>812516819</v>
      </c>
    </row>
    <row r="189" spans="1:26" s="23" customFormat="1" ht="22.5" x14ac:dyDescent="0.25">
      <c r="A189" s="15" t="s">
        <v>322</v>
      </c>
      <c r="B189" s="14" t="s">
        <v>323</v>
      </c>
      <c r="C189" s="16" t="s">
        <v>426</v>
      </c>
      <c r="D189" s="15" t="s">
        <v>183</v>
      </c>
      <c r="E189" s="15" t="s">
        <v>260</v>
      </c>
      <c r="F189" s="15" t="s">
        <v>185</v>
      </c>
      <c r="G189" s="15" t="s">
        <v>214</v>
      </c>
      <c r="H189" s="15" t="s">
        <v>369</v>
      </c>
      <c r="I189" s="15"/>
      <c r="J189" s="15"/>
      <c r="K189" s="15"/>
      <c r="L189" s="15" t="s">
        <v>281</v>
      </c>
      <c r="M189" s="15" t="s">
        <v>282</v>
      </c>
      <c r="N189" s="15" t="s">
        <v>36</v>
      </c>
      <c r="O189" s="14" t="s">
        <v>370</v>
      </c>
      <c r="P189" s="17">
        <v>2990345048</v>
      </c>
      <c r="Q189" s="17">
        <v>0</v>
      </c>
      <c r="R189" s="17">
        <v>0</v>
      </c>
      <c r="S189" s="17">
        <v>2990345048</v>
      </c>
      <c r="T189" s="17">
        <v>0</v>
      </c>
      <c r="U189" s="17">
        <v>2856515865.9899998</v>
      </c>
      <c r="V189" s="17">
        <v>133829182.01000001</v>
      </c>
      <c r="W189" s="17">
        <v>2856515865.9899998</v>
      </c>
      <c r="X189" s="17">
        <v>2856515865.9899998</v>
      </c>
      <c r="Y189" s="17">
        <v>2726279751.4899998</v>
      </c>
      <c r="Z189" s="17">
        <v>2726279751.4899998</v>
      </c>
    </row>
    <row r="190" spans="1:26" s="23" customFormat="1" ht="22.5" x14ac:dyDescent="0.25">
      <c r="A190" s="15" t="s">
        <v>322</v>
      </c>
      <c r="B190" s="14" t="s">
        <v>323</v>
      </c>
      <c r="C190" s="16" t="s">
        <v>409</v>
      </c>
      <c r="D190" s="15" t="s">
        <v>183</v>
      </c>
      <c r="E190" s="15" t="s">
        <v>260</v>
      </c>
      <c r="F190" s="15" t="s">
        <v>185</v>
      </c>
      <c r="G190" s="15" t="s">
        <v>237</v>
      </c>
      <c r="H190" s="15" t="s">
        <v>369</v>
      </c>
      <c r="I190" s="15"/>
      <c r="J190" s="15"/>
      <c r="K190" s="15"/>
      <c r="L190" s="15" t="s">
        <v>281</v>
      </c>
      <c r="M190" s="15" t="s">
        <v>282</v>
      </c>
      <c r="N190" s="15" t="s">
        <v>36</v>
      </c>
      <c r="O190" s="14" t="s">
        <v>370</v>
      </c>
      <c r="P190" s="17">
        <v>1000000000</v>
      </c>
      <c r="Q190" s="17">
        <v>0</v>
      </c>
      <c r="R190" s="17">
        <v>0</v>
      </c>
      <c r="S190" s="17">
        <v>1000000000</v>
      </c>
      <c r="T190" s="17">
        <v>0</v>
      </c>
      <c r="U190" s="17">
        <v>619962641</v>
      </c>
      <c r="V190" s="17">
        <v>380037359</v>
      </c>
      <c r="W190" s="17">
        <v>619962641</v>
      </c>
      <c r="X190" s="17">
        <v>619962641</v>
      </c>
      <c r="Y190" s="17">
        <v>619962641</v>
      </c>
      <c r="Z190" s="17">
        <v>619962641</v>
      </c>
    </row>
    <row r="191" spans="1:26" s="23" customFormat="1" ht="22.5" x14ac:dyDescent="0.25">
      <c r="A191" s="15" t="s">
        <v>322</v>
      </c>
      <c r="B191" s="14" t="s">
        <v>323</v>
      </c>
      <c r="C191" s="16" t="s">
        <v>387</v>
      </c>
      <c r="D191" s="15" t="s">
        <v>183</v>
      </c>
      <c r="E191" s="15" t="s">
        <v>217</v>
      </c>
      <c r="F191" s="15" t="s">
        <v>185</v>
      </c>
      <c r="G191" s="15" t="s">
        <v>221</v>
      </c>
      <c r="H191" s="15" t="s">
        <v>369</v>
      </c>
      <c r="I191" s="15"/>
      <c r="J191" s="15"/>
      <c r="K191" s="15"/>
      <c r="L191" s="15" t="s">
        <v>281</v>
      </c>
      <c r="M191" s="15" t="s">
        <v>282</v>
      </c>
      <c r="N191" s="15" t="s">
        <v>36</v>
      </c>
      <c r="O191" s="14" t="s">
        <v>370</v>
      </c>
      <c r="P191" s="17">
        <v>36782628805</v>
      </c>
      <c r="Q191" s="17">
        <v>0</v>
      </c>
      <c r="R191" s="17">
        <v>0</v>
      </c>
      <c r="S191" s="17">
        <v>36782628805</v>
      </c>
      <c r="T191" s="17">
        <v>0</v>
      </c>
      <c r="U191" s="17">
        <v>36176095154.809998</v>
      </c>
      <c r="V191" s="17">
        <v>606533650.19000006</v>
      </c>
      <c r="W191" s="17">
        <v>36176095154.809998</v>
      </c>
      <c r="X191" s="17">
        <v>36033897644.370003</v>
      </c>
      <c r="Y191" s="17">
        <v>30533730055.209999</v>
      </c>
      <c r="Z191" s="17">
        <v>30533730055.209999</v>
      </c>
    </row>
    <row r="192" spans="1:26" s="23" customFormat="1" ht="22.5" x14ac:dyDescent="0.25">
      <c r="A192" s="15" t="s">
        <v>322</v>
      </c>
      <c r="B192" s="14" t="s">
        <v>323</v>
      </c>
      <c r="C192" s="16" t="s">
        <v>388</v>
      </c>
      <c r="D192" s="15" t="s">
        <v>183</v>
      </c>
      <c r="E192" s="15" t="s">
        <v>217</v>
      </c>
      <c r="F192" s="15" t="s">
        <v>185</v>
      </c>
      <c r="G192" s="15" t="s">
        <v>186</v>
      </c>
      <c r="H192" s="15" t="s">
        <v>369</v>
      </c>
      <c r="I192" s="15"/>
      <c r="J192" s="15"/>
      <c r="K192" s="15"/>
      <c r="L192" s="15" t="s">
        <v>281</v>
      </c>
      <c r="M192" s="15" t="s">
        <v>282</v>
      </c>
      <c r="N192" s="15" t="s">
        <v>36</v>
      </c>
      <c r="O192" s="14" t="s">
        <v>370</v>
      </c>
      <c r="P192" s="17">
        <v>2250000000</v>
      </c>
      <c r="Q192" s="17">
        <v>0</v>
      </c>
      <c r="R192" s="17">
        <v>1800000000</v>
      </c>
      <c r="S192" s="17">
        <v>450000000</v>
      </c>
      <c r="T192" s="17">
        <v>0</v>
      </c>
      <c r="U192" s="17">
        <v>397767788.89999998</v>
      </c>
      <c r="V192" s="17">
        <v>52232211.100000001</v>
      </c>
      <c r="W192" s="17">
        <v>397767788.89999998</v>
      </c>
      <c r="X192" s="17">
        <v>397767788.89999998</v>
      </c>
      <c r="Y192" s="17">
        <v>397767788.89999998</v>
      </c>
      <c r="Z192" s="17">
        <v>397767788.89999998</v>
      </c>
    </row>
    <row r="193" spans="1:26" s="23" customFormat="1" ht="22.5" x14ac:dyDescent="0.25">
      <c r="A193" s="15" t="s">
        <v>322</v>
      </c>
      <c r="B193" s="14" t="s">
        <v>323</v>
      </c>
      <c r="C193" s="16" t="s">
        <v>389</v>
      </c>
      <c r="D193" s="15" t="s">
        <v>183</v>
      </c>
      <c r="E193" s="15" t="s">
        <v>217</v>
      </c>
      <c r="F193" s="15" t="s">
        <v>185</v>
      </c>
      <c r="G193" s="15" t="s">
        <v>189</v>
      </c>
      <c r="H193" s="15" t="s">
        <v>369</v>
      </c>
      <c r="I193" s="15"/>
      <c r="J193" s="15"/>
      <c r="K193" s="15"/>
      <c r="L193" s="15" t="s">
        <v>281</v>
      </c>
      <c r="M193" s="15" t="s">
        <v>282</v>
      </c>
      <c r="N193" s="15" t="s">
        <v>36</v>
      </c>
      <c r="O193" s="14" t="s">
        <v>370</v>
      </c>
      <c r="P193" s="17">
        <v>2530000000</v>
      </c>
      <c r="Q193" s="17">
        <v>1800000000</v>
      </c>
      <c r="R193" s="17">
        <v>0</v>
      </c>
      <c r="S193" s="17">
        <v>4330000000</v>
      </c>
      <c r="T193" s="17">
        <v>0</v>
      </c>
      <c r="U193" s="17">
        <v>3636933149.1500001</v>
      </c>
      <c r="V193" s="17">
        <v>693066850.85000002</v>
      </c>
      <c r="W193" s="17">
        <v>3636933149.1500001</v>
      </c>
      <c r="X193" s="17">
        <v>3273370103.3400002</v>
      </c>
      <c r="Y193" s="17">
        <v>1976460607.1099999</v>
      </c>
      <c r="Z193" s="17">
        <v>1976460607.1099999</v>
      </c>
    </row>
    <row r="194" spans="1:26" s="23" customFormat="1" ht="22.5" x14ac:dyDescent="0.25">
      <c r="A194" s="15" t="s">
        <v>322</v>
      </c>
      <c r="B194" s="14" t="s">
        <v>323</v>
      </c>
      <c r="C194" s="16" t="s">
        <v>390</v>
      </c>
      <c r="D194" s="15" t="s">
        <v>183</v>
      </c>
      <c r="E194" s="15" t="s">
        <v>217</v>
      </c>
      <c r="F194" s="15" t="s">
        <v>185</v>
      </c>
      <c r="G194" s="15" t="s">
        <v>192</v>
      </c>
      <c r="H194" s="15" t="s">
        <v>369</v>
      </c>
      <c r="I194" s="15"/>
      <c r="J194" s="15"/>
      <c r="K194" s="15"/>
      <c r="L194" s="15" t="s">
        <v>281</v>
      </c>
      <c r="M194" s="15" t="s">
        <v>282</v>
      </c>
      <c r="N194" s="15" t="s">
        <v>36</v>
      </c>
      <c r="O194" s="14" t="s">
        <v>370</v>
      </c>
      <c r="P194" s="17">
        <v>629423547</v>
      </c>
      <c r="Q194" s="17">
        <v>0</v>
      </c>
      <c r="R194" s="17">
        <v>0</v>
      </c>
      <c r="S194" s="17">
        <v>629423547</v>
      </c>
      <c r="T194" s="17">
        <v>0</v>
      </c>
      <c r="U194" s="17">
        <v>454246800</v>
      </c>
      <c r="V194" s="17">
        <v>175176747</v>
      </c>
      <c r="W194" s="17">
        <v>454246800</v>
      </c>
      <c r="X194" s="17">
        <v>454246800</v>
      </c>
      <c r="Y194" s="17">
        <v>454246800</v>
      </c>
      <c r="Z194" s="17">
        <v>454246800</v>
      </c>
    </row>
    <row r="195" spans="1:26" s="23" customFormat="1" ht="22.5" x14ac:dyDescent="0.25">
      <c r="A195" s="15" t="s">
        <v>322</v>
      </c>
      <c r="B195" s="14" t="s">
        <v>323</v>
      </c>
      <c r="C195" s="16" t="s">
        <v>415</v>
      </c>
      <c r="D195" s="15" t="s">
        <v>183</v>
      </c>
      <c r="E195" s="15" t="s">
        <v>217</v>
      </c>
      <c r="F195" s="15" t="s">
        <v>185</v>
      </c>
      <c r="G195" s="15" t="s">
        <v>248</v>
      </c>
      <c r="H195" s="15" t="s">
        <v>369</v>
      </c>
      <c r="I195" s="15"/>
      <c r="J195" s="15"/>
      <c r="K195" s="15"/>
      <c r="L195" s="15" t="s">
        <v>281</v>
      </c>
      <c r="M195" s="15" t="s">
        <v>282</v>
      </c>
      <c r="N195" s="15" t="s">
        <v>36</v>
      </c>
      <c r="O195" s="14" t="s">
        <v>370</v>
      </c>
      <c r="P195" s="17">
        <v>3598602600</v>
      </c>
      <c r="Q195" s="17">
        <v>0</v>
      </c>
      <c r="R195" s="17">
        <v>0</v>
      </c>
      <c r="S195" s="17">
        <v>3598602600</v>
      </c>
      <c r="T195" s="17">
        <v>0</v>
      </c>
      <c r="U195" s="17">
        <v>3303419000.9299998</v>
      </c>
      <c r="V195" s="17">
        <v>295183599.06999999</v>
      </c>
      <c r="W195" s="17">
        <v>3303419000.9299998</v>
      </c>
      <c r="X195" s="17">
        <v>3204496761.75</v>
      </c>
      <c r="Y195" s="17">
        <v>2945507237.0900002</v>
      </c>
      <c r="Z195" s="17">
        <v>2945507237.0900002</v>
      </c>
    </row>
    <row r="196" spans="1:26" s="23" customFormat="1" ht="56.25" x14ac:dyDescent="0.25">
      <c r="A196" s="15" t="s">
        <v>340</v>
      </c>
      <c r="B196" s="14" t="s">
        <v>341</v>
      </c>
      <c r="C196" s="16" t="s">
        <v>31</v>
      </c>
      <c r="D196" s="15" t="s">
        <v>32</v>
      </c>
      <c r="E196" s="15" t="s">
        <v>33</v>
      </c>
      <c r="F196" s="15" t="s">
        <v>33</v>
      </c>
      <c r="G196" s="15" t="s">
        <v>33</v>
      </c>
      <c r="H196" s="15"/>
      <c r="I196" s="15"/>
      <c r="J196" s="15"/>
      <c r="K196" s="15"/>
      <c r="L196" s="15" t="s">
        <v>34</v>
      </c>
      <c r="M196" s="15" t="s">
        <v>35</v>
      </c>
      <c r="N196" s="15" t="s">
        <v>36</v>
      </c>
      <c r="O196" s="14" t="s">
        <v>37</v>
      </c>
      <c r="P196" s="17">
        <v>84886000000</v>
      </c>
      <c r="Q196" s="17">
        <v>0</v>
      </c>
      <c r="R196" s="17">
        <v>19667931212</v>
      </c>
      <c r="S196" s="17">
        <v>65218068788</v>
      </c>
      <c r="T196" s="17">
        <v>0</v>
      </c>
      <c r="U196" s="17">
        <v>65098896879</v>
      </c>
      <c r="V196" s="17">
        <v>119171909</v>
      </c>
      <c r="W196" s="17">
        <v>65098896879</v>
      </c>
      <c r="X196" s="17">
        <v>65098896879</v>
      </c>
      <c r="Y196" s="17">
        <v>65091625200</v>
      </c>
      <c r="Z196" s="17">
        <v>65091625200</v>
      </c>
    </row>
    <row r="197" spans="1:26" s="23" customFormat="1" ht="56.25" x14ac:dyDescent="0.25">
      <c r="A197" s="15" t="s">
        <v>340</v>
      </c>
      <c r="B197" s="14" t="s">
        <v>341</v>
      </c>
      <c r="C197" s="16" t="s">
        <v>38</v>
      </c>
      <c r="D197" s="15" t="s">
        <v>32</v>
      </c>
      <c r="E197" s="15" t="s">
        <v>33</v>
      </c>
      <c r="F197" s="15" t="s">
        <v>33</v>
      </c>
      <c r="G197" s="15" t="s">
        <v>39</v>
      </c>
      <c r="H197" s="15"/>
      <c r="I197" s="15"/>
      <c r="J197" s="15"/>
      <c r="K197" s="15"/>
      <c r="L197" s="15" t="s">
        <v>34</v>
      </c>
      <c r="M197" s="15" t="s">
        <v>35</v>
      </c>
      <c r="N197" s="15" t="s">
        <v>36</v>
      </c>
      <c r="O197" s="14" t="s">
        <v>40</v>
      </c>
      <c r="P197" s="17">
        <v>30960000000</v>
      </c>
      <c r="Q197" s="17">
        <v>0</v>
      </c>
      <c r="R197" s="17">
        <v>7250000000</v>
      </c>
      <c r="S197" s="17">
        <v>23710000000</v>
      </c>
      <c r="T197" s="17">
        <v>0</v>
      </c>
      <c r="U197" s="17">
        <v>23464877818</v>
      </c>
      <c r="V197" s="17">
        <v>245122182</v>
      </c>
      <c r="W197" s="17">
        <v>23464877818</v>
      </c>
      <c r="X197" s="17">
        <v>23464877818</v>
      </c>
      <c r="Y197" s="17">
        <v>23426900660</v>
      </c>
      <c r="Z197" s="17">
        <v>23426900660</v>
      </c>
    </row>
    <row r="198" spans="1:26" s="23" customFormat="1" ht="56.25" x14ac:dyDescent="0.25">
      <c r="A198" s="15" t="s">
        <v>340</v>
      </c>
      <c r="B198" s="14" t="s">
        <v>341</v>
      </c>
      <c r="C198" s="16" t="s">
        <v>41</v>
      </c>
      <c r="D198" s="15" t="s">
        <v>32</v>
      </c>
      <c r="E198" s="15" t="s">
        <v>33</v>
      </c>
      <c r="F198" s="15" t="s">
        <v>33</v>
      </c>
      <c r="G198" s="15" t="s">
        <v>42</v>
      </c>
      <c r="H198" s="15"/>
      <c r="I198" s="15"/>
      <c r="J198" s="15"/>
      <c r="K198" s="15"/>
      <c r="L198" s="15" t="s">
        <v>34</v>
      </c>
      <c r="M198" s="15" t="s">
        <v>35</v>
      </c>
      <c r="N198" s="15" t="s">
        <v>36</v>
      </c>
      <c r="O198" s="14" t="s">
        <v>43</v>
      </c>
      <c r="P198" s="17">
        <v>6261000000</v>
      </c>
      <c r="Q198" s="17">
        <v>147931212</v>
      </c>
      <c r="R198" s="17">
        <v>0</v>
      </c>
      <c r="S198" s="17">
        <v>6408931212</v>
      </c>
      <c r="T198" s="17">
        <v>0</v>
      </c>
      <c r="U198" s="17">
        <v>6384831696</v>
      </c>
      <c r="V198" s="17">
        <v>24099516</v>
      </c>
      <c r="W198" s="17">
        <v>6384831696</v>
      </c>
      <c r="X198" s="17">
        <v>6384831696</v>
      </c>
      <c r="Y198" s="17">
        <v>6380756017</v>
      </c>
      <c r="Z198" s="17">
        <v>6380756017</v>
      </c>
    </row>
    <row r="199" spans="1:26" s="23" customFormat="1" ht="56.25" x14ac:dyDescent="0.25">
      <c r="A199" s="15" t="s">
        <v>340</v>
      </c>
      <c r="B199" s="14" t="s">
        <v>341</v>
      </c>
      <c r="C199" s="16" t="s">
        <v>300</v>
      </c>
      <c r="D199" s="15" t="s">
        <v>32</v>
      </c>
      <c r="E199" s="15" t="s">
        <v>33</v>
      </c>
      <c r="F199" s="15" t="s">
        <v>39</v>
      </c>
      <c r="G199" s="15" t="s">
        <v>33</v>
      </c>
      <c r="H199" s="15"/>
      <c r="I199" s="15"/>
      <c r="J199" s="15"/>
      <c r="K199" s="15"/>
      <c r="L199" s="15" t="s">
        <v>34</v>
      </c>
      <c r="M199" s="15" t="s">
        <v>35</v>
      </c>
      <c r="N199" s="15" t="s">
        <v>36</v>
      </c>
      <c r="O199" s="14" t="s">
        <v>37</v>
      </c>
      <c r="P199" s="17">
        <v>18064000000</v>
      </c>
      <c r="Q199" s="17">
        <v>2830000000</v>
      </c>
      <c r="R199" s="17">
        <v>0</v>
      </c>
      <c r="S199" s="17">
        <v>20894000000</v>
      </c>
      <c r="T199" s="17">
        <v>0</v>
      </c>
      <c r="U199" s="17">
        <v>20585174466</v>
      </c>
      <c r="V199" s="17">
        <v>308825534</v>
      </c>
      <c r="W199" s="17">
        <v>20585174466</v>
      </c>
      <c r="X199" s="17">
        <v>20585174466</v>
      </c>
      <c r="Y199" s="17">
        <v>20585174466</v>
      </c>
      <c r="Z199" s="17">
        <v>20585174466</v>
      </c>
    </row>
    <row r="200" spans="1:26" s="23" customFormat="1" ht="56.25" x14ac:dyDescent="0.25">
      <c r="A200" s="15" t="s">
        <v>340</v>
      </c>
      <c r="B200" s="14" t="s">
        <v>341</v>
      </c>
      <c r="C200" s="16" t="s">
        <v>301</v>
      </c>
      <c r="D200" s="15" t="s">
        <v>32</v>
      </c>
      <c r="E200" s="15" t="s">
        <v>33</v>
      </c>
      <c r="F200" s="15" t="s">
        <v>39</v>
      </c>
      <c r="G200" s="15" t="s">
        <v>39</v>
      </c>
      <c r="H200" s="15"/>
      <c r="I200" s="15"/>
      <c r="J200" s="15"/>
      <c r="K200" s="15"/>
      <c r="L200" s="15" t="s">
        <v>34</v>
      </c>
      <c r="M200" s="15" t="s">
        <v>35</v>
      </c>
      <c r="N200" s="15" t="s">
        <v>36</v>
      </c>
      <c r="O200" s="14" t="s">
        <v>40</v>
      </c>
      <c r="P200" s="17">
        <v>6569000000</v>
      </c>
      <c r="Q200" s="17">
        <v>1360000000</v>
      </c>
      <c r="R200" s="17">
        <v>0</v>
      </c>
      <c r="S200" s="17">
        <v>7929000000</v>
      </c>
      <c r="T200" s="17">
        <v>0</v>
      </c>
      <c r="U200" s="17">
        <v>7436277396</v>
      </c>
      <c r="V200" s="17">
        <v>492722604</v>
      </c>
      <c r="W200" s="17">
        <v>7436277396</v>
      </c>
      <c r="X200" s="17">
        <v>7436277396</v>
      </c>
      <c r="Y200" s="17">
        <v>7424584882</v>
      </c>
      <c r="Z200" s="17">
        <v>7424584882</v>
      </c>
    </row>
    <row r="201" spans="1:26" s="23" customFormat="1" ht="56.25" x14ac:dyDescent="0.25">
      <c r="A201" s="15" t="s">
        <v>340</v>
      </c>
      <c r="B201" s="14" t="s">
        <v>341</v>
      </c>
      <c r="C201" s="16" t="s">
        <v>302</v>
      </c>
      <c r="D201" s="15" t="s">
        <v>32</v>
      </c>
      <c r="E201" s="15" t="s">
        <v>33</v>
      </c>
      <c r="F201" s="15" t="s">
        <v>39</v>
      </c>
      <c r="G201" s="15" t="s">
        <v>42</v>
      </c>
      <c r="H201" s="15"/>
      <c r="I201" s="15"/>
      <c r="J201" s="15"/>
      <c r="K201" s="15"/>
      <c r="L201" s="15" t="s">
        <v>34</v>
      </c>
      <c r="M201" s="15" t="s">
        <v>35</v>
      </c>
      <c r="N201" s="15" t="s">
        <v>36</v>
      </c>
      <c r="O201" s="14" t="s">
        <v>43</v>
      </c>
      <c r="P201" s="17">
        <v>1137000000</v>
      </c>
      <c r="Q201" s="17">
        <v>330000000</v>
      </c>
      <c r="R201" s="17">
        <v>0</v>
      </c>
      <c r="S201" s="17">
        <v>1467000000</v>
      </c>
      <c r="T201" s="17">
        <v>0</v>
      </c>
      <c r="U201" s="17">
        <v>1254481078</v>
      </c>
      <c r="V201" s="17">
        <v>212518922</v>
      </c>
      <c r="W201" s="17">
        <v>1254481078</v>
      </c>
      <c r="X201" s="17">
        <v>1254481078</v>
      </c>
      <c r="Y201" s="17">
        <v>1254481078</v>
      </c>
      <c r="Z201" s="17">
        <v>1254481078</v>
      </c>
    </row>
    <row r="202" spans="1:26" s="23" customFormat="1" ht="56.25" x14ac:dyDescent="0.25">
      <c r="A202" s="15" t="s">
        <v>340</v>
      </c>
      <c r="B202" s="14" t="s">
        <v>341</v>
      </c>
      <c r="C202" s="16" t="s">
        <v>48</v>
      </c>
      <c r="D202" s="15" t="s">
        <v>32</v>
      </c>
      <c r="E202" s="15" t="s">
        <v>39</v>
      </c>
      <c r="F202" s="15"/>
      <c r="G202" s="15"/>
      <c r="H202" s="15"/>
      <c r="I202" s="15"/>
      <c r="J202" s="15"/>
      <c r="K202" s="15"/>
      <c r="L202" s="15" t="s">
        <v>34</v>
      </c>
      <c r="M202" s="15" t="s">
        <v>35</v>
      </c>
      <c r="N202" s="15" t="s">
        <v>36</v>
      </c>
      <c r="O202" s="14" t="s">
        <v>49</v>
      </c>
      <c r="P202" s="17">
        <v>96169000000</v>
      </c>
      <c r="Q202" s="17">
        <v>10361000000</v>
      </c>
      <c r="R202" s="17">
        <v>449506785</v>
      </c>
      <c r="S202" s="17">
        <v>106080493215</v>
      </c>
      <c r="T202" s="17">
        <v>0</v>
      </c>
      <c r="U202" s="17">
        <v>104903977509.74001</v>
      </c>
      <c r="V202" s="17">
        <v>1176515705.26</v>
      </c>
      <c r="W202" s="17">
        <v>104903977509.74001</v>
      </c>
      <c r="X202" s="17">
        <v>94375607833.039993</v>
      </c>
      <c r="Y202" s="17">
        <v>86139341402.669998</v>
      </c>
      <c r="Z202" s="17">
        <v>86139341402.669998</v>
      </c>
    </row>
    <row r="203" spans="1:26" s="23" customFormat="1" ht="56.25" x14ac:dyDescent="0.25">
      <c r="A203" s="15" t="s">
        <v>340</v>
      </c>
      <c r="B203" s="14" t="s">
        <v>341</v>
      </c>
      <c r="C203" s="16" t="s">
        <v>53</v>
      </c>
      <c r="D203" s="15" t="s">
        <v>32</v>
      </c>
      <c r="E203" s="15" t="s">
        <v>42</v>
      </c>
      <c r="F203" s="15" t="s">
        <v>39</v>
      </c>
      <c r="G203" s="15" t="s">
        <v>39</v>
      </c>
      <c r="H203" s="15"/>
      <c r="I203" s="15"/>
      <c r="J203" s="15"/>
      <c r="K203" s="15"/>
      <c r="L203" s="15" t="s">
        <v>34</v>
      </c>
      <c r="M203" s="15" t="s">
        <v>35</v>
      </c>
      <c r="N203" s="15" t="s">
        <v>36</v>
      </c>
      <c r="O203" s="14" t="s">
        <v>54</v>
      </c>
      <c r="P203" s="17">
        <v>26000000</v>
      </c>
      <c r="Q203" s="17">
        <v>0</v>
      </c>
      <c r="R203" s="17">
        <v>6355000</v>
      </c>
      <c r="S203" s="17">
        <v>19645000</v>
      </c>
      <c r="T203" s="17">
        <v>0</v>
      </c>
      <c r="U203" s="17">
        <v>19645000</v>
      </c>
      <c r="V203" s="17">
        <v>0</v>
      </c>
      <c r="W203" s="17">
        <v>19645000</v>
      </c>
      <c r="X203" s="17">
        <v>19645000</v>
      </c>
      <c r="Y203" s="17">
        <v>19645000</v>
      </c>
      <c r="Z203" s="17">
        <v>19645000</v>
      </c>
    </row>
    <row r="204" spans="1:26" s="23" customFormat="1" ht="56.25" x14ac:dyDescent="0.25">
      <c r="A204" s="15" t="s">
        <v>340</v>
      </c>
      <c r="B204" s="14" t="s">
        <v>341</v>
      </c>
      <c r="C204" s="16" t="s">
        <v>70</v>
      </c>
      <c r="D204" s="15" t="s">
        <v>32</v>
      </c>
      <c r="E204" s="15" t="s">
        <v>42</v>
      </c>
      <c r="F204" s="15" t="s">
        <v>42</v>
      </c>
      <c r="G204" s="15" t="s">
        <v>33</v>
      </c>
      <c r="H204" s="15" t="s">
        <v>71</v>
      </c>
      <c r="I204" s="15"/>
      <c r="J204" s="15"/>
      <c r="K204" s="15"/>
      <c r="L204" s="15" t="s">
        <v>34</v>
      </c>
      <c r="M204" s="15" t="s">
        <v>35</v>
      </c>
      <c r="N204" s="15" t="s">
        <v>36</v>
      </c>
      <c r="O204" s="14" t="s">
        <v>72</v>
      </c>
      <c r="P204" s="17">
        <v>16053000000</v>
      </c>
      <c r="Q204" s="17">
        <v>0</v>
      </c>
      <c r="R204" s="17">
        <v>16053000000</v>
      </c>
      <c r="S204" s="17">
        <v>0</v>
      </c>
      <c r="T204" s="17">
        <v>0</v>
      </c>
      <c r="U204" s="17">
        <v>0</v>
      </c>
      <c r="V204" s="17">
        <v>0</v>
      </c>
      <c r="W204" s="17">
        <v>0</v>
      </c>
      <c r="X204" s="17">
        <v>0</v>
      </c>
      <c r="Y204" s="17">
        <v>0</v>
      </c>
      <c r="Z204" s="17">
        <v>0</v>
      </c>
    </row>
    <row r="205" spans="1:26" s="23" customFormat="1" ht="56.25" x14ac:dyDescent="0.25">
      <c r="A205" s="15" t="s">
        <v>340</v>
      </c>
      <c r="B205" s="14" t="s">
        <v>341</v>
      </c>
      <c r="C205" s="16" t="s">
        <v>144</v>
      </c>
      <c r="D205" s="15" t="s">
        <v>32</v>
      </c>
      <c r="E205" s="15" t="s">
        <v>42</v>
      </c>
      <c r="F205" s="15" t="s">
        <v>45</v>
      </c>
      <c r="G205" s="15" t="s">
        <v>39</v>
      </c>
      <c r="H205" s="15" t="s">
        <v>82</v>
      </c>
      <c r="I205" s="15"/>
      <c r="J205" s="15"/>
      <c r="K205" s="15"/>
      <c r="L205" s="15" t="s">
        <v>34</v>
      </c>
      <c r="M205" s="15" t="s">
        <v>35</v>
      </c>
      <c r="N205" s="15" t="s">
        <v>36</v>
      </c>
      <c r="O205" s="14" t="s">
        <v>145</v>
      </c>
      <c r="P205" s="17">
        <v>431000000</v>
      </c>
      <c r="Q205" s="17">
        <v>150000000</v>
      </c>
      <c r="R205" s="17">
        <v>0</v>
      </c>
      <c r="S205" s="17">
        <v>581000000</v>
      </c>
      <c r="T205" s="17">
        <v>0</v>
      </c>
      <c r="U205" s="17">
        <v>418915125</v>
      </c>
      <c r="V205" s="17">
        <v>162084875</v>
      </c>
      <c r="W205" s="17">
        <v>418915125</v>
      </c>
      <c r="X205" s="17">
        <v>418915125</v>
      </c>
      <c r="Y205" s="17">
        <v>418915125</v>
      </c>
      <c r="Z205" s="17">
        <v>418915125</v>
      </c>
    </row>
    <row r="206" spans="1:26" s="23" customFormat="1" ht="56.25" x14ac:dyDescent="0.25">
      <c r="A206" s="15" t="s">
        <v>340</v>
      </c>
      <c r="B206" s="14" t="s">
        <v>341</v>
      </c>
      <c r="C206" s="16" t="s">
        <v>156</v>
      </c>
      <c r="D206" s="15" t="s">
        <v>32</v>
      </c>
      <c r="E206" s="15" t="s">
        <v>42</v>
      </c>
      <c r="F206" s="15" t="s">
        <v>35</v>
      </c>
      <c r="G206" s="15"/>
      <c r="H206" s="15"/>
      <c r="I206" s="15"/>
      <c r="J206" s="15"/>
      <c r="K206" s="15"/>
      <c r="L206" s="15" t="s">
        <v>34</v>
      </c>
      <c r="M206" s="15" t="s">
        <v>35</v>
      </c>
      <c r="N206" s="15" t="s">
        <v>36</v>
      </c>
      <c r="O206" s="14" t="s">
        <v>157</v>
      </c>
      <c r="P206" s="17">
        <v>7709000000</v>
      </c>
      <c r="Q206" s="17">
        <v>5692000000</v>
      </c>
      <c r="R206" s="17">
        <v>0</v>
      </c>
      <c r="S206" s="17">
        <v>13401000000</v>
      </c>
      <c r="T206" s="17">
        <v>0</v>
      </c>
      <c r="U206" s="17">
        <v>13400865837.02</v>
      </c>
      <c r="V206" s="17">
        <v>134162.98000000001</v>
      </c>
      <c r="W206" s="17">
        <v>13400865837.02</v>
      </c>
      <c r="X206" s="17">
        <v>13400865837.02</v>
      </c>
      <c r="Y206" s="17">
        <v>12785953710.15</v>
      </c>
      <c r="Z206" s="17">
        <v>12785953710.15</v>
      </c>
    </row>
    <row r="207" spans="1:26" s="23" customFormat="1" ht="56.25" x14ac:dyDescent="0.25">
      <c r="A207" s="15" t="s">
        <v>340</v>
      </c>
      <c r="B207" s="14" t="s">
        <v>341</v>
      </c>
      <c r="C207" s="16" t="s">
        <v>173</v>
      </c>
      <c r="D207" s="15" t="s">
        <v>32</v>
      </c>
      <c r="E207" s="15" t="s">
        <v>154</v>
      </c>
      <c r="F207" s="15" t="s">
        <v>33</v>
      </c>
      <c r="G207" s="15"/>
      <c r="H207" s="15"/>
      <c r="I207" s="15"/>
      <c r="J207" s="15"/>
      <c r="K207" s="15"/>
      <c r="L207" s="15" t="s">
        <v>34</v>
      </c>
      <c r="M207" s="15" t="s">
        <v>35</v>
      </c>
      <c r="N207" s="15" t="s">
        <v>36</v>
      </c>
      <c r="O207" s="14" t="s">
        <v>174</v>
      </c>
      <c r="P207" s="17">
        <v>19000000</v>
      </c>
      <c r="Q207" s="17">
        <v>0</v>
      </c>
      <c r="R207" s="17">
        <v>0</v>
      </c>
      <c r="S207" s="17">
        <v>19000000</v>
      </c>
      <c r="T207" s="17">
        <v>0</v>
      </c>
      <c r="U207" s="17">
        <v>10864741</v>
      </c>
      <c r="V207" s="17">
        <v>8135259</v>
      </c>
      <c r="W207" s="17">
        <v>10864741</v>
      </c>
      <c r="X207" s="17">
        <v>10864741</v>
      </c>
      <c r="Y207" s="17">
        <v>10864741</v>
      </c>
      <c r="Z207" s="17">
        <v>10864741</v>
      </c>
    </row>
    <row r="208" spans="1:26" s="23" customFormat="1" ht="56.25" x14ac:dyDescent="0.25">
      <c r="A208" s="15" t="s">
        <v>340</v>
      </c>
      <c r="B208" s="14" t="s">
        <v>341</v>
      </c>
      <c r="C208" s="16" t="s">
        <v>342</v>
      </c>
      <c r="D208" s="15" t="s">
        <v>180</v>
      </c>
      <c r="E208" s="15" t="s">
        <v>35</v>
      </c>
      <c r="F208" s="15" t="s">
        <v>33</v>
      </c>
      <c r="G208" s="15" t="s">
        <v>42</v>
      </c>
      <c r="H208" s="15"/>
      <c r="I208" s="15"/>
      <c r="J208" s="15"/>
      <c r="K208" s="15"/>
      <c r="L208" s="15" t="s">
        <v>34</v>
      </c>
      <c r="M208" s="15" t="s">
        <v>73</v>
      </c>
      <c r="N208" s="15" t="s">
        <v>74</v>
      </c>
      <c r="O208" s="14" t="s">
        <v>343</v>
      </c>
      <c r="P208" s="17">
        <v>14007000000</v>
      </c>
      <c r="Q208" s="17">
        <v>0</v>
      </c>
      <c r="R208" s="17">
        <v>0</v>
      </c>
      <c r="S208" s="17">
        <v>14007000000</v>
      </c>
      <c r="T208" s="17">
        <v>0</v>
      </c>
      <c r="U208" s="17">
        <v>13776312031.639999</v>
      </c>
      <c r="V208" s="17">
        <v>230687968.36000001</v>
      </c>
      <c r="W208" s="17">
        <v>13776312031.639999</v>
      </c>
      <c r="X208" s="17">
        <v>13776312031.639999</v>
      </c>
      <c r="Y208" s="17">
        <v>13776312031.639999</v>
      </c>
      <c r="Z208" s="17">
        <v>13776312031.639999</v>
      </c>
    </row>
    <row r="209" spans="1:26" s="23" customFormat="1" ht="56.25" x14ac:dyDescent="0.25">
      <c r="A209" s="15" t="s">
        <v>340</v>
      </c>
      <c r="B209" s="14" t="s">
        <v>341</v>
      </c>
      <c r="C209" s="16" t="s">
        <v>386</v>
      </c>
      <c r="D209" s="15" t="s">
        <v>183</v>
      </c>
      <c r="E209" s="15" t="s">
        <v>217</v>
      </c>
      <c r="F209" s="15" t="s">
        <v>185</v>
      </c>
      <c r="G209" s="15" t="s">
        <v>218</v>
      </c>
      <c r="H209" s="15" t="s">
        <v>369</v>
      </c>
      <c r="I209" s="15"/>
      <c r="J209" s="15"/>
      <c r="K209" s="15"/>
      <c r="L209" s="15" t="s">
        <v>34</v>
      </c>
      <c r="M209" s="15" t="s">
        <v>35</v>
      </c>
      <c r="N209" s="15" t="s">
        <v>36</v>
      </c>
      <c r="O209" s="14" t="s">
        <v>370</v>
      </c>
      <c r="P209" s="17">
        <v>7194519134</v>
      </c>
      <c r="Q209" s="17">
        <v>0</v>
      </c>
      <c r="R209" s="17">
        <v>644648921</v>
      </c>
      <c r="S209" s="17">
        <v>6549870213</v>
      </c>
      <c r="T209" s="17">
        <v>0</v>
      </c>
      <c r="U209" s="17">
        <v>6521291851.1499996</v>
      </c>
      <c r="V209" s="17">
        <v>28578361.850000001</v>
      </c>
      <c r="W209" s="17">
        <v>6521291851.1499996</v>
      </c>
      <c r="X209" s="17">
        <v>6380559890</v>
      </c>
      <c r="Y209" s="17">
        <v>4953387411.1499996</v>
      </c>
      <c r="Z209" s="17">
        <v>4953387411.1499996</v>
      </c>
    </row>
    <row r="210" spans="1:26" s="23" customFormat="1" x14ac:dyDescent="0.25">
      <c r="A210" s="15" t="s">
        <v>345</v>
      </c>
      <c r="B210" s="14" t="s">
        <v>346</v>
      </c>
      <c r="C210" s="16" t="s">
        <v>31</v>
      </c>
      <c r="D210" s="15" t="s">
        <v>32</v>
      </c>
      <c r="E210" s="15" t="s">
        <v>33</v>
      </c>
      <c r="F210" s="15" t="s">
        <v>33</v>
      </c>
      <c r="G210" s="15" t="s">
        <v>33</v>
      </c>
      <c r="H210" s="15"/>
      <c r="I210" s="15"/>
      <c r="J210" s="15"/>
      <c r="K210" s="15"/>
      <c r="L210" s="15" t="s">
        <v>34</v>
      </c>
      <c r="M210" s="15" t="s">
        <v>35</v>
      </c>
      <c r="N210" s="15" t="s">
        <v>36</v>
      </c>
      <c r="O210" s="14" t="s">
        <v>37</v>
      </c>
      <c r="P210" s="17">
        <v>15290000000</v>
      </c>
      <c r="Q210" s="17">
        <v>0</v>
      </c>
      <c r="R210" s="17">
        <v>2564518267</v>
      </c>
      <c r="S210" s="17">
        <v>12725481733</v>
      </c>
      <c r="T210" s="17">
        <v>0</v>
      </c>
      <c r="U210" s="17">
        <v>9896226424</v>
      </c>
      <c r="V210" s="17">
        <v>2829255309</v>
      </c>
      <c r="W210" s="17">
        <v>9896226424</v>
      </c>
      <c r="X210" s="17">
        <v>9896226424</v>
      </c>
      <c r="Y210" s="17">
        <v>9896226424</v>
      </c>
      <c r="Z210" s="17">
        <v>9896226424</v>
      </c>
    </row>
    <row r="211" spans="1:26" s="23" customFormat="1" x14ac:dyDescent="0.25">
      <c r="A211" s="15" t="s">
        <v>345</v>
      </c>
      <c r="B211" s="14" t="s">
        <v>346</v>
      </c>
      <c r="C211" s="16" t="s">
        <v>38</v>
      </c>
      <c r="D211" s="15" t="s">
        <v>32</v>
      </c>
      <c r="E211" s="15" t="s">
        <v>33</v>
      </c>
      <c r="F211" s="15" t="s">
        <v>33</v>
      </c>
      <c r="G211" s="15" t="s">
        <v>39</v>
      </c>
      <c r="H211" s="15"/>
      <c r="I211" s="15"/>
      <c r="J211" s="15"/>
      <c r="K211" s="15"/>
      <c r="L211" s="15" t="s">
        <v>34</v>
      </c>
      <c r="M211" s="15" t="s">
        <v>35</v>
      </c>
      <c r="N211" s="15" t="s">
        <v>36</v>
      </c>
      <c r="O211" s="14" t="s">
        <v>40</v>
      </c>
      <c r="P211" s="17">
        <v>5590000000</v>
      </c>
      <c r="Q211" s="17">
        <v>0</v>
      </c>
      <c r="R211" s="17">
        <v>1043331857</v>
      </c>
      <c r="S211" s="17">
        <v>4546668143</v>
      </c>
      <c r="T211" s="17">
        <v>0</v>
      </c>
      <c r="U211" s="17">
        <v>3651996643</v>
      </c>
      <c r="V211" s="17">
        <v>894671500</v>
      </c>
      <c r="W211" s="17">
        <v>3651996643</v>
      </c>
      <c r="X211" s="17">
        <v>3651996643</v>
      </c>
      <c r="Y211" s="17">
        <v>3651996643</v>
      </c>
      <c r="Z211" s="17">
        <v>3651996643</v>
      </c>
    </row>
    <row r="212" spans="1:26" s="23" customFormat="1" x14ac:dyDescent="0.25">
      <c r="A212" s="15" t="s">
        <v>345</v>
      </c>
      <c r="B212" s="14" t="s">
        <v>346</v>
      </c>
      <c r="C212" s="16" t="s">
        <v>41</v>
      </c>
      <c r="D212" s="15" t="s">
        <v>32</v>
      </c>
      <c r="E212" s="15" t="s">
        <v>33</v>
      </c>
      <c r="F212" s="15" t="s">
        <v>33</v>
      </c>
      <c r="G212" s="15" t="s">
        <v>42</v>
      </c>
      <c r="H212" s="15"/>
      <c r="I212" s="15"/>
      <c r="J212" s="15"/>
      <c r="K212" s="15"/>
      <c r="L212" s="15" t="s">
        <v>34</v>
      </c>
      <c r="M212" s="15" t="s">
        <v>35</v>
      </c>
      <c r="N212" s="15" t="s">
        <v>36</v>
      </c>
      <c r="O212" s="14" t="s">
        <v>43</v>
      </c>
      <c r="P212" s="17">
        <v>6419000000</v>
      </c>
      <c r="Q212" s="17">
        <v>0</v>
      </c>
      <c r="R212" s="17">
        <v>1682498499</v>
      </c>
      <c r="S212" s="17">
        <v>4736501501</v>
      </c>
      <c r="T212" s="17">
        <v>0</v>
      </c>
      <c r="U212" s="17">
        <v>3586646616</v>
      </c>
      <c r="V212" s="17">
        <v>1149854885</v>
      </c>
      <c r="W212" s="17">
        <v>3586646616</v>
      </c>
      <c r="X212" s="17">
        <v>3586646616</v>
      </c>
      <c r="Y212" s="17">
        <v>3586646616</v>
      </c>
      <c r="Z212" s="17">
        <v>3586646616</v>
      </c>
    </row>
    <row r="213" spans="1:26" s="23" customFormat="1" x14ac:dyDescent="0.25">
      <c r="A213" s="15" t="s">
        <v>345</v>
      </c>
      <c r="B213" s="14" t="s">
        <v>346</v>
      </c>
      <c r="C213" s="16" t="s">
        <v>48</v>
      </c>
      <c r="D213" s="15" t="s">
        <v>32</v>
      </c>
      <c r="E213" s="15" t="s">
        <v>39</v>
      </c>
      <c r="F213" s="15"/>
      <c r="G213" s="15"/>
      <c r="H213" s="15"/>
      <c r="I213" s="15"/>
      <c r="J213" s="15"/>
      <c r="K213" s="15"/>
      <c r="L213" s="15" t="s">
        <v>34</v>
      </c>
      <c r="M213" s="15" t="s">
        <v>35</v>
      </c>
      <c r="N213" s="15" t="s">
        <v>36</v>
      </c>
      <c r="O213" s="14" t="s">
        <v>49</v>
      </c>
      <c r="P213" s="17">
        <v>6311000000</v>
      </c>
      <c r="Q213" s="17">
        <v>0</v>
      </c>
      <c r="R213" s="17">
        <v>40177900</v>
      </c>
      <c r="S213" s="17">
        <v>6270822100</v>
      </c>
      <c r="T213" s="17">
        <v>0.67</v>
      </c>
      <c r="U213" s="17">
        <v>6254046983.6199999</v>
      </c>
      <c r="V213" s="17">
        <v>16775115.710000001</v>
      </c>
      <c r="W213" s="17">
        <v>6254046983.6199999</v>
      </c>
      <c r="X213" s="17">
        <v>6254046983.6199999</v>
      </c>
      <c r="Y213" s="17">
        <v>6223930706.9300003</v>
      </c>
      <c r="Z213" s="17">
        <v>6223930706.9300003</v>
      </c>
    </row>
    <row r="214" spans="1:26" s="23" customFormat="1" x14ac:dyDescent="0.25">
      <c r="A214" s="15" t="s">
        <v>345</v>
      </c>
      <c r="B214" s="14" t="s">
        <v>346</v>
      </c>
      <c r="C214" s="16" t="s">
        <v>48</v>
      </c>
      <c r="D214" s="15" t="s">
        <v>32</v>
      </c>
      <c r="E214" s="15" t="s">
        <v>39</v>
      </c>
      <c r="F214" s="15"/>
      <c r="G214" s="15"/>
      <c r="H214" s="15"/>
      <c r="I214" s="15"/>
      <c r="J214" s="15"/>
      <c r="K214" s="15"/>
      <c r="L214" s="15" t="s">
        <v>34</v>
      </c>
      <c r="M214" s="15" t="s">
        <v>73</v>
      </c>
      <c r="N214" s="15" t="s">
        <v>36</v>
      </c>
      <c r="O214" s="14" t="s">
        <v>49</v>
      </c>
      <c r="P214" s="17">
        <v>0</v>
      </c>
      <c r="Q214" s="17">
        <v>3493238549</v>
      </c>
      <c r="R214" s="17">
        <v>0</v>
      </c>
      <c r="S214" s="17">
        <v>3493238549</v>
      </c>
      <c r="T214" s="17">
        <v>0</v>
      </c>
      <c r="U214" s="17">
        <v>3056907919.46</v>
      </c>
      <c r="V214" s="17">
        <v>436330629.54000002</v>
      </c>
      <c r="W214" s="17">
        <v>3056907919.46</v>
      </c>
      <c r="X214" s="17">
        <v>3049637252.6399999</v>
      </c>
      <c r="Y214" s="17">
        <v>1815838188.3</v>
      </c>
      <c r="Z214" s="17">
        <v>1815838188.3</v>
      </c>
    </row>
    <row r="215" spans="1:26" s="23" customFormat="1" x14ac:dyDescent="0.25">
      <c r="A215" s="15" t="s">
        <v>345</v>
      </c>
      <c r="B215" s="14" t="s">
        <v>346</v>
      </c>
      <c r="C215" s="16" t="s">
        <v>70</v>
      </c>
      <c r="D215" s="15" t="s">
        <v>32</v>
      </c>
      <c r="E215" s="15" t="s">
        <v>42</v>
      </c>
      <c r="F215" s="15" t="s">
        <v>42</v>
      </c>
      <c r="G215" s="15" t="s">
        <v>33</v>
      </c>
      <c r="H215" s="15" t="s">
        <v>71</v>
      </c>
      <c r="I215" s="15"/>
      <c r="J215" s="15"/>
      <c r="K215" s="15"/>
      <c r="L215" s="15" t="s">
        <v>34</v>
      </c>
      <c r="M215" s="15" t="s">
        <v>73</v>
      </c>
      <c r="N215" s="15" t="s">
        <v>36</v>
      </c>
      <c r="O215" s="14" t="s">
        <v>72</v>
      </c>
      <c r="P215" s="17">
        <v>6348000000</v>
      </c>
      <c r="Q215" s="17">
        <v>0</v>
      </c>
      <c r="R215" s="17">
        <v>6348000000</v>
      </c>
      <c r="S215" s="17">
        <v>0</v>
      </c>
      <c r="T215" s="17">
        <v>0</v>
      </c>
      <c r="U215" s="17">
        <v>0</v>
      </c>
      <c r="V215" s="17">
        <v>0</v>
      </c>
      <c r="W215" s="17">
        <v>0</v>
      </c>
      <c r="X215" s="17">
        <v>0</v>
      </c>
      <c r="Y215" s="17">
        <v>0</v>
      </c>
      <c r="Z215" s="17">
        <v>0</v>
      </c>
    </row>
    <row r="216" spans="1:26" s="23" customFormat="1" x14ac:dyDescent="0.25">
      <c r="A216" s="15" t="s">
        <v>345</v>
      </c>
      <c r="B216" s="14" t="s">
        <v>346</v>
      </c>
      <c r="C216" s="16" t="s">
        <v>144</v>
      </c>
      <c r="D216" s="15" t="s">
        <v>32</v>
      </c>
      <c r="E216" s="15" t="s">
        <v>42</v>
      </c>
      <c r="F216" s="15" t="s">
        <v>45</v>
      </c>
      <c r="G216" s="15" t="s">
        <v>39</v>
      </c>
      <c r="H216" s="15" t="s">
        <v>82</v>
      </c>
      <c r="I216" s="15"/>
      <c r="J216" s="15"/>
      <c r="K216" s="15"/>
      <c r="L216" s="15" t="s">
        <v>34</v>
      </c>
      <c r="M216" s="15" t="s">
        <v>35</v>
      </c>
      <c r="N216" s="15" t="s">
        <v>36</v>
      </c>
      <c r="O216" s="14" t="s">
        <v>145</v>
      </c>
      <c r="P216" s="17">
        <v>80000000</v>
      </c>
      <c r="Q216" s="17">
        <v>0</v>
      </c>
      <c r="R216" s="17">
        <v>0</v>
      </c>
      <c r="S216" s="17">
        <v>80000000</v>
      </c>
      <c r="T216" s="17">
        <v>0</v>
      </c>
      <c r="U216" s="17">
        <v>13515602</v>
      </c>
      <c r="V216" s="17">
        <v>66484398</v>
      </c>
      <c r="W216" s="17">
        <v>13515602</v>
      </c>
      <c r="X216" s="17">
        <v>13515602</v>
      </c>
      <c r="Y216" s="17">
        <v>13515602</v>
      </c>
      <c r="Z216" s="17">
        <v>13515602</v>
      </c>
    </row>
    <row r="217" spans="1:26" s="23" customFormat="1" x14ac:dyDescent="0.25">
      <c r="A217" s="15" t="s">
        <v>345</v>
      </c>
      <c r="B217" s="14" t="s">
        <v>346</v>
      </c>
      <c r="C217" s="16" t="s">
        <v>156</v>
      </c>
      <c r="D217" s="15" t="s">
        <v>32</v>
      </c>
      <c r="E217" s="15" t="s">
        <v>42</v>
      </c>
      <c r="F217" s="15" t="s">
        <v>35</v>
      </c>
      <c r="G217" s="15"/>
      <c r="H217" s="15"/>
      <c r="I217" s="15"/>
      <c r="J217" s="15"/>
      <c r="K217" s="15"/>
      <c r="L217" s="15" t="s">
        <v>34</v>
      </c>
      <c r="M217" s="15" t="s">
        <v>35</v>
      </c>
      <c r="N217" s="15" t="s">
        <v>36</v>
      </c>
      <c r="O217" s="14" t="s">
        <v>157</v>
      </c>
      <c r="P217" s="17">
        <v>0</v>
      </c>
      <c r="Q217" s="17">
        <v>49911290</v>
      </c>
      <c r="R217" s="17">
        <v>0</v>
      </c>
      <c r="S217" s="17">
        <v>49911290</v>
      </c>
      <c r="T217" s="17">
        <v>0</v>
      </c>
      <c r="U217" s="17">
        <v>49123364.479999997</v>
      </c>
      <c r="V217" s="17">
        <v>787925.52</v>
      </c>
      <c r="W217" s="17">
        <v>49123364.479999997</v>
      </c>
      <c r="X217" s="17">
        <v>0</v>
      </c>
      <c r="Y217" s="17">
        <v>0</v>
      </c>
      <c r="Z217" s="17">
        <v>0</v>
      </c>
    </row>
    <row r="218" spans="1:26" s="23" customFormat="1" x14ac:dyDescent="0.25">
      <c r="A218" s="15" t="s">
        <v>345</v>
      </c>
      <c r="B218" s="14" t="s">
        <v>346</v>
      </c>
      <c r="C218" s="16" t="s">
        <v>173</v>
      </c>
      <c r="D218" s="15" t="s">
        <v>32</v>
      </c>
      <c r="E218" s="15" t="s">
        <v>154</v>
      </c>
      <c r="F218" s="15" t="s">
        <v>33</v>
      </c>
      <c r="G218" s="15"/>
      <c r="H218" s="15"/>
      <c r="I218" s="15"/>
      <c r="J218" s="15"/>
      <c r="K218" s="15"/>
      <c r="L218" s="15" t="s">
        <v>34</v>
      </c>
      <c r="M218" s="15" t="s">
        <v>35</v>
      </c>
      <c r="N218" s="15" t="s">
        <v>36</v>
      </c>
      <c r="O218" s="14" t="s">
        <v>174</v>
      </c>
      <c r="P218" s="17">
        <v>4000000</v>
      </c>
      <c r="Q218" s="17">
        <v>0</v>
      </c>
      <c r="R218" s="17">
        <v>3913000</v>
      </c>
      <c r="S218" s="17">
        <v>87000</v>
      </c>
      <c r="T218" s="17">
        <v>0</v>
      </c>
      <c r="U218" s="17">
        <v>87000</v>
      </c>
      <c r="V218" s="17">
        <v>0</v>
      </c>
      <c r="W218" s="17">
        <v>87000</v>
      </c>
      <c r="X218" s="17">
        <v>87000</v>
      </c>
      <c r="Y218" s="17">
        <v>87000</v>
      </c>
      <c r="Z218" s="17">
        <v>87000</v>
      </c>
    </row>
    <row r="219" spans="1:26" s="23" customFormat="1" x14ac:dyDescent="0.25">
      <c r="A219" s="15" t="s">
        <v>345</v>
      </c>
      <c r="B219" s="14" t="s">
        <v>346</v>
      </c>
      <c r="C219" s="16" t="s">
        <v>177</v>
      </c>
      <c r="D219" s="15" t="s">
        <v>32</v>
      </c>
      <c r="E219" s="15" t="s">
        <v>154</v>
      </c>
      <c r="F219" s="15" t="s">
        <v>45</v>
      </c>
      <c r="G219" s="15" t="s">
        <v>33</v>
      </c>
      <c r="H219" s="15"/>
      <c r="I219" s="15"/>
      <c r="J219" s="15"/>
      <c r="K219" s="15"/>
      <c r="L219" s="15" t="s">
        <v>34</v>
      </c>
      <c r="M219" s="15" t="s">
        <v>73</v>
      </c>
      <c r="N219" s="15" t="s">
        <v>74</v>
      </c>
      <c r="O219" s="14" t="s">
        <v>178</v>
      </c>
      <c r="P219" s="17">
        <v>5500000000</v>
      </c>
      <c r="Q219" s="17">
        <v>0</v>
      </c>
      <c r="R219" s="17">
        <v>0</v>
      </c>
      <c r="S219" s="17">
        <v>5500000000</v>
      </c>
      <c r="T219" s="17">
        <v>0</v>
      </c>
      <c r="U219" s="17">
        <v>364085945</v>
      </c>
      <c r="V219" s="17">
        <v>5135914055</v>
      </c>
      <c r="W219" s="17">
        <v>364085945</v>
      </c>
      <c r="X219" s="17">
        <v>364085945</v>
      </c>
      <c r="Y219" s="17">
        <v>364085945</v>
      </c>
      <c r="Z219" s="17">
        <v>364085945</v>
      </c>
    </row>
    <row r="220" spans="1:26" s="23" customFormat="1" x14ac:dyDescent="0.25">
      <c r="A220" s="15" t="s">
        <v>345</v>
      </c>
      <c r="B220" s="14" t="s">
        <v>346</v>
      </c>
      <c r="C220" s="16" t="s">
        <v>268</v>
      </c>
      <c r="D220" s="15" t="s">
        <v>32</v>
      </c>
      <c r="E220" s="15" t="s">
        <v>154</v>
      </c>
      <c r="F220" s="15" t="s">
        <v>129</v>
      </c>
      <c r="G220" s="15"/>
      <c r="H220" s="15"/>
      <c r="I220" s="15"/>
      <c r="J220" s="15"/>
      <c r="K220" s="15"/>
      <c r="L220" s="15" t="s">
        <v>34</v>
      </c>
      <c r="M220" s="15" t="s">
        <v>35</v>
      </c>
      <c r="N220" s="15" t="s">
        <v>36</v>
      </c>
      <c r="O220" s="14" t="s">
        <v>269</v>
      </c>
      <c r="P220" s="17">
        <v>0</v>
      </c>
      <c r="Q220" s="17">
        <v>1745000</v>
      </c>
      <c r="R220" s="17">
        <v>0</v>
      </c>
      <c r="S220" s="17">
        <v>1745000</v>
      </c>
      <c r="T220" s="17">
        <v>0</v>
      </c>
      <c r="U220" s="17">
        <v>1745000</v>
      </c>
      <c r="V220" s="17">
        <v>0</v>
      </c>
      <c r="W220" s="17">
        <v>1745000</v>
      </c>
      <c r="X220" s="17">
        <v>1745000</v>
      </c>
      <c r="Y220" s="17">
        <v>1745000</v>
      </c>
      <c r="Z220" s="17">
        <v>1745000</v>
      </c>
    </row>
    <row r="221" spans="1:26" s="23" customFormat="1" ht="33.75" x14ac:dyDescent="0.25">
      <c r="A221" s="15" t="s">
        <v>345</v>
      </c>
      <c r="B221" s="14" t="s">
        <v>346</v>
      </c>
      <c r="C221" s="16" t="s">
        <v>427</v>
      </c>
      <c r="D221" s="15" t="s">
        <v>183</v>
      </c>
      <c r="E221" s="15" t="s">
        <v>348</v>
      </c>
      <c r="F221" s="15" t="s">
        <v>185</v>
      </c>
      <c r="G221" s="15" t="s">
        <v>189</v>
      </c>
      <c r="H221" s="15" t="s">
        <v>428</v>
      </c>
      <c r="I221" s="15"/>
      <c r="J221" s="15"/>
      <c r="K221" s="15"/>
      <c r="L221" s="15" t="s">
        <v>34</v>
      </c>
      <c r="M221" s="15" t="s">
        <v>35</v>
      </c>
      <c r="N221" s="15" t="s">
        <v>36</v>
      </c>
      <c r="O221" s="14" t="s">
        <v>429</v>
      </c>
      <c r="P221" s="17">
        <v>148648236982</v>
      </c>
      <c r="Q221" s="17">
        <v>0</v>
      </c>
      <c r="R221" s="17">
        <v>0</v>
      </c>
      <c r="S221" s="17">
        <v>148648236982</v>
      </c>
      <c r="T221" s="17">
        <v>0</v>
      </c>
      <c r="U221" s="17">
        <v>148648236982</v>
      </c>
      <c r="V221" s="17">
        <v>0</v>
      </c>
      <c r="W221" s="17">
        <v>148648236982</v>
      </c>
      <c r="X221" s="17">
        <v>20332105261</v>
      </c>
      <c r="Y221" s="17">
        <v>20332105261</v>
      </c>
      <c r="Z221" s="17">
        <v>20332105261</v>
      </c>
    </row>
    <row r="222" spans="1:26" x14ac:dyDescent="0.25">
      <c r="P222" s="25"/>
      <c r="S222" s="26"/>
    </row>
    <row r="223" spans="1:26" s="27" customFormat="1" x14ac:dyDescent="0.25">
      <c r="C223" s="19" t="s">
        <v>32</v>
      </c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 t="s">
        <v>440</v>
      </c>
      <c r="O223" s="19" t="s">
        <v>441</v>
      </c>
      <c r="P223" s="25">
        <f t="shared" ref="P223:Z225" si="0">+SUMIFS(P$5:P$221,$D$5:$D$221,$C223)/1000000</f>
        <v>46831756.029559001</v>
      </c>
      <c r="Q223" s="25">
        <f t="shared" si="0"/>
        <v>8204729.2028620001</v>
      </c>
      <c r="R223" s="25">
        <f t="shared" si="0"/>
        <v>25518109.629205</v>
      </c>
      <c r="S223" s="25">
        <f t="shared" si="0"/>
        <v>29518375.603216</v>
      </c>
      <c r="T223" s="25">
        <f t="shared" si="0"/>
        <v>4247925.0099101597</v>
      </c>
      <c r="U223" s="25">
        <f t="shared" si="0"/>
        <v>24965782.724800453</v>
      </c>
      <c r="V223" s="25">
        <f t="shared" si="0"/>
        <v>304667.86850539007</v>
      </c>
      <c r="W223" s="25">
        <f t="shared" si="0"/>
        <v>24877867.835596994</v>
      </c>
      <c r="X223" s="25">
        <f t="shared" si="0"/>
        <v>21888823.588293508</v>
      </c>
      <c r="Y223" s="25">
        <f t="shared" si="0"/>
        <v>21875978.444993604</v>
      </c>
      <c r="Z223" s="25">
        <f t="shared" si="0"/>
        <v>21875978.444993604</v>
      </c>
    </row>
    <row r="224" spans="1:26" s="27" customFormat="1" x14ac:dyDescent="0.25">
      <c r="C224" s="20" t="s">
        <v>180</v>
      </c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 t="s">
        <v>440</v>
      </c>
      <c r="O224" s="20" t="s">
        <v>442</v>
      </c>
      <c r="P224" s="25">
        <f t="shared" si="0"/>
        <v>14007</v>
      </c>
      <c r="Q224" s="25">
        <f t="shared" si="0"/>
        <v>0</v>
      </c>
      <c r="R224" s="25">
        <f t="shared" si="0"/>
        <v>0</v>
      </c>
      <c r="S224" s="25">
        <f t="shared" si="0"/>
        <v>14007</v>
      </c>
      <c r="T224" s="25">
        <f t="shared" si="0"/>
        <v>0</v>
      </c>
      <c r="U224" s="25">
        <f t="shared" si="0"/>
        <v>13776.31203164</v>
      </c>
      <c r="V224" s="25">
        <f t="shared" si="0"/>
        <v>230.68796836000001</v>
      </c>
      <c r="W224" s="25">
        <f t="shared" si="0"/>
        <v>13776.31203164</v>
      </c>
      <c r="X224" s="25">
        <f t="shared" si="0"/>
        <v>13776.31203164</v>
      </c>
      <c r="Y224" s="25">
        <f t="shared" si="0"/>
        <v>13776.31203164</v>
      </c>
      <c r="Z224" s="25">
        <f t="shared" si="0"/>
        <v>13776.31203164</v>
      </c>
    </row>
    <row r="225" spans="3:26" s="27" customFormat="1" x14ac:dyDescent="0.25">
      <c r="C225" s="19" t="s">
        <v>183</v>
      </c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 t="s">
        <v>440</v>
      </c>
      <c r="O225" s="19" t="s">
        <v>443</v>
      </c>
      <c r="P225" s="25">
        <f t="shared" si="0"/>
        <v>5545153.1746039996</v>
      </c>
      <c r="Q225" s="25">
        <f t="shared" si="0"/>
        <v>4067808.7827570001</v>
      </c>
      <c r="R225" s="25">
        <f t="shared" si="0"/>
        <v>6297511.407753</v>
      </c>
      <c r="S225" s="25">
        <f t="shared" si="0"/>
        <v>3315450.5496080001</v>
      </c>
      <c r="T225" s="25">
        <f t="shared" si="0"/>
        <v>2.12E-6</v>
      </c>
      <c r="U225" s="25">
        <f t="shared" si="0"/>
        <v>3285040.1800295697</v>
      </c>
      <c r="V225" s="25">
        <f t="shared" si="0"/>
        <v>30410.369576309993</v>
      </c>
      <c r="W225" s="25">
        <f t="shared" si="0"/>
        <v>3034410.1693044701</v>
      </c>
      <c r="X225" s="25">
        <f t="shared" si="0"/>
        <v>1017452.7032465002</v>
      </c>
      <c r="Y225" s="25">
        <f t="shared" si="0"/>
        <v>1003609.9045134401</v>
      </c>
      <c r="Z225" s="25">
        <f t="shared" si="0"/>
        <v>1003609.9045134401</v>
      </c>
    </row>
    <row r="226" spans="3:26" s="28" customFormat="1" x14ac:dyDescent="0.25"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 t="s">
        <v>444</v>
      </c>
      <c r="P226" s="29">
        <f>SUM(P223:P225)</f>
        <v>52390916.204163</v>
      </c>
      <c r="Q226" s="29">
        <f t="shared" ref="Q226:Z226" si="1">SUM(Q223:Q225)</f>
        <v>12272537.985619001</v>
      </c>
      <c r="R226" s="29">
        <f t="shared" si="1"/>
        <v>31815621.036958002</v>
      </c>
      <c r="S226" s="29">
        <f t="shared" si="1"/>
        <v>32847833.152824</v>
      </c>
      <c r="T226" s="29">
        <f t="shared" si="1"/>
        <v>4247925.0099122794</v>
      </c>
      <c r="U226" s="29">
        <f t="shared" si="1"/>
        <v>28264599.216861665</v>
      </c>
      <c r="V226" s="29">
        <f t="shared" si="1"/>
        <v>335308.92605006008</v>
      </c>
      <c r="W226" s="29">
        <f t="shared" si="1"/>
        <v>27926054.316933107</v>
      </c>
      <c r="X226" s="29">
        <f t="shared" si="1"/>
        <v>22920052.60357165</v>
      </c>
      <c r="Y226" s="29">
        <f t="shared" si="1"/>
        <v>22893364.661538687</v>
      </c>
      <c r="Z226" s="29">
        <f t="shared" si="1"/>
        <v>22893364.661538687</v>
      </c>
    </row>
    <row r="227" spans="3:26" s="28" customFormat="1" x14ac:dyDescent="0.25"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3:26" s="22" customFormat="1" x14ac:dyDescent="0.25">
      <c r="O228" s="22" t="s">
        <v>445</v>
      </c>
      <c r="P228" s="30">
        <f>SUM(P5:P222)</f>
        <v>52390916204163</v>
      </c>
      <c r="Q228" s="30">
        <f t="shared" ref="Q228:Z228" si="2">SUM(Q5:Q222)</f>
        <v>12272537985619</v>
      </c>
      <c r="R228" s="30">
        <f t="shared" si="2"/>
        <v>31815621036958</v>
      </c>
      <c r="S228" s="30">
        <f t="shared" si="2"/>
        <v>32847833152824</v>
      </c>
      <c r="T228" s="30">
        <f t="shared" si="2"/>
        <v>4247925009912.2803</v>
      </c>
      <c r="U228" s="30">
        <f t="shared" si="2"/>
        <v>28264599216861.656</v>
      </c>
      <c r="V228" s="30">
        <f t="shared" si="2"/>
        <v>335308926050.06</v>
      </c>
      <c r="W228" s="30">
        <f t="shared" si="2"/>
        <v>27926054316933.09</v>
      </c>
      <c r="X228" s="30">
        <f t="shared" si="2"/>
        <v>22920052603571.645</v>
      </c>
      <c r="Y228" s="30">
        <f t="shared" si="2"/>
        <v>22893364661538.68</v>
      </c>
      <c r="Z228" s="30">
        <f t="shared" si="2"/>
        <v>22893364661538.68</v>
      </c>
    </row>
    <row r="229" spans="3:26" s="22" customFormat="1" x14ac:dyDescent="0.25"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3:26" s="22" customFormat="1" x14ac:dyDescent="0.25">
      <c r="O230" s="22" t="s">
        <v>446</v>
      </c>
      <c r="P230" s="31">
        <f>+P228/1000000</f>
        <v>52390916.204163</v>
      </c>
      <c r="Q230" s="31">
        <f t="shared" ref="Q230:Z230" si="3">+Q228/1000000</f>
        <v>12272537.985618999</v>
      </c>
      <c r="R230" s="31">
        <f t="shared" si="3"/>
        <v>31815621.036958002</v>
      </c>
      <c r="S230" s="31">
        <f t="shared" si="3"/>
        <v>32847833.152824</v>
      </c>
      <c r="T230" s="31">
        <f t="shared" si="3"/>
        <v>4247925.0099122804</v>
      </c>
      <c r="U230" s="31">
        <f t="shared" si="3"/>
        <v>28264599.216861658</v>
      </c>
      <c r="V230" s="31">
        <f t="shared" si="3"/>
        <v>335308.92605006002</v>
      </c>
      <c r="W230" s="31">
        <f t="shared" si="3"/>
        <v>27926054.316933088</v>
      </c>
      <c r="X230" s="31">
        <f t="shared" si="3"/>
        <v>22920052.603571646</v>
      </c>
      <c r="Y230" s="31">
        <f t="shared" si="3"/>
        <v>22893364.661538679</v>
      </c>
      <c r="Z230" s="31">
        <f t="shared" si="3"/>
        <v>22893364.661538679</v>
      </c>
    </row>
    <row r="231" spans="3:26" x14ac:dyDescent="0.25">
      <c r="O231" s="22" t="s">
        <v>447</v>
      </c>
      <c r="P231" s="32">
        <f>+P226-P230</f>
        <v>0</v>
      </c>
      <c r="Q231" s="32">
        <f t="shared" ref="Q231:Z231" si="4">+Q226-Q230</f>
        <v>0</v>
      </c>
      <c r="R231" s="32">
        <f t="shared" si="4"/>
        <v>0</v>
      </c>
      <c r="S231" s="32">
        <f t="shared" si="4"/>
        <v>0</v>
      </c>
      <c r="T231" s="32">
        <f t="shared" si="4"/>
        <v>0</v>
      </c>
      <c r="U231" s="32">
        <f t="shared" si="4"/>
        <v>0</v>
      </c>
      <c r="V231" s="32">
        <f t="shared" si="4"/>
        <v>0</v>
      </c>
      <c r="W231" s="32">
        <f t="shared" si="4"/>
        <v>0</v>
      </c>
      <c r="X231" s="32">
        <f t="shared" si="4"/>
        <v>0</v>
      </c>
      <c r="Y231" s="32">
        <f t="shared" si="4"/>
        <v>0</v>
      </c>
      <c r="Z231" s="32">
        <f t="shared" si="4"/>
        <v>0</v>
      </c>
    </row>
    <row r="232" spans="3:26" x14ac:dyDescent="0.25">
      <c r="S232" s="26"/>
    </row>
    <row r="233" spans="3:26" x14ac:dyDescent="0.25">
      <c r="S233" s="23"/>
    </row>
    <row r="234" spans="3:26" x14ac:dyDescent="0.25">
      <c r="S234" s="23"/>
    </row>
    <row r="235" spans="3:26" x14ac:dyDescent="0.25">
      <c r="S235" s="33"/>
    </row>
    <row r="236" spans="3:26" x14ac:dyDescent="0.25">
      <c r="S236" s="33"/>
    </row>
    <row r="237" spans="3:26" x14ac:dyDescent="0.25">
      <c r="S237" s="23"/>
    </row>
    <row r="238" spans="3:26" x14ac:dyDescent="0.25">
      <c r="S238" s="23"/>
    </row>
    <row r="239" spans="3:26" x14ac:dyDescent="0.25">
      <c r="S239" s="33"/>
    </row>
    <row r="240" spans="3:26" x14ac:dyDescent="0.25">
      <c r="S240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15DD8-70E6-4548-8371-B4837E33D796}">
  <dimension ref="A1:C51"/>
  <sheetViews>
    <sheetView workbookViewId="0">
      <selection activeCell="J20" sqref="J20"/>
    </sheetView>
  </sheetViews>
  <sheetFormatPr baseColWidth="10" defaultRowHeight="15" x14ac:dyDescent="0.25"/>
  <cols>
    <col min="1" max="1" width="18.140625" customWidth="1"/>
    <col min="2" max="2" width="21.42578125" customWidth="1"/>
    <col min="3" max="3" width="34.140625" customWidth="1"/>
  </cols>
  <sheetData>
    <row r="1" spans="1:3" x14ac:dyDescent="0.25">
      <c r="A1" s="91" t="s">
        <v>430</v>
      </c>
      <c r="B1" s="91"/>
      <c r="C1" s="91"/>
    </row>
    <row r="2" spans="1:3" x14ac:dyDescent="0.25">
      <c r="A2" s="9" t="s">
        <v>351</v>
      </c>
      <c r="B2" s="9" t="s">
        <v>8</v>
      </c>
      <c r="C2" s="9" t="s">
        <v>17</v>
      </c>
    </row>
    <row r="3" spans="1:3" ht="18" x14ac:dyDescent="0.25">
      <c r="A3" s="85" t="s">
        <v>352</v>
      </c>
      <c r="B3" s="10" t="s">
        <v>44</v>
      </c>
      <c r="C3" s="10" t="s">
        <v>46</v>
      </c>
    </row>
    <row r="4" spans="1:3" ht="18" x14ac:dyDescent="0.25">
      <c r="A4" s="86"/>
      <c r="B4" s="10" t="s">
        <v>70</v>
      </c>
      <c r="C4" s="10" t="s">
        <v>353</v>
      </c>
    </row>
    <row r="5" spans="1:3" ht="18" x14ac:dyDescent="0.25">
      <c r="A5" s="86"/>
      <c r="B5" s="10" t="s">
        <v>70</v>
      </c>
      <c r="C5" s="10" t="s">
        <v>354</v>
      </c>
    </row>
    <row r="6" spans="1:3" x14ac:dyDescent="0.25">
      <c r="A6" s="86"/>
      <c r="B6" s="10" t="s">
        <v>128</v>
      </c>
      <c r="C6" s="10" t="s">
        <v>131</v>
      </c>
    </row>
    <row r="7" spans="1:3" ht="18" x14ac:dyDescent="0.25">
      <c r="A7" s="86"/>
      <c r="B7" s="10" t="s">
        <v>135</v>
      </c>
      <c r="C7" s="10" t="s">
        <v>137</v>
      </c>
    </row>
    <row r="8" spans="1:3" x14ac:dyDescent="0.25">
      <c r="A8" s="86"/>
      <c r="B8" s="10" t="s">
        <v>138</v>
      </c>
      <c r="C8" s="10" t="s">
        <v>140</v>
      </c>
    </row>
    <row r="9" spans="1:3" ht="18" x14ac:dyDescent="0.25">
      <c r="A9" s="86"/>
      <c r="B9" s="10" t="s">
        <v>141</v>
      </c>
      <c r="C9" s="10" t="s">
        <v>143</v>
      </c>
    </row>
    <row r="10" spans="1:3" ht="18" x14ac:dyDescent="0.25">
      <c r="A10" s="86"/>
      <c r="B10" s="10" t="s">
        <v>163</v>
      </c>
      <c r="C10" s="10" t="s">
        <v>164</v>
      </c>
    </row>
    <row r="11" spans="1:3" ht="45" x14ac:dyDescent="0.25">
      <c r="A11" s="86"/>
      <c r="B11" s="10" t="s">
        <v>169</v>
      </c>
      <c r="C11" s="10" t="s">
        <v>355</v>
      </c>
    </row>
    <row r="12" spans="1:3" ht="18" x14ac:dyDescent="0.25">
      <c r="A12" s="86"/>
      <c r="B12" s="10" t="s">
        <v>171</v>
      </c>
      <c r="C12" s="10" t="s">
        <v>172</v>
      </c>
    </row>
    <row r="13" spans="1:3" x14ac:dyDescent="0.25">
      <c r="A13" s="86"/>
      <c r="B13" s="10" t="s">
        <v>177</v>
      </c>
      <c r="C13" s="10" t="s">
        <v>178</v>
      </c>
    </row>
    <row r="14" spans="1:3" ht="27" x14ac:dyDescent="0.25">
      <c r="A14" s="86"/>
      <c r="B14" s="10" t="s">
        <v>200</v>
      </c>
      <c r="C14" s="10" t="s">
        <v>202</v>
      </c>
    </row>
    <row r="15" spans="1:3" ht="27" x14ac:dyDescent="0.25">
      <c r="A15" s="86"/>
      <c r="B15" s="10" t="s">
        <v>203</v>
      </c>
      <c r="C15" s="10" t="s">
        <v>356</v>
      </c>
    </row>
    <row r="16" spans="1:3" ht="27" x14ac:dyDescent="0.25">
      <c r="A16" s="86"/>
      <c r="B16" s="10" t="s">
        <v>203</v>
      </c>
      <c r="C16" s="10" t="s">
        <v>357</v>
      </c>
    </row>
    <row r="17" spans="1:3" ht="27" x14ac:dyDescent="0.25">
      <c r="A17" s="86"/>
      <c r="B17" s="10" t="s">
        <v>203</v>
      </c>
      <c r="C17" s="10" t="s">
        <v>358</v>
      </c>
    </row>
    <row r="18" spans="1:3" ht="36" x14ac:dyDescent="0.25">
      <c r="A18" s="86"/>
      <c r="B18" s="10" t="s">
        <v>255</v>
      </c>
      <c r="C18" s="10" t="s">
        <v>256</v>
      </c>
    </row>
    <row r="19" spans="1:3" x14ac:dyDescent="0.25">
      <c r="A19" s="85" t="s">
        <v>359</v>
      </c>
      <c r="B19" s="10" t="s">
        <v>31</v>
      </c>
      <c r="C19" s="10" t="s">
        <v>37</v>
      </c>
    </row>
    <row r="20" spans="1:3" x14ac:dyDescent="0.25">
      <c r="A20" s="86"/>
      <c r="B20" s="10" t="s">
        <v>48</v>
      </c>
      <c r="C20" s="10" t="s">
        <v>49</v>
      </c>
    </row>
    <row r="21" spans="1:3" ht="63" customHeight="1" x14ac:dyDescent="0.25">
      <c r="A21" s="92"/>
      <c r="B21" s="10" t="s">
        <v>347</v>
      </c>
      <c r="C21" s="10" t="s">
        <v>434</v>
      </c>
    </row>
    <row r="22" spans="1:3" ht="54" x14ac:dyDescent="0.25">
      <c r="A22" s="11" t="s">
        <v>360</v>
      </c>
      <c r="B22" s="10" t="s">
        <v>31</v>
      </c>
      <c r="C22" s="10" t="s">
        <v>37</v>
      </c>
    </row>
    <row r="23" spans="1:3" x14ac:dyDescent="0.25">
      <c r="A23" s="85" t="s">
        <v>361</v>
      </c>
      <c r="B23" s="10" t="s">
        <v>31</v>
      </c>
      <c r="C23" s="10" t="s">
        <v>37</v>
      </c>
    </row>
    <row r="24" spans="1:3" x14ac:dyDescent="0.25">
      <c r="A24" s="86"/>
      <c r="B24" s="10" t="s">
        <v>48</v>
      </c>
      <c r="C24" s="10" t="s">
        <v>49</v>
      </c>
    </row>
    <row r="25" spans="1:3" ht="54" x14ac:dyDescent="0.25">
      <c r="A25" s="86"/>
      <c r="B25" s="10" t="s">
        <v>432</v>
      </c>
      <c r="C25" s="10" t="s">
        <v>433</v>
      </c>
    </row>
    <row r="26" spans="1:3" ht="27" x14ac:dyDescent="0.25">
      <c r="A26" s="87"/>
      <c r="B26" s="10" t="s">
        <v>220</v>
      </c>
      <c r="C26" s="10" t="s">
        <v>278</v>
      </c>
    </row>
    <row r="27" spans="1:3" x14ac:dyDescent="0.25">
      <c r="A27" s="85" t="s">
        <v>362</v>
      </c>
      <c r="B27" s="10" t="s">
        <v>31</v>
      </c>
      <c r="C27" s="10" t="s">
        <v>37</v>
      </c>
    </row>
    <row r="28" spans="1:3" x14ac:dyDescent="0.25">
      <c r="A28" s="86"/>
      <c r="B28" s="10" t="s">
        <v>48</v>
      </c>
      <c r="C28" s="10" t="s">
        <v>49</v>
      </c>
    </row>
    <row r="29" spans="1:3" ht="27" x14ac:dyDescent="0.25">
      <c r="A29" s="86"/>
      <c r="B29" s="10" t="s">
        <v>284</v>
      </c>
      <c r="C29" s="10" t="s">
        <v>285</v>
      </c>
    </row>
    <row r="30" spans="1:3" ht="27" x14ac:dyDescent="0.25">
      <c r="A30" s="86"/>
      <c r="B30" s="10" t="s">
        <v>292</v>
      </c>
      <c r="C30" s="10" t="s">
        <v>293</v>
      </c>
    </row>
    <row r="31" spans="1:3" ht="18" x14ac:dyDescent="0.25">
      <c r="A31" s="86"/>
      <c r="B31" s="10" t="s">
        <v>220</v>
      </c>
      <c r="C31" s="10" t="s">
        <v>294</v>
      </c>
    </row>
    <row r="32" spans="1:3" ht="27" x14ac:dyDescent="0.25">
      <c r="A32" s="86"/>
      <c r="B32" s="10" t="s">
        <v>223</v>
      </c>
      <c r="C32" s="10" t="s">
        <v>295</v>
      </c>
    </row>
    <row r="33" spans="1:3" ht="18" x14ac:dyDescent="0.25">
      <c r="A33" s="87"/>
      <c r="B33" s="10" t="s">
        <v>227</v>
      </c>
      <c r="C33" s="10" t="s">
        <v>297</v>
      </c>
    </row>
    <row r="34" spans="1:3" x14ac:dyDescent="0.25">
      <c r="A34" s="85" t="s">
        <v>363</v>
      </c>
      <c r="B34" s="10" t="s">
        <v>31</v>
      </c>
      <c r="C34" s="10" t="s">
        <v>37</v>
      </c>
    </row>
    <row r="35" spans="1:3" x14ac:dyDescent="0.25">
      <c r="A35" s="86"/>
      <c r="B35" s="10" t="s">
        <v>38</v>
      </c>
      <c r="C35" s="10" t="s">
        <v>40</v>
      </c>
    </row>
    <row r="36" spans="1:3" ht="18" x14ac:dyDescent="0.25">
      <c r="A36" s="86"/>
      <c r="B36" s="10" t="s">
        <v>41</v>
      </c>
      <c r="C36" s="10" t="s">
        <v>43</v>
      </c>
    </row>
    <row r="37" spans="1:3" x14ac:dyDescent="0.25">
      <c r="A37" s="86"/>
      <c r="B37" s="10" t="s">
        <v>48</v>
      </c>
      <c r="C37" s="10" t="s">
        <v>49</v>
      </c>
    </row>
    <row r="38" spans="1:3" ht="18" x14ac:dyDescent="0.25">
      <c r="A38" s="87"/>
      <c r="B38" s="10" t="s">
        <v>314</v>
      </c>
      <c r="C38" s="10" t="s">
        <v>315</v>
      </c>
    </row>
    <row r="39" spans="1:3" x14ac:dyDescent="0.25">
      <c r="A39" s="85" t="s">
        <v>364</v>
      </c>
      <c r="B39" s="10" t="s">
        <v>31</v>
      </c>
      <c r="C39" s="10" t="s">
        <v>37</v>
      </c>
    </row>
    <row r="40" spans="1:3" ht="45" x14ac:dyDescent="0.25">
      <c r="A40" s="86"/>
      <c r="B40" s="10" t="s">
        <v>259</v>
      </c>
      <c r="C40" s="10" t="s">
        <v>320</v>
      </c>
    </row>
    <row r="41" spans="1:3" ht="27" x14ac:dyDescent="0.25">
      <c r="A41" s="87"/>
      <c r="B41" s="10" t="s">
        <v>262</v>
      </c>
      <c r="C41" s="10" t="s">
        <v>321</v>
      </c>
    </row>
    <row r="42" spans="1:3" x14ac:dyDescent="0.25">
      <c r="A42" s="88" t="s">
        <v>323</v>
      </c>
      <c r="B42" s="10" t="s">
        <v>31</v>
      </c>
      <c r="C42" s="10" t="s">
        <v>37</v>
      </c>
    </row>
    <row r="43" spans="1:3" x14ac:dyDescent="0.25">
      <c r="A43" s="89"/>
      <c r="B43" s="10" t="s">
        <v>38</v>
      </c>
      <c r="C43" s="10" t="s">
        <v>40</v>
      </c>
    </row>
    <row r="44" spans="1:3" x14ac:dyDescent="0.25">
      <c r="A44" s="89"/>
      <c r="B44" s="10" t="s">
        <v>324</v>
      </c>
      <c r="C44" s="10" t="s">
        <v>325</v>
      </c>
    </row>
    <row r="45" spans="1:3" ht="27" x14ac:dyDescent="0.25">
      <c r="A45" s="90"/>
      <c r="B45" s="10" t="s">
        <v>220</v>
      </c>
      <c r="C45" s="10" t="s">
        <v>334</v>
      </c>
    </row>
    <row r="46" spans="1:3" x14ac:dyDescent="0.25">
      <c r="A46" s="85" t="s">
        <v>365</v>
      </c>
      <c r="B46" s="10" t="s">
        <v>31</v>
      </c>
      <c r="C46" s="10" t="s">
        <v>37</v>
      </c>
    </row>
    <row r="47" spans="1:3" x14ac:dyDescent="0.25">
      <c r="A47" s="86"/>
      <c r="B47" s="10" t="s">
        <v>48</v>
      </c>
      <c r="C47" s="10" t="s">
        <v>49</v>
      </c>
    </row>
    <row r="48" spans="1:3" x14ac:dyDescent="0.25">
      <c r="A48" s="93"/>
      <c r="B48" s="10" t="s">
        <v>342</v>
      </c>
      <c r="C48" s="10" t="s">
        <v>343</v>
      </c>
    </row>
    <row r="49" spans="1:3" ht="27" x14ac:dyDescent="0.25">
      <c r="A49" s="92"/>
      <c r="B49" s="10" t="s">
        <v>216</v>
      </c>
      <c r="C49" s="10" t="s">
        <v>435</v>
      </c>
    </row>
    <row r="50" spans="1:3" x14ac:dyDescent="0.25">
      <c r="A50" s="85" t="s">
        <v>366</v>
      </c>
      <c r="B50" s="10" t="s">
        <v>31</v>
      </c>
      <c r="C50" s="10" t="s">
        <v>37</v>
      </c>
    </row>
    <row r="51" spans="1:3" ht="36" x14ac:dyDescent="0.25">
      <c r="A51" s="87"/>
      <c r="B51" s="10" t="s">
        <v>347</v>
      </c>
      <c r="C51" s="10" t="s">
        <v>349</v>
      </c>
    </row>
  </sheetData>
  <mergeCells count="10">
    <mergeCell ref="A39:A41"/>
    <mergeCell ref="A42:A45"/>
    <mergeCell ref="A50:A51"/>
    <mergeCell ref="A19:A21"/>
    <mergeCell ref="A46:A49"/>
    <mergeCell ref="A1:C1"/>
    <mergeCell ref="A3:A18"/>
    <mergeCell ref="A23:A26"/>
    <mergeCell ref="A27:A33"/>
    <mergeCell ref="A34:A3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BDB3A-56CE-4E8C-800B-6445B773434A}">
  <dimension ref="A1:AC285"/>
  <sheetViews>
    <sheetView workbookViewId="0">
      <selection activeCell="O25" sqref="O25"/>
    </sheetView>
  </sheetViews>
  <sheetFormatPr baseColWidth="10" defaultColWidth="11.42578125" defaultRowHeight="15" x14ac:dyDescent="0.25"/>
  <cols>
    <col min="1" max="1" width="8.7109375" style="38" bestFit="1" customWidth="1"/>
    <col min="2" max="2" width="23.42578125" style="38" bestFit="1" customWidth="1"/>
    <col min="3" max="3" width="17.7109375" style="38" bestFit="1" customWidth="1"/>
    <col min="4" max="4" width="4.28515625" style="38" bestFit="1" customWidth="1"/>
    <col min="5" max="6" width="4.42578125" style="38" bestFit="1" customWidth="1"/>
    <col min="7" max="7" width="3.7109375" style="38" bestFit="1" customWidth="1"/>
    <col min="8" max="8" width="5.28515625" style="38" bestFit="1" customWidth="1"/>
    <col min="9" max="9" width="4.28515625" style="38" bestFit="1" customWidth="1"/>
    <col min="10" max="10" width="7.7109375" style="38" bestFit="1" customWidth="1"/>
    <col min="11" max="11" width="4.28515625" style="38" bestFit="1" customWidth="1"/>
    <col min="12" max="12" width="5.42578125" style="38" bestFit="1" customWidth="1"/>
    <col min="13" max="13" width="6.42578125" style="38" bestFit="1" customWidth="1"/>
    <col min="14" max="14" width="21.7109375" style="38" bestFit="1" customWidth="1"/>
    <col min="15" max="15" width="14" style="38" bestFit="1" customWidth="1"/>
    <col min="16" max="16" width="53.42578125" style="38" customWidth="1"/>
    <col min="17" max="17" width="24.140625" style="38" bestFit="1" customWidth="1"/>
    <col min="18" max="18" width="23" style="38" bestFit="1" customWidth="1"/>
    <col min="19" max="19" width="24.140625" style="38" bestFit="1" customWidth="1"/>
    <col min="20" max="20" width="23" style="38" bestFit="1" customWidth="1"/>
    <col min="21" max="21" width="24.140625" style="38" bestFit="1" customWidth="1"/>
    <col min="22" max="22" width="21.7109375" style="38" bestFit="1" customWidth="1"/>
    <col min="23" max="23" width="23" style="38" bestFit="1" customWidth="1"/>
    <col min="24" max="24" width="21.7109375" style="38" bestFit="1" customWidth="1"/>
    <col min="25" max="26" width="23" style="38" bestFit="1" customWidth="1"/>
    <col min="27" max="27" width="20.5703125" style="38" bestFit="1" customWidth="1"/>
    <col min="28" max="28" width="9.42578125" style="37" bestFit="1" customWidth="1"/>
    <col min="29" max="29" width="12.140625" style="37" bestFit="1" customWidth="1"/>
    <col min="30" max="30" width="16.42578125" style="38" bestFit="1" customWidth="1"/>
    <col min="31" max="16384" width="11.42578125" style="38"/>
  </cols>
  <sheetData>
    <row r="1" spans="1:29" s="36" customFormat="1" ht="24" x14ac:dyDescent="0.25">
      <c r="A1" s="13" t="s">
        <v>0</v>
      </c>
      <c r="B1" s="34">
        <v>2025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/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  <c r="T1" s="12" t="s">
        <v>1</v>
      </c>
      <c r="U1" s="12" t="s">
        <v>1</v>
      </c>
      <c r="V1" s="12" t="s">
        <v>1</v>
      </c>
      <c r="W1" s="12" t="s">
        <v>1</v>
      </c>
      <c r="X1" s="12" t="s">
        <v>1</v>
      </c>
      <c r="Y1" s="12" t="s">
        <v>1</v>
      </c>
      <c r="Z1" s="12" t="s">
        <v>1</v>
      </c>
      <c r="AA1" s="12" t="s">
        <v>1</v>
      </c>
      <c r="AB1" s="35"/>
      <c r="AC1" s="35"/>
    </row>
    <row r="2" spans="1:29" x14ac:dyDescent="0.25">
      <c r="A2" s="13" t="s">
        <v>2</v>
      </c>
      <c r="B2" s="34" t="s">
        <v>3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/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12" t="s">
        <v>1</v>
      </c>
      <c r="U2" s="12" t="s">
        <v>1</v>
      </c>
      <c r="V2" s="12" t="s">
        <v>1</v>
      </c>
      <c r="W2" s="12" t="s">
        <v>1</v>
      </c>
      <c r="X2" s="12" t="s">
        <v>1</v>
      </c>
      <c r="Y2" s="12" t="s">
        <v>1</v>
      </c>
      <c r="Z2" s="12" t="s">
        <v>1</v>
      </c>
      <c r="AA2" s="12" t="s">
        <v>1</v>
      </c>
    </row>
    <row r="3" spans="1:29" s="36" customFormat="1" x14ac:dyDescent="0.25">
      <c r="A3" s="13" t="s">
        <v>4</v>
      </c>
      <c r="B3" s="34" t="s">
        <v>367</v>
      </c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/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12" t="s">
        <v>1</v>
      </c>
      <c r="T3" s="12" t="s">
        <v>1</v>
      </c>
      <c r="U3" s="12" t="s">
        <v>1</v>
      </c>
      <c r="V3" s="12" t="s">
        <v>1</v>
      </c>
      <c r="W3" s="12" t="s">
        <v>1</v>
      </c>
      <c r="X3" s="12" t="s">
        <v>1</v>
      </c>
      <c r="Y3" s="12" t="s">
        <v>1</v>
      </c>
      <c r="Z3" s="12" t="s">
        <v>1</v>
      </c>
      <c r="AA3" s="12" t="s">
        <v>1</v>
      </c>
      <c r="AB3" s="35"/>
      <c r="AC3" s="35"/>
    </row>
    <row r="4" spans="1:29" s="36" customFormat="1" ht="48" x14ac:dyDescent="0.25">
      <c r="A4" s="13" t="s">
        <v>6</v>
      </c>
      <c r="B4" s="13" t="s">
        <v>7</v>
      </c>
      <c r="C4" s="13" t="s">
        <v>8</v>
      </c>
      <c r="D4" s="13" t="s">
        <v>9</v>
      </c>
      <c r="E4" s="13" t="s">
        <v>10</v>
      </c>
      <c r="F4" s="13" t="s">
        <v>11</v>
      </c>
      <c r="G4" s="13" t="s">
        <v>12</v>
      </c>
      <c r="H4" s="13" t="s">
        <v>13</v>
      </c>
      <c r="I4" s="13" t="s">
        <v>436</v>
      </c>
      <c r="J4" s="13" t="s">
        <v>437</v>
      </c>
      <c r="K4" s="13" t="s">
        <v>438</v>
      </c>
      <c r="L4" s="13" t="s">
        <v>448</v>
      </c>
      <c r="M4" s="13" t="s">
        <v>14</v>
      </c>
      <c r="N4" s="13" t="s">
        <v>15</v>
      </c>
      <c r="O4" s="13" t="s">
        <v>16</v>
      </c>
      <c r="P4" s="13" t="s">
        <v>17</v>
      </c>
      <c r="Q4" s="24" t="s">
        <v>18</v>
      </c>
      <c r="R4" s="13" t="s">
        <v>19</v>
      </c>
      <c r="S4" s="13" t="s">
        <v>20</v>
      </c>
      <c r="T4" s="24" t="s">
        <v>21</v>
      </c>
      <c r="U4" s="24" t="s">
        <v>22</v>
      </c>
      <c r="V4" s="13" t="s">
        <v>23</v>
      </c>
      <c r="W4" s="13" t="s">
        <v>24</v>
      </c>
      <c r="X4" s="24" t="s">
        <v>25</v>
      </c>
      <c r="Y4" s="24" t="s">
        <v>26</v>
      </c>
      <c r="Z4" s="13" t="s">
        <v>27</v>
      </c>
      <c r="AA4" s="13" t="s">
        <v>28</v>
      </c>
      <c r="AB4" s="39" t="s">
        <v>449</v>
      </c>
      <c r="AC4" s="39" t="s">
        <v>450</v>
      </c>
    </row>
    <row r="5" spans="1:29" s="36" customFormat="1" ht="33.75" x14ac:dyDescent="0.25">
      <c r="A5" s="40" t="s">
        <v>29</v>
      </c>
      <c r="B5" s="41" t="s">
        <v>30</v>
      </c>
      <c r="C5" s="42" t="s">
        <v>31</v>
      </c>
      <c r="D5" s="40" t="s">
        <v>32</v>
      </c>
      <c r="E5" s="40" t="s">
        <v>33</v>
      </c>
      <c r="F5" s="40" t="s">
        <v>33</v>
      </c>
      <c r="G5" s="40" t="s">
        <v>33</v>
      </c>
      <c r="H5" s="40"/>
      <c r="I5" s="40"/>
      <c r="J5" s="40"/>
      <c r="K5" s="40"/>
      <c r="L5" s="40"/>
      <c r="M5" s="40" t="s">
        <v>34</v>
      </c>
      <c r="N5" s="40" t="s">
        <v>35</v>
      </c>
      <c r="O5" s="40" t="s">
        <v>36</v>
      </c>
      <c r="P5" s="41" t="s">
        <v>37</v>
      </c>
      <c r="Q5" s="43">
        <v>87722000000</v>
      </c>
      <c r="R5" s="44">
        <v>0</v>
      </c>
      <c r="S5" s="44">
        <v>0</v>
      </c>
      <c r="T5" s="43">
        <v>87722000000</v>
      </c>
      <c r="U5" s="43">
        <v>0</v>
      </c>
      <c r="V5" s="43">
        <v>87722000000</v>
      </c>
      <c r="W5" s="43">
        <v>0</v>
      </c>
      <c r="X5" s="43">
        <v>38458610789.690002</v>
      </c>
      <c r="Y5" s="43">
        <v>37975938353.82</v>
      </c>
      <c r="Z5" s="43">
        <v>37975938353.82</v>
      </c>
      <c r="AA5" s="43">
        <v>37975938353.82</v>
      </c>
      <c r="AB5" s="45">
        <f t="shared" ref="AB5:AB68" si="0">+VLOOKUP(C5,parametrizacion,16,0)</f>
        <v>0</v>
      </c>
      <c r="AC5" s="45" t="str">
        <f t="shared" ref="AC5:AC68" si="1">+VLOOKUP(C5,parametrizacion,17,0)</f>
        <v/>
      </c>
    </row>
    <row r="6" spans="1:29" s="36" customFormat="1" ht="33.75" x14ac:dyDescent="0.25">
      <c r="A6" s="40" t="s">
        <v>29</v>
      </c>
      <c r="B6" s="41" t="s">
        <v>30</v>
      </c>
      <c r="C6" s="42" t="s">
        <v>38</v>
      </c>
      <c r="D6" s="40" t="s">
        <v>32</v>
      </c>
      <c r="E6" s="40" t="s">
        <v>33</v>
      </c>
      <c r="F6" s="40" t="s">
        <v>33</v>
      </c>
      <c r="G6" s="40" t="s">
        <v>39</v>
      </c>
      <c r="H6" s="40"/>
      <c r="I6" s="40"/>
      <c r="J6" s="40"/>
      <c r="K6" s="40"/>
      <c r="L6" s="40"/>
      <c r="M6" s="40" t="s">
        <v>34</v>
      </c>
      <c r="N6" s="40" t="s">
        <v>35</v>
      </c>
      <c r="O6" s="40" t="s">
        <v>36</v>
      </c>
      <c r="P6" s="41" t="s">
        <v>40</v>
      </c>
      <c r="Q6" s="43">
        <v>31488000000</v>
      </c>
      <c r="R6" s="44">
        <v>0</v>
      </c>
      <c r="S6" s="44">
        <v>0</v>
      </c>
      <c r="T6" s="43">
        <v>31488000000</v>
      </c>
      <c r="U6" s="43">
        <v>0</v>
      </c>
      <c r="V6" s="43">
        <v>31488000000</v>
      </c>
      <c r="W6" s="43">
        <v>0</v>
      </c>
      <c r="X6" s="43">
        <v>11927605005</v>
      </c>
      <c r="Y6" s="43">
        <v>11927605005</v>
      </c>
      <c r="Z6" s="43">
        <v>11927605005</v>
      </c>
      <c r="AA6" s="43">
        <v>11927605005</v>
      </c>
      <c r="AB6" s="45">
        <f t="shared" si="0"/>
        <v>0</v>
      </c>
      <c r="AC6" s="45" t="str">
        <f t="shared" si="1"/>
        <v/>
      </c>
    </row>
    <row r="7" spans="1:29" s="36" customFormat="1" ht="33.75" x14ac:dyDescent="0.25">
      <c r="A7" s="40" t="s">
        <v>29</v>
      </c>
      <c r="B7" s="41" t="s">
        <v>30</v>
      </c>
      <c r="C7" s="42" t="s">
        <v>41</v>
      </c>
      <c r="D7" s="40" t="s">
        <v>32</v>
      </c>
      <c r="E7" s="40" t="s">
        <v>33</v>
      </c>
      <c r="F7" s="40" t="s">
        <v>33</v>
      </c>
      <c r="G7" s="40" t="s">
        <v>42</v>
      </c>
      <c r="H7" s="40"/>
      <c r="I7" s="40"/>
      <c r="J7" s="40"/>
      <c r="K7" s="40"/>
      <c r="L7" s="40"/>
      <c r="M7" s="40" t="s">
        <v>34</v>
      </c>
      <c r="N7" s="40" t="s">
        <v>35</v>
      </c>
      <c r="O7" s="40" t="s">
        <v>36</v>
      </c>
      <c r="P7" s="41" t="s">
        <v>43</v>
      </c>
      <c r="Q7" s="43">
        <v>7731000000</v>
      </c>
      <c r="R7" s="44">
        <v>0</v>
      </c>
      <c r="S7" s="44">
        <v>0</v>
      </c>
      <c r="T7" s="43">
        <v>7731000000</v>
      </c>
      <c r="U7" s="43">
        <v>0</v>
      </c>
      <c r="V7" s="43">
        <v>7731000000</v>
      </c>
      <c r="W7" s="43">
        <v>0</v>
      </c>
      <c r="X7" s="43">
        <v>5957503908.2399998</v>
      </c>
      <c r="Y7" s="43">
        <v>5893531014.1300001</v>
      </c>
      <c r="Z7" s="43">
        <v>5893531014.1300001</v>
      </c>
      <c r="AA7" s="43">
        <v>5893531014.1300001</v>
      </c>
      <c r="AB7" s="45">
        <f t="shared" si="0"/>
        <v>0</v>
      </c>
      <c r="AC7" s="45" t="str">
        <f t="shared" si="1"/>
        <v/>
      </c>
    </row>
    <row r="8" spans="1:29" s="36" customFormat="1" ht="33.75" x14ac:dyDescent="0.25">
      <c r="A8" s="40" t="s">
        <v>29</v>
      </c>
      <c r="B8" s="41" t="s">
        <v>30</v>
      </c>
      <c r="C8" s="42" t="s">
        <v>44</v>
      </c>
      <c r="D8" s="40" t="s">
        <v>32</v>
      </c>
      <c r="E8" s="40" t="s">
        <v>33</v>
      </c>
      <c r="F8" s="40" t="s">
        <v>33</v>
      </c>
      <c r="G8" s="40" t="s">
        <v>45</v>
      </c>
      <c r="H8" s="40"/>
      <c r="I8" s="40"/>
      <c r="J8" s="40"/>
      <c r="K8" s="40"/>
      <c r="L8" s="40"/>
      <c r="M8" s="40" t="s">
        <v>34</v>
      </c>
      <c r="N8" s="40" t="s">
        <v>35</v>
      </c>
      <c r="O8" s="40" t="s">
        <v>36</v>
      </c>
      <c r="P8" s="41" t="s">
        <v>46</v>
      </c>
      <c r="Q8" s="43">
        <v>3595694227094</v>
      </c>
      <c r="R8" s="44">
        <v>0</v>
      </c>
      <c r="S8" s="44">
        <v>0</v>
      </c>
      <c r="T8" s="43">
        <v>3595694227094</v>
      </c>
      <c r="U8" s="43">
        <v>3595694227094</v>
      </c>
      <c r="V8" s="43">
        <v>0</v>
      </c>
      <c r="W8" s="43">
        <v>0</v>
      </c>
      <c r="X8" s="43">
        <v>0</v>
      </c>
      <c r="Y8" s="43">
        <v>0</v>
      </c>
      <c r="Z8" s="43">
        <v>0</v>
      </c>
      <c r="AA8" s="43">
        <v>0</v>
      </c>
      <c r="AB8" s="45">
        <f t="shared" si="0"/>
        <v>1</v>
      </c>
      <c r="AC8" s="45" t="str">
        <f t="shared" si="1"/>
        <v/>
      </c>
    </row>
    <row r="9" spans="1:29" s="36" customFormat="1" ht="33.75" x14ac:dyDescent="0.25">
      <c r="A9" s="40" t="s">
        <v>29</v>
      </c>
      <c r="B9" s="41" t="s">
        <v>30</v>
      </c>
      <c r="C9" s="42" t="s">
        <v>47</v>
      </c>
      <c r="D9" s="40" t="s">
        <v>32</v>
      </c>
      <c r="E9" s="40" t="s">
        <v>33</v>
      </c>
      <c r="F9" s="40" t="s">
        <v>39</v>
      </c>
      <c r="G9" s="40" t="s">
        <v>45</v>
      </c>
      <c r="H9" s="40"/>
      <c r="I9" s="40"/>
      <c r="J9" s="40"/>
      <c r="K9" s="40"/>
      <c r="L9" s="40"/>
      <c r="M9" s="40" t="s">
        <v>34</v>
      </c>
      <c r="N9" s="40" t="s">
        <v>35</v>
      </c>
      <c r="O9" s="40" t="s">
        <v>36</v>
      </c>
      <c r="P9" s="41" t="s">
        <v>46</v>
      </c>
      <c r="Q9" s="43">
        <v>105764400000</v>
      </c>
      <c r="R9" s="44">
        <v>0</v>
      </c>
      <c r="S9" s="44">
        <v>0</v>
      </c>
      <c r="T9" s="43">
        <v>105764400000</v>
      </c>
      <c r="U9" s="43">
        <v>105764400000</v>
      </c>
      <c r="V9" s="43">
        <v>0</v>
      </c>
      <c r="W9" s="43">
        <v>0</v>
      </c>
      <c r="X9" s="43">
        <v>0</v>
      </c>
      <c r="Y9" s="43">
        <v>0</v>
      </c>
      <c r="Z9" s="43">
        <v>0</v>
      </c>
      <c r="AA9" s="43">
        <v>0</v>
      </c>
      <c r="AB9" s="45">
        <f t="shared" si="0"/>
        <v>1</v>
      </c>
      <c r="AC9" s="45" t="str">
        <f t="shared" si="1"/>
        <v/>
      </c>
    </row>
    <row r="10" spans="1:29" s="36" customFormat="1" ht="33.75" x14ac:dyDescent="0.25">
      <c r="A10" s="40" t="s">
        <v>29</v>
      </c>
      <c r="B10" s="41" t="s">
        <v>30</v>
      </c>
      <c r="C10" s="42" t="s">
        <v>48</v>
      </c>
      <c r="D10" s="40" t="s">
        <v>32</v>
      </c>
      <c r="E10" s="40" t="s">
        <v>39</v>
      </c>
      <c r="F10" s="40"/>
      <c r="G10" s="40"/>
      <c r="H10" s="40"/>
      <c r="I10" s="40"/>
      <c r="J10" s="40"/>
      <c r="K10" s="40"/>
      <c r="L10" s="40"/>
      <c r="M10" s="40" t="s">
        <v>34</v>
      </c>
      <c r="N10" s="40" t="s">
        <v>35</v>
      </c>
      <c r="O10" s="40" t="s">
        <v>36</v>
      </c>
      <c r="P10" s="41" t="s">
        <v>49</v>
      </c>
      <c r="Q10" s="43">
        <v>166495000000</v>
      </c>
      <c r="R10" s="44">
        <v>0</v>
      </c>
      <c r="S10" s="44">
        <v>42746528</v>
      </c>
      <c r="T10" s="43">
        <v>166452253472</v>
      </c>
      <c r="U10" s="43">
        <v>0</v>
      </c>
      <c r="V10" s="43">
        <v>122641515410.69</v>
      </c>
      <c r="W10" s="43">
        <v>43810738061.309998</v>
      </c>
      <c r="X10" s="43">
        <v>97772566265.160004</v>
      </c>
      <c r="Y10" s="43">
        <v>26441643989.279999</v>
      </c>
      <c r="Z10" s="43">
        <v>26441643989.279999</v>
      </c>
      <c r="AA10" s="43">
        <v>26441643989.279999</v>
      </c>
      <c r="AB10" s="45">
        <f t="shared" si="0"/>
        <v>0</v>
      </c>
      <c r="AC10" s="45" t="str">
        <f t="shared" si="1"/>
        <v/>
      </c>
    </row>
    <row r="11" spans="1:29" s="36" customFormat="1" ht="33.75" x14ac:dyDescent="0.25">
      <c r="A11" s="40" t="s">
        <v>29</v>
      </c>
      <c r="B11" s="41" t="s">
        <v>30</v>
      </c>
      <c r="C11" s="42" t="s">
        <v>50</v>
      </c>
      <c r="D11" s="40" t="s">
        <v>32</v>
      </c>
      <c r="E11" s="40" t="s">
        <v>42</v>
      </c>
      <c r="F11" s="40" t="s">
        <v>33</v>
      </c>
      <c r="G11" s="40" t="s">
        <v>45</v>
      </c>
      <c r="H11" s="40" t="s">
        <v>51</v>
      </c>
      <c r="I11" s="40"/>
      <c r="J11" s="40"/>
      <c r="K11" s="40"/>
      <c r="L11" s="40"/>
      <c r="M11" s="40" t="s">
        <v>34</v>
      </c>
      <c r="N11" s="40" t="s">
        <v>35</v>
      </c>
      <c r="O11" s="40" t="s">
        <v>36</v>
      </c>
      <c r="P11" s="41" t="s">
        <v>52</v>
      </c>
      <c r="Q11" s="43">
        <v>7259000000</v>
      </c>
      <c r="R11" s="44">
        <v>0</v>
      </c>
      <c r="S11" s="44">
        <v>0</v>
      </c>
      <c r="T11" s="43">
        <v>7259000000</v>
      </c>
      <c r="U11" s="43">
        <v>2000000000</v>
      </c>
      <c r="V11" s="43">
        <v>0</v>
      </c>
      <c r="W11" s="43">
        <v>5259000000</v>
      </c>
      <c r="X11" s="43">
        <v>0</v>
      </c>
      <c r="Y11" s="43">
        <v>0</v>
      </c>
      <c r="Z11" s="43">
        <v>0</v>
      </c>
      <c r="AA11" s="43">
        <v>0</v>
      </c>
      <c r="AB11" s="45">
        <f t="shared" si="0"/>
        <v>0</v>
      </c>
      <c r="AC11" s="45" t="str">
        <f t="shared" si="1"/>
        <v/>
      </c>
    </row>
    <row r="12" spans="1:29" s="36" customFormat="1" ht="33.75" x14ac:dyDescent="0.25">
      <c r="A12" s="40" t="s">
        <v>29</v>
      </c>
      <c r="B12" s="41" t="s">
        <v>30</v>
      </c>
      <c r="C12" s="42" t="s">
        <v>53</v>
      </c>
      <c r="D12" s="40" t="s">
        <v>32</v>
      </c>
      <c r="E12" s="40" t="s">
        <v>42</v>
      </c>
      <c r="F12" s="40" t="s">
        <v>39</v>
      </c>
      <c r="G12" s="40" t="s">
        <v>39</v>
      </c>
      <c r="H12" s="40"/>
      <c r="I12" s="40"/>
      <c r="J12" s="40"/>
      <c r="K12" s="40"/>
      <c r="L12" s="40"/>
      <c r="M12" s="40" t="s">
        <v>34</v>
      </c>
      <c r="N12" s="40" t="s">
        <v>35</v>
      </c>
      <c r="O12" s="40" t="s">
        <v>36</v>
      </c>
      <c r="P12" s="41" t="s">
        <v>54</v>
      </c>
      <c r="Q12" s="43">
        <v>16306000000</v>
      </c>
      <c r="R12" s="44">
        <v>0</v>
      </c>
      <c r="S12" s="44">
        <v>0</v>
      </c>
      <c r="T12" s="43">
        <v>16306000000</v>
      </c>
      <c r="U12" s="43">
        <v>1300000000</v>
      </c>
      <c r="V12" s="43">
        <v>0</v>
      </c>
      <c r="W12" s="43">
        <v>15006000000</v>
      </c>
      <c r="X12" s="43">
        <v>0</v>
      </c>
      <c r="Y12" s="43">
        <v>0</v>
      </c>
      <c r="Z12" s="43">
        <v>0</v>
      </c>
      <c r="AA12" s="43">
        <v>0</v>
      </c>
      <c r="AB12" s="45">
        <f t="shared" si="0"/>
        <v>0</v>
      </c>
      <c r="AC12" s="45" t="str">
        <f t="shared" si="1"/>
        <v/>
      </c>
    </row>
    <row r="13" spans="1:29" s="36" customFormat="1" ht="33.75" x14ac:dyDescent="0.25">
      <c r="A13" s="40" t="s">
        <v>29</v>
      </c>
      <c r="B13" s="41" t="s">
        <v>30</v>
      </c>
      <c r="C13" s="42" t="s">
        <v>55</v>
      </c>
      <c r="D13" s="40" t="s">
        <v>32</v>
      </c>
      <c r="E13" s="40" t="s">
        <v>42</v>
      </c>
      <c r="F13" s="40" t="s">
        <v>42</v>
      </c>
      <c r="G13" s="40" t="s">
        <v>33</v>
      </c>
      <c r="H13" s="40" t="s">
        <v>56</v>
      </c>
      <c r="I13" s="40"/>
      <c r="J13" s="40"/>
      <c r="K13" s="40"/>
      <c r="L13" s="40"/>
      <c r="M13" s="40" t="s">
        <v>34</v>
      </c>
      <c r="N13" s="40" t="s">
        <v>35</v>
      </c>
      <c r="O13" s="40" t="s">
        <v>36</v>
      </c>
      <c r="P13" s="41" t="s">
        <v>57</v>
      </c>
      <c r="Q13" s="43">
        <v>57211000000</v>
      </c>
      <c r="R13" s="44">
        <v>0</v>
      </c>
      <c r="S13" s="44">
        <v>0</v>
      </c>
      <c r="T13" s="43">
        <v>57211000000</v>
      </c>
      <c r="U13" s="43">
        <v>5700000000</v>
      </c>
      <c r="V13" s="43">
        <v>0</v>
      </c>
      <c r="W13" s="43">
        <v>51511000000</v>
      </c>
      <c r="X13" s="43">
        <v>0</v>
      </c>
      <c r="Y13" s="43">
        <v>0</v>
      </c>
      <c r="Z13" s="43">
        <v>0</v>
      </c>
      <c r="AA13" s="43">
        <v>0</v>
      </c>
      <c r="AB13" s="45">
        <f t="shared" si="0"/>
        <v>1</v>
      </c>
      <c r="AC13" s="45" t="str">
        <f t="shared" si="1"/>
        <v/>
      </c>
    </row>
    <row r="14" spans="1:29" s="36" customFormat="1" ht="33.75" x14ac:dyDescent="0.25">
      <c r="A14" s="40" t="s">
        <v>29</v>
      </c>
      <c r="B14" s="41" t="s">
        <v>30</v>
      </c>
      <c r="C14" s="42" t="s">
        <v>58</v>
      </c>
      <c r="D14" s="40" t="s">
        <v>32</v>
      </c>
      <c r="E14" s="40" t="s">
        <v>42</v>
      </c>
      <c r="F14" s="40" t="s">
        <v>42</v>
      </c>
      <c r="G14" s="40" t="s">
        <v>33</v>
      </c>
      <c r="H14" s="40" t="s">
        <v>59</v>
      </c>
      <c r="I14" s="40"/>
      <c r="J14" s="40"/>
      <c r="K14" s="40"/>
      <c r="L14" s="40"/>
      <c r="M14" s="40" t="s">
        <v>34</v>
      </c>
      <c r="N14" s="40" t="s">
        <v>35</v>
      </c>
      <c r="O14" s="40" t="s">
        <v>36</v>
      </c>
      <c r="P14" s="41" t="s">
        <v>60</v>
      </c>
      <c r="Q14" s="43">
        <v>2000000000</v>
      </c>
      <c r="R14" s="44">
        <v>0</v>
      </c>
      <c r="S14" s="44">
        <v>0</v>
      </c>
      <c r="T14" s="43">
        <v>2000000000</v>
      </c>
      <c r="U14" s="43">
        <v>741000000</v>
      </c>
      <c r="V14" s="43">
        <v>0</v>
      </c>
      <c r="W14" s="43">
        <v>1259000000</v>
      </c>
      <c r="X14" s="43">
        <v>0</v>
      </c>
      <c r="Y14" s="43">
        <v>0</v>
      </c>
      <c r="Z14" s="43">
        <v>0</v>
      </c>
      <c r="AA14" s="43">
        <v>0</v>
      </c>
      <c r="AB14" s="45">
        <f t="shared" si="0"/>
        <v>1</v>
      </c>
      <c r="AC14" s="45" t="str">
        <f t="shared" si="1"/>
        <v/>
      </c>
    </row>
    <row r="15" spans="1:29" s="36" customFormat="1" ht="33.75" x14ac:dyDescent="0.25">
      <c r="A15" s="40" t="s">
        <v>29</v>
      </c>
      <c r="B15" s="41" t="s">
        <v>30</v>
      </c>
      <c r="C15" s="42" t="s">
        <v>61</v>
      </c>
      <c r="D15" s="40" t="s">
        <v>32</v>
      </c>
      <c r="E15" s="40" t="s">
        <v>42</v>
      </c>
      <c r="F15" s="40" t="s">
        <v>42</v>
      </c>
      <c r="G15" s="40" t="s">
        <v>33</v>
      </c>
      <c r="H15" s="40" t="s">
        <v>62</v>
      </c>
      <c r="I15" s="40"/>
      <c r="J15" s="40"/>
      <c r="K15" s="40"/>
      <c r="L15" s="40"/>
      <c r="M15" s="40" t="s">
        <v>34</v>
      </c>
      <c r="N15" s="40" t="s">
        <v>35</v>
      </c>
      <c r="O15" s="40" t="s">
        <v>36</v>
      </c>
      <c r="P15" s="41" t="s">
        <v>63</v>
      </c>
      <c r="Q15" s="43">
        <v>11542000000</v>
      </c>
      <c r="R15" s="44">
        <v>0</v>
      </c>
      <c r="S15" s="44">
        <v>7000000000</v>
      </c>
      <c r="T15" s="43">
        <v>4542000000</v>
      </c>
      <c r="U15" s="43">
        <v>0</v>
      </c>
      <c r="V15" s="43">
        <v>0</v>
      </c>
      <c r="W15" s="43">
        <v>4542000000</v>
      </c>
      <c r="X15" s="43">
        <v>0</v>
      </c>
      <c r="Y15" s="43">
        <v>0</v>
      </c>
      <c r="Z15" s="43">
        <v>0</v>
      </c>
      <c r="AA15" s="43">
        <v>0</v>
      </c>
      <c r="AB15" s="45">
        <f t="shared" si="0"/>
        <v>0</v>
      </c>
      <c r="AC15" s="45" t="str">
        <f t="shared" si="1"/>
        <v/>
      </c>
    </row>
    <row r="16" spans="1:29" s="36" customFormat="1" ht="33.75" x14ac:dyDescent="0.25">
      <c r="A16" s="40" t="s">
        <v>29</v>
      </c>
      <c r="B16" s="41" t="s">
        <v>30</v>
      </c>
      <c r="C16" s="42" t="s">
        <v>64</v>
      </c>
      <c r="D16" s="40" t="s">
        <v>32</v>
      </c>
      <c r="E16" s="40" t="s">
        <v>42</v>
      </c>
      <c r="F16" s="40" t="s">
        <v>42</v>
      </c>
      <c r="G16" s="40" t="s">
        <v>33</v>
      </c>
      <c r="H16" s="40" t="s">
        <v>65</v>
      </c>
      <c r="I16" s="40"/>
      <c r="J16" s="40"/>
      <c r="K16" s="40"/>
      <c r="L16" s="40"/>
      <c r="M16" s="40" t="s">
        <v>34</v>
      </c>
      <c r="N16" s="40" t="s">
        <v>35</v>
      </c>
      <c r="O16" s="40" t="s">
        <v>36</v>
      </c>
      <c r="P16" s="41" t="s">
        <v>66</v>
      </c>
      <c r="Q16" s="43">
        <v>4000000000</v>
      </c>
      <c r="R16" s="44">
        <v>0</v>
      </c>
      <c r="S16" s="44">
        <v>2000000000</v>
      </c>
      <c r="T16" s="43">
        <v>2000000000</v>
      </c>
      <c r="U16" s="43">
        <v>0</v>
      </c>
      <c r="V16" s="43">
        <v>500000000</v>
      </c>
      <c r="W16" s="43">
        <v>1500000000</v>
      </c>
      <c r="X16" s="43">
        <v>26364688</v>
      </c>
      <c r="Y16" s="43">
        <v>26364688</v>
      </c>
      <c r="Z16" s="43">
        <v>26364688</v>
      </c>
      <c r="AA16" s="43">
        <v>26364688</v>
      </c>
      <c r="AB16" s="45">
        <f t="shared" si="0"/>
        <v>0</v>
      </c>
      <c r="AC16" s="45" t="str">
        <f t="shared" si="1"/>
        <v/>
      </c>
    </row>
    <row r="17" spans="1:29" s="36" customFormat="1" ht="33.75" x14ac:dyDescent="0.25">
      <c r="A17" s="40" t="s">
        <v>29</v>
      </c>
      <c r="B17" s="41" t="s">
        <v>30</v>
      </c>
      <c r="C17" s="42" t="s">
        <v>67</v>
      </c>
      <c r="D17" s="40" t="s">
        <v>32</v>
      </c>
      <c r="E17" s="40" t="s">
        <v>42</v>
      </c>
      <c r="F17" s="40" t="s">
        <v>42</v>
      </c>
      <c r="G17" s="40" t="s">
        <v>33</v>
      </c>
      <c r="H17" s="40" t="s">
        <v>68</v>
      </c>
      <c r="I17" s="40"/>
      <c r="J17" s="40"/>
      <c r="K17" s="40"/>
      <c r="L17" s="40"/>
      <c r="M17" s="40" t="s">
        <v>34</v>
      </c>
      <c r="N17" s="40" t="s">
        <v>35</v>
      </c>
      <c r="O17" s="40" t="s">
        <v>36</v>
      </c>
      <c r="P17" s="41" t="s">
        <v>69</v>
      </c>
      <c r="Q17" s="43">
        <v>2306070000</v>
      </c>
      <c r="R17" s="44">
        <v>0</v>
      </c>
      <c r="S17" s="44">
        <v>0</v>
      </c>
      <c r="T17" s="43">
        <v>2306070000</v>
      </c>
      <c r="U17" s="43">
        <v>0</v>
      </c>
      <c r="V17" s="43">
        <v>2264854987</v>
      </c>
      <c r="W17" s="43">
        <v>41215013</v>
      </c>
      <c r="X17" s="43">
        <v>2005203001</v>
      </c>
      <c r="Y17" s="43">
        <v>1038412640.24</v>
      </c>
      <c r="Z17" s="43">
        <v>1038412640.24</v>
      </c>
      <c r="AA17" s="43">
        <v>1038412640.24</v>
      </c>
      <c r="AB17" s="45">
        <f t="shared" si="0"/>
        <v>0</v>
      </c>
      <c r="AC17" s="45" t="str">
        <f t="shared" si="1"/>
        <v/>
      </c>
    </row>
    <row r="18" spans="1:29" s="36" customFormat="1" ht="33.75" x14ac:dyDescent="0.25">
      <c r="A18" s="40" t="s">
        <v>29</v>
      </c>
      <c r="B18" s="41" t="s">
        <v>30</v>
      </c>
      <c r="C18" s="42" t="s">
        <v>70</v>
      </c>
      <c r="D18" s="40" t="s">
        <v>32</v>
      </c>
      <c r="E18" s="40" t="s">
        <v>42</v>
      </c>
      <c r="F18" s="40" t="s">
        <v>42</v>
      </c>
      <c r="G18" s="40" t="s">
        <v>33</v>
      </c>
      <c r="H18" s="40" t="s">
        <v>71</v>
      </c>
      <c r="I18" s="40"/>
      <c r="J18" s="40"/>
      <c r="K18" s="40"/>
      <c r="L18" s="40"/>
      <c r="M18" s="40" t="s">
        <v>34</v>
      </c>
      <c r="N18" s="40" t="s">
        <v>35</v>
      </c>
      <c r="O18" s="40" t="s">
        <v>36</v>
      </c>
      <c r="P18" s="41" t="s">
        <v>72</v>
      </c>
      <c r="Q18" s="43">
        <v>3019605044580</v>
      </c>
      <c r="R18" s="44">
        <v>48406252545</v>
      </c>
      <c r="S18" s="44">
        <v>2221752654169</v>
      </c>
      <c r="T18" s="43">
        <v>846258642956</v>
      </c>
      <c r="U18" s="43">
        <v>776226372647</v>
      </c>
      <c r="V18" s="43">
        <v>70032270309</v>
      </c>
      <c r="W18" s="43">
        <v>0</v>
      </c>
      <c r="X18" s="43">
        <v>0</v>
      </c>
      <c r="Y18" s="43">
        <v>0</v>
      </c>
      <c r="Z18" s="43">
        <v>0</v>
      </c>
      <c r="AA18" s="43">
        <v>0</v>
      </c>
      <c r="AB18" s="45">
        <f t="shared" si="0"/>
        <v>1</v>
      </c>
      <c r="AC18" s="45" t="str">
        <f t="shared" si="1"/>
        <v/>
      </c>
    </row>
    <row r="19" spans="1:29" s="36" customFormat="1" ht="33.75" x14ac:dyDescent="0.25">
      <c r="A19" s="40" t="s">
        <v>29</v>
      </c>
      <c r="B19" s="41" t="s">
        <v>30</v>
      </c>
      <c r="C19" s="42" t="s">
        <v>70</v>
      </c>
      <c r="D19" s="40" t="s">
        <v>32</v>
      </c>
      <c r="E19" s="40" t="s">
        <v>42</v>
      </c>
      <c r="F19" s="40" t="s">
        <v>42</v>
      </c>
      <c r="G19" s="40" t="s">
        <v>33</v>
      </c>
      <c r="H19" s="40" t="s">
        <v>71</v>
      </c>
      <c r="I19" s="40"/>
      <c r="J19" s="40"/>
      <c r="K19" s="40"/>
      <c r="L19" s="40"/>
      <c r="M19" s="40" t="s">
        <v>34</v>
      </c>
      <c r="N19" s="40" t="s">
        <v>73</v>
      </c>
      <c r="O19" s="40" t="s">
        <v>36</v>
      </c>
      <c r="P19" s="41" t="s">
        <v>72</v>
      </c>
      <c r="Q19" s="43">
        <v>0</v>
      </c>
      <c r="R19" s="44">
        <v>2141507434688</v>
      </c>
      <c r="S19" s="44">
        <v>2141507434688</v>
      </c>
      <c r="T19" s="43">
        <v>0</v>
      </c>
      <c r="U19" s="43">
        <v>0</v>
      </c>
      <c r="V19" s="43">
        <v>0</v>
      </c>
      <c r="W19" s="43">
        <v>0</v>
      </c>
      <c r="X19" s="43">
        <v>0</v>
      </c>
      <c r="Y19" s="43">
        <v>0</v>
      </c>
      <c r="Z19" s="43">
        <v>0</v>
      </c>
      <c r="AA19" s="43">
        <v>0</v>
      </c>
      <c r="AB19" s="45">
        <f t="shared" si="0"/>
        <v>1</v>
      </c>
      <c r="AC19" s="45" t="str">
        <f t="shared" si="1"/>
        <v/>
      </c>
    </row>
    <row r="20" spans="1:29" s="36" customFormat="1" ht="33.75" x14ac:dyDescent="0.25">
      <c r="A20" s="40" t="s">
        <v>29</v>
      </c>
      <c r="B20" s="41" t="s">
        <v>30</v>
      </c>
      <c r="C20" s="42" t="s">
        <v>70</v>
      </c>
      <c r="D20" s="40" t="s">
        <v>32</v>
      </c>
      <c r="E20" s="40" t="s">
        <v>42</v>
      </c>
      <c r="F20" s="40" t="s">
        <v>42</v>
      </c>
      <c r="G20" s="40" t="s">
        <v>33</v>
      </c>
      <c r="H20" s="40" t="s">
        <v>71</v>
      </c>
      <c r="I20" s="40"/>
      <c r="J20" s="40"/>
      <c r="K20" s="40"/>
      <c r="L20" s="40"/>
      <c r="M20" s="40" t="s">
        <v>34</v>
      </c>
      <c r="N20" s="40" t="s">
        <v>73</v>
      </c>
      <c r="O20" s="40" t="s">
        <v>74</v>
      </c>
      <c r="P20" s="41" t="s">
        <v>72</v>
      </c>
      <c r="Q20" s="43">
        <v>3362094519000</v>
      </c>
      <c r="R20" s="44">
        <v>0</v>
      </c>
      <c r="S20" s="44">
        <v>2141507434688</v>
      </c>
      <c r="T20" s="43">
        <v>1220587084312</v>
      </c>
      <c r="U20" s="43">
        <v>1220587084312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5">
        <f t="shared" si="0"/>
        <v>1</v>
      </c>
      <c r="AC20" s="45" t="str">
        <f t="shared" si="1"/>
        <v/>
      </c>
    </row>
    <row r="21" spans="1:29" s="36" customFormat="1" ht="33.75" x14ac:dyDescent="0.25">
      <c r="A21" s="40" t="s">
        <v>29</v>
      </c>
      <c r="B21" s="41" t="s">
        <v>30</v>
      </c>
      <c r="C21" s="42" t="s">
        <v>75</v>
      </c>
      <c r="D21" s="40" t="s">
        <v>32</v>
      </c>
      <c r="E21" s="40" t="s">
        <v>42</v>
      </c>
      <c r="F21" s="40" t="s">
        <v>42</v>
      </c>
      <c r="G21" s="40" t="s">
        <v>39</v>
      </c>
      <c r="H21" s="40" t="s">
        <v>76</v>
      </c>
      <c r="I21" s="40"/>
      <c r="J21" s="40"/>
      <c r="K21" s="40"/>
      <c r="L21" s="40"/>
      <c r="M21" s="40" t="s">
        <v>34</v>
      </c>
      <c r="N21" s="40" t="s">
        <v>35</v>
      </c>
      <c r="O21" s="40" t="s">
        <v>36</v>
      </c>
      <c r="P21" s="41" t="s">
        <v>77</v>
      </c>
      <c r="Q21" s="43">
        <v>169237000000</v>
      </c>
      <c r="R21" s="44">
        <v>0</v>
      </c>
      <c r="S21" s="44">
        <v>0</v>
      </c>
      <c r="T21" s="43">
        <v>169237000000</v>
      </c>
      <c r="U21" s="43">
        <v>0</v>
      </c>
      <c r="V21" s="43">
        <v>169237000000</v>
      </c>
      <c r="W21" s="43">
        <v>0</v>
      </c>
      <c r="X21" s="43">
        <v>61430190933</v>
      </c>
      <c r="Y21" s="43">
        <v>61430190933</v>
      </c>
      <c r="Z21" s="43">
        <v>61430190933</v>
      </c>
      <c r="AA21" s="43">
        <v>61430190933</v>
      </c>
      <c r="AB21" s="45">
        <f t="shared" si="0"/>
        <v>0</v>
      </c>
      <c r="AC21" s="45" t="str">
        <f t="shared" si="1"/>
        <v/>
      </c>
    </row>
    <row r="22" spans="1:29" s="36" customFormat="1" ht="33.75" x14ac:dyDescent="0.25">
      <c r="A22" s="40" t="s">
        <v>29</v>
      </c>
      <c r="B22" s="41" t="s">
        <v>30</v>
      </c>
      <c r="C22" s="42" t="s">
        <v>78</v>
      </c>
      <c r="D22" s="40" t="s">
        <v>32</v>
      </c>
      <c r="E22" s="40" t="s">
        <v>42</v>
      </c>
      <c r="F22" s="40" t="s">
        <v>42</v>
      </c>
      <c r="G22" s="40" t="s">
        <v>39</v>
      </c>
      <c r="H22" s="40" t="s">
        <v>79</v>
      </c>
      <c r="I22" s="40"/>
      <c r="J22" s="40"/>
      <c r="K22" s="40"/>
      <c r="L22" s="40"/>
      <c r="M22" s="40" t="s">
        <v>34</v>
      </c>
      <c r="N22" s="40" t="s">
        <v>35</v>
      </c>
      <c r="O22" s="40" t="s">
        <v>36</v>
      </c>
      <c r="P22" s="41" t="s">
        <v>80</v>
      </c>
      <c r="Q22" s="43">
        <v>2146000000</v>
      </c>
      <c r="R22" s="44">
        <v>0</v>
      </c>
      <c r="S22" s="44">
        <v>0</v>
      </c>
      <c r="T22" s="43">
        <v>2146000000</v>
      </c>
      <c r="U22" s="43">
        <v>0</v>
      </c>
      <c r="V22" s="43">
        <v>2146000000</v>
      </c>
      <c r="W22" s="43">
        <v>0</v>
      </c>
      <c r="X22" s="43">
        <v>0</v>
      </c>
      <c r="Y22" s="43">
        <v>0</v>
      </c>
      <c r="Z22" s="43">
        <v>0</v>
      </c>
      <c r="AA22" s="43">
        <v>0</v>
      </c>
      <c r="AB22" s="45">
        <f t="shared" si="0"/>
        <v>0</v>
      </c>
      <c r="AC22" s="45" t="str">
        <f t="shared" si="1"/>
        <v/>
      </c>
    </row>
    <row r="23" spans="1:29" s="36" customFormat="1" ht="33.75" x14ac:dyDescent="0.25">
      <c r="A23" s="40" t="s">
        <v>29</v>
      </c>
      <c r="B23" s="41" t="s">
        <v>30</v>
      </c>
      <c r="C23" s="42" t="s">
        <v>81</v>
      </c>
      <c r="D23" s="40" t="s">
        <v>32</v>
      </c>
      <c r="E23" s="40" t="s">
        <v>42</v>
      </c>
      <c r="F23" s="40" t="s">
        <v>42</v>
      </c>
      <c r="G23" s="40" t="s">
        <v>39</v>
      </c>
      <c r="H23" s="40" t="s">
        <v>82</v>
      </c>
      <c r="I23" s="40"/>
      <c r="J23" s="40"/>
      <c r="K23" s="40"/>
      <c r="L23" s="40"/>
      <c r="M23" s="40" t="s">
        <v>34</v>
      </c>
      <c r="N23" s="40" t="s">
        <v>35</v>
      </c>
      <c r="O23" s="40" t="s">
        <v>36</v>
      </c>
      <c r="P23" s="41" t="s">
        <v>83</v>
      </c>
      <c r="Q23" s="43">
        <v>48767000000</v>
      </c>
      <c r="R23" s="44">
        <v>0</v>
      </c>
      <c r="S23" s="44">
        <v>0</v>
      </c>
      <c r="T23" s="43">
        <v>48767000000</v>
      </c>
      <c r="U23" s="43">
        <v>0</v>
      </c>
      <c r="V23" s="43">
        <v>48754810369</v>
      </c>
      <c r="W23" s="43">
        <v>12189631</v>
      </c>
      <c r="X23" s="43">
        <v>48754810369</v>
      </c>
      <c r="Y23" s="43">
        <v>47786870104</v>
      </c>
      <c r="Z23" s="43">
        <v>47786870104</v>
      </c>
      <c r="AA23" s="43">
        <v>47786870104</v>
      </c>
      <c r="AB23" s="45">
        <f t="shared" si="0"/>
        <v>0</v>
      </c>
      <c r="AC23" s="45" t="str">
        <f t="shared" si="1"/>
        <v/>
      </c>
    </row>
    <row r="24" spans="1:29" s="36" customFormat="1" ht="33.75" x14ac:dyDescent="0.25">
      <c r="A24" s="40" t="s">
        <v>29</v>
      </c>
      <c r="B24" s="41" t="s">
        <v>30</v>
      </c>
      <c r="C24" s="42" t="s">
        <v>84</v>
      </c>
      <c r="D24" s="40" t="s">
        <v>32</v>
      </c>
      <c r="E24" s="40" t="s">
        <v>42</v>
      </c>
      <c r="F24" s="40" t="s">
        <v>42</v>
      </c>
      <c r="G24" s="40" t="s">
        <v>39</v>
      </c>
      <c r="H24" s="40" t="s">
        <v>85</v>
      </c>
      <c r="I24" s="40"/>
      <c r="J24" s="40"/>
      <c r="K24" s="40"/>
      <c r="L24" s="40"/>
      <c r="M24" s="40" t="s">
        <v>34</v>
      </c>
      <c r="N24" s="40" t="s">
        <v>35</v>
      </c>
      <c r="O24" s="40" t="s">
        <v>36</v>
      </c>
      <c r="P24" s="41" t="s">
        <v>86</v>
      </c>
      <c r="Q24" s="43">
        <v>109858000000</v>
      </c>
      <c r="R24" s="44">
        <v>0</v>
      </c>
      <c r="S24" s="44">
        <v>0</v>
      </c>
      <c r="T24" s="43">
        <v>109858000000</v>
      </c>
      <c r="U24" s="43">
        <v>0</v>
      </c>
      <c r="V24" s="43">
        <v>47610194654</v>
      </c>
      <c r="W24" s="43">
        <v>62247805346</v>
      </c>
      <c r="X24" s="43">
        <v>27610194654</v>
      </c>
      <c r="Y24" s="43">
        <v>18285803756</v>
      </c>
      <c r="Z24" s="43">
        <v>18285803756</v>
      </c>
      <c r="AA24" s="43">
        <v>18285803756</v>
      </c>
      <c r="AB24" s="45">
        <f t="shared" si="0"/>
        <v>0</v>
      </c>
      <c r="AC24" s="45" t="str">
        <f t="shared" si="1"/>
        <v/>
      </c>
    </row>
    <row r="25" spans="1:29" s="36" customFormat="1" ht="45" x14ac:dyDescent="0.25">
      <c r="A25" s="40" t="s">
        <v>29</v>
      </c>
      <c r="B25" s="41" t="s">
        <v>30</v>
      </c>
      <c r="C25" s="42" t="s">
        <v>87</v>
      </c>
      <c r="D25" s="40" t="s">
        <v>32</v>
      </c>
      <c r="E25" s="40" t="s">
        <v>42</v>
      </c>
      <c r="F25" s="40" t="s">
        <v>42</v>
      </c>
      <c r="G25" s="40" t="s">
        <v>39</v>
      </c>
      <c r="H25" s="40" t="s">
        <v>88</v>
      </c>
      <c r="I25" s="40"/>
      <c r="J25" s="40"/>
      <c r="K25" s="40"/>
      <c r="L25" s="40"/>
      <c r="M25" s="40" t="s">
        <v>34</v>
      </c>
      <c r="N25" s="40" t="s">
        <v>35</v>
      </c>
      <c r="O25" s="40" t="s">
        <v>36</v>
      </c>
      <c r="P25" s="41" t="s">
        <v>89</v>
      </c>
      <c r="Q25" s="43">
        <v>8388000000</v>
      </c>
      <c r="R25" s="44">
        <v>0</v>
      </c>
      <c r="S25" s="44">
        <v>0</v>
      </c>
      <c r="T25" s="43">
        <v>8388000000</v>
      </c>
      <c r="U25" s="43">
        <v>0</v>
      </c>
      <c r="V25" s="43">
        <v>5228118212.5</v>
      </c>
      <c r="W25" s="43">
        <v>3159881787.5</v>
      </c>
      <c r="X25" s="43">
        <v>3613891242.9000001</v>
      </c>
      <c r="Y25" s="43">
        <v>2022873338.4000001</v>
      </c>
      <c r="Z25" s="43">
        <v>2022873338.4000001</v>
      </c>
      <c r="AA25" s="43">
        <v>2022873338.4000001</v>
      </c>
      <c r="AB25" s="45">
        <f t="shared" si="0"/>
        <v>0</v>
      </c>
      <c r="AC25" s="45" t="str">
        <f t="shared" si="1"/>
        <v/>
      </c>
    </row>
    <row r="26" spans="1:29" s="36" customFormat="1" ht="33.75" x14ac:dyDescent="0.25">
      <c r="A26" s="40" t="s">
        <v>29</v>
      </c>
      <c r="B26" s="41" t="s">
        <v>30</v>
      </c>
      <c r="C26" s="42" t="s">
        <v>90</v>
      </c>
      <c r="D26" s="40" t="s">
        <v>32</v>
      </c>
      <c r="E26" s="40" t="s">
        <v>42</v>
      </c>
      <c r="F26" s="40" t="s">
        <v>42</v>
      </c>
      <c r="G26" s="40" t="s">
        <v>39</v>
      </c>
      <c r="H26" s="40" t="s">
        <v>91</v>
      </c>
      <c r="I26" s="40"/>
      <c r="J26" s="40"/>
      <c r="K26" s="40"/>
      <c r="L26" s="40"/>
      <c r="M26" s="40" t="s">
        <v>34</v>
      </c>
      <c r="N26" s="40" t="s">
        <v>35</v>
      </c>
      <c r="O26" s="40" t="s">
        <v>36</v>
      </c>
      <c r="P26" s="41" t="s">
        <v>92</v>
      </c>
      <c r="Q26" s="43">
        <v>41424411570</v>
      </c>
      <c r="R26" s="44">
        <v>0</v>
      </c>
      <c r="S26" s="44">
        <v>0</v>
      </c>
      <c r="T26" s="43">
        <v>41424411570</v>
      </c>
      <c r="U26" s="43">
        <v>0</v>
      </c>
      <c r="V26" s="43">
        <v>41424411570</v>
      </c>
      <c r="W26" s="43">
        <v>0</v>
      </c>
      <c r="X26" s="43">
        <v>41424411570</v>
      </c>
      <c r="Y26" s="43">
        <v>12427323472</v>
      </c>
      <c r="Z26" s="43">
        <v>12427323472</v>
      </c>
      <c r="AA26" s="43">
        <v>12427323472</v>
      </c>
      <c r="AB26" s="45">
        <f t="shared" si="0"/>
        <v>0</v>
      </c>
      <c r="AC26" s="45" t="str">
        <f t="shared" si="1"/>
        <v/>
      </c>
    </row>
    <row r="27" spans="1:29" s="36" customFormat="1" ht="33.75" x14ac:dyDescent="0.25">
      <c r="A27" s="40" t="s">
        <v>29</v>
      </c>
      <c r="B27" s="41" t="s">
        <v>30</v>
      </c>
      <c r="C27" s="42" t="s">
        <v>93</v>
      </c>
      <c r="D27" s="40" t="s">
        <v>32</v>
      </c>
      <c r="E27" s="40" t="s">
        <v>42</v>
      </c>
      <c r="F27" s="40" t="s">
        <v>42</v>
      </c>
      <c r="G27" s="40" t="s">
        <v>39</v>
      </c>
      <c r="H27" s="40" t="s">
        <v>94</v>
      </c>
      <c r="I27" s="40"/>
      <c r="J27" s="40"/>
      <c r="K27" s="40"/>
      <c r="L27" s="40"/>
      <c r="M27" s="40" t="s">
        <v>34</v>
      </c>
      <c r="N27" s="40" t="s">
        <v>35</v>
      </c>
      <c r="O27" s="40" t="s">
        <v>36</v>
      </c>
      <c r="P27" s="41" t="s">
        <v>95</v>
      </c>
      <c r="Q27" s="43">
        <v>41424411570</v>
      </c>
      <c r="R27" s="44">
        <v>0</v>
      </c>
      <c r="S27" s="44">
        <v>0</v>
      </c>
      <c r="T27" s="43">
        <v>41424411570</v>
      </c>
      <c r="U27" s="43">
        <v>0</v>
      </c>
      <c r="V27" s="43">
        <v>41424411570</v>
      </c>
      <c r="W27" s="43">
        <v>0</v>
      </c>
      <c r="X27" s="43">
        <v>41424411570</v>
      </c>
      <c r="Y27" s="43">
        <v>12427323472</v>
      </c>
      <c r="Z27" s="43">
        <v>12427323472</v>
      </c>
      <c r="AA27" s="43">
        <v>12427323472</v>
      </c>
      <c r="AB27" s="45">
        <f t="shared" si="0"/>
        <v>0</v>
      </c>
      <c r="AC27" s="45" t="str">
        <f t="shared" si="1"/>
        <v/>
      </c>
    </row>
    <row r="28" spans="1:29" s="36" customFormat="1" ht="33.75" x14ac:dyDescent="0.25">
      <c r="A28" s="40" t="s">
        <v>29</v>
      </c>
      <c r="B28" s="41" t="s">
        <v>30</v>
      </c>
      <c r="C28" s="42" t="s">
        <v>96</v>
      </c>
      <c r="D28" s="40" t="s">
        <v>32</v>
      </c>
      <c r="E28" s="40" t="s">
        <v>42</v>
      </c>
      <c r="F28" s="40" t="s">
        <v>42</v>
      </c>
      <c r="G28" s="40" t="s">
        <v>39</v>
      </c>
      <c r="H28" s="40" t="s">
        <v>97</v>
      </c>
      <c r="I28" s="40"/>
      <c r="J28" s="40"/>
      <c r="K28" s="40"/>
      <c r="L28" s="40"/>
      <c r="M28" s="40" t="s">
        <v>34</v>
      </c>
      <c r="N28" s="40" t="s">
        <v>35</v>
      </c>
      <c r="O28" s="40" t="s">
        <v>36</v>
      </c>
      <c r="P28" s="41" t="s">
        <v>98</v>
      </c>
      <c r="Q28" s="43">
        <v>41424411570</v>
      </c>
      <c r="R28" s="44">
        <v>0</v>
      </c>
      <c r="S28" s="44">
        <v>0</v>
      </c>
      <c r="T28" s="43">
        <v>41424411570</v>
      </c>
      <c r="U28" s="43">
        <v>0</v>
      </c>
      <c r="V28" s="43">
        <v>41424411570</v>
      </c>
      <c r="W28" s="43">
        <v>0</v>
      </c>
      <c r="X28" s="43">
        <v>41424411570</v>
      </c>
      <c r="Y28" s="43">
        <v>12427323472</v>
      </c>
      <c r="Z28" s="43">
        <v>12427323472</v>
      </c>
      <c r="AA28" s="43">
        <v>12427323472</v>
      </c>
      <c r="AB28" s="45">
        <f t="shared" si="0"/>
        <v>0</v>
      </c>
      <c r="AC28" s="45" t="str">
        <f t="shared" si="1"/>
        <v/>
      </c>
    </row>
    <row r="29" spans="1:29" s="36" customFormat="1" ht="33.75" x14ac:dyDescent="0.25">
      <c r="A29" s="40" t="s">
        <v>29</v>
      </c>
      <c r="B29" s="41" t="s">
        <v>30</v>
      </c>
      <c r="C29" s="42" t="s">
        <v>99</v>
      </c>
      <c r="D29" s="40" t="s">
        <v>32</v>
      </c>
      <c r="E29" s="40" t="s">
        <v>42</v>
      </c>
      <c r="F29" s="40" t="s">
        <v>42</v>
      </c>
      <c r="G29" s="40" t="s">
        <v>39</v>
      </c>
      <c r="H29" s="40" t="s">
        <v>100</v>
      </c>
      <c r="I29" s="40"/>
      <c r="J29" s="40"/>
      <c r="K29" s="40"/>
      <c r="L29" s="40"/>
      <c r="M29" s="40" t="s">
        <v>34</v>
      </c>
      <c r="N29" s="40" t="s">
        <v>35</v>
      </c>
      <c r="O29" s="40" t="s">
        <v>36</v>
      </c>
      <c r="P29" s="41" t="s">
        <v>101</v>
      </c>
      <c r="Q29" s="43">
        <v>41424411570</v>
      </c>
      <c r="R29" s="44">
        <v>0</v>
      </c>
      <c r="S29" s="44">
        <v>0</v>
      </c>
      <c r="T29" s="43">
        <v>41424411570</v>
      </c>
      <c r="U29" s="43">
        <v>0</v>
      </c>
      <c r="V29" s="43">
        <v>41424411570</v>
      </c>
      <c r="W29" s="43">
        <v>0</v>
      </c>
      <c r="X29" s="43">
        <v>41424411570</v>
      </c>
      <c r="Y29" s="43">
        <v>12427323472</v>
      </c>
      <c r="Z29" s="43">
        <v>12427323472</v>
      </c>
      <c r="AA29" s="43">
        <v>12427323472</v>
      </c>
      <c r="AB29" s="45">
        <f t="shared" si="0"/>
        <v>0</v>
      </c>
      <c r="AC29" s="45" t="str">
        <f t="shared" si="1"/>
        <v/>
      </c>
    </row>
    <row r="30" spans="1:29" s="36" customFormat="1" ht="33.75" x14ac:dyDescent="0.25">
      <c r="A30" s="40" t="s">
        <v>29</v>
      </c>
      <c r="B30" s="41" t="s">
        <v>30</v>
      </c>
      <c r="C30" s="42" t="s">
        <v>102</v>
      </c>
      <c r="D30" s="40" t="s">
        <v>32</v>
      </c>
      <c r="E30" s="40" t="s">
        <v>42</v>
      </c>
      <c r="F30" s="40" t="s">
        <v>42</v>
      </c>
      <c r="G30" s="40" t="s">
        <v>39</v>
      </c>
      <c r="H30" s="40" t="s">
        <v>103</v>
      </c>
      <c r="I30" s="40"/>
      <c r="J30" s="40"/>
      <c r="K30" s="40"/>
      <c r="L30" s="40"/>
      <c r="M30" s="40" t="s">
        <v>34</v>
      </c>
      <c r="N30" s="40" t="s">
        <v>35</v>
      </c>
      <c r="O30" s="40" t="s">
        <v>36</v>
      </c>
      <c r="P30" s="41" t="s">
        <v>104</v>
      </c>
      <c r="Q30" s="43">
        <v>41424411570</v>
      </c>
      <c r="R30" s="44">
        <v>0</v>
      </c>
      <c r="S30" s="44">
        <v>0</v>
      </c>
      <c r="T30" s="43">
        <v>41424411570</v>
      </c>
      <c r="U30" s="43">
        <v>0</v>
      </c>
      <c r="V30" s="43">
        <v>41424411570</v>
      </c>
      <c r="W30" s="43">
        <v>0</v>
      </c>
      <c r="X30" s="43">
        <v>41424411570</v>
      </c>
      <c r="Y30" s="43">
        <v>12427323472</v>
      </c>
      <c r="Z30" s="43">
        <v>12427323472</v>
      </c>
      <c r="AA30" s="43">
        <v>12427323472</v>
      </c>
      <c r="AB30" s="45">
        <f t="shared" si="0"/>
        <v>0</v>
      </c>
      <c r="AC30" s="45" t="str">
        <f t="shared" si="1"/>
        <v/>
      </c>
    </row>
    <row r="31" spans="1:29" s="36" customFormat="1" ht="33.75" x14ac:dyDescent="0.25">
      <c r="A31" s="40" t="s">
        <v>29</v>
      </c>
      <c r="B31" s="41" t="s">
        <v>30</v>
      </c>
      <c r="C31" s="42" t="s">
        <v>105</v>
      </c>
      <c r="D31" s="40" t="s">
        <v>32</v>
      </c>
      <c r="E31" s="40" t="s">
        <v>42</v>
      </c>
      <c r="F31" s="40" t="s">
        <v>42</v>
      </c>
      <c r="G31" s="40" t="s">
        <v>39</v>
      </c>
      <c r="H31" s="40" t="s">
        <v>106</v>
      </c>
      <c r="I31" s="40"/>
      <c r="J31" s="40"/>
      <c r="K31" s="40"/>
      <c r="L31" s="40"/>
      <c r="M31" s="40" t="s">
        <v>34</v>
      </c>
      <c r="N31" s="40" t="s">
        <v>35</v>
      </c>
      <c r="O31" s="40" t="s">
        <v>36</v>
      </c>
      <c r="P31" s="41" t="s">
        <v>107</v>
      </c>
      <c r="Q31" s="43">
        <v>41424411570</v>
      </c>
      <c r="R31" s="44">
        <v>0</v>
      </c>
      <c r="S31" s="44">
        <v>0</v>
      </c>
      <c r="T31" s="43">
        <v>41424411570</v>
      </c>
      <c r="U31" s="43">
        <v>0</v>
      </c>
      <c r="V31" s="43">
        <v>41424411570</v>
      </c>
      <c r="W31" s="43">
        <v>0</v>
      </c>
      <c r="X31" s="43">
        <v>41424411570</v>
      </c>
      <c r="Y31" s="43">
        <v>12427323472</v>
      </c>
      <c r="Z31" s="43">
        <v>12427323472</v>
      </c>
      <c r="AA31" s="43">
        <v>12427323472</v>
      </c>
      <c r="AB31" s="45">
        <f t="shared" si="0"/>
        <v>0</v>
      </c>
      <c r="AC31" s="45" t="str">
        <f t="shared" si="1"/>
        <v/>
      </c>
    </row>
    <row r="32" spans="1:29" s="36" customFormat="1" ht="33.75" x14ac:dyDescent="0.25">
      <c r="A32" s="40" t="s">
        <v>29</v>
      </c>
      <c r="B32" s="41" t="s">
        <v>30</v>
      </c>
      <c r="C32" s="42" t="s">
        <v>108</v>
      </c>
      <c r="D32" s="40" t="s">
        <v>32</v>
      </c>
      <c r="E32" s="40" t="s">
        <v>42</v>
      </c>
      <c r="F32" s="40" t="s">
        <v>42</v>
      </c>
      <c r="G32" s="40" t="s">
        <v>39</v>
      </c>
      <c r="H32" s="40" t="s">
        <v>109</v>
      </c>
      <c r="I32" s="40"/>
      <c r="J32" s="40"/>
      <c r="K32" s="40"/>
      <c r="L32" s="40"/>
      <c r="M32" s="40" t="s">
        <v>34</v>
      </c>
      <c r="N32" s="40" t="s">
        <v>35</v>
      </c>
      <c r="O32" s="40" t="s">
        <v>36</v>
      </c>
      <c r="P32" s="41" t="s">
        <v>110</v>
      </c>
      <c r="Q32" s="43">
        <v>41424411570</v>
      </c>
      <c r="R32" s="44">
        <v>0</v>
      </c>
      <c r="S32" s="44">
        <v>0</v>
      </c>
      <c r="T32" s="43">
        <v>41424411570</v>
      </c>
      <c r="U32" s="43">
        <v>0</v>
      </c>
      <c r="V32" s="43">
        <v>41424411570</v>
      </c>
      <c r="W32" s="43">
        <v>0</v>
      </c>
      <c r="X32" s="43">
        <v>41424411570</v>
      </c>
      <c r="Y32" s="43">
        <v>12427323472</v>
      </c>
      <c r="Z32" s="43">
        <v>12427323472</v>
      </c>
      <c r="AA32" s="43">
        <v>12427323472</v>
      </c>
      <c r="AB32" s="45">
        <f t="shared" si="0"/>
        <v>0</v>
      </c>
      <c r="AC32" s="45" t="str">
        <f t="shared" si="1"/>
        <v/>
      </c>
    </row>
    <row r="33" spans="1:29" s="36" customFormat="1" ht="33.75" x14ac:dyDescent="0.25">
      <c r="A33" s="40" t="s">
        <v>29</v>
      </c>
      <c r="B33" s="41" t="s">
        <v>30</v>
      </c>
      <c r="C33" s="42" t="s">
        <v>111</v>
      </c>
      <c r="D33" s="40" t="s">
        <v>32</v>
      </c>
      <c r="E33" s="40" t="s">
        <v>42</v>
      </c>
      <c r="F33" s="40" t="s">
        <v>42</v>
      </c>
      <c r="G33" s="40" t="s">
        <v>39</v>
      </c>
      <c r="H33" s="40" t="s">
        <v>112</v>
      </c>
      <c r="I33" s="40"/>
      <c r="J33" s="40"/>
      <c r="K33" s="40"/>
      <c r="L33" s="40"/>
      <c r="M33" s="40" t="s">
        <v>34</v>
      </c>
      <c r="N33" s="40" t="s">
        <v>35</v>
      </c>
      <c r="O33" s="40" t="s">
        <v>36</v>
      </c>
      <c r="P33" s="41" t="s">
        <v>113</v>
      </c>
      <c r="Q33" s="43">
        <v>41424411569</v>
      </c>
      <c r="R33" s="44">
        <v>0</v>
      </c>
      <c r="S33" s="44">
        <v>0</v>
      </c>
      <c r="T33" s="43">
        <v>41424411569</v>
      </c>
      <c r="U33" s="43">
        <v>0</v>
      </c>
      <c r="V33" s="43">
        <v>41424411569</v>
      </c>
      <c r="W33" s="43">
        <v>0</v>
      </c>
      <c r="X33" s="43">
        <v>41424411569</v>
      </c>
      <c r="Y33" s="43">
        <v>12427323470</v>
      </c>
      <c r="Z33" s="43">
        <v>12427323470</v>
      </c>
      <c r="AA33" s="43">
        <v>12427323470</v>
      </c>
      <c r="AB33" s="45">
        <f t="shared" si="0"/>
        <v>0</v>
      </c>
      <c r="AC33" s="45" t="str">
        <f t="shared" si="1"/>
        <v/>
      </c>
    </row>
    <row r="34" spans="1:29" s="36" customFormat="1" ht="33.75" x14ac:dyDescent="0.25">
      <c r="A34" s="40" t="s">
        <v>29</v>
      </c>
      <c r="B34" s="41" t="s">
        <v>30</v>
      </c>
      <c r="C34" s="42" t="s">
        <v>114</v>
      </c>
      <c r="D34" s="40" t="s">
        <v>32</v>
      </c>
      <c r="E34" s="40" t="s">
        <v>42</v>
      </c>
      <c r="F34" s="40" t="s">
        <v>42</v>
      </c>
      <c r="G34" s="40" t="s">
        <v>39</v>
      </c>
      <c r="H34" s="40" t="s">
        <v>115</v>
      </c>
      <c r="I34" s="40"/>
      <c r="J34" s="40"/>
      <c r="K34" s="40"/>
      <c r="L34" s="40"/>
      <c r="M34" s="40" t="s">
        <v>34</v>
      </c>
      <c r="N34" s="40" t="s">
        <v>35</v>
      </c>
      <c r="O34" s="40" t="s">
        <v>36</v>
      </c>
      <c r="P34" s="41" t="s">
        <v>116</v>
      </c>
      <c r="Q34" s="43">
        <v>41424411569</v>
      </c>
      <c r="R34" s="44">
        <v>0</v>
      </c>
      <c r="S34" s="44">
        <v>0</v>
      </c>
      <c r="T34" s="43">
        <v>41424411569</v>
      </c>
      <c r="U34" s="43">
        <v>0</v>
      </c>
      <c r="V34" s="43">
        <v>41424411569</v>
      </c>
      <c r="W34" s="43">
        <v>0</v>
      </c>
      <c r="X34" s="43">
        <v>41424411569</v>
      </c>
      <c r="Y34" s="43">
        <v>12427323470</v>
      </c>
      <c r="Z34" s="43">
        <v>12427323470</v>
      </c>
      <c r="AA34" s="43">
        <v>12427323470</v>
      </c>
      <c r="AB34" s="45">
        <f t="shared" si="0"/>
        <v>0</v>
      </c>
      <c r="AC34" s="45" t="str">
        <f t="shared" si="1"/>
        <v/>
      </c>
    </row>
    <row r="35" spans="1:29" s="36" customFormat="1" ht="33.75" x14ac:dyDescent="0.25">
      <c r="A35" s="40" t="s">
        <v>29</v>
      </c>
      <c r="B35" s="41" t="s">
        <v>30</v>
      </c>
      <c r="C35" s="42" t="s">
        <v>117</v>
      </c>
      <c r="D35" s="40" t="s">
        <v>32</v>
      </c>
      <c r="E35" s="40" t="s">
        <v>42</v>
      </c>
      <c r="F35" s="40" t="s">
        <v>42</v>
      </c>
      <c r="G35" s="40" t="s">
        <v>42</v>
      </c>
      <c r="H35" s="40" t="s">
        <v>118</v>
      </c>
      <c r="I35" s="40"/>
      <c r="J35" s="40"/>
      <c r="K35" s="40"/>
      <c r="L35" s="40"/>
      <c r="M35" s="40" t="s">
        <v>34</v>
      </c>
      <c r="N35" s="40" t="s">
        <v>35</v>
      </c>
      <c r="O35" s="40" t="s">
        <v>36</v>
      </c>
      <c r="P35" s="41" t="s">
        <v>119</v>
      </c>
      <c r="Q35" s="43">
        <v>86829900000</v>
      </c>
      <c r="R35" s="44">
        <v>0</v>
      </c>
      <c r="S35" s="44">
        <v>0</v>
      </c>
      <c r="T35" s="43">
        <v>86829900000</v>
      </c>
      <c r="U35" s="43">
        <v>0</v>
      </c>
      <c r="V35" s="43">
        <v>86829900000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5">
        <f t="shared" si="0"/>
        <v>0</v>
      </c>
      <c r="AC35" s="45" t="str">
        <f t="shared" si="1"/>
        <v/>
      </c>
    </row>
    <row r="36" spans="1:29" s="36" customFormat="1" ht="33.75" x14ac:dyDescent="0.25">
      <c r="A36" s="40" t="s">
        <v>29</v>
      </c>
      <c r="B36" s="41" t="s">
        <v>30</v>
      </c>
      <c r="C36" s="42" t="s">
        <v>123</v>
      </c>
      <c r="D36" s="40" t="s">
        <v>32</v>
      </c>
      <c r="E36" s="40" t="s">
        <v>42</v>
      </c>
      <c r="F36" s="40" t="s">
        <v>42</v>
      </c>
      <c r="G36" s="40" t="s">
        <v>45</v>
      </c>
      <c r="H36" s="40" t="s">
        <v>88</v>
      </c>
      <c r="I36" s="40"/>
      <c r="J36" s="40"/>
      <c r="K36" s="40"/>
      <c r="L36" s="40"/>
      <c r="M36" s="40" t="s">
        <v>34</v>
      </c>
      <c r="N36" s="40" t="s">
        <v>35</v>
      </c>
      <c r="O36" s="40" t="s">
        <v>36</v>
      </c>
      <c r="P36" s="41" t="s">
        <v>124</v>
      </c>
      <c r="Q36" s="43">
        <v>35640000000</v>
      </c>
      <c r="R36" s="44">
        <v>0</v>
      </c>
      <c r="S36" s="44">
        <v>0</v>
      </c>
      <c r="T36" s="43">
        <v>35640000000</v>
      </c>
      <c r="U36" s="43">
        <v>0</v>
      </c>
      <c r="V36" s="43">
        <v>0</v>
      </c>
      <c r="W36" s="43">
        <v>35640000000</v>
      </c>
      <c r="X36" s="43">
        <v>0</v>
      </c>
      <c r="Y36" s="43">
        <v>0</v>
      </c>
      <c r="Z36" s="43">
        <v>0</v>
      </c>
      <c r="AA36" s="43">
        <v>0</v>
      </c>
      <c r="AB36" s="45">
        <f t="shared" si="0"/>
        <v>1</v>
      </c>
      <c r="AC36" s="45" t="str">
        <f t="shared" si="1"/>
        <v/>
      </c>
    </row>
    <row r="37" spans="1:29" s="36" customFormat="1" ht="33.75" x14ac:dyDescent="0.25">
      <c r="A37" s="40" t="s">
        <v>29</v>
      </c>
      <c r="B37" s="41" t="s">
        <v>30</v>
      </c>
      <c r="C37" s="42" t="s">
        <v>128</v>
      </c>
      <c r="D37" s="40" t="s">
        <v>32</v>
      </c>
      <c r="E37" s="40" t="s">
        <v>42</v>
      </c>
      <c r="F37" s="40" t="s">
        <v>42</v>
      </c>
      <c r="G37" s="40" t="s">
        <v>129</v>
      </c>
      <c r="H37" s="40" t="s">
        <v>130</v>
      </c>
      <c r="I37" s="40"/>
      <c r="J37" s="40"/>
      <c r="K37" s="40"/>
      <c r="L37" s="40"/>
      <c r="M37" s="40" t="s">
        <v>34</v>
      </c>
      <c r="N37" s="40" t="s">
        <v>35</v>
      </c>
      <c r="O37" s="40" t="s">
        <v>36</v>
      </c>
      <c r="P37" s="41" t="s">
        <v>131</v>
      </c>
      <c r="Q37" s="43">
        <v>9048433054643</v>
      </c>
      <c r="R37" s="44">
        <v>0</v>
      </c>
      <c r="S37" s="44">
        <v>0</v>
      </c>
      <c r="T37" s="43">
        <v>9048433054643</v>
      </c>
      <c r="U37" s="43">
        <v>0</v>
      </c>
      <c r="V37" s="43">
        <v>9048433054643</v>
      </c>
      <c r="W37" s="43">
        <v>0</v>
      </c>
      <c r="X37" s="43">
        <v>5211022250513</v>
      </c>
      <c r="Y37" s="43">
        <v>5211022250513</v>
      </c>
      <c r="Z37" s="43">
        <v>5211022250513</v>
      </c>
      <c r="AA37" s="43">
        <v>5180661685955</v>
      </c>
      <c r="AB37" s="45">
        <f t="shared" si="0"/>
        <v>0</v>
      </c>
      <c r="AC37" s="45" t="str">
        <f t="shared" si="1"/>
        <v/>
      </c>
    </row>
    <row r="38" spans="1:29" s="36" customFormat="1" ht="33.75" x14ac:dyDescent="0.25">
      <c r="A38" s="40" t="s">
        <v>29</v>
      </c>
      <c r="B38" s="41" t="s">
        <v>30</v>
      </c>
      <c r="C38" s="42" t="s">
        <v>132</v>
      </c>
      <c r="D38" s="40" t="s">
        <v>32</v>
      </c>
      <c r="E38" s="40" t="s">
        <v>42</v>
      </c>
      <c r="F38" s="40" t="s">
        <v>42</v>
      </c>
      <c r="G38" s="40" t="s">
        <v>129</v>
      </c>
      <c r="H38" s="40" t="s">
        <v>133</v>
      </c>
      <c r="I38" s="40"/>
      <c r="J38" s="40"/>
      <c r="K38" s="40"/>
      <c r="L38" s="40"/>
      <c r="M38" s="40" t="s">
        <v>34</v>
      </c>
      <c r="N38" s="40" t="s">
        <v>35</v>
      </c>
      <c r="O38" s="40" t="s">
        <v>36</v>
      </c>
      <c r="P38" s="41" t="s">
        <v>134</v>
      </c>
      <c r="Q38" s="43">
        <v>65003111024</v>
      </c>
      <c r="R38" s="44">
        <v>0</v>
      </c>
      <c r="S38" s="44">
        <v>0</v>
      </c>
      <c r="T38" s="43">
        <v>65003111024</v>
      </c>
      <c r="U38" s="43">
        <v>0</v>
      </c>
      <c r="V38" s="43">
        <v>65003111024</v>
      </c>
      <c r="W38" s="43">
        <v>0</v>
      </c>
      <c r="X38" s="43">
        <v>37160442717</v>
      </c>
      <c r="Y38" s="43">
        <v>37160442717</v>
      </c>
      <c r="Z38" s="43">
        <v>37160442717</v>
      </c>
      <c r="AA38" s="43">
        <v>37160442717</v>
      </c>
      <c r="AB38" s="45">
        <f t="shared" si="0"/>
        <v>0</v>
      </c>
      <c r="AC38" s="45" t="str">
        <f t="shared" si="1"/>
        <v/>
      </c>
    </row>
    <row r="39" spans="1:29" s="36" customFormat="1" ht="33.75" x14ac:dyDescent="0.25">
      <c r="A39" s="40" t="s">
        <v>29</v>
      </c>
      <c r="B39" s="41" t="s">
        <v>30</v>
      </c>
      <c r="C39" s="42" t="s">
        <v>135</v>
      </c>
      <c r="D39" s="40" t="s">
        <v>32</v>
      </c>
      <c r="E39" s="40" t="s">
        <v>42</v>
      </c>
      <c r="F39" s="40" t="s">
        <v>42</v>
      </c>
      <c r="G39" s="40" t="s">
        <v>129</v>
      </c>
      <c r="H39" s="40" t="s">
        <v>136</v>
      </c>
      <c r="I39" s="40"/>
      <c r="J39" s="40"/>
      <c r="K39" s="40"/>
      <c r="L39" s="40"/>
      <c r="M39" s="40" t="s">
        <v>34</v>
      </c>
      <c r="N39" s="40" t="s">
        <v>35</v>
      </c>
      <c r="O39" s="40" t="s">
        <v>36</v>
      </c>
      <c r="P39" s="41" t="s">
        <v>137</v>
      </c>
      <c r="Q39" s="43">
        <v>406269443905</v>
      </c>
      <c r="R39" s="44">
        <v>0</v>
      </c>
      <c r="S39" s="44">
        <v>0</v>
      </c>
      <c r="T39" s="43">
        <v>406269443905</v>
      </c>
      <c r="U39" s="43">
        <v>0</v>
      </c>
      <c r="V39" s="43">
        <v>406269443905</v>
      </c>
      <c r="W39" s="43">
        <v>0</v>
      </c>
      <c r="X39" s="43">
        <v>232591821902</v>
      </c>
      <c r="Y39" s="43">
        <v>232591821902</v>
      </c>
      <c r="Z39" s="43">
        <v>232591821902</v>
      </c>
      <c r="AA39" s="43">
        <v>232591821902</v>
      </c>
      <c r="AB39" s="45">
        <f t="shared" si="0"/>
        <v>0</v>
      </c>
      <c r="AC39" s="45" t="str">
        <f t="shared" si="1"/>
        <v/>
      </c>
    </row>
    <row r="40" spans="1:29" s="36" customFormat="1" ht="33.75" x14ac:dyDescent="0.25">
      <c r="A40" s="40" t="s">
        <v>29</v>
      </c>
      <c r="B40" s="41" t="s">
        <v>30</v>
      </c>
      <c r="C40" s="42" t="s">
        <v>138</v>
      </c>
      <c r="D40" s="40" t="s">
        <v>32</v>
      </c>
      <c r="E40" s="40" t="s">
        <v>42</v>
      </c>
      <c r="F40" s="40" t="s">
        <v>42</v>
      </c>
      <c r="G40" s="40" t="s">
        <v>129</v>
      </c>
      <c r="H40" s="40" t="s">
        <v>139</v>
      </c>
      <c r="I40" s="40"/>
      <c r="J40" s="40"/>
      <c r="K40" s="40"/>
      <c r="L40" s="40"/>
      <c r="M40" s="40" t="s">
        <v>34</v>
      </c>
      <c r="N40" s="40" t="s">
        <v>35</v>
      </c>
      <c r="O40" s="40" t="s">
        <v>36</v>
      </c>
      <c r="P40" s="41" t="s">
        <v>140</v>
      </c>
      <c r="Q40" s="43">
        <v>2610250204925</v>
      </c>
      <c r="R40" s="44">
        <v>0</v>
      </c>
      <c r="S40" s="44">
        <v>0</v>
      </c>
      <c r="T40" s="43">
        <v>2610250204925</v>
      </c>
      <c r="U40" s="43">
        <v>0</v>
      </c>
      <c r="V40" s="43">
        <v>141219456764</v>
      </c>
      <c r="W40" s="43">
        <v>2469030748161</v>
      </c>
      <c r="X40" s="43">
        <v>0</v>
      </c>
      <c r="Y40" s="43">
        <v>0</v>
      </c>
      <c r="Z40" s="43">
        <v>0</v>
      </c>
      <c r="AA40" s="43">
        <v>0</v>
      </c>
      <c r="AB40" s="45">
        <f t="shared" si="0"/>
        <v>0</v>
      </c>
      <c r="AC40" s="45" t="str">
        <f t="shared" si="1"/>
        <v/>
      </c>
    </row>
    <row r="41" spans="1:29" s="36" customFormat="1" ht="33.75" x14ac:dyDescent="0.25">
      <c r="A41" s="40" t="s">
        <v>29</v>
      </c>
      <c r="B41" s="41" t="s">
        <v>30</v>
      </c>
      <c r="C41" s="42" t="s">
        <v>141</v>
      </c>
      <c r="D41" s="40" t="s">
        <v>32</v>
      </c>
      <c r="E41" s="40" t="s">
        <v>42</v>
      </c>
      <c r="F41" s="40" t="s">
        <v>42</v>
      </c>
      <c r="G41" s="40" t="s">
        <v>129</v>
      </c>
      <c r="H41" s="40" t="s">
        <v>142</v>
      </c>
      <c r="I41" s="40"/>
      <c r="J41" s="40"/>
      <c r="K41" s="40"/>
      <c r="L41" s="40"/>
      <c r="M41" s="40" t="s">
        <v>34</v>
      </c>
      <c r="N41" s="40" t="s">
        <v>35</v>
      </c>
      <c r="O41" s="40" t="s">
        <v>36</v>
      </c>
      <c r="P41" s="41" t="s">
        <v>143</v>
      </c>
      <c r="Q41" s="43">
        <v>422520221661</v>
      </c>
      <c r="R41" s="44">
        <v>0</v>
      </c>
      <c r="S41" s="44">
        <v>0</v>
      </c>
      <c r="T41" s="43">
        <v>422520221661</v>
      </c>
      <c r="U41" s="43">
        <v>0</v>
      </c>
      <c r="V41" s="43">
        <v>422520221661</v>
      </c>
      <c r="W41" s="43">
        <v>0</v>
      </c>
      <c r="X41" s="43">
        <v>243737424095</v>
      </c>
      <c r="Y41" s="43">
        <v>239787845700</v>
      </c>
      <c r="Z41" s="43">
        <v>239787845700</v>
      </c>
      <c r="AA41" s="43">
        <v>239787845700</v>
      </c>
      <c r="AB41" s="45">
        <f t="shared" si="0"/>
        <v>0</v>
      </c>
      <c r="AC41" s="45" t="str">
        <f t="shared" si="1"/>
        <v/>
      </c>
    </row>
    <row r="42" spans="1:29" s="36" customFormat="1" ht="33.75" x14ac:dyDescent="0.25">
      <c r="A42" s="40" t="s">
        <v>29</v>
      </c>
      <c r="B42" s="41" t="s">
        <v>30</v>
      </c>
      <c r="C42" s="42" t="s">
        <v>144</v>
      </c>
      <c r="D42" s="40" t="s">
        <v>32</v>
      </c>
      <c r="E42" s="40" t="s">
        <v>42</v>
      </c>
      <c r="F42" s="40" t="s">
        <v>45</v>
      </c>
      <c r="G42" s="40" t="s">
        <v>39</v>
      </c>
      <c r="H42" s="40" t="s">
        <v>82</v>
      </c>
      <c r="I42" s="40"/>
      <c r="J42" s="40"/>
      <c r="K42" s="40"/>
      <c r="L42" s="40"/>
      <c r="M42" s="40" t="s">
        <v>34</v>
      </c>
      <c r="N42" s="40" t="s">
        <v>35</v>
      </c>
      <c r="O42" s="40" t="s">
        <v>36</v>
      </c>
      <c r="P42" s="41" t="s">
        <v>145</v>
      </c>
      <c r="Q42" s="43">
        <v>593000000</v>
      </c>
      <c r="R42" s="44">
        <v>0</v>
      </c>
      <c r="S42" s="44">
        <v>0</v>
      </c>
      <c r="T42" s="43">
        <v>593000000</v>
      </c>
      <c r="U42" s="43">
        <v>0</v>
      </c>
      <c r="V42" s="43">
        <v>593000000</v>
      </c>
      <c r="W42" s="43">
        <v>0</v>
      </c>
      <c r="X42" s="43">
        <v>338295920.83999997</v>
      </c>
      <c r="Y42" s="43">
        <v>168957423.84</v>
      </c>
      <c r="Z42" s="43">
        <v>168957423.84</v>
      </c>
      <c r="AA42" s="43">
        <v>168957423.84</v>
      </c>
      <c r="AB42" s="45">
        <f t="shared" si="0"/>
        <v>0</v>
      </c>
      <c r="AC42" s="45" t="str">
        <f t="shared" si="1"/>
        <v/>
      </c>
    </row>
    <row r="43" spans="1:29" s="36" customFormat="1" ht="33.75" x14ac:dyDescent="0.25">
      <c r="A43" s="40" t="s">
        <v>29</v>
      </c>
      <c r="B43" s="41" t="s">
        <v>30</v>
      </c>
      <c r="C43" s="42" t="s">
        <v>146</v>
      </c>
      <c r="D43" s="40" t="s">
        <v>32</v>
      </c>
      <c r="E43" s="40" t="s">
        <v>42</v>
      </c>
      <c r="F43" s="40" t="s">
        <v>45</v>
      </c>
      <c r="G43" s="40" t="s">
        <v>42</v>
      </c>
      <c r="H43" s="40" t="s">
        <v>118</v>
      </c>
      <c r="I43" s="40"/>
      <c r="J43" s="40"/>
      <c r="K43" s="40"/>
      <c r="L43" s="40"/>
      <c r="M43" s="40" t="s">
        <v>34</v>
      </c>
      <c r="N43" s="40" t="s">
        <v>35</v>
      </c>
      <c r="O43" s="40" t="s">
        <v>36</v>
      </c>
      <c r="P43" s="41" t="s">
        <v>147</v>
      </c>
      <c r="Q43" s="43">
        <v>217274000000</v>
      </c>
      <c r="R43" s="44">
        <v>0</v>
      </c>
      <c r="S43" s="44">
        <v>0</v>
      </c>
      <c r="T43" s="43">
        <v>217274000000</v>
      </c>
      <c r="U43" s="43">
        <v>93823000000</v>
      </c>
      <c r="V43" s="43">
        <v>0</v>
      </c>
      <c r="W43" s="43">
        <v>123451000000</v>
      </c>
      <c r="X43" s="43">
        <v>0</v>
      </c>
      <c r="Y43" s="43">
        <v>0</v>
      </c>
      <c r="Z43" s="43">
        <v>0</v>
      </c>
      <c r="AA43" s="43">
        <v>0</v>
      </c>
      <c r="AB43" s="45">
        <f t="shared" si="0"/>
        <v>0</v>
      </c>
      <c r="AC43" s="45" t="str">
        <f t="shared" si="1"/>
        <v/>
      </c>
    </row>
    <row r="44" spans="1:29" s="36" customFormat="1" ht="33.75" x14ac:dyDescent="0.25">
      <c r="A44" s="40" t="s">
        <v>29</v>
      </c>
      <c r="B44" s="41" t="s">
        <v>30</v>
      </c>
      <c r="C44" s="42" t="s">
        <v>150</v>
      </c>
      <c r="D44" s="40" t="s">
        <v>32</v>
      </c>
      <c r="E44" s="40" t="s">
        <v>42</v>
      </c>
      <c r="F44" s="40" t="s">
        <v>45</v>
      </c>
      <c r="G44" s="40" t="s">
        <v>42</v>
      </c>
      <c r="H44" s="40" t="s">
        <v>151</v>
      </c>
      <c r="I44" s="40"/>
      <c r="J44" s="40"/>
      <c r="K44" s="40"/>
      <c r="L44" s="40"/>
      <c r="M44" s="40" t="s">
        <v>34</v>
      </c>
      <c r="N44" s="40" t="s">
        <v>35</v>
      </c>
      <c r="O44" s="40" t="s">
        <v>36</v>
      </c>
      <c r="P44" s="41" t="s">
        <v>152</v>
      </c>
      <c r="Q44" s="43">
        <v>143993000000</v>
      </c>
      <c r="R44" s="44">
        <v>0</v>
      </c>
      <c r="S44" s="44">
        <v>0</v>
      </c>
      <c r="T44" s="43">
        <v>143993000000</v>
      </c>
      <c r="U44" s="43">
        <v>0</v>
      </c>
      <c r="V44" s="43">
        <v>35654829854</v>
      </c>
      <c r="W44" s="43">
        <v>108338170146</v>
      </c>
      <c r="X44" s="43">
        <v>28000000000</v>
      </c>
      <c r="Y44" s="43">
        <v>15701870614</v>
      </c>
      <c r="Z44" s="43">
        <v>15701870614</v>
      </c>
      <c r="AA44" s="43">
        <v>15701870614</v>
      </c>
      <c r="AB44" s="45">
        <f t="shared" si="0"/>
        <v>0</v>
      </c>
      <c r="AC44" s="45" t="str">
        <f t="shared" si="1"/>
        <v/>
      </c>
    </row>
    <row r="45" spans="1:29" s="36" customFormat="1" ht="33.75" x14ac:dyDescent="0.25">
      <c r="A45" s="40" t="s">
        <v>29</v>
      </c>
      <c r="B45" s="41" t="s">
        <v>30</v>
      </c>
      <c r="C45" s="42" t="s">
        <v>153</v>
      </c>
      <c r="D45" s="40" t="s">
        <v>32</v>
      </c>
      <c r="E45" s="40" t="s">
        <v>42</v>
      </c>
      <c r="F45" s="40" t="s">
        <v>154</v>
      </c>
      <c r="G45" s="40" t="s">
        <v>33</v>
      </c>
      <c r="H45" s="40" t="s">
        <v>51</v>
      </c>
      <c r="I45" s="40"/>
      <c r="J45" s="40"/>
      <c r="K45" s="40"/>
      <c r="L45" s="40"/>
      <c r="M45" s="40" t="s">
        <v>34</v>
      </c>
      <c r="N45" s="40" t="s">
        <v>35</v>
      </c>
      <c r="O45" s="40" t="s">
        <v>36</v>
      </c>
      <c r="P45" s="41" t="s">
        <v>155</v>
      </c>
      <c r="Q45" s="43">
        <v>253000000</v>
      </c>
      <c r="R45" s="44">
        <v>0</v>
      </c>
      <c r="S45" s="44">
        <v>0</v>
      </c>
      <c r="T45" s="43">
        <v>253000000</v>
      </c>
      <c r="U45" s="43">
        <v>0</v>
      </c>
      <c r="V45" s="43">
        <v>253000000</v>
      </c>
      <c r="W45" s="43">
        <v>0</v>
      </c>
      <c r="X45" s="43">
        <v>253000000</v>
      </c>
      <c r="Y45" s="43">
        <v>253000000</v>
      </c>
      <c r="Z45" s="43">
        <v>253000000</v>
      </c>
      <c r="AA45" s="43">
        <v>253000000</v>
      </c>
      <c r="AB45" s="45">
        <f t="shared" si="0"/>
        <v>0</v>
      </c>
      <c r="AC45" s="45" t="str">
        <f t="shared" si="1"/>
        <v/>
      </c>
    </row>
    <row r="46" spans="1:29" s="36" customFormat="1" ht="33.75" x14ac:dyDescent="0.25">
      <c r="A46" s="40" t="s">
        <v>29</v>
      </c>
      <c r="B46" s="41" t="s">
        <v>30</v>
      </c>
      <c r="C46" s="42" t="s">
        <v>156</v>
      </c>
      <c r="D46" s="40" t="s">
        <v>32</v>
      </c>
      <c r="E46" s="40" t="s">
        <v>42</v>
      </c>
      <c r="F46" s="40" t="s">
        <v>35</v>
      </c>
      <c r="G46" s="40"/>
      <c r="H46" s="40"/>
      <c r="I46" s="40"/>
      <c r="J46" s="40"/>
      <c r="K46" s="40"/>
      <c r="L46" s="40"/>
      <c r="M46" s="40" t="s">
        <v>34</v>
      </c>
      <c r="N46" s="40" t="s">
        <v>35</v>
      </c>
      <c r="O46" s="40" t="s">
        <v>36</v>
      </c>
      <c r="P46" s="41" t="s">
        <v>157</v>
      </c>
      <c r="Q46" s="43">
        <v>31857000000</v>
      </c>
      <c r="R46" s="44">
        <v>9000000000</v>
      </c>
      <c r="S46" s="44">
        <v>4263662999</v>
      </c>
      <c r="T46" s="43">
        <v>36593337001</v>
      </c>
      <c r="U46" s="43">
        <v>0</v>
      </c>
      <c r="V46" s="43">
        <v>14326531691</v>
      </c>
      <c r="W46" s="43">
        <v>22266805310</v>
      </c>
      <c r="X46" s="43">
        <v>9634693763.7299995</v>
      </c>
      <c r="Y46" s="43">
        <v>9634693763.7299995</v>
      </c>
      <c r="Z46" s="43">
        <v>9634693763.7299995</v>
      </c>
      <c r="AA46" s="43">
        <v>9634693763.7299995</v>
      </c>
      <c r="AB46" s="45">
        <f t="shared" si="0"/>
        <v>0</v>
      </c>
      <c r="AC46" s="45" t="str">
        <f t="shared" si="1"/>
        <v/>
      </c>
    </row>
    <row r="47" spans="1:29" s="36" customFormat="1" ht="33.75" x14ac:dyDescent="0.25">
      <c r="A47" s="40" t="s">
        <v>29</v>
      </c>
      <c r="B47" s="41" t="s">
        <v>30</v>
      </c>
      <c r="C47" s="42" t="s">
        <v>158</v>
      </c>
      <c r="D47" s="40" t="s">
        <v>32</v>
      </c>
      <c r="E47" s="40" t="s">
        <v>42</v>
      </c>
      <c r="F47" s="40" t="s">
        <v>73</v>
      </c>
      <c r="G47" s="40" t="s">
        <v>42</v>
      </c>
      <c r="H47" s="40" t="s">
        <v>136</v>
      </c>
      <c r="I47" s="40"/>
      <c r="J47" s="40"/>
      <c r="K47" s="40"/>
      <c r="L47" s="40"/>
      <c r="M47" s="40" t="s">
        <v>34</v>
      </c>
      <c r="N47" s="40" t="s">
        <v>35</v>
      </c>
      <c r="O47" s="40" t="s">
        <v>36</v>
      </c>
      <c r="P47" s="41" t="s">
        <v>159</v>
      </c>
      <c r="Q47" s="43">
        <v>51398000000</v>
      </c>
      <c r="R47" s="44">
        <v>0</v>
      </c>
      <c r="S47" s="44">
        <v>0</v>
      </c>
      <c r="T47" s="43">
        <v>51398000000</v>
      </c>
      <c r="U47" s="43">
        <v>0</v>
      </c>
      <c r="V47" s="43">
        <v>51398000000</v>
      </c>
      <c r="W47" s="43">
        <v>0</v>
      </c>
      <c r="X47" s="43">
        <v>19186000000</v>
      </c>
      <c r="Y47" s="43">
        <v>19186000000</v>
      </c>
      <c r="Z47" s="43">
        <v>19186000000</v>
      </c>
      <c r="AA47" s="43">
        <v>19186000000</v>
      </c>
      <c r="AB47" s="45">
        <f t="shared" si="0"/>
        <v>0</v>
      </c>
      <c r="AC47" s="45" t="str">
        <f t="shared" si="1"/>
        <v/>
      </c>
    </row>
    <row r="48" spans="1:29" s="36" customFormat="1" ht="45" x14ac:dyDescent="0.25">
      <c r="A48" s="40" t="s">
        <v>29</v>
      </c>
      <c r="B48" s="41" t="s">
        <v>30</v>
      </c>
      <c r="C48" s="42" t="s">
        <v>160</v>
      </c>
      <c r="D48" s="40" t="s">
        <v>32</v>
      </c>
      <c r="E48" s="40" t="s">
        <v>42</v>
      </c>
      <c r="F48" s="40" t="s">
        <v>73</v>
      </c>
      <c r="G48" s="40" t="s">
        <v>161</v>
      </c>
      <c r="H48" s="40" t="s">
        <v>130</v>
      </c>
      <c r="I48" s="40"/>
      <c r="J48" s="40"/>
      <c r="K48" s="40"/>
      <c r="L48" s="40"/>
      <c r="M48" s="40" t="s">
        <v>34</v>
      </c>
      <c r="N48" s="40" t="s">
        <v>35</v>
      </c>
      <c r="O48" s="40" t="s">
        <v>36</v>
      </c>
      <c r="P48" s="41" t="s">
        <v>162</v>
      </c>
      <c r="Q48" s="43">
        <v>1806000000</v>
      </c>
      <c r="R48" s="44">
        <v>0</v>
      </c>
      <c r="S48" s="44">
        <v>0</v>
      </c>
      <c r="T48" s="43">
        <v>1806000000</v>
      </c>
      <c r="U48" s="43">
        <v>0</v>
      </c>
      <c r="V48" s="43">
        <v>1806000000</v>
      </c>
      <c r="W48" s="43">
        <v>0</v>
      </c>
      <c r="X48" s="43">
        <v>17346642.390000001</v>
      </c>
      <c r="Y48" s="43">
        <v>17346642.390000001</v>
      </c>
      <c r="Z48" s="43">
        <v>17346642.390000001</v>
      </c>
      <c r="AA48" s="43">
        <v>17346642.390000001</v>
      </c>
      <c r="AB48" s="45">
        <f t="shared" si="0"/>
        <v>0</v>
      </c>
      <c r="AC48" s="45" t="str">
        <f t="shared" si="1"/>
        <v/>
      </c>
    </row>
    <row r="49" spans="1:29" s="36" customFormat="1" ht="33.75" x14ac:dyDescent="0.25">
      <c r="A49" s="40" t="s">
        <v>29</v>
      </c>
      <c r="B49" s="41" t="s">
        <v>30</v>
      </c>
      <c r="C49" s="42" t="s">
        <v>163</v>
      </c>
      <c r="D49" s="40" t="s">
        <v>32</v>
      </c>
      <c r="E49" s="40" t="s">
        <v>42</v>
      </c>
      <c r="F49" s="40" t="s">
        <v>73</v>
      </c>
      <c r="G49" s="40" t="s">
        <v>161</v>
      </c>
      <c r="H49" s="40" t="s">
        <v>136</v>
      </c>
      <c r="I49" s="40"/>
      <c r="J49" s="40"/>
      <c r="K49" s="40"/>
      <c r="L49" s="40"/>
      <c r="M49" s="40" t="s">
        <v>34</v>
      </c>
      <c r="N49" s="40" t="s">
        <v>35</v>
      </c>
      <c r="O49" s="40" t="s">
        <v>36</v>
      </c>
      <c r="P49" s="41" t="s">
        <v>164</v>
      </c>
      <c r="Q49" s="43">
        <v>658829000000</v>
      </c>
      <c r="R49" s="44">
        <v>0</v>
      </c>
      <c r="S49" s="44">
        <v>0</v>
      </c>
      <c r="T49" s="43">
        <v>658829000000</v>
      </c>
      <c r="U49" s="43">
        <v>0</v>
      </c>
      <c r="V49" s="43">
        <v>658829000000</v>
      </c>
      <c r="W49" s="43">
        <v>0</v>
      </c>
      <c r="X49" s="43">
        <v>0</v>
      </c>
      <c r="Y49" s="43">
        <v>0</v>
      </c>
      <c r="Z49" s="43">
        <v>0</v>
      </c>
      <c r="AA49" s="43">
        <v>0</v>
      </c>
      <c r="AB49" s="45">
        <f t="shared" si="0"/>
        <v>0</v>
      </c>
      <c r="AC49" s="45" t="str">
        <f t="shared" si="1"/>
        <v/>
      </c>
    </row>
    <row r="50" spans="1:29" s="36" customFormat="1" ht="33.75" x14ac:dyDescent="0.25">
      <c r="A50" s="40" t="s">
        <v>29</v>
      </c>
      <c r="B50" s="41" t="s">
        <v>30</v>
      </c>
      <c r="C50" s="42" t="s">
        <v>167</v>
      </c>
      <c r="D50" s="40" t="s">
        <v>32</v>
      </c>
      <c r="E50" s="40" t="s">
        <v>45</v>
      </c>
      <c r="F50" s="40" t="s">
        <v>39</v>
      </c>
      <c r="G50" s="40" t="s">
        <v>129</v>
      </c>
      <c r="H50" s="40" t="s">
        <v>118</v>
      </c>
      <c r="I50" s="40"/>
      <c r="J50" s="40"/>
      <c r="K50" s="40"/>
      <c r="L50" s="40"/>
      <c r="M50" s="40" t="s">
        <v>34</v>
      </c>
      <c r="N50" s="40" t="s">
        <v>35</v>
      </c>
      <c r="O50" s="40" t="s">
        <v>36</v>
      </c>
      <c r="P50" s="41" t="s">
        <v>168</v>
      </c>
      <c r="Q50" s="43">
        <v>616700000000</v>
      </c>
      <c r="R50" s="44">
        <v>0</v>
      </c>
      <c r="S50" s="44">
        <v>0</v>
      </c>
      <c r="T50" s="43">
        <v>616700000000</v>
      </c>
      <c r="U50" s="43">
        <v>168000000000</v>
      </c>
      <c r="V50" s="43">
        <v>271700000000</v>
      </c>
      <c r="W50" s="43">
        <v>177000000000</v>
      </c>
      <c r="X50" s="43">
        <v>91700000000</v>
      </c>
      <c r="Y50" s="43">
        <v>83851400000</v>
      </c>
      <c r="Z50" s="43">
        <v>83851400000</v>
      </c>
      <c r="AA50" s="43">
        <v>83851400000</v>
      </c>
      <c r="AB50" s="45">
        <f t="shared" si="0"/>
        <v>0</v>
      </c>
      <c r="AC50" s="45" t="str">
        <f t="shared" si="1"/>
        <v/>
      </c>
    </row>
    <row r="51" spans="1:29" s="36" customFormat="1" ht="45" x14ac:dyDescent="0.25">
      <c r="A51" s="40" t="s">
        <v>29</v>
      </c>
      <c r="B51" s="41" t="s">
        <v>30</v>
      </c>
      <c r="C51" s="42" t="s">
        <v>169</v>
      </c>
      <c r="D51" s="40" t="s">
        <v>32</v>
      </c>
      <c r="E51" s="40" t="s">
        <v>45</v>
      </c>
      <c r="F51" s="40" t="s">
        <v>161</v>
      </c>
      <c r="G51" s="40" t="s">
        <v>33</v>
      </c>
      <c r="H51" s="40" t="s">
        <v>118</v>
      </c>
      <c r="I51" s="40"/>
      <c r="J51" s="40"/>
      <c r="K51" s="40"/>
      <c r="L51" s="40"/>
      <c r="M51" s="40" t="s">
        <v>34</v>
      </c>
      <c r="N51" s="40" t="s">
        <v>35</v>
      </c>
      <c r="O51" s="40" t="s">
        <v>36</v>
      </c>
      <c r="P51" s="41" t="s">
        <v>170</v>
      </c>
      <c r="Q51" s="43">
        <v>657193000000</v>
      </c>
      <c r="R51" s="44">
        <v>0</v>
      </c>
      <c r="S51" s="44">
        <v>0</v>
      </c>
      <c r="T51" s="43">
        <v>657193000000</v>
      </c>
      <c r="U51" s="43">
        <v>0</v>
      </c>
      <c r="V51" s="43">
        <v>657193000000</v>
      </c>
      <c r="W51" s="43">
        <v>0</v>
      </c>
      <c r="X51" s="43">
        <v>105828815379</v>
      </c>
      <c r="Y51" s="43">
        <v>105828815379</v>
      </c>
      <c r="Z51" s="43">
        <v>105828815379</v>
      </c>
      <c r="AA51" s="43">
        <v>105828815379</v>
      </c>
      <c r="AB51" s="45">
        <f t="shared" si="0"/>
        <v>0</v>
      </c>
      <c r="AC51" s="45" t="str">
        <f t="shared" si="1"/>
        <v/>
      </c>
    </row>
    <row r="52" spans="1:29" s="36" customFormat="1" ht="33.75" x14ac:dyDescent="0.25">
      <c r="A52" s="40" t="s">
        <v>29</v>
      </c>
      <c r="B52" s="41" t="s">
        <v>30</v>
      </c>
      <c r="C52" s="42" t="s">
        <v>171</v>
      </c>
      <c r="D52" s="40" t="s">
        <v>32</v>
      </c>
      <c r="E52" s="40" t="s">
        <v>161</v>
      </c>
      <c r="F52" s="40" t="s">
        <v>42</v>
      </c>
      <c r="G52" s="40" t="s">
        <v>33</v>
      </c>
      <c r="H52" s="40" t="s">
        <v>51</v>
      </c>
      <c r="I52" s="40"/>
      <c r="J52" s="40"/>
      <c r="K52" s="40"/>
      <c r="L52" s="40"/>
      <c r="M52" s="40" t="s">
        <v>34</v>
      </c>
      <c r="N52" s="40" t="s">
        <v>35</v>
      </c>
      <c r="O52" s="40" t="s">
        <v>36</v>
      </c>
      <c r="P52" s="41" t="s">
        <v>172</v>
      </c>
      <c r="Q52" s="43">
        <v>610258000000</v>
      </c>
      <c r="R52" s="44">
        <v>0</v>
      </c>
      <c r="S52" s="44">
        <v>0</v>
      </c>
      <c r="T52" s="43">
        <v>610258000000</v>
      </c>
      <c r="U52" s="43">
        <v>100000000000</v>
      </c>
      <c r="V52" s="43">
        <v>506692916769</v>
      </c>
      <c r="W52" s="43">
        <v>3565083231</v>
      </c>
      <c r="X52" s="43">
        <v>501551415300</v>
      </c>
      <c r="Y52" s="43">
        <v>7554554375</v>
      </c>
      <c r="Z52" s="43">
        <v>7554554375</v>
      </c>
      <c r="AA52" s="43">
        <v>7554554375</v>
      </c>
      <c r="AB52" s="45">
        <f t="shared" si="0"/>
        <v>0</v>
      </c>
      <c r="AC52" s="45" t="str">
        <f t="shared" si="1"/>
        <v/>
      </c>
    </row>
    <row r="53" spans="1:29" s="36" customFormat="1" ht="33.75" x14ac:dyDescent="0.25">
      <c r="A53" s="40" t="s">
        <v>29</v>
      </c>
      <c r="B53" s="41" t="s">
        <v>30</v>
      </c>
      <c r="C53" s="42" t="s">
        <v>173</v>
      </c>
      <c r="D53" s="40" t="s">
        <v>32</v>
      </c>
      <c r="E53" s="40" t="s">
        <v>154</v>
      </c>
      <c r="F53" s="40" t="s">
        <v>33</v>
      </c>
      <c r="G53" s="40"/>
      <c r="H53" s="40"/>
      <c r="I53" s="40"/>
      <c r="J53" s="40"/>
      <c r="K53" s="40"/>
      <c r="L53" s="40"/>
      <c r="M53" s="40" t="s">
        <v>34</v>
      </c>
      <c r="N53" s="40" t="s">
        <v>35</v>
      </c>
      <c r="O53" s="40" t="s">
        <v>36</v>
      </c>
      <c r="P53" s="41" t="s">
        <v>174</v>
      </c>
      <c r="Q53" s="43">
        <v>526000000</v>
      </c>
      <c r="R53" s="44">
        <v>42746528</v>
      </c>
      <c r="S53" s="44">
        <v>0</v>
      </c>
      <c r="T53" s="43">
        <v>568746528</v>
      </c>
      <c r="U53" s="43">
        <v>0</v>
      </c>
      <c r="V53" s="43">
        <v>568746528</v>
      </c>
      <c r="W53" s="43">
        <v>0</v>
      </c>
      <c r="X53" s="43">
        <v>554209000</v>
      </c>
      <c r="Y53" s="43">
        <v>554209000</v>
      </c>
      <c r="Z53" s="43">
        <v>554209000</v>
      </c>
      <c r="AA53" s="43">
        <v>554209000</v>
      </c>
      <c r="AB53" s="45">
        <f t="shared" si="0"/>
        <v>0</v>
      </c>
      <c r="AC53" s="45" t="str">
        <f t="shared" si="1"/>
        <v/>
      </c>
    </row>
    <row r="54" spans="1:29" s="36" customFormat="1" ht="33.75" x14ac:dyDescent="0.25">
      <c r="A54" s="40" t="s">
        <v>29</v>
      </c>
      <c r="B54" s="41" t="s">
        <v>30</v>
      </c>
      <c r="C54" s="42" t="s">
        <v>175</v>
      </c>
      <c r="D54" s="40" t="s">
        <v>32</v>
      </c>
      <c r="E54" s="40" t="s">
        <v>154</v>
      </c>
      <c r="F54" s="40" t="s">
        <v>42</v>
      </c>
      <c r="G54" s="40"/>
      <c r="H54" s="40"/>
      <c r="I54" s="40"/>
      <c r="J54" s="40"/>
      <c r="K54" s="40"/>
      <c r="L54" s="40"/>
      <c r="M54" s="40" t="s">
        <v>34</v>
      </c>
      <c r="N54" s="40" t="s">
        <v>35</v>
      </c>
      <c r="O54" s="40" t="s">
        <v>36</v>
      </c>
      <c r="P54" s="41" t="s">
        <v>176</v>
      </c>
      <c r="Q54" s="43">
        <v>8000000</v>
      </c>
      <c r="R54" s="44">
        <v>0</v>
      </c>
      <c r="S54" s="44">
        <v>0</v>
      </c>
      <c r="T54" s="43">
        <v>8000000</v>
      </c>
      <c r="U54" s="43">
        <v>0</v>
      </c>
      <c r="V54" s="43">
        <v>8000000</v>
      </c>
      <c r="W54" s="43">
        <v>0</v>
      </c>
      <c r="X54" s="43">
        <v>678600</v>
      </c>
      <c r="Y54" s="43">
        <v>678600</v>
      </c>
      <c r="Z54" s="43">
        <v>678600</v>
      </c>
      <c r="AA54" s="43">
        <v>678600</v>
      </c>
      <c r="AB54" s="45">
        <f t="shared" si="0"/>
        <v>0</v>
      </c>
      <c r="AC54" s="45" t="str">
        <f t="shared" si="1"/>
        <v/>
      </c>
    </row>
    <row r="55" spans="1:29" s="36" customFormat="1" ht="33.75" x14ac:dyDescent="0.25">
      <c r="A55" s="40" t="s">
        <v>29</v>
      </c>
      <c r="B55" s="41" t="s">
        <v>30</v>
      </c>
      <c r="C55" s="42" t="s">
        <v>177</v>
      </c>
      <c r="D55" s="40" t="s">
        <v>32</v>
      </c>
      <c r="E55" s="40" t="s">
        <v>154</v>
      </c>
      <c r="F55" s="40" t="s">
        <v>45</v>
      </c>
      <c r="G55" s="40" t="s">
        <v>33</v>
      </c>
      <c r="H55" s="40"/>
      <c r="I55" s="40"/>
      <c r="J55" s="40"/>
      <c r="K55" s="40"/>
      <c r="L55" s="40"/>
      <c r="M55" s="40" t="s">
        <v>34</v>
      </c>
      <c r="N55" s="40" t="s">
        <v>73</v>
      </c>
      <c r="O55" s="40" t="s">
        <v>74</v>
      </c>
      <c r="P55" s="41" t="s">
        <v>178</v>
      </c>
      <c r="Q55" s="43">
        <v>241992000000</v>
      </c>
      <c r="R55" s="44">
        <v>0</v>
      </c>
      <c r="S55" s="44">
        <v>0</v>
      </c>
      <c r="T55" s="43">
        <v>241992000000</v>
      </c>
      <c r="U55" s="43">
        <v>0</v>
      </c>
      <c r="V55" s="43">
        <v>0</v>
      </c>
      <c r="W55" s="43">
        <v>241992000000</v>
      </c>
      <c r="X55" s="43">
        <v>0</v>
      </c>
      <c r="Y55" s="43">
        <v>0</v>
      </c>
      <c r="Z55" s="43">
        <v>0</v>
      </c>
      <c r="AA55" s="43">
        <v>0</v>
      </c>
      <c r="AB55" s="45">
        <f t="shared" si="0"/>
        <v>0</v>
      </c>
      <c r="AC55" s="45" t="str">
        <f t="shared" si="1"/>
        <v/>
      </c>
    </row>
    <row r="56" spans="1:29" s="36" customFormat="1" ht="33.75" x14ac:dyDescent="0.25">
      <c r="A56" s="40" t="s">
        <v>29</v>
      </c>
      <c r="B56" s="41" t="s">
        <v>30</v>
      </c>
      <c r="C56" s="42" t="s">
        <v>371</v>
      </c>
      <c r="D56" s="40" t="s">
        <v>183</v>
      </c>
      <c r="E56" s="40" t="s">
        <v>184</v>
      </c>
      <c r="F56" s="40" t="s">
        <v>185</v>
      </c>
      <c r="G56" s="40" t="s">
        <v>189</v>
      </c>
      <c r="H56" s="40" t="s">
        <v>369</v>
      </c>
      <c r="I56" s="40"/>
      <c r="J56" s="40"/>
      <c r="K56" s="40"/>
      <c r="L56" s="40"/>
      <c r="M56" s="40" t="s">
        <v>34</v>
      </c>
      <c r="N56" s="40" t="s">
        <v>35</v>
      </c>
      <c r="O56" s="40" t="s">
        <v>36</v>
      </c>
      <c r="P56" s="41" t="s">
        <v>370</v>
      </c>
      <c r="Q56" s="43">
        <v>3305435671</v>
      </c>
      <c r="R56" s="44">
        <v>0</v>
      </c>
      <c r="S56" s="44">
        <v>0</v>
      </c>
      <c r="T56" s="43">
        <v>3305435671</v>
      </c>
      <c r="U56" s="43">
        <v>0</v>
      </c>
      <c r="V56" s="43">
        <v>3113456100</v>
      </c>
      <c r="W56" s="43">
        <v>191979571</v>
      </c>
      <c r="X56" s="43">
        <v>2846809128</v>
      </c>
      <c r="Y56" s="43">
        <v>1394273960.01</v>
      </c>
      <c r="Z56" s="43">
        <v>1394273960.01</v>
      </c>
      <c r="AA56" s="43">
        <v>1394273960.01</v>
      </c>
      <c r="AB56" s="45">
        <f t="shared" si="0"/>
        <v>0</v>
      </c>
      <c r="AC56" s="45" t="str">
        <f t="shared" si="1"/>
        <v>M</v>
      </c>
    </row>
    <row r="57" spans="1:29" s="36" customFormat="1" ht="33.75" x14ac:dyDescent="0.25">
      <c r="A57" s="40" t="s">
        <v>29</v>
      </c>
      <c r="B57" s="41" t="s">
        <v>30</v>
      </c>
      <c r="C57" s="42" t="s">
        <v>372</v>
      </c>
      <c r="D57" s="40" t="s">
        <v>183</v>
      </c>
      <c r="E57" s="40" t="s">
        <v>184</v>
      </c>
      <c r="F57" s="40" t="s">
        <v>185</v>
      </c>
      <c r="G57" s="40" t="s">
        <v>192</v>
      </c>
      <c r="H57" s="40" t="s">
        <v>373</v>
      </c>
      <c r="I57" s="40"/>
      <c r="J57" s="40"/>
      <c r="K57" s="40"/>
      <c r="L57" s="40"/>
      <c r="M57" s="40" t="s">
        <v>34</v>
      </c>
      <c r="N57" s="40" t="s">
        <v>35</v>
      </c>
      <c r="O57" s="40" t="s">
        <v>36</v>
      </c>
      <c r="P57" s="41" t="s">
        <v>374</v>
      </c>
      <c r="Q57" s="43">
        <v>9270000000</v>
      </c>
      <c r="R57" s="44">
        <v>0</v>
      </c>
      <c r="S57" s="44">
        <v>927000000</v>
      </c>
      <c r="T57" s="43">
        <v>8343000000</v>
      </c>
      <c r="U57" s="43">
        <v>0</v>
      </c>
      <c r="V57" s="43">
        <v>7566773407.8500004</v>
      </c>
      <c r="W57" s="43">
        <v>776226592.14999998</v>
      </c>
      <c r="X57" s="43">
        <v>6644491984.8500004</v>
      </c>
      <c r="Y57" s="43">
        <v>2843982335.0500002</v>
      </c>
      <c r="Z57" s="43">
        <v>2843982335.0500002</v>
      </c>
      <c r="AA57" s="43">
        <v>2843982335.0500002</v>
      </c>
      <c r="AB57" s="45">
        <f t="shared" si="0"/>
        <v>0</v>
      </c>
      <c r="AC57" s="45" t="str">
        <f t="shared" si="1"/>
        <v>M</v>
      </c>
    </row>
    <row r="58" spans="1:29" s="36" customFormat="1" ht="33.75" x14ac:dyDescent="0.25">
      <c r="A58" s="40" t="s">
        <v>29</v>
      </c>
      <c r="B58" s="41" t="s">
        <v>30</v>
      </c>
      <c r="C58" s="42" t="s">
        <v>439</v>
      </c>
      <c r="D58" s="40" t="s">
        <v>183</v>
      </c>
      <c r="E58" s="40" t="s">
        <v>184</v>
      </c>
      <c r="F58" s="40" t="s">
        <v>185</v>
      </c>
      <c r="G58" s="40" t="s">
        <v>248</v>
      </c>
      <c r="H58" s="40" t="s">
        <v>369</v>
      </c>
      <c r="I58" s="40"/>
      <c r="J58" s="40"/>
      <c r="K58" s="40"/>
      <c r="L58" s="40"/>
      <c r="M58" s="40" t="s">
        <v>34</v>
      </c>
      <c r="N58" s="40" t="s">
        <v>35</v>
      </c>
      <c r="O58" s="40" t="s">
        <v>36</v>
      </c>
      <c r="P58" s="41" t="s">
        <v>370</v>
      </c>
      <c r="Q58" s="43">
        <v>10000000000</v>
      </c>
      <c r="R58" s="44">
        <v>927000000</v>
      </c>
      <c r="S58" s="44">
        <v>0</v>
      </c>
      <c r="T58" s="43">
        <v>10927000000</v>
      </c>
      <c r="U58" s="43">
        <v>0</v>
      </c>
      <c r="V58" s="43">
        <v>8748626865</v>
      </c>
      <c r="W58" s="43">
        <v>2178373135</v>
      </c>
      <c r="X58" s="43">
        <v>7600499561</v>
      </c>
      <c r="Y58" s="43">
        <v>4822348030.1700001</v>
      </c>
      <c r="Z58" s="43">
        <v>4822348030.1700001</v>
      </c>
      <c r="AA58" s="43">
        <v>4822348030.1700001</v>
      </c>
      <c r="AB58" s="45">
        <f t="shared" si="0"/>
        <v>0</v>
      </c>
      <c r="AC58" s="45" t="str">
        <f t="shared" si="1"/>
        <v>M</v>
      </c>
    </row>
    <row r="59" spans="1:29" s="36" customFormat="1" ht="33.75" x14ac:dyDescent="0.25">
      <c r="A59" s="40" t="s">
        <v>29</v>
      </c>
      <c r="B59" s="41" t="s">
        <v>30</v>
      </c>
      <c r="C59" s="42" t="s">
        <v>376</v>
      </c>
      <c r="D59" s="40" t="s">
        <v>183</v>
      </c>
      <c r="E59" s="40" t="s">
        <v>195</v>
      </c>
      <c r="F59" s="40" t="s">
        <v>185</v>
      </c>
      <c r="G59" s="40" t="s">
        <v>198</v>
      </c>
      <c r="H59" s="40" t="s">
        <v>377</v>
      </c>
      <c r="I59" s="40"/>
      <c r="J59" s="40"/>
      <c r="K59" s="40"/>
      <c r="L59" s="40"/>
      <c r="M59" s="40" t="s">
        <v>34</v>
      </c>
      <c r="N59" s="40" t="s">
        <v>35</v>
      </c>
      <c r="O59" s="40" t="s">
        <v>36</v>
      </c>
      <c r="P59" s="41" t="s">
        <v>378</v>
      </c>
      <c r="Q59" s="43">
        <v>375323588531</v>
      </c>
      <c r="R59" s="44">
        <v>0</v>
      </c>
      <c r="S59" s="44">
        <v>0</v>
      </c>
      <c r="T59" s="43">
        <v>375323588531</v>
      </c>
      <c r="U59" s="43">
        <v>0</v>
      </c>
      <c r="V59" s="43">
        <v>375323588531</v>
      </c>
      <c r="W59" s="43">
        <v>0</v>
      </c>
      <c r="X59" s="43">
        <v>375323588531</v>
      </c>
      <c r="Y59" s="43">
        <v>112636060714.03999</v>
      </c>
      <c r="Z59" s="43">
        <v>112636060714.03999</v>
      </c>
      <c r="AA59" s="43">
        <v>112636060714.03999</v>
      </c>
      <c r="AB59" s="45">
        <f t="shared" si="0"/>
        <v>0</v>
      </c>
      <c r="AC59" s="45" t="str">
        <f t="shared" si="1"/>
        <v>E</v>
      </c>
    </row>
    <row r="60" spans="1:29" s="36" customFormat="1" ht="33.75" x14ac:dyDescent="0.25">
      <c r="A60" s="40" t="s">
        <v>29</v>
      </c>
      <c r="B60" s="41" t="s">
        <v>30</v>
      </c>
      <c r="C60" s="42" t="s">
        <v>379</v>
      </c>
      <c r="D60" s="40" t="s">
        <v>183</v>
      </c>
      <c r="E60" s="40" t="s">
        <v>195</v>
      </c>
      <c r="F60" s="40" t="s">
        <v>185</v>
      </c>
      <c r="G60" s="40" t="s">
        <v>201</v>
      </c>
      <c r="H60" s="40" t="s">
        <v>369</v>
      </c>
      <c r="I60" s="40"/>
      <c r="J60" s="40"/>
      <c r="K60" s="40"/>
      <c r="L60" s="40"/>
      <c r="M60" s="40" t="s">
        <v>34</v>
      </c>
      <c r="N60" s="40" t="s">
        <v>35</v>
      </c>
      <c r="O60" s="40" t="s">
        <v>36</v>
      </c>
      <c r="P60" s="41" t="s">
        <v>370</v>
      </c>
      <c r="Q60" s="43">
        <v>416072698419</v>
      </c>
      <c r="R60" s="44">
        <v>0</v>
      </c>
      <c r="S60" s="44">
        <v>0</v>
      </c>
      <c r="T60" s="43">
        <v>416072698419</v>
      </c>
      <c r="U60" s="43">
        <v>0</v>
      </c>
      <c r="V60" s="43">
        <v>416072698419</v>
      </c>
      <c r="W60" s="43">
        <v>0</v>
      </c>
      <c r="X60" s="43">
        <v>416072698419</v>
      </c>
      <c r="Y60" s="43">
        <v>166275928429.34</v>
      </c>
      <c r="Z60" s="43">
        <v>166275928429.34</v>
      </c>
      <c r="AA60" s="43">
        <v>166275928429.34</v>
      </c>
      <c r="AB60" s="45">
        <f t="shared" si="0"/>
        <v>0</v>
      </c>
      <c r="AC60" s="45" t="str">
        <f t="shared" si="1"/>
        <v>E</v>
      </c>
    </row>
    <row r="61" spans="1:29" s="36" customFormat="1" ht="33.75" x14ac:dyDescent="0.25">
      <c r="A61" s="40" t="s">
        <v>29</v>
      </c>
      <c r="B61" s="41" t="s">
        <v>30</v>
      </c>
      <c r="C61" s="42" t="s">
        <v>381</v>
      </c>
      <c r="D61" s="40" t="s">
        <v>183</v>
      </c>
      <c r="E61" s="40" t="s">
        <v>195</v>
      </c>
      <c r="F61" s="40" t="s">
        <v>185</v>
      </c>
      <c r="G61" s="40" t="s">
        <v>207</v>
      </c>
      <c r="H61" s="40" t="s">
        <v>369</v>
      </c>
      <c r="I61" s="40"/>
      <c r="J61" s="40"/>
      <c r="K61" s="40"/>
      <c r="L61" s="40"/>
      <c r="M61" s="40" t="s">
        <v>34</v>
      </c>
      <c r="N61" s="40" t="s">
        <v>35</v>
      </c>
      <c r="O61" s="40" t="s">
        <v>36</v>
      </c>
      <c r="P61" s="41" t="s">
        <v>370</v>
      </c>
      <c r="Q61" s="43">
        <v>988903132</v>
      </c>
      <c r="R61" s="44">
        <v>0</v>
      </c>
      <c r="S61" s="44">
        <v>0</v>
      </c>
      <c r="T61" s="43">
        <v>988903132</v>
      </c>
      <c r="U61" s="43">
        <v>0</v>
      </c>
      <c r="V61" s="43">
        <v>0</v>
      </c>
      <c r="W61" s="43">
        <v>988903132</v>
      </c>
      <c r="X61" s="43">
        <v>0</v>
      </c>
      <c r="Y61" s="43">
        <v>0</v>
      </c>
      <c r="Z61" s="43">
        <v>0</v>
      </c>
      <c r="AA61" s="43">
        <v>0</v>
      </c>
      <c r="AB61" s="45">
        <f t="shared" si="0"/>
        <v>0</v>
      </c>
      <c r="AC61" s="45" t="str">
        <f t="shared" si="1"/>
        <v>M</v>
      </c>
    </row>
    <row r="62" spans="1:29" s="36" customFormat="1" ht="33.75" x14ac:dyDescent="0.25">
      <c r="A62" s="40" t="s">
        <v>29</v>
      </c>
      <c r="B62" s="41" t="s">
        <v>30</v>
      </c>
      <c r="C62" s="42" t="s">
        <v>382</v>
      </c>
      <c r="D62" s="40" t="s">
        <v>183</v>
      </c>
      <c r="E62" s="40" t="s">
        <v>195</v>
      </c>
      <c r="F62" s="40" t="s">
        <v>185</v>
      </c>
      <c r="G62" s="40" t="s">
        <v>210</v>
      </c>
      <c r="H62" s="40" t="s">
        <v>369</v>
      </c>
      <c r="I62" s="40"/>
      <c r="J62" s="40"/>
      <c r="K62" s="40"/>
      <c r="L62" s="40"/>
      <c r="M62" s="40" t="s">
        <v>34</v>
      </c>
      <c r="N62" s="40" t="s">
        <v>35</v>
      </c>
      <c r="O62" s="40" t="s">
        <v>36</v>
      </c>
      <c r="P62" s="41" t="s">
        <v>370</v>
      </c>
      <c r="Q62" s="43">
        <v>331763282</v>
      </c>
      <c r="R62" s="44">
        <v>0</v>
      </c>
      <c r="S62" s="44">
        <v>0</v>
      </c>
      <c r="T62" s="43">
        <v>331763282</v>
      </c>
      <c r="U62" s="43">
        <v>0</v>
      </c>
      <c r="V62" s="43">
        <v>167626800</v>
      </c>
      <c r="W62" s="43">
        <v>164136482</v>
      </c>
      <c r="X62" s="43">
        <v>153544000</v>
      </c>
      <c r="Y62" s="43">
        <v>70695067</v>
      </c>
      <c r="Z62" s="43">
        <v>70695067</v>
      </c>
      <c r="AA62" s="43">
        <v>70695067</v>
      </c>
      <c r="AB62" s="45">
        <f t="shared" si="0"/>
        <v>0</v>
      </c>
      <c r="AC62" s="45" t="str">
        <f t="shared" si="1"/>
        <v>M</v>
      </c>
    </row>
    <row r="63" spans="1:29" s="36" customFormat="1" ht="33.75" x14ac:dyDescent="0.25">
      <c r="A63" s="40" t="s">
        <v>29</v>
      </c>
      <c r="B63" s="41" t="s">
        <v>30</v>
      </c>
      <c r="C63" s="42" t="s">
        <v>451</v>
      </c>
      <c r="D63" s="40" t="s">
        <v>183</v>
      </c>
      <c r="E63" s="40" t="s">
        <v>195</v>
      </c>
      <c r="F63" s="40" t="s">
        <v>185</v>
      </c>
      <c r="G63" s="40" t="s">
        <v>452</v>
      </c>
      <c r="H63" s="40" t="s">
        <v>369</v>
      </c>
      <c r="I63" s="40"/>
      <c r="J63" s="40"/>
      <c r="K63" s="40"/>
      <c r="L63" s="40"/>
      <c r="M63" s="40" t="s">
        <v>34</v>
      </c>
      <c r="N63" s="40" t="s">
        <v>35</v>
      </c>
      <c r="O63" s="40" t="s">
        <v>36</v>
      </c>
      <c r="P63" s="41" t="s">
        <v>370</v>
      </c>
      <c r="Q63" s="43">
        <v>3881645584</v>
      </c>
      <c r="R63" s="44">
        <v>0</v>
      </c>
      <c r="S63" s="44">
        <v>0</v>
      </c>
      <c r="T63" s="43">
        <v>3881645584</v>
      </c>
      <c r="U63" s="43">
        <v>0</v>
      </c>
      <c r="V63" s="43">
        <v>432787533</v>
      </c>
      <c r="W63" s="43">
        <v>3448858051</v>
      </c>
      <c r="X63" s="43">
        <v>368577000</v>
      </c>
      <c r="Y63" s="43">
        <v>165078267</v>
      </c>
      <c r="Z63" s="43">
        <v>165078267</v>
      </c>
      <c r="AA63" s="43">
        <v>165078267</v>
      </c>
      <c r="AB63" s="45">
        <f t="shared" si="0"/>
        <v>0</v>
      </c>
      <c r="AC63" s="45" t="str">
        <f t="shared" si="1"/>
        <v>M</v>
      </c>
    </row>
    <row r="64" spans="1:29" s="36" customFormat="1" ht="33.75" x14ac:dyDescent="0.25">
      <c r="A64" s="40" t="s">
        <v>29</v>
      </c>
      <c r="B64" s="41" t="s">
        <v>30</v>
      </c>
      <c r="C64" s="42" t="s">
        <v>383</v>
      </c>
      <c r="D64" s="40" t="s">
        <v>183</v>
      </c>
      <c r="E64" s="40" t="s">
        <v>213</v>
      </c>
      <c r="F64" s="40" t="s">
        <v>185</v>
      </c>
      <c r="G64" s="40" t="s">
        <v>214</v>
      </c>
      <c r="H64" s="40" t="s">
        <v>384</v>
      </c>
      <c r="I64" s="40"/>
      <c r="J64" s="40"/>
      <c r="K64" s="40"/>
      <c r="L64" s="40"/>
      <c r="M64" s="40" t="s">
        <v>34</v>
      </c>
      <c r="N64" s="40" t="s">
        <v>35</v>
      </c>
      <c r="O64" s="40" t="s">
        <v>36</v>
      </c>
      <c r="P64" s="41" t="s">
        <v>385</v>
      </c>
      <c r="Q64" s="43">
        <v>115402094224</v>
      </c>
      <c r="R64" s="44">
        <v>0</v>
      </c>
      <c r="S64" s="44">
        <v>0</v>
      </c>
      <c r="T64" s="43">
        <v>115402094224</v>
      </c>
      <c r="U64" s="43">
        <v>0</v>
      </c>
      <c r="V64" s="43">
        <v>115402094224</v>
      </c>
      <c r="W64" s="43">
        <v>0</v>
      </c>
      <c r="X64" s="43">
        <v>115402094224</v>
      </c>
      <c r="Y64" s="43">
        <v>8535931065</v>
      </c>
      <c r="Z64" s="43">
        <v>8535931065</v>
      </c>
      <c r="AA64" s="43">
        <v>8535931065</v>
      </c>
      <c r="AB64" s="45">
        <f t="shared" si="0"/>
        <v>0</v>
      </c>
      <c r="AC64" s="45" t="str">
        <f t="shared" si="1"/>
        <v>E</v>
      </c>
    </row>
    <row r="65" spans="1:29" s="36" customFormat="1" ht="33.75" x14ac:dyDescent="0.25">
      <c r="A65" s="40" t="s">
        <v>29</v>
      </c>
      <c r="B65" s="41" t="s">
        <v>30</v>
      </c>
      <c r="C65" s="42" t="s">
        <v>386</v>
      </c>
      <c r="D65" s="40" t="s">
        <v>183</v>
      </c>
      <c r="E65" s="40" t="s">
        <v>217</v>
      </c>
      <c r="F65" s="40" t="s">
        <v>185</v>
      </c>
      <c r="G65" s="40" t="s">
        <v>218</v>
      </c>
      <c r="H65" s="40" t="s">
        <v>369</v>
      </c>
      <c r="I65" s="40"/>
      <c r="J65" s="40"/>
      <c r="K65" s="40"/>
      <c r="L65" s="40"/>
      <c r="M65" s="40" t="s">
        <v>34</v>
      </c>
      <c r="N65" s="40" t="s">
        <v>35</v>
      </c>
      <c r="O65" s="40" t="s">
        <v>36</v>
      </c>
      <c r="P65" s="41" t="s">
        <v>370</v>
      </c>
      <c r="Q65" s="43">
        <v>1066494877</v>
      </c>
      <c r="R65" s="44">
        <v>0</v>
      </c>
      <c r="S65" s="44">
        <v>0</v>
      </c>
      <c r="T65" s="43">
        <v>1066494877</v>
      </c>
      <c r="U65" s="43">
        <v>0</v>
      </c>
      <c r="V65" s="43">
        <v>1066494877</v>
      </c>
      <c r="W65" s="43">
        <v>0</v>
      </c>
      <c r="X65" s="43">
        <v>0</v>
      </c>
      <c r="Y65" s="43">
        <v>0</v>
      </c>
      <c r="Z65" s="43">
        <v>0</v>
      </c>
      <c r="AA65" s="43">
        <v>0</v>
      </c>
      <c r="AB65" s="45">
        <f t="shared" si="0"/>
        <v>0</v>
      </c>
      <c r="AC65" s="45" t="str">
        <f t="shared" si="1"/>
        <v>M</v>
      </c>
    </row>
    <row r="66" spans="1:29" s="36" customFormat="1" ht="33.75" x14ac:dyDescent="0.25">
      <c r="A66" s="40" t="s">
        <v>29</v>
      </c>
      <c r="B66" s="41" t="s">
        <v>30</v>
      </c>
      <c r="C66" s="42" t="s">
        <v>387</v>
      </c>
      <c r="D66" s="40" t="s">
        <v>183</v>
      </c>
      <c r="E66" s="40" t="s">
        <v>217</v>
      </c>
      <c r="F66" s="40" t="s">
        <v>185</v>
      </c>
      <c r="G66" s="40" t="s">
        <v>221</v>
      </c>
      <c r="H66" s="40" t="s">
        <v>369</v>
      </c>
      <c r="I66" s="40"/>
      <c r="J66" s="40"/>
      <c r="K66" s="40"/>
      <c r="L66" s="40"/>
      <c r="M66" s="40" t="s">
        <v>34</v>
      </c>
      <c r="N66" s="40" t="s">
        <v>35</v>
      </c>
      <c r="O66" s="40" t="s">
        <v>36</v>
      </c>
      <c r="P66" s="41" t="s">
        <v>370</v>
      </c>
      <c r="Q66" s="43">
        <v>5500000000</v>
      </c>
      <c r="R66" s="44">
        <v>1865981072</v>
      </c>
      <c r="S66" s="44">
        <v>0</v>
      </c>
      <c r="T66" s="43">
        <v>7365981072</v>
      </c>
      <c r="U66" s="43">
        <v>0</v>
      </c>
      <c r="V66" s="43">
        <v>5746885126.8400002</v>
      </c>
      <c r="W66" s="43">
        <v>1619095945.1600001</v>
      </c>
      <c r="X66" s="43">
        <v>5380527072.0799999</v>
      </c>
      <c r="Y66" s="43">
        <v>2967714623.4099998</v>
      </c>
      <c r="Z66" s="43">
        <v>2967714623.4099998</v>
      </c>
      <c r="AA66" s="43">
        <v>2967714623.4099998</v>
      </c>
      <c r="AB66" s="45">
        <f t="shared" si="0"/>
        <v>0</v>
      </c>
      <c r="AC66" s="45" t="str">
        <f t="shared" si="1"/>
        <v>M</v>
      </c>
    </row>
    <row r="67" spans="1:29" s="36" customFormat="1" ht="33.75" x14ac:dyDescent="0.25">
      <c r="A67" s="40" t="s">
        <v>29</v>
      </c>
      <c r="B67" s="41" t="s">
        <v>30</v>
      </c>
      <c r="C67" s="42" t="s">
        <v>388</v>
      </c>
      <c r="D67" s="40" t="s">
        <v>183</v>
      </c>
      <c r="E67" s="40" t="s">
        <v>217</v>
      </c>
      <c r="F67" s="40" t="s">
        <v>185</v>
      </c>
      <c r="G67" s="40" t="s">
        <v>186</v>
      </c>
      <c r="H67" s="40" t="s">
        <v>369</v>
      </c>
      <c r="I67" s="40"/>
      <c r="J67" s="40"/>
      <c r="K67" s="40"/>
      <c r="L67" s="40"/>
      <c r="M67" s="40" t="s">
        <v>34</v>
      </c>
      <c r="N67" s="40" t="s">
        <v>35</v>
      </c>
      <c r="O67" s="40" t="s">
        <v>36</v>
      </c>
      <c r="P67" s="41" t="s">
        <v>370</v>
      </c>
      <c r="Q67" s="43">
        <v>5865981072</v>
      </c>
      <c r="R67" s="44">
        <v>0</v>
      </c>
      <c r="S67" s="44">
        <v>1865981072</v>
      </c>
      <c r="T67" s="43">
        <v>4000000000</v>
      </c>
      <c r="U67" s="43">
        <v>0</v>
      </c>
      <c r="V67" s="43">
        <v>3646022016</v>
      </c>
      <c r="W67" s="43">
        <v>353977984</v>
      </c>
      <c r="X67" s="43">
        <v>3646022016</v>
      </c>
      <c r="Y67" s="43">
        <v>3646022016</v>
      </c>
      <c r="Z67" s="43">
        <v>3646022016</v>
      </c>
      <c r="AA67" s="43">
        <v>3646022016</v>
      </c>
      <c r="AB67" s="45">
        <f t="shared" si="0"/>
        <v>0</v>
      </c>
      <c r="AC67" s="45" t="str">
        <f t="shared" si="1"/>
        <v>M</v>
      </c>
    </row>
    <row r="68" spans="1:29" s="36" customFormat="1" ht="33.75" x14ac:dyDescent="0.25">
      <c r="A68" s="40" t="s">
        <v>29</v>
      </c>
      <c r="B68" s="41" t="s">
        <v>30</v>
      </c>
      <c r="C68" s="42" t="s">
        <v>390</v>
      </c>
      <c r="D68" s="40" t="s">
        <v>183</v>
      </c>
      <c r="E68" s="40" t="s">
        <v>217</v>
      </c>
      <c r="F68" s="40" t="s">
        <v>185</v>
      </c>
      <c r="G68" s="40" t="s">
        <v>192</v>
      </c>
      <c r="H68" s="40" t="s">
        <v>369</v>
      </c>
      <c r="I68" s="40"/>
      <c r="J68" s="40"/>
      <c r="K68" s="40"/>
      <c r="L68" s="40"/>
      <c r="M68" s="40" t="s">
        <v>34</v>
      </c>
      <c r="N68" s="40" t="s">
        <v>35</v>
      </c>
      <c r="O68" s="40" t="s">
        <v>36</v>
      </c>
      <c r="P68" s="41" t="s">
        <v>370</v>
      </c>
      <c r="Q68" s="43">
        <v>99483367</v>
      </c>
      <c r="R68" s="44">
        <v>0</v>
      </c>
      <c r="S68" s="44">
        <v>0</v>
      </c>
      <c r="T68" s="43">
        <v>99483367</v>
      </c>
      <c r="U68" s="43">
        <v>0</v>
      </c>
      <c r="V68" s="43">
        <v>99285856.480000004</v>
      </c>
      <c r="W68" s="43">
        <v>197510.52</v>
      </c>
      <c r="X68" s="43">
        <v>99285856.480000004</v>
      </c>
      <c r="Y68" s="43">
        <v>28667000</v>
      </c>
      <c r="Z68" s="43">
        <v>28667000</v>
      </c>
      <c r="AA68" s="43">
        <v>28667000</v>
      </c>
      <c r="AB68" s="45">
        <f t="shared" si="0"/>
        <v>0</v>
      </c>
      <c r="AC68" s="45" t="str">
        <f t="shared" si="1"/>
        <v>M</v>
      </c>
    </row>
    <row r="69" spans="1:29" s="36" customFormat="1" ht="33.75" x14ac:dyDescent="0.25">
      <c r="A69" s="40" t="s">
        <v>29</v>
      </c>
      <c r="B69" s="41" t="s">
        <v>30</v>
      </c>
      <c r="C69" s="42" t="s">
        <v>415</v>
      </c>
      <c r="D69" s="40" t="s">
        <v>183</v>
      </c>
      <c r="E69" s="40" t="s">
        <v>217</v>
      </c>
      <c r="F69" s="40" t="s">
        <v>185</v>
      </c>
      <c r="G69" s="40" t="s">
        <v>248</v>
      </c>
      <c r="H69" s="40" t="s">
        <v>369</v>
      </c>
      <c r="I69" s="40"/>
      <c r="J69" s="40"/>
      <c r="K69" s="40"/>
      <c r="L69" s="40"/>
      <c r="M69" s="40" t="s">
        <v>34</v>
      </c>
      <c r="N69" s="40" t="s">
        <v>35</v>
      </c>
      <c r="O69" s="40" t="s">
        <v>36</v>
      </c>
      <c r="P69" s="41" t="s">
        <v>370</v>
      </c>
      <c r="Q69" s="43">
        <v>713840542</v>
      </c>
      <c r="R69" s="44">
        <v>0</v>
      </c>
      <c r="S69" s="44">
        <v>0</v>
      </c>
      <c r="T69" s="43">
        <v>713840542</v>
      </c>
      <c r="U69" s="43">
        <v>0</v>
      </c>
      <c r="V69" s="43">
        <v>272451368</v>
      </c>
      <c r="W69" s="43">
        <v>441389174</v>
      </c>
      <c r="X69" s="43">
        <v>201486667</v>
      </c>
      <c r="Y69" s="43">
        <v>117724500</v>
      </c>
      <c r="Z69" s="43">
        <v>117724500</v>
      </c>
      <c r="AA69" s="43">
        <v>117724500</v>
      </c>
      <c r="AB69" s="45">
        <f t="shared" ref="AB69:AB132" si="2">+VLOOKUP(C69,parametrizacion,16,0)</f>
        <v>0</v>
      </c>
      <c r="AC69" s="45" t="str">
        <f t="shared" ref="AC69:AC132" si="3">+VLOOKUP(C69,parametrizacion,17,0)</f>
        <v>M</v>
      </c>
    </row>
    <row r="70" spans="1:29" s="36" customFormat="1" ht="33.75" x14ac:dyDescent="0.25">
      <c r="A70" s="40" t="s">
        <v>29</v>
      </c>
      <c r="B70" s="41" t="s">
        <v>30</v>
      </c>
      <c r="C70" s="42" t="s">
        <v>395</v>
      </c>
      <c r="D70" s="40" t="s">
        <v>183</v>
      </c>
      <c r="E70" s="40" t="s">
        <v>230</v>
      </c>
      <c r="F70" s="40" t="s">
        <v>231</v>
      </c>
      <c r="G70" s="40" t="s">
        <v>214</v>
      </c>
      <c r="H70" s="40" t="s">
        <v>393</v>
      </c>
      <c r="I70" s="40"/>
      <c r="J70" s="40"/>
      <c r="K70" s="40"/>
      <c r="L70" s="40"/>
      <c r="M70" s="40" t="s">
        <v>34</v>
      </c>
      <c r="N70" s="40" t="s">
        <v>73</v>
      </c>
      <c r="O70" s="40" t="s">
        <v>36</v>
      </c>
      <c r="P70" s="41" t="s">
        <v>394</v>
      </c>
      <c r="Q70" s="43">
        <v>345735156369</v>
      </c>
      <c r="R70" s="44">
        <v>0</v>
      </c>
      <c r="S70" s="44">
        <v>0</v>
      </c>
      <c r="T70" s="43">
        <v>345735156369</v>
      </c>
      <c r="U70" s="43">
        <v>345735156369</v>
      </c>
      <c r="V70" s="43">
        <v>0</v>
      </c>
      <c r="W70" s="43">
        <v>0</v>
      </c>
      <c r="X70" s="43">
        <v>0</v>
      </c>
      <c r="Y70" s="43">
        <v>0</v>
      </c>
      <c r="Z70" s="43">
        <v>0</v>
      </c>
      <c r="AA70" s="43">
        <v>0</v>
      </c>
      <c r="AB70" s="45">
        <f t="shared" si="2"/>
        <v>0</v>
      </c>
      <c r="AC70" s="45" t="str">
        <f t="shared" si="3"/>
        <v>T</v>
      </c>
    </row>
    <row r="71" spans="1:29" s="36" customFormat="1" ht="33.75" x14ac:dyDescent="0.25">
      <c r="A71" s="40" t="s">
        <v>29</v>
      </c>
      <c r="B71" s="41" t="s">
        <v>30</v>
      </c>
      <c r="C71" s="42" t="s">
        <v>397</v>
      </c>
      <c r="D71" s="40" t="s">
        <v>183</v>
      </c>
      <c r="E71" s="40" t="s">
        <v>234</v>
      </c>
      <c r="F71" s="40" t="s">
        <v>231</v>
      </c>
      <c r="G71" s="40" t="s">
        <v>214</v>
      </c>
      <c r="H71" s="40" t="s">
        <v>393</v>
      </c>
      <c r="I71" s="40"/>
      <c r="J71" s="40"/>
      <c r="K71" s="40"/>
      <c r="L71" s="40"/>
      <c r="M71" s="40" t="s">
        <v>34</v>
      </c>
      <c r="N71" s="40" t="s">
        <v>73</v>
      </c>
      <c r="O71" s="40" t="s">
        <v>36</v>
      </c>
      <c r="P71" s="41" t="s">
        <v>394</v>
      </c>
      <c r="Q71" s="43">
        <v>153292441379</v>
      </c>
      <c r="R71" s="44">
        <v>0</v>
      </c>
      <c r="S71" s="44">
        <v>0</v>
      </c>
      <c r="T71" s="43">
        <v>153292441379</v>
      </c>
      <c r="U71" s="43">
        <v>0</v>
      </c>
      <c r="V71" s="43">
        <v>0</v>
      </c>
      <c r="W71" s="43">
        <v>153292441379</v>
      </c>
      <c r="X71" s="43">
        <v>0</v>
      </c>
      <c r="Y71" s="43">
        <v>0</v>
      </c>
      <c r="Z71" s="43">
        <v>0</v>
      </c>
      <c r="AA71" s="43">
        <v>0</v>
      </c>
      <c r="AB71" s="45">
        <f t="shared" si="2"/>
        <v>0</v>
      </c>
      <c r="AC71" s="45" t="str">
        <f t="shared" si="3"/>
        <v>T</v>
      </c>
    </row>
    <row r="72" spans="1:29" s="36" customFormat="1" ht="33.75" x14ac:dyDescent="0.25">
      <c r="A72" s="40" t="s">
        <v>29</v>
      </c>
      <c r="B72" s="41" t="s">
        <v>30</v>
      </c>
      <c r="C72" s="42" t="s">
        <v>398</v>
      </c>
      <c r="D72" s="40" t="s">
        <v>183</v>
      </c>
      <c r="E72" s="40" t="s">
        <v>234</v>
      </c>
      <c r="F72" s="40" t="s">
        <v>231</v>
      </c>
      <c r="G72" s="40" t="s">
        <v>237</v>
      </c>
      <c r="H72" s="40" t="s">
        <v>393</v>
      </c>
      <c r="I72" s="40"/>
      <c r="J72" s="40"/>
      <c r="K72" s="40"/>
      <c r="L72" s="40"/>
      <c r="M72" s="40" t="s">
        <v>34</v>
      </c>
      <c r="N72" s="40" t="s">
        <v>35</v>
      </c>
      <c r="O72" s="40" t="s">
        <v>36</v>
      </c>
      <c r="P72" s="41" t="s">
        <v>394</v>
      </c>
      <c r="Q72" s="43">
        <v>21619549423</v>
      </c>
      <c r="R72" s="44">
        <v>0</v>
      </c>
      <c r="S72" s="44">
        <v>0</v>
      </c>
      <c r="T72" s="43">
        <v>21619549423</v>
      </c>
      <c r="U72" s="43">
        <v>21619549423</v>
      </c>
      <c r="V72" s="43">
        <v>0</v>
      </c>
      <c r="W72" s="43">
        <v>0</v>
      </c>
      <c r="X72" s="43">
        <v>0</v>
      </c>
      <c r="Y72" s="43">
        <v>0</v>
      </c>
      <c r="Z72" s="43">
        <v>0</v>
      </c>
      <c r="AA72" s="43">
        <v>0</v>
      </c>
      <c r="AB72" s="45">
        <f t="shared" si="2"/>
        <v>0</v>
      </c>
      <c r="AC72" s="45" t="str">
        <f t="shared" si="3"/>
        <v>T</v>
      </c>
    </row>
    <row r="73" spans="1:29" s="36" customFormat="1" ht="33.75" x14ac:dyDescent="0.25">
      <c r="A73" s="40" t="s">
        <v>29</v>
      </c>
      <c r="B73" s="41" t="s">
        <v>30</v>
      </c>
      <c r="C73" s="42" t="s">
        <v>399</v>
      </c>
      <c r="D73" s="40" t="s">
        <v>183</v>
      </c>
      <c r="E73" s="40" t="s">
        <v>234</v>
      </c>
      <c r="F73" s="40" t="s">
        <v>231</v>
      </c>
      <c r="G73" s="40" t="s">
        <v>218</v>
      </c>
      <c r="H73" s="40" t="s">
        <v>393</v>
      </c>
      <c r="I73" s="40"/>
      <c r="J73" s="40"/>
      <c r="K73" s="40"/>
      <c r="L73" s="40"/>
      <c r="M73" s="40" t="s">
        <v>34</v>
      </c>
      <c r="N73" s="40" t="s">
        <v>35</v>
      </c>
      <c r="O73" s="40" t="s">
        <v>36</v>
      </c>
      <c r="P73" s="41" t="s">
        <v>394</v>
      </c>
      <c r="Q73" s="43">
        <v>17547423847</v>
      </c>
      <c r="R73" s="44">
        <v>0</v>
      </c>
      <c r="S73" s="44">
        <v>0</v>
      </c>
      <c r="T73" s="43">
        <v>17547423847</v>
      </c>
      <c r="U73" s="43">
        <v>17547423847</v>
      </c>
      <c r="V73" s="43">
        <v>0</v>
      </c>
      <c r="W73" s="43">
        <v>0</v>
      </c>
      <c r="X73" s="43">
        <v>0</v>
      </c>
      <c r="Y73" s="43">
        <v>0</v>
      </c>
      <c r="Z73" s="43">
        <v>0</v>
      </c>
      <c r="AA73" s="43">
        <v>0</v>
      </c>
      <c r="AB73" s="45">
        <f t="shared" si="2"/>
        <v>0</v>
      </c>
      <c r="AC73" s="45" t="str">
        <f t="shared" si="3"/>
        <v>T</v>
      </c>
    </row>
    <row r="74" spans="1:29" s="36" customFormat="1" ht="33.75" x14ac:dyDescent="0.25">
      <c r="A74" s="40" t="s">
        <v>29</v>
      </c>
      <c r="B74" s="41" t="s">
        <v>30</v>
      </c>
      <c r="C74" s="42" t="s">
        <v>400</v>
      </c>
      <c r="D74" s="40" t="s">
        <v>183</v>
      </c>
      <c r="E74" s="40" t="s">
        <v>234</v>
      </c>
      <c r="F74" s="40" t="s">
        <v>231</v>
      </c>
      <c r="G74" s="40" t="s">
        <v>248</v>
      </c>
      <c r="H74" s="40" t="s">
        <v>393</v>
      </c>
      <c r="I74" s="40"/>
      <c r="J74" s="40"/>
      <c r="K74" s="40"/>
      <c r="L74" s="40"/>
      <c r="M74" s="40" t="s">
        <v>34</v>
      </c>
      <c r="N74" s="40" t="s">
        <v>35</v>
      </c>
      <c r="O74" s="40" t="s">
        <v>36</v>
      </c>
      <c r="P74" s="41" t="s">
        <v>394</v>
      </c>
      <c r="Q74" s="43">
        <v>5304500000</v>
      </c>
      <c r="R74" s="44">
        <v>0</v>
      </c>
      <c r="S74" s="44">
        <v>0</v>
      </c>
      <c r="T74" s="43">
        <v>5304500000</v>
      </c>
      <c r="U74" s="43">
        <v>5304500000</v>
      </c>
      <c r="V74" s="43">
        <v>0</v>
      </c>
      <c r="W74" s="43">
        <v>0</v>
      </c>
      <c r="X74" s="43">
        <v>0</v>
      </c>
      <c r="Y74" s="43">
        <v>0</v>
      </c>
      <c r="Z74" s="43">
        <v>0</v>
      </c>
      <c r="AA74" s="43">
        <v>0</v>
      </c>
      <c r="AB74" s="45">
        <f t="shared" si="2"/>
        <v>0</v>
      </c>
      <c r="AC74" s="45" t="str">
        <f t="shared" si="3"/>
        <v>T</v>
      </c>
    </row>
    <row r="75" spans="1:29" s="36" customFormat="1" ht="33.75" x14ac:dyDescent="0.25">
      <c r="A75" s="40" t="s">
        <v>29</v>
      </c>
      <c r="B75" s="41" t="s">
        <v>30</v>
      </c>
      <c r="C75" s="42" t="s">
        <v>401</v>
      </c>
      <c r="D75" s="40" t="s">
        <v>183</v>
      </c>
      <c r="E75" s="40" t="s">
        <v>234</v>
      </c>
      <c r="F75" s="40" t="s">
        <v>231</v>
      </c>
      <c r="G75" s="40" t="s">
        <v>251</v>
      </c>
      <c r="H75" s="40" t="s">
        <v>393</v>
      </c>
      <c r="I75" s="40"/>
      <c r="J75" s="40"/>
      <c r="K75" s="40"/>
      <c r="L75" s="40"/>
      <c r="M75" s="40" t="s">
        <v>34</v>
      </c>
      <c r="N75" s="40" t="s">
        <v>35</v>
      </c>
      <c r="O75" s="40" t="s">
        <v>36</v>
      </c>
      <c r="P75" s="41" t="s">
        <v>394</v>
      </c>
      <c r="Q75" s="43">
        <v>34695451227</v>
      </c>
      <c r="R75" s="44">
        <v>0</v>
      </c>
      <c r="S75" s="44">
        <v>0</v>
      </c>
      <c r="T75" s="43">
        <v>34695451227</v>
      </c>
      <c r="U75" s="43">
        <v>0</v>
      </c>
      <c r="V75" s="43">
        <v>0</v>
      </c>
      <c r="W75" s="43">
        <v>34695451227</v>
      </c>
      <c r="X75" s="43">
        <v>0</v>
      </c>
      <c r="Y75" s="43">
        <v>0</v>
      </c>
      <c r="Z75" s="43">
        <v>0</v>
      </c>
      <c r="AA75" s="43">
        <v>0</v>
      </c>
      <c r="AB75" s="45">
        <f t="shared" si="2"/>
        <v>0</v>
      </c>
      <c r="AC75" s="45" t="str">
        <f t="shared" si="3"/>
        <v>T</v>
      </c>
    </row>
    <row r="76" spans="1:29" s="36" customFormat="1" ht="33.75" x14ac:dyDescent="0.25">
      <c r="A76" s="40" t="s">
        <v>29</v>
      </c>
      <c r="B76" s="41" t="s">
        <v>30</v>
      </c>
      <c r="C76" s="42" t="s">
        <v>402</v>
      </c>
      <c r="D76" s="40" t="s">
        <v>183</v>
      </c>
      <c r="E76" s="40" t="s">
        <v>234</v>
      </c>
      <c r="F76" s="40" t="s">
        <v>231</v>
      </c>
      <c r="G76" s="40" t="s">
        <v>35</v>
      </c>
      <c r="H76" s="40" t="s">
        <v>393</v>
      </c>
      <c r="I76" s="40"/>
      <c r="J76" s="40"/>
      <c r="K76" s="40"/>
      <c r="L76" s="40"/>
      <c r="M76" s="40" t="s">
        <v>34</v>
      </c>
      <c r="N76" s="40" t="s">
        <v>35</v>
      </c>
      <c r="O76" s="40" t="s">
        <v>36</v>
      </c>
      <c r="P76" s="41" t="s">
        <v>394</v>
      </c>
      <c r="Q76" s="43">
        <v>85617131818</v>
      </c>
      <c r="R76" s="44">
        <v>0</v>
      </c>
      <c r="S76" s="44">
        <v>0</v>
      </c>
      <c r="T76" s="43">
        <v>85617131818</v>
      </c>
      <c r="U76" s="43">
        <v>0</v>
      </c>
      <c r="V76" s="43">
        <v>0</v>
      </c>
      <c r="W76" s="43">
        <v>85617131818</v>
      </c>
      <c r="X76" s="43">
        <v>0</v>
      </c>
      <c r="Y76" s="43">
        <v>0</v>
      </c>
      <c r="Z76" s="43">
        <v>0</v>
      </c>
      <c r="AA76" s="43">
        <v>0</v>
      </c>
      <c r="AB76" s="45">
        <f t="shared" si="2"/>
        <v>0</v>
      </c>
      <c r="AC76" s="45" t="str">
        <f t="shared" si="3"/>
        <v>T</v>
      </c>
    </row>
    <row r="77" spans="1:29" s="36" customFormat="1" ht="33.75" x14ac:dyDescent="0.25">
      <c r="A77" s="40" t="s">
        <v>29</v>
      </c>
      <c r="B77" s="41" t="s">
        <v>30</v>
      </c>
      <c r="C77" s="42" t="s">
        <v>453</v>
      </c>
      <c r="D77" s="40" t="s">
        <v>183</v>
      </c>
      <c r="E77" s="40" t="s">
        <v>234</v>
      </c>
      <c r="F77" s="40" t="s">
        <v>231</v>
      </c>
      <c r="G77" s="40" t="s">
        <v>201</v>
      </c>
      <c r="H77" s="40" t="s">
        <v>393</v>
      </c>
      <c r="I77" s="40"/>
      <c r="J77" s="40"/>
      <c r="K77" s="40"/>
      <c r="L77" s="40"/>
      <c r="M77" s="40" t="s">
        <v>34</v>
      </c>
      <c r="N77" s="40" t="s">
        <v>35</v>
      </c>
      <c r="O77" s="40" t="s">
        <v>36</v>
      </c>
      <c r="P77" s="41" t="s">
        <v>394</v>
      </c>
      <c r="Q77" s="43">
        <v>1561147932</v>
      </c>
      <c r="R77" s="44">
        <v>0</v>
      </c>
      <c r="S77" s="44">
        <v>0</v>
      </c>
      <c r="T77" s="43">
        <v>1561147932</v>
      </c>
      <c r="U77" s="43">
        <v>0</v>
      </c>
      <c r="V77" s="43">
        <v>0</v>
      </c>
      <c r="W77" s="43">
        <v>1561147932</v>
      </c>
      <c r="X77" s="43">
        <v>0</v>
      </c>
      <c r="Y77" s="43">
        <v>0</v>
      </c>
      <c r="Z77" s="43">
        <v>0</v>
      </c>
      <c r="AA77" s="43">
        <v>0</v>
      </c>
      <c r="AB77" s="45">
        <f t="shared" si="2"/>
        <v>0</v>
      </c>
      <c r="AC77" s="45" t="str">
        <f t="shared" si="3"/>
        <v>T</v>
      </c>
    </row>
    <row r="78" spans="1:29" s="36" customFormat="1" ht="33.75" x14ac:dyDescent="0.25">
      <c r="A78" s="40" t="s">
        <v>29</v>
      </c>
      <c r="B78" s="41" t="s">
        <v>30</v>
      </c>
      <c r="C78" s="42" t="s">
        <v>403</v>
      </c>
      <c r="D78" s="40" t="s">
        <v>183</v>
      </c>
      <c r="E78" s="40" t="s">
        <v>234</v>
      </c>
      <c r="F78" s="40" t="s">
        <v>231</v>
      </c>
      <c r="G78" s="40" t="s">
        <v>204</v>
      </c>
      <c r="H78" s="40" t="s">
        <v>393</v>
      </c>
      <c r="I78" s="40"/>
      <c r="J78" s="40"/>
      <c r="K78" s="40"/>
      <c r="L78" s="40"/>
      <c r="M78" s="40" t="s">
        <v>34</v>
      </c>
      <c r="N78" s="40" t="s">
        <v>73</v>
      </c>
      <c r="O78" s="40" t="s">
        <v>36</v>
      </c>
      <c r="P78" s="41" t="s">
        <v>394</v>
      </c>
      <c r="Q78" s="43">
        <v>1102648203279</v>
      </c>
      <c r="R78" s="44">
        <v>0</v>
      </c>
      <c r="S78" s="44">
        <v>0</v>
      </c>
      <c r="T78" s="43">
        <v>1102648203279</v>
      </c>
      <c r="U78" s="43">
        <v>770309567433</v>
      </c>
      <c r="V78" s="43">
        <v>0</v>
      </c>
      <c r="W78" s="43">
        <v>332338635846</v>
      </c>
      <c r="X78" s="43">
        <v>0</v>
      </c>
      <c r="Y78" s="43">
        <v>0</v>
      </c>
      <c r="Z78" s="43">
        <v>0</v>
      </c>
      <c r="AA78" s="43">
        <v>0</v>
      </c>
      <c r="AB78" s="45">
        <f t="shared" si="2"/>
        <v>0</v>
      </c>
      <c r="AC78" s="45" t="str">
        <f t="shared" si="3"/>
        <v>T</v>
      </c>
    </row>
    <row r="79" spans="1:29" s="36" customFormat="1" ht="33.75" x14ac:dyDescent="0.25">
      <c r="A79" s="40" t="s">
        <v>29</v>
      </c>
      <c r="B79" s="41" t="s">
        <v>30</v>
      </c>
      <c r="C79" s="42" t="s">
        <v>404</v>
      </c>
      <c r="D79" s="40" t="s">
        <v>183</v>
      </c>
      <c r="E79" s="40" t="s">
        <v>234</v>
      </c>
      <c r="F79" s="40" t="s">
        <v>231</v>
      </c>
      <c r="G79" s="40" t="s">
        <v>207</v>
      </c>
      <c r="H79" s="40" t="s">
        <v>393</v>
      </c>
      <c r="I79" s="40"/>
      <c r="J79" s="40"/>
      <c r="K79" s="40"/>
      <c r="L79" s="40"/>
      <c r="M79" s="40" t="s">
        <v>34</v>
      </c>
      <c r="N79" s="40" t="s">
        <v>35</v>
      </c>
      <c r="O79" s="40" t="s">
        <v>36</v>
      </c>
      <c r="P79" s="41" t="s">
        <v>394</v>
      </c>
      <c r="Q79" s="43">
        <v>497630028376</v>
      </c>
      <c r="R79" s="44">
        <v>0</v>
      </c>
      <c r="S79" s="44">
        <v>0</v>
      </c>
      <c r="T79" s="43">
        <v>497630028376</v>
      </c>
      <c r="U79" s="43">
        <v>497630028376</v>
      </c>
      <c r="V79" s="43">
        <v>0</v>
      </c>
      <c r="W79" s="43">
        <v>0</v>
      </c>
      <c r="X79" s="43">
        <v>0</v>
      </c>
      <c r="Y79" s="43">
        <v>0</v>
      </c>
      <c r="Z79" s="43">
        <v>0</v>
      </c>
      <c r="AA79" s="43">
        <v>0</v>
      </c>
      <c r="AB79" s="45">
        <f t="shared" si="2"/>
        <v>0</v>
      </c>
      <c r="AC79" s="45" t="str">
        <f t="shared" si="3"/>
        <v>T</v>
      </c>
    </row>
    <row r="80" spans="1:29" s="36" customFormat="1" ht="33.75" x14ac:dyDescent="0.25">
      <c r="A80" s="40" t="s">
        <v>29</v>
      </c>
      <c r="B80" s="41" t="s">
        <v>30</v>
      </c>
      <c r="C80" s="42" t="s">
        <v>405</v>
      </c>
      <c r="D80" s="40" t="s">
        <v>183</v>
      </c>
      <c r="E80" s="40" t="s">
        <v>234</v>
      </c>
      <c r="F80" s="40" t="s">
        <v>231</v>
      </c>
      <c r="G80" s="40" t="s">
        <v>406</v>
      </c>
      <c r="H80" s="40" t="s">
        <v>393</v>
      </c>
      <c r="I80" s="40"/>
      <c r="J80" s="40"/>
      <c r="K80" s="40"/>
      <c r="L80" s="40"/>
      <c r="M80" s="40" t="s">
        <v>34</v>
      </c>
      <c r="N80" s="40" t="s">
        <v>35</v>
      </c>
      <c r="O80" s="40" t="s">
        <v>36</v>
      </c>
      <c r="P80" s="41" t="s">
        <v>394</v>
      </c>
      <c r="Q80" s="43">
        <v>68654718016</v>
      </c>
      <c r="R80" s="44">
        <v>0</v>
      </c>
      <c r="S80" s="44">
        <v>0</v>
      </c>
      <c r="T80" s="43">
        <v>68654718016</v>
      </c>
      <c r="U80" s="43">
        <v>68654718016</v>
      </c>
      <c r="V80" s="43">
        <v>0</v>
      </c>
      <c r="W80" s="43">
        <v>0</v>
      </c>
      <c r="X80" s="43">
        <v>0</v>
      </c>
      <c r="Y80" s="43">
        <v>0</v>
      </c>
      <c r="Z80" s="43">
        <v>0</v>
      </c>
      <c r="AA80" s="43">
        <v>0</v>
      </c>
      <c r="AB80" s="45">
        <f t="shared" si="2"/>
        <v>0</v>
      </c>
      <c r="AC80" s="45" t="str">
        <f t="shared" si="3"/>
        <v>T</v>
      </c>
    </row>
    <row r="81" spans="1:29" s="36" customFormat="1" ht="33.75" x14ac:dyDescent="0.25">
      <c r="A81" s="40" t="s">
        <v>29</v>
      </c>
      <c r="B81" s="41" t="s">
        <v>30</v>
      </c>
      <c r="C81" s="42" t="s">
        <v>407</v>
      </c>
      <c r="D81" s="40" t="s">
        <v>183</v>
      </c>
      <c r="E81" s="40" t="s">
        <v>234</v>
      </c>
      <c r="F81" s="40" t="s">
        <v>231</v>
      </c>
      <c r="G81" s="40" t="s">
        <v>408</v>
      </c>
      <c r="H81" s="40" t="s">
        <v>393</v>
      </c>
      <c r="I81" s="40"/>
      <c r="J81" s="40"/>
      <c r="K81" s="40"/>
      <c r="L81" s="40"/>
      <c r="M81" s="40" t="s">
        <v>34</v>
      </c>
      <c r="N81" s="40" t="s">
        <v>35</v>
      </c>
      <c r="O81" s="40" t="s">
        <v>36</v>
      </c>
      <c r="P81" s="41" t="s">
        <v>394</v>
      </c>
      <c r="Q81" s="43">
        <v>328532086056</v>
      </c>
      <c r="R81" s="44">
        <v>0</v>
      </c>
      <c r="S81" s="44">
        <v>0</v>
      </c>
      <c r="T81" s="43">
        <v>328532086056</v>
      </c>
      <c r="U81" s="43">
        <v>328532086056</v>
      </c>
      <c r="V81" s="43">
        <v>0</v>
      </c>
      <c r="W81" s="43">
        <v>0</v>
      </c>
      <c r="X81" s="43">
        <v>0</v>
      </c>
      <c r="Y81" s="43">
        <v>0</v>
      </c>
      <c r="Z81" s="43">
        <v>0</v>
      </c>
      <c r="AA81" s="43">
        <v>0</v>
      </c>
      <c r="AB81" s="45">
        <f t="shared" si="2"/>
        <v>0</v>
      </c>
      <c r="AC81" s="45" t="str">
        <f t="shared" si="3"/>
        <v>T</v>
      </c>
    </row>
    <row r="82" spans="1:29" s="36" customFormat="1" ht="67.5" x14ac:dyDescent="0.25">
      <c r="A82" s="40" t="s">
        <v>257</v>
      </c>
      <c r="B82" s="41" t="s">
        <v>258</v>
      </c>
      <c r="C82" s="42" t="s">
        <v>31</v>
      </c>
      <c r="D82" s="40" t="s">
        <v>32</v>
      </c>
      <c r="E82" s="40" t="s">
        <v>33</v>
      </c>
      <c r="F82" s="40" t="s">
        <v>33</v>
      </c>
      <c r="G82" s="40" t="s">
        <v>33</v>
      </c>
      <c r="H82" s="40"/>
      <c r="I82" s="40"/>
      <c r="J82" s="40"/>
      <c r="K82" s="40"/>
      <c r="L82" s="40"/>
      <c r="M82" s="40" t="s">
        <v>34</v>
      </c>
      <c r="N82" s="40" t="s">
        <v>35</v>
      </c>
      <c r="O82" s="40" t="s">
        <v>36</v>
      </c>
      <c r="P82" s="41" t="s">
        <v>37</v>
      </c>
      <c r="Q82" s="43">
        <v>13797000000</v>
      </c>
      <c r="R82" s="44">
        <v>0</v>
      </c>
      <c r="S82" s="44">
        <v>0</v>
      </c>
      <c r="T82" s="43">
        <v>13797000000</v>
      </c>
      <c r="U82" s="43">
        <v>0</v>
      </c>
      <c r="V82" s="43">
        <v>13797000000</v>
      </c>
      <c r="W82" s="43">
        <v>0</v>
      </c>
      <c r="X82" s="43">
        <v>7434798290</v>
      </c>
      <c r="Y82" s="43">
        <v>7434798290</v>
      </c>
      <c r="Z82" s="43">
        <v>7434798290</v>
      </c>
      <c r="AA82" s="43">
        <v>7434798290</v>
      </c>
      <c r="AB82" s="45">
        <f t="shared" si="2"/>
        <v>0</v>
      </c>
      <c r="AC82" s="45" t="str">
        <f t="shared" si="3"/>
        <v/>
      </c>
    </row>
    <row r="83" spans="1:29" s="36" customFormat="1" ht="67.5" x14ac:dyDescent="0.25">
      <c r="A83" s="40" t="s">
        <v>257</v>
      </c>
      <c r="B83" s="41" t="s">
        <v>258</v>
      </c>
      <c r="C83" s="42" t="s">
        <v>38</v>
      </c>
      <c r="D83" s="40" t="s">
        <v>32</v>
      </c>
      <c r="E83" s="40" t="s">
        <v>33</v>
      </c>
      <c r="F83" s="40" t="s">
        <v>33</v>
      </c>
      <c r="G83" s="40" t="s">
        <v>39</v>
      </c>
      <c r="H83" s="40"/>
      <c r="I83" s="40"/>
      <c r="J83" s="40"/>
      <c r="K83" s="40"/>
      <c r="L83" s="40"/>
      <c r="M83" s="40" t="s">
        <v>34</v>
      </c>
      <c r="N83" s="40" t="s">
        <v>35</v>
      </c>
      <c r="O83" s="40" t="s">
        <v>36</v>
      </c>
      <c r="P83" s="41" t="s">
        <v>40</v>
      </c>
      <c r="Q83" s="43">
        <v>5037000000</v>
      </c>
      <c r="R83" s="44">
        <v>0</v>
      </c>
      <c r="S83" s="44">
        <v>0</v>
      </c>
      <c r="T83" s="43">
        <v>5037000000</v>
      </c>
      <c r="U83" s="43">
        <v>0</v>
      </c>
      <c r="V83" s="43">
        <v>5020546369</v>
      </c>
      <c r="W83" s="43">
        <v>16453631</v>
      </c>
      <c r="X83" s="43">
        <v>2711621641</v>
      </c>
      <c r="Y83" s="43">
        <v>2707809479</v>
      </c>
      <c r="Z83" s="43">
        <v>2707809479</v>
      </c>
      <c r="AA83" s="43">
        <v>2707809479</v>
      </c>
      <c r="AB83" s="45">
        <f t="shared" si="2"/>
        <v>0</v>
      </c>
      <c r="AC83" s="45" t="str">
        <f t="shared" si="3"/>
        <v/>
      </c>
    </row>
    <row r="84" spans="1:29" s="36" customFormat="1" ht="67.5" x14ac:dyDescent="0.25">
      <c r="A84" s="40" t="s">
        <v>257</v>
      </c>
      <c r="B84" s="41" t="s">
        <v>258</v>
      </c>
      <c r="C84" s="42" t="s">
        <v>41</v>
      </c>
      <c r="D84" s="40" t="s">
        <v>32</v>
      </c>
      <c r="E84" s="40" t="s">
        <v>33</v>
      </c>
      <c r="F84" s="40" t="s">
        <v>33</v>
      </c>
      <c r="G84" s="40" t="s">
        <v>42</v>
      </c>
      <c r="H84" s="40"/>
      <c r="I84" s="40"/>
      <c r="J84" s="40"/>
      <c r="K84" s="40"/>
      <c r="L84" s="40"/>
      <c r="M84" s="40" t="s">
        <v>34</v>
      </c>
      <c r="N84" s="40" t="s">
        <v>35</v>
      </c>
      <c r="O84" s="40" t="s">
        <v>36</v>
      </c>
      <c r="P84" s="41" t="s">
        <v>43</v>
      </c>
      <c r="Q84" s="43">
        <v>1652000000</v>
      </c>
      <c r="R84" s="44">
        <v>0</v>
      </c>
      <c r="S84" s="44">
        <v>128115000</v>
      </c>
      <c r="T84" s="43">
        <v>1523885000</v>
      </c>
      <c r="U84" s="43">
        <v>0</v>
      </c>
      <c r="V84" s="43">
        <v>1523885000</v>
      </c>
      <c r="W84" s="43">
        <v>0</v>
      </c>
      <c r="X84" s="43">
        <v>971846682.02999997</v>
      </c>
      <c r="Y84" s="43">
        <v>971846682.02999997</v>
      </c>
      <c r="Z84" s="43">
        <v>971846682.02999997</v>
      </c>
      <c r="AA84" s="43">
        <v>971846682.02999997</v>
      </c>
      <c r="AB84" s="45">
        <f t="shared" si="2"/>
        <v>0</v>
      </c>
      <c r="AC84" s="45" t="str">
        <f t="shared" si="3"/>
        <v/>
      </c>
    </row>
    <row r="85" spans="1:29" s="36" customFormat="1" ht="67.5" x14ac:dyDescent="0.25">
      <c r="A85" s="40" t="s">
        <v>257</v>
      </c>
      <c r="B85" s="41" t="s">
        <v>258</v>
      </c>
      <c r="C85" s="42" t="s">
        <v>48</v>
      </c>
      <c r="D85" s="40" t="s">
        <v>32</v>
      </c>
      <c r="E85" s="40" t="s">
        <v>39</v>
      </c>
      <c r="F85" s="40"/>
      <c r="G85" s="40"/>
      <c r="H85" s="40"/>
      <c r="I85" s="40"/>
      <c r="J85" s="40"/>
      <c r="K85" s="40"/>
      <c r="L85" s="40"/>
      <c r="M85" s="40" t="s">
        <v>34</v>
      </c>
      <c r="N85" s="40" t="s">
        <v>35</v>
      </c>
      <c r="O85" s="40" t="s">
        <v>36</v>
      </c>
      <c r="P85" s="41" t="s">
        <v>49</v>
      </c>
      <c r="Q85" s="43">
        <v>4963000000</v>
      </c>
      <c r="R85" s="44">
        <v>128115000</v>
      </c>
      <c r="S85" s="44">
        <v>0</v>
      </c>
      <c r="T85" s="43">
        <v>5091115000</v>
      </c>
      <c r="U85" s="43">
        <v>0</v>
      </c>
      <c r="V85" s="43">
        <v>4816305038.8100004</v>
      </c>
      <c r="W85" s="43">
        <v>274809961.19</v>
      </c>
      <c r="X85" s="43">
        <v>3422777401.3699999</v>
      </c>
      <c r="Y85" s="43">
        <v>1725228469.02</v>
      </c>
      <c r="Z85" s="43">
        <v>1721401429.02</v>
      </c>
      <c r="AA85" s="43">
        <v>1721401429.02</v>
      </c>
      <c r="AB85" s="45">
        <f t="shared" si="2"/>
        <v>0</v>
      </c>
      <c r="AC85" s="45" t="str">
        <f t="shared" si="3"/>
        <v/>
      </c>
    </row>
    <row r="86" spans="1:29" s="36" customFormat="1" ht="67.5" x14ac:dyDescent="0.25">
      <c r="A86" s="40" t="s">
        <v>257</v>
      </c>
      <c r="B86" s="41" t="s">
        <v>258</v>
      </c>
      <c r="C86" s="42" t="s">
        <v>144</v>
      </c>
      <c r="D86" s="40" t="s">
        <v>32</v>
      </c>
      <c r="E86" s="40" t="s">
        <v>42</v>
      </c>
      <c r="F86" s="40" t="s">
        <v>45</v>
      </c>
      <c r="G86" s="40" t="s">
        <v>39</v>
      </c>
      <c r="H86" s="40" t="s">
        <v>82</v>
      </c>
      <c r="I86" s="40"/>
      <c r="J86" s="40"/>
      <c r="K86" s="40"/>
      <c r="L86" s="40"/>
      <c r="M86" s="40" t="s">
        <v>34</v>
      </c>
      <c r="N86" s="40" t="s">
        <v>35</v>
      </c>
      <c r="O86" s="40" t="s">
        <v>36</v>
      </c>
      <c r="P86" s="41" t="s">
        <v>145</v>
      </c>
      <c r="Q86" s="43">
        <v>84000000</v>
      </c>
      <c r="R86" s="44">
        <v>0</v>
      </c>
      <c r="S86" s="44">
        <v>0</v>
      </c>
      <c r="T86" s="43">
        <v>84000000</v>
      </c>
      <c r="U86" s="43">
        <v>0</v>
      </c>
      <c r="V86" s="43">
        <v>84000000</v>
      </c>
      <c r="W86" s="43">
        <v>0</v>
      </c>
      <c r="X86" s="43">
        <v>30677548</v>
      </c>
      <c r="Y86" s="43">
        <v>25355752</v>
      </c>
      <c r="Z86" s="43">
        <v>25355752</v>
      </c>
      <c r="AA86" s="43">
        <v>25355752</v>
      </c>
      <c r="AB86" s="45">
        <f t="shared" si="2"/>
        <v>0</v>
      </c>
      <c r="AC86" s="45" t="str">
        <f t="shared" si="3"/>
        <v/>
      </c>
    </row>
    <row r="87" spans="1:29" s="36" customFormat="1" ht="67.5" x14ac:dyDescent="0.25">
      <c r="A87" s="40" t="s">
        <v>257</v>
      </c>
      <c r="B87" s="41" t="s">
        <v>258</v>
      </c>
      <c r="C87" s="42" t="s">
        <v>173</v>
      </c>
      <c r="D87" s="40" t="s">
        <v>32</v>
      </c>
      <c r="E87" s="40" t="s">
        <v>154</v>
      </c>
      <c r="F87" s="40" t="s">
        <v>33</v>
      </c>
      <c r="G87" s="40"/>
      <c r="H87" s="40"/>
      <c r="I87" s="40"/>
      <c r="J87" s="40"/>
      <c r="K87" s="40"/>
      <c r="L87" s="40"/>
      <c r="M87" s="40" t="s">
        <v>34</v>
      </c>
      <c r="N87" s="40" t="s">
        <v>35</v>
      </c>
      <c r="O87" s="40" t="s">
        <v>36</v>
      </c>
      <c r="P87" s="41" t="s">
        <v>174</v>
      </c>
      <c r="Q87" s="43">
        <v>1000000</v>
      </c>
      <c r="R87" s="44">
        <v>0</v>
      </c>
      <c r="S87" s="44">
        <v>0</v>
      </c>
      <c r="T87" s="43">
        <v>1000000</v>
      </c>
      <c r="U87" s="43">
        <v>0</v>
      </c>
      <c r="V87" s="43">
        <v>380000</v>
      </c>
      <c r="W87" s="43">
        <v>620000</v>
      </c>
      <c r="X87" s="43">
        <v>380000</v>
      </c>
      <c r="Y87" s="43">
        <v>380000</v>
      </c>
      <c r="Z87" s="43">
        <v>380000</v>
      </c>
      <c r="AA87" s="43">
        <v>380000</v>
      </c>
      <c r="AB87" s="45">
        <f t="shared" si="2"/>
        <v>0</v>
      </c>
      <c r="AC87" s="45" t="str">
        <f t="shared" si="3"/>
        <v/>
      </c>
    </row>
    <row r="88" spans="1:29" s="36" customFormat="1" ht="67.5" x14ac:dyDescent="0.25">
      <c r="A88" s="40" t="s">
        <v>257</v>
      </c>
      <c r="B88" s="41" t="s">
        <v>258</v>
      </c>
      <c r="C88" s="42" t="s">
        <v>177</v>
      </c>
      <c r="D88" s="40" t="s">
        <v>32</v>
      </c>
      <c r="E88" s="40" t="s">
        <v>154</v>
      </c>
      <c r="F88" s="40" t="s">
        <v>45</v>
      </c>
      <c r="G88" s="40" t="s">
        <v>33</v>
      </c>
      <c r="H88" s="40"/>
      <c r="I88" s="40"/>
      <c r="J88" s="40"/>
      <c r="K88" s="40"/>
      <c r="L88" s="40"/>
      <c r="M88" s="40" t="s">
        <v>34</v>
      </c>
      <c r="N88" s="40" t="s">
        <v>73</v>
      </c>
      <c r="O88" s="40" t="s">
        <v>74</v>
      </c>
      <c r="P88" s="41" t="s">
        <v>178</v>
      </c>
      <c r="Q88" s="43">
        <v>59000000</v>
      </c>
      <c r="R88" s="44">
        <v>0</v>
      </c>
      <c r="S88" s="44">
        <v>0</v>
      </c>
      <c r="T88" s="43">
        <v>59000000</v>
      </c>
      <c r="U88" s="43">
        <v>0</v>
      </c>
      <c r="V88" s="43">
        <v>0</v>
      </c>
      <c r="W88" s="43">
        <v>59000000</v>
      </c>
      <c r="X88" s="43">
        <v>0</v>
      </c>
      <c r="Y88" s="43">
        <v>0</v>
      </c>
      <c r="Z88" s="43">
        <v>0</v>
      </c>
      <c r="AA88" s="43">
        <v>0</v>
      </c>
      <c r="AB88" s="45">
        <f t="shared" si="2"/>
        <v>0</v>
      </c>
      <c r="AC88" s="45" t="str">
        <f t="shared" si="3"/>
        <v/>
      </c>
    </row>
    <row r="89" spans="1:29" s="36" customFormat="1" ht="67.5" x14ac:dyDescent="0.25">
      <c r="A89" s="40" t="s">
        <v>257</v>
      </c>
      <c r="B89" s="41" t="s">
        <v>258</v>
      </c>
      <c r="C89" s="42" t="s">
        <v>409</v>
      </c>
      <c r="D89" s="40" t="s">
        <v>183</v>
      </c>
      <c r="E89" s="40" t="s">
        <v>260</v>
      </c>
      <c r="F89" s="40" t="s">
        <v>185</v>
      </c>
      <c r="G89" s="40" t="s">
        <v>237</v>
      </c>
      <c r="H89" s="40" t="s">
        <v>369</v>
      </c>
      <c r="I89" s="40"/>
      <c r="J89" s="40"/>
      <c r="K89" s="40"/>
      <c r="L89" s="40"/>
      <c r="M89" s="40" t="s">
        <v>34</v>
      </c>
      <c r="N89" s="40" t="s">
        <v>35</v>
      </c>
      <c r="O89" s="40" t="s">
        <v>36</v>
      </c>
      <c r="P89" s="41" t="s">
        <v>370</v>
      </c>
      <c r="Q89" s="43">
        <v>900000000</v>
      </c>
      <c r="R89" s="44">
        <v>0</v>
      </c>
      <c r="S89" s="44">
        <v>0</v>
      </c>
      <c r="T89" s="43">
        <v>900000000</v>
      </c>
      <c r="U89" s="43">
        <v>0</v>
      </c>
      <c r="V89" s="43">
        <v>900000000</v>
      </c>
      <c r="W89" s="43">
        <v>0</v>
      </c>
      <c r="X89" s="43">
        <v>871000000</v>
      </c>
      <c r="Y89" s="43">
        <v>0</v>
      </c>
      <c r="Z89" s="43">
        <v>0</v>
      </c>
      <c r="AA89" s="43">
        <v>0</v>
      </c>
      <c r="AB89" s="45">
        <f t="shared" si="2"/>
        <v>0</v>
      </c>
      <c r="AC89" s="45" t="str">
        <f t="shared" si="3"/>
        <v/>
      </c>
    </row>
    <row r="90" spans="1:29" s="36" customFormat="1" ht="67.5" x14ac:dyDescent="0.25">
      <c r="A90" s="40" t="s">
        <v>257</v>
      </c>
      <c r="B90" s="41" t="s">
        <v>258</v>
      </c>
      <c r="C90" s="42" t="s">
        <v>454</v>
      </c>
      <c r="D90" s="40" t="s">
        <v>183</v>
      </c>
      <c r="E90" s="40" t="s">
        <v>217</v>
      </c>
      <c r="F90" s="40" t="s">
        <v>185</v>
      </c>
      <c r="G90" s="40" t="s">
        <v>237</v>
      </c>
      <c r="H90" s="40" t="s">
        <v>369</v>
      </c>
      <c r="I90" s="40"/>
      <c r="J90" s="40"/>
      <c r="K90" s="40"/>
      <c r="L90" s="40"/>
      <c r="M90" s="40" t="s">
        <v>34</v>
      </c>
      <c r="N90" s="40" t="s">
        <v>35</v>
      </c>
      <c r="O90" s="40" t="s">
        <v>36</v>
      </c>
      <c r="P90" s="41" t="s">
        <v>370</v>
      </c>
      <c r="Q90" s="43">
        <v>436000000</v>
      </c>
      <c r="R90" s="44">
        <v>0</v>
      </c>
      <c r="S90" s="44">
        <v>0</v>
      </c>
      <c r="T90" s="43">
        <v>436000000</v>
      </c>
      <c r="U90" s="43">
        <v>0</v>
      </c>
      <c r="V90" s="43">
        <v>436000000</v>
      </c>
      <c r="W90" s="43">
        <v>0</v>
      </c>
      <c r="X90" s="43">
        <v>118666667</v>
      </c>
      <c r="Y90" s="43">
        <v>41533333</v>
      </c>
      <c r="Z90" s="43">
        <v>41533333</v>
      </c>
      <c r="AA90" s="43">
        <v>41533333</v>
      </c>
      <c r="AB90" s="45">
        <f t="shared" si="2"/>
        <v>0</v>
      </c>
      <c r="AC90" s="45" t="e">
        <f t="shared" si="3"/>
        <v>#N/A</v>
      </c>
    </row>
    <row r="91" spans="1:29" s="36" customFormat="1" ht="56.25" x14ac:dyDescent="0.25">
      <c r="A91" s="40" t="s">
        <v>264</v>
      </c>
      <c r="B91" s="41" t="s">
        <v>265</v>
      </c>
      <c r="C91" s="42" t="s">
        <v>31</v>
      </c>
      <c r="D91" s="40" t="s">
        <v>32</v>
      </c>
      <c r="E91" s="40" t="s">
        <v>33</v>
      </c>
      <c r="F91" s="40" t="s">
        <v>33</v>
      </c>
      <c r="G91" s="40" t="s">
        <v>33</v>
      </c>
      <c r="H91" s="40"/>
      <c r="I91" s="40"/>
      <c r="J91" s="40"/>
      <c r="K91" s="40"/>
      <c r="L91" s="40"/>
      <c r="M91" s="40" t="s">
        <v>34</v>
      </c>
      <c r="N91" s="40" t="s">
        <v>35</v>
      </c>
      <c r="O91" s="40" t="s">
        <v>36</v>
      </c>
      <c r="P91" s="41" t="s">
        <v>37</v>
      </c>
      <c r="Q91" s="43">
        <v>10313000000</v>
      </c>
      <c r="R91" s="44">
        <v>0</v>
      </c>
      <c r="S91" s="44">
        <v>0</v>
      </c>
      <c r="T91" s="43">
        <v>10313000000</v>
      </c>
      <c r="U91" s="43">
        <v>0</v>
      </c>
      <c r="V91" s="43">
        <v>10313000000</v>
      </c>
      <c r="W91" s="43">
        <v>0</v>
      </c>
      <c r="X91" s="43">
        <v>5756115057</v>
      </c>
      <c r="Y91" s="43">
        <v>5756115057</v>
      </c>
      <c r="Z91" s="43">
        <v>5756115057</v>
      </c>
      <c r="AA91" s="43">
        <v>5756115057</v>
      </c>
      <c r="AB91" s="45">
        <f t="shared" si="2"/>
        <v>0</v>
      </c>
      <c r="AC91" s="45" t="str">
        <f t="shared" si="3"/>
        <v/>
      </c>
    </row>
    <row r="92" spans="1:29" s="36" customFormat="1" ht="56.25" x14ac:dyDescent="0.25">
      <c r="A92" s="40" t="s">
        <v>264</v>
      </c>
      <c r="B92" s="41" t="s">
        <v>265</v>
      </c>
      <c r="C92" s="42" t="s">
        <v>38</v>
      </c>
      <c r="D92" s="40" t="s">
        <v>32</v>
      </c>
      <c r="E92" s="40" t="s">
        <v>33</v>
      </c>
      <c r="F92" s="40" t="s">
        <v>33</v>
      </c>
      <c r="G92" s="40" t="s">
        <v>39</v>
      </c>
      <c r="H92" s="40"/>
      <c r="I92" s="40"/>
      <c r="J92" s="40"/>
      <c r="K92" s="40"/>
      <c r="L92" s="40"/>
      <c r="M92" s="40" t="s">
        <v>34</v>
      </c>
      <c r="N92" s="40" t="s">
        <v>35</v>
      </c>
      <c r="O92" s="40" t="s">
        <v>36</v>
      </c>
      <c r="P92" s="41" t="s">
        <v>40</v>
      </c>
      <c r="Q92" s="43">
        <v>3749000000</v>
      </c>
      <c r="R92" s="44">
        <v>0</v>
      </c>
      <c r="S92" s="44">
        <v>0</v>
      </c>
      <c r="T92" s="43">
        <v>3749000000</v>
      </c>
      <c r="U92" s="43">
        <v>0</v>
      </c>
      <c r="V92" s="43">
        <v>3749000000</v>
      </c>
      <c r="W92" s="43">
        <v>0</v>
      </c>
      <c r="X92" s="43">
        <v>2143502651</v>
      </c>
      <c r="Y92" s="43">
        <v>2143502651</v>
      </c>
      <c r="Z92" s="43">
        <v>2143502651</v>
      </c>
      <c r="AA92" s="43">
        <v>2143502651</v>
      </c>
      <c r="AB92" s="45">
        <f t="shared" si="2"/>
        <v>0</v>
      </c>
      <c r="AC92" s="45" t="str">
        <f t="shared" si="3"/>
        <v/>
      </c>
    </row>
    <row r="93" spans="1:29" s="36" customFormat="1" ht="56.25" x14ac:dyDescent="0.25">
      <c r="A93" s="40" t="s">
        <v>264</v>
      </c>
      <c r="B93" s="41" t="s">
        <v>265</v>
      </c>
      <c r="C93" s="42" t="s">
        <v>41</v>
      </c>
      <c r="D93" s="40" t="s">
        <v>32</v>
      </c>
      <c r="E93" s="40" t="s">
        <v>33</v>
      </c>
      <c r="F93" s="40" t="s">
        <v>33</v>
      </c>
      <c r="G93" s="40" t="s">
        <v>42</v>
      </c>
      <c r="H93" s="40"/>
      <c r="I93" s="40"/>
      <c r="J93" s="40"/>
      <c r="K93" s="40"/>
      <c r="L93" s="40"/>
      <c r="M93" s="40" t="s">
        <v>34</v>
      </c>
      <c r="N93" s="40" t="s">
        <v>35</v>
      </c>
      <c r="O93" s="40" t="s">
        <v>36</v>
      </c>
      <c r="P93" s="41" t="s">
        <v>43</v>
      </c>
      <c r="Q93" s="43">
        <v>1713000000</v>
      </c>
      <c r="R93" s="44">
        <v>0</v>
      </c>
      <c r="S93" s="44">
        <v>0</v>
      </c>
      <c r="T93" s="43">
        <v>1713000000</v>
      </c>
      <c r="U93" s="43">
        <v>0</v>
      </c>
      <c r="V93" s="43">
        <v>1713000000</v>
      </c>
      <c r="W93" s="43">
        <v>0</v>
      </c>
      <c r="X93" s="43">
        <v>519356277</v>
      </c>
      <c r="Y93" s="43">
        <v>519356277</v>
      </c>
      <c r="Z93" s="43">
        <v>519356277</v>
      </c>
      <c r="AA93" s="43">
        <v>519356277</v>
      </c>
      <c r="AB93" s="45">
        <f t="shared" si="2"/>
        <v>0</v>
      </c>
      <c r="AC93" s="45" t="str">
        <f t="shared" si="3"/>
        <v/>
      </c>
    </row>
    <row r="94" spans="1:29" s="36" customFormat="1" ht="56.25" x14ac:dyDescent="0.25">
      <c r="A94" s="40" t="s">
        <v>264</v>
      </c>
      <c r="B94" s="41" t="s">
        <v>265</v>
      </c>
      <c r="C94" s="42" t="s">
        <v>48</v>
      </c>
      <c r="D94" s="40" t="s">
        <v>32</v>
      </c>
      <c r="E94" s="40" t="s">
        <v>39</v>
      </c>
      <c r="F94" s="40"/>
      <c r="G94" s="40"/>
      <c r="H94" s="40"/>
      <c r="I94" s="40"/>
      <c r="J94" s="40"/>
      <c r="K94" s="40"/>
      <c r="L94" s="40"/>
      <c r="M94" s="40" t="s">
        <v>34</v>
      </c>
      <c r="N94" s="40" t="s">
        <v>35</v>
      </c>
      <c r="O94" s="40" t="s">
        <v>36</v>
      </c>
      <c r="P94" s="41" t="s">
        <v>49</v>
      </c>
      <c r="Q94" s="43">
        <v>1219000000</v>
      </c>
      <c r="R94" s="44">
        <v>0</v>
      </c>
      <c r="S94" s="44">
        <v>0</v>
      </c>
      <c r="T94" s="43">
        <v>1219000000</v>
      </c>
      <c r="U94" s="43">
        <v>0</v>
      </c>
      <c r="V94" s="43">
        <v>1025841666</v>
      </c>
      <c r="W94" s="43">
        <v>193158334</v>
      </c>
      <c r="X94" s="43">
        <v>577167033</v>
      </c>
      <c r="Y94" s="43">
        <v>148851471.25</v>
      </c>
      <c r="Z94" s="43">
        <v>148851471.25</v>
      </c>
      <c r="AA94" s="43">
        <v>148851471.25</v>
      </c>
      <c r="AB94" s="45">
        <f t="shared" si="2"/>
        <v>0</v>
      </c>
      <c r="AC94" s="45" t="str">
        <f t="shared" si="3"/>
        <v/>
      </c>
    </row>
    <row r="95" spans="1:29" s="36" customFormat="1" ht="56.25" x14ac:dyDescent="0.25">
      <c r="A95" s="40" t="s">
        <v>264</v>
      </c>
      <c r="B95" s="41" t="s">
        <v>265</v>
      </c>
      <c r="C95" s="42" t="s">
        <v>144</v>
      </c>
      <c r="D95" s="40" t="s">
        <v>32</v>
      </c>
      <c r="E95" s="40" t="s">
        <v>42</v>
      </c>
      <c r="F95" s="40" t="s">
        <v>45</v>
      </c>
      <c r="G95" s="40" t="s">
        <v>39</v>
      </c>
      <c r="H95" s="40" t="s">
        <v>82</v>
      </c>
      <c r="I95" s="40"/>
      <c r="J95" s="40"/>
      <c r="K95" s="40"/>
      <c r="L95" s="40"/>
      <c r="M95" s="40" t="s">
        <v>34</v>
      </c>
      <c r="N95" s="40" t="s">
        <v>35</v>
      </c>
      <c r="O95" s="40" t="s">
        <v>36</v>
      </c>
      <c r="P95" s="41" t="s">
        <v>145</v>
      </c>
      <c r="Q95" s="43">
        <v>10000000</v>
      </c>
      <c r="R95" s="44">
        <v>0</v>
      </c>
      <c r="S95" s="44">
        <v>0</v>
      </c>
      <c r="T95" s="43">
        <v>10000000</v>
      </c>
      <c r="U95" s="43">
        <v>0</v>
      </c>
      <c r="V95" s="43">
        <v>10000000</v>
      </c>
      <c r="W95" s="43">
        <v>0</v>
      </c>
      <c r="X95" s="43">
        <v>3535579</v>
      </c>
      <c r="Y95" s="43">
        <v>3535579</v>
      </c>
      <c r="Z95" s="43">
        <v>3535579</v>
      </c>
      <c r="AA95" s="43">
        <v>3535579</v>
      </c>
      <c r="AB95" s="45">
        <f t="shared" si="2"/>
        <v>0</v>
      </c>
      <c r="AC95" s="45" t="str">
        <f t="shared" si="3"/>
        <v/>
      </c>
    </row>
    <row r="96" spans="1:29" s="36" customFormat="1" ht="56.25" x14ac:dyDescent="0.25">
      <c r="A96" s="40" t="s">
        <v>264</v>
      </c>
      <c r="B96" s="41" t="s">
        <v>265</v>
      </c>
      <c r="C96" s="42" t="s">
        <v>173</v>
      </c>
      <c r="D96" s="40" t="s">
        <v>32</v>
      </c>
      <c r="E96" s="40" t="s">
        <v>154</v>
      </c>
      <c r="F96" s="40" t="s">
        <v>33</v>
      </c>
      <c r="G96" s="40"/>
      <c r="H96" s="40"/>
      <c r="I96" s="40"/>
      <c r="J96" s="40"/>
      <c r="K96" s="40"/>
      <c r="L96" s="40"/>
      <c r="M96" s="40" t="s">
        <v>34</v>
      </c>
      <c r="N96" s="40" t="s">
        <v>35</v>
      </c>
      <c r="O96" s="40" t="s">
        <v>36</v>
      </c>
      <c r="P96" s="41" t="s">
        <v>174</v>
      </c>
      <c r="Q96" s="43">
        <v>8000000</v>
      </c>
      <c r="R96" s="44">
        <v>0</v>
      </c>
      <c r="S96" s="44">
        <v>0</v>
      </c>
      <c r="T96" s="43">
        <v>8000000</v>
      </c>
      <c r="U96" s="43">
        <v>0</v>
      </c>
      <c r="V96" s="43">
        <v>4560600</v>
      </c>
      <c r="W96" s="43">
        <v>3439400</v>
      </c>
      <c r="X96" s="43">
        <v>4560600</v>
      </c>
      <c r="Y96" s="43">
        <v>4560600</v>
      </c>
      <c r="Z96" s="43">
        <v>4560600</v>
      </c>
      <c r="AA96" s="43">
        <v>4560600</v>
      </c>
      <c r="AB96" s="45">
        <f t="shared" si="2"/>
        <v>0</v>
      </c>
      <c r="AC96" s="45" t="str">
        <f t="shared" si="3"/>
        <v/>
      </c>
    </row>
    <row r="97" spans="1:29" s="36" customFormat="1" ht="56.25" x14ac:dyDescent="0.25">
      <c r="A97" s="40" t="s">
        <v>264</v>
      </c>
      <c r="B97" s="41" t="s">
        <v>265</v>
      </c>
      <c r="C97" s="42" t="s">
        <v>177</v>
      </c>
      <c r="D97" s="40" t="s">
        <v>32</v>
      </c>
      <c r="E97" s="40" t="s">
        <v>154</v>
      </c>
      <c r="F97" s="40" t="s">
        <v>45</v>
      </c>
      <c r="G97" s="40" t="s">
        <v>33</v>
      </c>
      <c r="H97" s="40"/>
      <c r="I97" s="40"/>
      <c r="J97" s="40"/>
      <c r="K97" s="40"/>
      <c r="L97" s="40"/>
      <c r="M97" s="40" t="s">
        <v>34</v>
      </c>
      <c r="N97" s="40" t="s">
        <v>73</v>
      </c>
      <c r="O97" s="40" t="s">
        <v>74</v>
      </c>
      <c r="P97" s="41" t="s">
        <v>178</v>
      </c>
      <c r="Q97" s="43">
        <v>17000000</v>
      </c>
      <c r="R97" s="44">
        <v>0</v>
      </c>
      <c r="S97" s="44">
        <v>0</v>
      </c>
      <c r="T97" s="43">
        <v>17000000</v>
      </c>
      <c r="U97" s="43">
        <v>0</v>
      </c>
      <c r="V97" s="43">
        <v>0</v>
      </c>
      <c r="W97" s="43">
        <v>17000000</v>
      </c>
      <c r="X97" s="43">
        <v>0</v>
      </c>
      <c r="Y97" s="43">
        <v>0</v>
      </c>
      <c r="Z97" s="43">
        <v>0</v>
      </c>
      <c r="AA97" s="43">
        <v>0</v>
      </c>
      <c r="AB97" s="45">
        <f t="shared" si="2"/>
        <v>0</v>
      </c>
      <c r="AC97" s="45" t="str">
        <f t="shared" si="3"/>
        <v/>
      </c>
    </row>
    <row r="98" spans="1:29" s="36" customFormat="1" ht="33.75" x14ac:dyDescent="0.25">
      <c r="A98" s="40" t="s">
        <v>266</v>
      </c>
      <c r="B98" s="41" t="s">
        <v>267</v>
      </c>
      <c r="C98" s="42" t="s">
        <v>31</v>
      </c>
      <c r="D98" s="40" t="s">
        <v>32</v>
      </c>
      <c r="E98" s="40" t="s">
        <v>33</v>
      </c>
      <c r="F98" s="40" t="s">
        <v>33</v>
      </c>
      <c r="G98" s="40" t="s">
        <v>33</v>
      </c>
      <c r="H98" s="40"/>
      <c r="I98" s="40"/>
      <c r="J98" s="40"/>
      <c r="K98" s="40"/>
      <c r="L98" s="40"/>
      <c r="M98" s="40" t="s">
        <v>34</v>
      </c>
      <c r="N98" s="40" t="s">
        <v>35</v>
      </c>
      <c r="O98" s="40" t="s">
        <v>36</v>
      </c>
      <c r="P98" s="41" t="s">
        <v>37</v>
      </c>
      <c r="Q98" s="43">
        <v>10653000000</v>
      </c>
      <c r="R98" s="44">
        <v>0</v>
      </c>
      <c r="S98" s="44">
        <v>0</v>
      </c>
      <c r="T98" s="43">
        <v>10653000000</v>
      </c>
      <c r="U98" s="43">
        <v>0</v>
      </c>
      <c r="V98" s="43">
        <v>6206558281.3199997</v>
      </c>
      <c r="W98" s="43">
        <v>4446441718.6800003</v>
      </c>
      <c r="X98" s="43">
        <v>6206558281.3199997</v>
      </c>
      <c r="Y98" s="43">
        <v>6206548281.3199997</v>
      </c>
      <c r="Z98" s="43">
        <v>6196859819.3199997</v>
      </c>
      <c r="AA98" s="43">
        <v>6196859819.3199997</v>
      </c>
      <c r="AB98" s="45">
        <f t="shared" si="2"/>
        <v>0</v>
      </c>
      <c r="AC98" s="45" t="str">
        <f t="shared" si="3"/>
        <v/>
      </c>
    </row>
    <row r="99" spans="1:29" s="36" customFormat="1" ht="33.75" x14ac:dyDescent="0.25">
      <c r="A99" s="40" t="s">
        <v>266</v>
      </c>
      <c r="B99" s="41" t="s">
        <v>267</v>
      </c>
      <c r="C99" s="42" t="s">
        <v>38</v>
      </c>
      <c r="D99" s="40" t="s">
        <v>32</v>
      </c>
      <c r="E99" s="40" t="s">
        <v>33</v>
      </c>
      <c r="F99" s="40" t="s">
        <v>33</v>
      </c>
      <c r="G99" s="40" t="s">
        <v>39</v>
      </c>
      <c r="H99" s="40"/>
      <c r="I99" s="40"/>
      <c r="J99" s="40"/>
      <c r="K99" s="40"/>
      <c r="L99" s="40"/>
      <c r="M99" s="40" t="s">
        <v>34</v>
      </c>
      <c r="N99" s="40" t="s">
        <v>35</v>
      </c>
      <c r="O99" s="40" t="s">
        <v>36</v>
      </c>
      <c r="P99" s="41" t="s">
        <v>40</v>
      </c>
      <c r="Q99" s="43">
        <v>3850000000</v>
      </c>
      <c r="R99" s="44">
        <v>0</v>
      </c>
      <c r="S99" s="44">
        <v>0</v>
      </c>
      <c r="T99" s="43">
        <v>3850000000</v>
      </c>
      <c r="U99" s="43">
        <v>0</v>
      </c>
      <c r="V99" s="43">
        <v>2328028508</v>
      </c>
      <c r="W99" s="43">
        <v>1521971492</v>
      </c>
      <c r="X99" s="43">
        <v>2328028508</v>
      </c>
      <c r="Y99" s="43">
        <v>2328028508</v>
      </c>
      <c r="Z99" s="43">
        <v>2328028508</v>
      </c>
      <c r="AA99" s="43">
        <v>2328028508</v>
      </c>
      <c r="AB99" s="45">
        <f t="shared" si="2"/>
        <v>0</v>
      </c>
      <c r="AC99" s="45" t="str">
        <f t="shared" si="3"/>
        <v/>
      </c>
    </row>
    <row r="100" spans="1:29" s="36" customFormat="1" ht="33.75" x14ac:dyDescent="0.25">
      <c r="A100" s="40" t="s">
        <v>266</v>
      </c>
      <c r="B100" s="41" t="s">
        <v>267</v>
      </c>
      <c r="C100" s="42" t="s">
        <v>41</v>
      </c>
      <c r="D100" s="40" t="s">
        <v>32</v>
      </c>
      <c r="E100" s="40" t="s">
        <v>33</v>
      </c>
      <c r="F100" s="40" t="s">
        <v>33</v>
      </c>
      <c r="G100" s="40" t="s">
        <v>42</v>
      </c>
      <c r="H100" s="40"/>
      <c r="I100" s="40"/>
      <c r="J100" s="40"/>
      <c r="K100" s="40"/>
      <c r="L100" s="40"/>
      <c r="M100" s="40" t="s">
        <v>34</v>
      </c>
      <c r="N100" s="40" t="s">
        <v>35</v>
      </c>
      <c r="O100" s="40" t="s">
        <v>36</v>
      </c>
      <c r="P100" s="41" t="s">
        <v>43</v>
      </c>
      <c r="Q100" s="43">
        <v>765000000</v>
      </c>
      <c r="R100" s="44">
        <v>0</v>
      </c>
      <c r="S100" s="44">
        <v>0</v>
      </c>
      <c r="T100" s="43">
        <v>765000000</v>
      </c>
      <c r="U100" s="43">
        <v>0</v>
      </c>
      <c r="V100" s="43">
        <v>587453491</v>
      </c>
      <c r="W100" s="43">
        <v>177546509</v>
      </c>
      <c r="X100" s="43">
        <v>587453491</v>
      </c>
      <c r="Y100" s="43">
        <v>587453491</v>
      </c>
      <c r="Z100" s="43">
        <v>583728297</v>
      </c>
      <c r="AA100" s="43">
        <v>583728297</v>
      </c>
      <c r="AB100" s="45">
        <f t="shared" si="2"/>
        <v>0</v>
      </c>
      <c r="AC100" s="45" t="str">
        <f t="shared" si="3"/>
        <v/>
      </c>
    </row>
    <row r="101" spans="1:29" s="36" customFormat="1" ht="33.75" x14ac:dyDescent="0.25">
      <c r="A101" s="40" t="s">
        <v>266</v>
      </c>
      <c r="B101" s="41" t="s">
        <v>267</v>
      </c>
      <c r="C101" s="42" t="s">
        <v>48</v>
      </c>
      <c r="D101" s="40" t="s">
        <v>32</v>
      </c>
      <c r="E101" s="40" t="s">
        <v>39</v>
      </c>
      <c r="F101" s="40"/>
      <c r="G101" s="40"/>
      <c r="H101" s="40"/>
      <c r="I101" s="40"/>
      <c r="J101" s="40"/>
      <c r="K101" s="40"/>
      <c r="L101" s="40"/>
      <c r="M101" s="40" t="s">
        <v>34</v>
      </c>
      <c r="N101" s="40" t="s">
        <v>35</v>
      </c>
      <c r="O101" s="40" t="s">
        <v>36</v>
      </c>
      <c r="P101" s="41" t="s">
        <v>49</v>
      </c>
      <c r="Q101" s="43">
        <v>6461000000</v>
      </c>
      <c r="R101" s="44">
        <v>0</v>
      </c>
      <c r="S101" s="44">
        <v>0</v>
      </c>
      <c r="T101" s="43">
        <v>6461000000</v>
      </c>
      <c r="U101" s="43">
        <v>0</v>
      </c>
      <c r="V101" s="43">
        <v>5550997723.4799995</v>
      </c>
      <c r="W101" s="43">
        <v>910002276.51999998</v>
      </c>
      <c r="X101" s="43">
        <v>3793307327.1399999</v>
      </c>
      <c r="Y101" s="43">
        <v>1637291297.28</v>
      </c>
      <c r="Z101" s="43">
        <v>1631639137.28</v>
      </c>
      <c r="AA101" s="43">
        <v>1631639137.28</v>
      </c>
      <c r="AB101" s="45">
        <f t="shared" si="2"/>
        <v>0</v>
      </c>
      <c r="AC101" s="45" t="str">
        <f t="shared" si="3"/>
        <v/>
      </c>
    </row>
    <row r="102" spans="1:29" s="36" customFormat="1" ht="33.75" x14ac:dyDescent="0.25">
      <c r="A102" s="40" t="s">
        <v>266</v>
      </c>
      <c r="B102" s="41" t="s">
        <v>267</v>
      </c>
      <c r="C102" s="42" t="s">
        <v>70</v>
      </c>
      <c r="D102" s="40" t="s">
        <v>32</v>
      </c>
      <c r="E102" s="40" t="s">
        <v>42</v>
      </c>
      <c r="F102" s="40" t="s">
        <v>42</v>
      </c>
      <c r="G102" s="40" t="s">
        <v>33</v>
      </c>
      <c r="H102" s="40" t="s">
        <v>71</v>
      </c>
      <c r="I102" s="40"/>
      <c r="J102" s="40"/>
      <c r="K102" s="40"/>
      <c r="L102" s="40"/>
      <c r="M102" s="40" t="s">
        <v>34</v>
      </c>
      <c r="N102" s="40" t="s">
        <v>35</v>
      </c>
      <c r="O102" s="40" t="s">
        <v>36</v>
      </c>
      <c r="P102" s="41" t="s">
        <v>72</v>
      </c>
      <c r="Q102" s="43">
        <v>2388000000</v>
      </c>
      <c r="R102" s="44">
        <v>0</v>
      </c>
      <c r="S102" s="44">
        <v>0</v>
      </c>
      <c r="T102" s="43">
        <v>2388000000</v>
      </c>
      <c r="U102" s="43">
        <v>2388000000</v>
      </c>
      <c r="V102" s="43">
        <v>0</v>
      </c>
      <c r="W102" s="43">
        <v>0</v>
      </c>
      <c r="X102" s="43">
        <v>0</v>
      </c>
      <c r="Y102" s="43">
        <v>0</v>
      </c>
      <c r="Z102" s="43">
        <v>0</v>
      </c>
      <c r="AA102" s="43">
        <v>0</v>
      </c>
      <c r="AB102" s="45">
        <f t="shared" si="2"/>
        <v>1</v>
      </c>
      <c r="AC102" s="45" t="str">
        <f t="shared" si="3"/>
        <v/>
      </c>
    </row>
    <row r="103" spans="1:29" s="36" customFormat="1" ht="33.75" x14ac:dyDescent="0.25">
      <c r="A103" s="40" t="s">
        <v>266</v>
      </c>
      <c r="B103" s="41" t="s">
        <v>267</v>
      </c>
      <c r="C103" s="42" t="s">
        <v>144</v>
      </c>
      <c r="D103" s="40" t="s">
        <v>32</v>
      </c>
      <c r="E103" s="40" t="s">
        <v>42</v>
      </c>
      <c r="F103" s="40" t="s">
        <v>45</v>
      </c>
      <c r="G103" s="40" t="s">
        <v>39</v>
      </c>
      <c r="H103" s="40" t="s">
        <v>82</v>
      </c>
      <c r="I103" s="40"/>
      <c r="J103" s="40"/>
      <c r="K103" s="40"/>
      <c r="L103" s="40"/>
      <c r="M103" s="40" t="s">
        <v>34</v>
      </c>
      <c r="N103" s="40" t="s">
        <v>35</v>
      </c>
      <c r="O103" s="40" t="s">
        <v>36</v>
      </c>
      <c r="P103" s="41" t="s">
        <v>145</v>
      </c>
      <c r="Q103" s="43">
        <v>70000000</v>
      </c>
      <c r="R103" s="44">
        <v>0</v>
      </c>
      <c r="S103" s="44">
        <v>0</v>
      </c>
      <c r="T103" s="43">
        <v>70000000</v>
      </c>
      <c r="U103" s="43">
        <v>0</v>
      </c>
      <c r="V103" s="43">
        <v>29028055.68</v>
      </c>
      <c r="W103" s="43">
        <v>40971944.32</v>
      </c>
      <c r="X103" s="43">
        <v>29028055.68</v>
      </c>
      <c r="Y103" s="43">
        <v>29028055.68</v>
      </c>
      <c r="Z103" s="43">
        <v>29028055.68</v>
      </c>
      <c r="AA103" s="43">
        <v>29028055.68</v>
      </c>
      <c r="AB103" s="45">
        <f t="shared" si="2"/>
        <v>0</v>
      </c>
      <c r="AC103" s="45" t="str">
        <f t="shared" si="3"/>
        <v/>
      </c>
    </row>
    <row r="104" spans="1:29" s="36" customFormat="1" ht="33.75" x14ac:dyDescent="0.25">
      <c r="A104" s="40" t="s">
        <v>266</v>
      </c>
      <c r="B104" s="41" t="s">
        <v>267</v>
      </c>
      <c r="C104" s="42" t="s">
        <v>156</v>
      </c>
      <c r="D104" s="40" t="s">
        <v>32</v>
      </c>
      <c r="E104" s="40" t="s">
        <v>42</v>
      </c>
      <c r="F104" s="40" t="s">
        <v>35</v>
      </c>
      <c r="G104" s="40"/>
      <c r="H104" s="40"/>
      <c r="I104" s="40"/>
      <c r="J104" s="40"/>
      <c r="K104" s="40"/>
      <c r="L104" s="40"/>
      <c r="M104" s="40" t="s">
        <v>34</v>
      </c>
      <c r="N104" s="40" t="s">
        <v>35</v>
      </c>
      <c r="O104" s="40" t="s">
        <v>36</v>
      </c>
      <c r="P104" s="41" t="s">
        <v>157</v>
      </c>
      <c r="Q104" s="43">
        <v>298000000</v>
      </c>
      <c r="R104" s="44">
        <v>0</v>
      </c>
      <c r="S104" s="44">
        <v>0</v>
      </c>
      <c r="T104" s="43">
        <v>298000000</v>
      </c>
      <c r="U104" s="43">
        <v>0</v>
      </c>
      <c r="V104" s="43">
        <v>0</v>
      </c>
      <c r="W104" s="43">
        <v>298000000</v>
      </c>
      <c r="X104" s="43">
        <v>0</v>
      </c>
      <c r="Y104" s="43">
        <v>0</v>
      </c>
      <c r="Z104" s="43">
        <v>0</v>
      </c>
      <c r="AA104" s="43">
        <v>0</v>
      </c>
      <c r="AB104" s="45">
        <f t="shared" si="2"/>
        <v>0</v>
      </c>
      <c r="AC104" s="45" t="str">
        <f t="shared" si="3"/>
        <v/>
      </c>
    </row>
    <row r="105" spans="1:29" s="36" customFormat="1" ht="33.75" x14ac:dyDescent="0.25">
      <c r="A105" s="40" t="s">
        <v>266</v>
      </c>
      <c r="B105" s="41" t="s">
        <v>267</v>
      </c>
      <c r="C105" s="42" t="s">
        <v>173</v>
      </c>
      <c r="D105" s="40" t="s">
        <v>32</v>
      </c>
      <c r="E105" s="40" t="s">
        <v>154</v>
      </c>
      <c r="F105" s="40" t="s">
        <v>33</v>
      </c>
      <c r="G105" s="40"/>
      <c r="H105" s="40"/>
      <c r="I105" s="40"/>
      <c r="J105" s="40"/>
      <c r="K105" s="40"/>
      <c r="L105" s="40"/>
      <c r="M105" s="40" t="s">
        <v>34</v>
      </c>
      <c r="N105" s="40" t="s">
        <v>35</v>
      </c>
      <c r="O105" s="40" t="s">
        <v>36</v>
      </c>
      <c r="P105" s="41" t="s">
        <v>174</v>
      </c>
      <c r="Q105" s="43">
        <v>1000000</v>
      </c>
      <c r="R105" s="44">
        <v>0</v>
      </c>
      <c r="S105" s="44">
        <v>0</v>
      </c>
      <c r="T105" s="43">
        <v>1000000</v>
      </c>
      <c r="U105" s="43">
        <v>0</v>
      </c>
      <c r="V105" s="43">
        <v>285000</v>
      </c>
      <c r="W105" s="43">
        <v>715000</v>
      </c>
      <c r="X105" s="43">
        <v>285000</v>
      </c>
      <c r="Y105" s="43">
        <v>285000</v>
      </c>
      <c r="Z105" s="43">
        <v>285000</v>
      </c>
      <c r="AA105" s="43">
        <v>285000</v>
      </c>
      <c r="AB105" s="45">
        <f t="shared" si="2"/>
        <v>0</v>
      </c>
      <c r="AC105" s="45" t="str">
        <f t="shared" si="3"/>
        <v/>
      </c>
    </row>
    <row r="106" spans="1:29" s="36" customFormat="1" ht="33.75" x14ac:dyDescent="0.25">
      <c r="A106" s="40" t="s">
        <v>266</v>
      </c>
      <c r="B106" s="41" t="s">
        <v>267</v>
      </c>
      <c r="C106" s="42" t="s">
        <v>177</v>
      </c>
      <c r="D106" s="40" t="s">
        <v>32</v>
      </c>
      <c r="E106" s="40" t="s">
        <v>154</v>
      </c>
      <c r="F106" s="40" t="s">
        <v>45</v>
      </c>
      <c r="G106" s="40" t="s">
        <v>33</v>
      </c>
      <c r="H106" s="40"/>
      <c r="I106" s="40"/>
      <c r="J106" s="40"/>
      <c r="K106" s="40"/>
      <c r="L106" s="40"/>
      <c r="M106" s="40" t="s">
        <v>34</v>
      </c>
      <c r="N106" s="40" t="s">
        <v>73</v>
      </c>
      <c r="O106" s="40" t="s">
        <v>74</v>
      </c>
      <c r="P106" s="41" t="s">
        <v>178</v>
      </c>
      <c r="Q106" s="43">
        <v>63000000</v>
      </c>
      <c r="R106" s="44">
        <v>0</v>
      </c>
      <c r="S106" s="44">
        <v>0</v>
      </c>
      <c r="T106" s="43">
        <v>63000000</v>
      </c>
      <c r="U106" s="43">
        <v>0</v>
      </c>
      <c r="V106" s="43">
        <v>0</v>
      </c>
      <c r="W106" s="43">
        <v>63000000</v>
      </c>
      <c r="X106" s="43">
        <v>0</v>
      </c>
      <c r="Y106" s="43">
        <v>0</v>
      </c>
      <c r="Z106" s="43">
        <v>0</v>
      </c>
      <c r="AA106" s="43">
        <v>0</v>
      </c>
      <c r="AB106" s="45">
        <f t="shared" si="2"/>
        <v>0</v>
      </c>
      <c r="AC106" s="45" t="str">
        <f t="shared" si="3"/>
        <v/>
      </c>
    </row>
    <row r="107" spans="1:29" s="36" customFormat="1" ht="33.75" x14ac:dyDescent="0.25">
      <c r="A107" s="40" t="s">
        <v>266</v>
      </c>
      <c r="B107" s="41" t="s">
        <v>267</v>
      </c>
      <c r="C107" s="42" t="s">
        <v>371</v>
      </c>
      <c r="D107" s="40" t="s">
        <v>183</v>
      </c>
      <c r="E107" s="40" t="s">
        <v>184</v>
      </c>
      <c r="F107" s="40" t="s">
        <v>185</v>
      </c>
      <c r="G107" s="40" t="s">
        <v>189</v>
      </c>
      <c r="H107" s="40" t="s">
        <v>369</v>
      </c>
      <c r="I107" s="40"/>
      <c r="J107" s="40"/>
      <c r="K107" s="40"/>
      <c r="L107" s="40"/>
      <c r="M107" s="40" t="s">
        <v>34</v>
      </c>
      <c r="N107" s="40" t="s">
        <v>35</v>
      </c>
      <c r="O107" s="40" t="s">
        <v>36</v>
      </c>
      <c r="P107" s="41" t="s">
        <v>370</v>
      </c>
      <c r="Q107" s="43">
        <v>1000000000</v>
      </c>
      <c r="R107" s="44">
        <v>0</v>
      </c>
      <c r="S107" s="44">
        <v>0</v>
      </c>
      <c r="T107" s="43">
        <v>1000000000</v>
      </c>
      <c r="U107" s="43">
        <v>0</v>
      </c>
      <c r="V107" s="43">
        <v>905052336</v>
      </c>
      <c r="W107" s="43">
        <v>94947664</v>
      </c>
      <c r="X107" s="43">
        <v>711209400</v>
      </c>
      <c r="Y107" s="43">
        <v>269556667</v>
      </c>
      <c r="Z107" s="43">
        <v>269556667</v>
      </c>
      <c r="AA107" s="43">
        <v>269556667</v>
      </c>
      <c r="AB107" s="45">
        <f t="shared" si="2"/>
        <v>0</v>
      </c>
      <c r="AC107" s="45" t="str">
        <f t="shared" si="3"/>
        <v>M</v>
      </c>
    </row>
    <row r="108" spans="1:29" s="36" customFormat="1" ht="33.75" x14ac:dyDescent="0.25">
      <c r="A108" s="40" t="s">
        <v>266</v>
      </c>
      <c r="B108" s="41" t="s">
        <v>267</v>
      </c>
      <c r="C108" s="42" t="s">
        <v>411</v>
      </c>
      <c r="D108" s="40" t="s">
        <v>183</v>
      </c>
      <c r="E108" s="40" t="s">
        <v>184</v>
      </c>
      <c r="F108" s="40" t="s">
        <v>185</v>
      </c>
      <c r="G108" s="40" t="s">
        <v>192</v>
      </c>
      <c r="H108" s="40" t="s">
        <v>369</v>
      </c>
      <c r="I108" s="40"/>
      <c r="J108" s="40"/>
      <c r="K108" s="40"/>
      <c r="L108" s="40"/>
      <c r="M108" s="40" t="s">
        <v>34</v>
      </c>
      <c r="N108" s="40" t="s">
        <v>35</v>
      </c>
      <c r="O108" s="40" t="s">
        <v>36</v>
      </c>
      <c r="P108" s="41" t="s">
        <v>370</v>
      </c>
      <c r="Q108" s="43">
        <v>1000000000</v>
      </c>
      <c r="R108" s="44">
        <v>0</v>
      </c>
      <c r="S108" s="44">
        <v>0</v>
      </c>
      <c r="T108" s="43">
        <v>1000000000</v>
      </c>
      <c r="U108" s="43">
        <v>0</v>
      </c>
      <c r="V108" s="43">
        <v>707719999</v>
      </c>
      <c r="W108" s="43">
        <v>292280001</v>
      </c>
      <c r="X108" s="43">
        <v>565666336</v>
      </c>
      <c r="Y108" s="43">
        <v>257200973</v>
      </c>
      <c r="Z108" s="43">
        <v>257200973</v>
      </c>
      <c r="AA108" s="43">
        <v>257200973</v>
      </c>
      <c r="AB108" s="45">
        <f t="shared" si="2"/>
        <v>0</v>
      </c>
      <c r="AC108" s="45" t="str">
        <f t="shared" si="3"/>
        <v/>
      </c>
    </row>
    <row r="109" spans="1:29" s="36" customFormat="1" ht="33.75" x14ac:dyDescent="0.25">
      <c r="A109" s="40" t="s">
        <v>266</v>
      </c>
      <c r="B109" s="41" t="s">
        <v>267</v>
      </c>
      <c r="C109" s="42" t="s">
        <v>412</v>
      </c>
      <c r="D109" s="40" t="s">
        <v>183</v>
      </c>
      <c r="E109" s="40" t="s">
        <v>184</v>
      </c>
      <c r="F109" s="40" t="s">
        <v>185</v>
      </c>
      <c r="G109" s="40" t="s">
        <v>35</v>
      </c>
      <c r="H109" s="40" t="s">
        <v>369</v>
      </c>
      <c r="I109" s="40"/>
      <c r="J109" s="40"/>
      <c r="K109" s="40"/>
      <c r="L109" s="40"/>
      <c r="M109" s="40" t="s">
        <v>34</v>
      </c>
      <c r="N109" s="40" t="s">
        <v>35</v>
      </c>
      <c r="O109" s="40" t="s">
        <v>36</v>
      </c>
      <c r="P109" s="41" t="s">
        <v>370</v>
      </c>
      <c r="Q109" s="43">
        <v>980000000</v>
      </c>
      <c r="R109" s="44">
        <v>0</v>
      </c>
      <c r="S109" s="44">
        <v>0</v>
      </c>
      <c r="T109" s="43">
        <v>980000000</v>
      </c>
      <c r="U109" s="43">
        <v>0</v>
      </c>
      <c r="V109" s="43">
        <v>814982500</v>
      </c>
      <c r="W109" s="43">
        <v>165017500</v>
      </c>
      <c r="X109" s="43">
        <v>813166000</v>
      </c>
      <c r="Y109" s="43">
        <v>308188500</v>
      </c>
      <c r="Z109" s="43">
        <v>308188500</v>
      </c>
      <c r="AA109" s="43">
        <v>308188500</v>
      </c>
      <c r="AB109" s="45">
        <f t="shared" si="2"/>
        <v>0</v>
      </c>
      <c r="AC109" s="45" t="str">
        <f t="shared" si="3"/>
        <v/>
      </c>
    </row>
    <row r="110" spans="1:29" s="36" customFormat="1" ht="33.75" x14ac:dyDescent="0.25">
      <c r="A110" s="40" t="s">
        <v>266</v>
      </c>
      <c r="B110" s="41" t="s">
        <v>267</v>
      </c>
      <c r="C110" s="42" t="s">
        <v>413</v>
      </c>
      <c r="D110" s="40" t="s">
        <v>183</v>
      </c>
      <c r="E110" s="40" t="s">
        <v>184</v>
      </c>
      <c r="F110" s="40" t="s">
        <v>185</v>
      </c>
      <c r="G110" s="40" t="s">
        <v>73</v>
      </c>
      <c r="H110" s="40" t="s">
        <v>369</v>
      </c>
      <c r="I110" s="40"/>
      <c r="J110" s="40"/>
      <c r="K110" s="40"/>
      <c r="L110" s="40"/>
      <c r="M110" s="40" t="s">
        <v>34</v>
      </c>
      <c r="N110" s="40" t="s">
        <v>35</v>
      </c>
      <c r="O110" s="40" t="s">
        <v>36</v>
      </c>
      <c r="P110" s="41" t="s">
        <v>370</v>
      </c>
      <c r="Q110" s="43">
        <v>2000000000</v>
      </c>
      <c r="R110" s="44">
        <v>0</v>
      </c>
      <c r="S110" s="44">
        <v>0</v>
      </c>
      <c r="T110" s="43">
        <v>2000000000</v>
      </c>
      <c r="U110" s="43">
        <v>0</v>
      </c>
      <c r="V110" s="43">
        <v>1929484384</v>
      </c>
      <c r="W110" s="43">
        <v>70515616</v>
      </c>
      <c r="X110" s="43">
        <v>1929484384</v>
      </c>
      <c r="Y110" s="43">
        <v>835649983</v>
      </c>
      <c r="Z110" s="43">
        <v>835649983</v>
      </c>
      <c r="AA110" s="43">
        <v>835649983</v>
      </c>
      <c r="AB110" s="45">
        <f t="shared" si="2"/>
        <v>0</v>
      </c>
      <c r="AC110" s="45" t="str">
        <f t="shared" si="3"/>
        <v/>
      </c>
    </row>
    <row r="111" spans="1:29" s="36" customFormat="1" ht="33.75" x14ac:dyDescent="0.25">
      <c r="A111" s="40" t="s">
        <v>266</v>
      </c>
      <c r="B111" s="41" t="s">
        <v>267</v>
      </c>
      <c r="C111" s="42" t="s">
        <v>386</v>
      </c>
      <c r="D111" s="40" t="s">
        <v>183</v>
      </c>
      <c r="E111" s="40" t="s">
        <v>217</v>
      </c>
      <c r="F111" s="40" t="s">
        <v>185</v>
      </c>
      <c r="G111" s="40" t="s">
        <v>218</v>
      </c>
      <c r="H111" s="40" t="s">
        <v>369</v>
      </c>
      <c r="I111" s="40"/>
      <c r="J111" s="40"/>
      <c r="K111" s="40"/>
      <c r="L111" s="40"/>
      <c r="M111" s="40" t="s">
        <v>34</v>
      </c>
      <c r="N111" s="40" t="s">
        <v>35</v>
      </c>
      <c r="O111" s="40" t="s">
        <v>36</v>
      </c>
      <c r="P111" s="41" t="s">
        <v>370</v>
      </c>
      <c r="Q111" s="43">
        <v>720000000</v>
      </c>
      <c r="R111" s="44">
        <v>0</v>
      </c>
      <c r="S111" s="44">
        <v>0</v>
      </c>
      <c r="T111" s="43">
        <v>720000000</v>
      </c>
      <c r="U111" s="43">
        <v>0</v>
      </c>
      <c r="V111" s="43">
        <v>529270000</v>
      </c>
      <c r="W111" s="43">
        <v>190730000</v>
      </c>
      <c r="X111" s="43">
        <v>517065833</v>
      </c>
      <c r="Y111" s="43">
        <v>157920000</v>
      </c>
      <c r="Z111" s="43">
        <v>157920000</v>
      </c>
      <c r="AA111" s="43">
        <v>157920000</v>
      </c>
      <c r="AB111" s="45">
        <f t="shared" si="2"/>
        <v>0</v>
      </c>
      <c r="AC111" s="45" t="str">
        <f t="shared" si="3"/>
        <v>M</v>
      </c>
    </row>
    <row r="112" spans="1:29" s="36" customFormat="1" ht="33.75" x14ac:dyDescent="0.25">
      <c r="A112" s="40" t="s">
        <v>266</v>
      </c>
      <c r="B112" s="41" t="s">
        <v>267</v>
      </c>
      <c r="C112" s="42" t="s">
        <v>387</v>
      </c>
      <c r="D112" s="40" t="s">
        <v>183</v>
      </c>
      <c r="E112" s="40" t="s">
        <v>217</v>
      </c>
      <c r="F112" s="40" t="s">
        <v>185</v>
      </c>
      <c r="G112" s="40" t="s">
        <v>221</v>
      </c>
      <c r="H112" s="40" t="s">
        <v>369</v>
      </c>
      <c r="I112" s="40"/>
      <c r="J112" s="40"/>
      <c r="K112" s="40"/>
      <c r="L112" s="40"/>
      <c r="M112" s="40" t="s">
        <v>34</v>
      </c>
      <c r="N112" s="40" t="s">
        <v>35</v>
      </c>
      <c r="O112" s="40" t="s">
        <v>36</v>
      </c>
      <c r="P112" s="41" t="s">
        <v>370</v>
      </c>
      <c r="Q112" s="43">
        <v>3000000000</v>
      </c>
      <c r="R112" s="44">
        <v>0</v>
      </c>
      <c r="S112" s="44">
        <v>0</v>
      </c>
      <c r="T112" s="43">
        <v>3000000000</v>
      </c>
      <c r="U112" s="43">
        <v>0</v>
      </c>
      <c r="V112" s="43">
        <v>2958085074.6700001</v>
      </c>
      <c r="W112" s="43">
        <v>41914925.329999998</v>
      </c>
      <c r="X112" s="43">
        <v>1649264794</v>
      </c>
      <c r="Y112" s="43">
        <v>776333788</v>
      </c>
      <c r="Z112" s="43">
        <v>776333788</v>
      </c>
      <c r="AA112" s="43">
        <v>776333788</v>
      </c>
      <c r="AB112" s="45">
        <f t="shared" si="2"/>
        <v>0</v>
      </c>
      <c r="AC112" s="45" t="str">
        <f t="shared" si="3"/>
        <v>M</v>
      </c>
    </row>
    <row r="113" spans="1:29" s="36" customFormat="1" ht="22.5" x14ac:dyDescent="0.25">
      <c r="A113" s="40" t="s">
        <v>279</v>
      </c>
      <c r="B113" s="41" t="s">
        <v>280</v>
      </c>
      <c r="C113" s="42" t="s">
        <v>31</v>
      </c>
      <c r="D113" s="40" t="s">
        <v>32</v>
      </c>
      <c r="E113" s="40" t="s">
        <v>33</v>
      </c>
      <c r="F113" s="40" t="s">
        <v>33</v>
      </c>
      <c r="G113" s="40" t="s">
        <v>33</v>
      </c>
      <c r="H113" s="40"/>
      <c r="I113" s="40"/>
      <c r="J113" s="40"/>
      <c r="K113" s="40"/>
      <c r="L113" s="40"/>
      <c r="M113" s="40" t="s">
        <v>281</v>
      </c>
      <c r="N113" s="40" t="s">
        <v>282</v>
      </c>
      <c r="O113" s="40" t="s">
        <v>36</v>
      </c>
      <c r="P113" s="41" t="s">
        <v>37</v>
      </c>
      <c r="Q113" s="43">
        <v>7290000000</v>
      </c>
      <c r="R113" s="44">
        <v>0</v>
      </c>
      <c r="S113" s="44">
        <v>0</v>
      </c>
      <c r="T113" s="43">
        <v>7290000000</v>
      </c>
      <c r="U113" s="43">
        <v>0</v>
      </c>
      <c r="V113" s="43">
        <v>7290000000</v>
      </c>
      <c r="W113" s="43">
        <v>0</v>
      </c>
      <c r="X113" s="43">
        <v>4134012394</v>
      </c>
      <c r="Y113" s="43">
        <v>4134012394</v>
      </c>
      <c r="Z113" s="43">
        <v>4134012394</v>
      </c>
      <c r="AA113" s="43">
        <v>4134012394</v>
      </c>
      <c r="AB113" s="45">
        <f t="shared" si="2"/>
        <v>0</v>
      </c>
      <c r="AC113" s="45" t="str">
        <f t="shared" si="3"/>
        <v/>
      </c>
    </row>
    <row r="114" spans="1:29" s="36" customFormat="1" ht="22.5" x14ac:dyDescent="0.25">
      <c r="A114" s="40" t="s">
        <v>279</v>
      </c>
      <c r="B114" s="41" t="s">
        <v>280</v>
      </c>
      <c r="C114" s="42" t="s">
        <v>31</v>
      </c>
      <c r="D114" s="40" t="s">
        <v>32</v>
      </c>
      <c r="E114" s="40" t="s">
        <v>33</v>
      </c>
      <c r="F114" s="40" t="s">
        <v>33</v>
      </c>
      <c r="G114" s="40" t="s">
        <v>33</v>
      </c>
      <c r="H114" s="40"/>
      <c r="I114" s="40"/>
      <c r="J114" s="40"/>
      <c r="K114" s="40"/>
      <c r="L114" s="40"/>
      <c r="M114" s="40" t="s">
        <v>281</v>
      </c>
      <c r="N114" s="40" t="s">
        <v>283</v>
      </c>
      <c r="O114" s="40" t="s">
        <v>36</v>
      </c>
      <c r="P114" s="41" t="s">
        <v>37</v>
      </c>
      <c r="Q114" s="43">
        <v>4538000000</v>
      </c>
      <c r="R114" s="44">
        <v>0</v>
      </c>
      <c r="S114" s="44">
        <v>0</v>
      </c>
      <c r="T114" s="43">
        <v>4538000000</v>
      </c>
      <c r="U114" s="43">
        <v>0</v>
      </c>
      <c r="V114" s="43">
        <v>4538000000</v>
      </c>
      <c r="W114" s="43">
        <v>0</v>
      </c>
      <c r="X114" s="43">
        <v>2234302625</v>
      </c>
      <c r="Y114" s="43">
        <v>2234302625</v>
      </c>
      <c r="Z114" s="43">
        <v>2234302625</v>
      </c>
      <c r="AA114" s="43">
        <v>2234302625</v>
      </c>
      <c r="AB114" s="45">
        <f t="shared" si="2"/>
        <v>0</v>
      </c>
      <c r="AC114" s="45" t="str">
        <f t="shared" si="3"/>
        <v/>
      </c>
    </row>
    <row r="115" spans="1:29" s="36" customFormat="1" ht="22.5" x14ac:dyDescent="0.25">
      <c r="A115" s="40" t="s">
        <v>279</v>
      </c>
      <c r="B115" s="41" t="s">
        <v>280</v>
      </c>
      <c r="C115" s="42" t="s">
        <v>38</v>
      </c>
      <c r="D115" s="40" t="s">
        <v>32</v>
      </c>
      <c r="E115" s="40" t="s">
        <v>33</v>
      </c>
      <c r="F115" s="40" t="s">
        <v>33</v>
      </c>
      <c r="G115" s="40" t="s">
        <v>39</v>
      </c>
      <c r="H115" s="40"/>
      <c r="I115" s="40"/>
      <c r="J115" s="40"/>
      <c r="K115" s="40"/>
      <c r="L115" s="40"/>
      <c r="M115" s="40" t="s">
        <v>281</v>
      </c>
      <c r="N115" s="40" t="s">
        <v>282</v>
      </c>
      <c r="O115" s="40" t="s">
        <v>36</v>
      </c>
      <c r="P115" s="41" t="s">
        <v>40</v>
      </c>
      <c r="Q115" s="43">
        <v>2683000000</v>
      </c>
      <c r="R115" s="44">
        <v>0</v>
      </c>
      <c r="S115" s="44">
        <v>0</v>
      </c>
      <c r="T115" s="43">
        <v>2683000000</v>
      </c>
      <c r="U115" s="43">
        <v>0</v>
      </c>
      <c r="V115" s="43">
        <v>2683000000</v>
      </c>
      <c r="W115" s="43">
        <v>0</v>
      </c>
      <c r="X115" s="43">
        <v>737953540</v>
      </c>
      <c r="Y115" s="43">
        <v>737953540</v>
      </c>
      <c r="Z115" s="43">
        <v>737953540</v>
      </c>
      <c r="AA115" s="43">
        <v>737953540</v>
      </c>
      <c r="AB115" s="45">
        <f t="shared" si="2"/>
        <v>0</v>
      </c>
      <c r="AC115" s="45" t="str">
        <f t="shared" si="3"/>
        <v/>
      </c>
    </row>
    <row r="116" spans="1:29" s="36" customFormat="1" ht="22.5" x14ac:dyDescent="0.25">
      <c r="A116" s="40" t="s">
        <v>279</v>
      </c>
      <c r="B116" s="41" t="s">
        <v>280</v>
      </c>
      <c r="C116" s="42" t="s">
        <v>38</v>
      </c>
      <c r="D116" s="40" t="s">
        <v>32</v>
      </c>
      <c r="E116" s="40" t="s">
        <v>33</v>
      </c>
      <c r="F116" s="40" t="s">
        <v>33</v>
      </c>
      <c r="G116" s="40" t="s">
        <v>39</v>
      </c>
      <c r="H116" s="40"/>
      <c r="I116" s="40"/>
      <c r="J116" s="40"/>
      <c r="K116" s="40"/>
      <c r="L116" s="40"/>
      <c r="M116" s="40" t="s">
        <v>281</v>
      </c>
      <c r="N116" s="40" t="s">
        <v>283</v>
      </c>
      <c r="O116" s="40" t="s">
        <v>36</v>
      </c>
      <c r="P116" s="41" t="s">
        <v>40</v>
      </c>
      <c r="Q116" s="43">
        <v>1671000000</v>
      </c>
      <c r="R116" s="44">
        <v>0</v>
      </c>
      <c r="S116" s="44">
        <v>0</v>
      </c>
      <c r="T116" s="43">
        <v>1671000000</v>
      </c>
      <c r="U116" s="43">
        <v>0</v>
      </c>
      <c r="V116" s="43">
        <v>1671000000</v>
      </c>
      <c r="W116" s="43">
        <v>0</v>
      </c>
      <c r="X116" s="43">
        <v>1159778009</v>
      </c>
      <c r="Y116" s="43">
        <v>1159778009</v>
      </c>
      <c r="Z116" s="43">
        <v>1159778009</v>
      </c>
      <c r="AA116" s="43">
        <v>1159778009</v>
      </c>
      <c r="AB116" s="45">
        <f t="shared" si="2"/>
        <v>0</v>
      </c>
      <c r="AC116" s="45" t="str">
        <f t="shared" si="3"/>
        <v/>
      </c>
    </row>
    <row r="117" spans="1:29" s="36" customFormat="1" ht="22.5" x14ac:dyDescent="0.25">
      <c r="A117" s="40" t="s">
        <v>279</v>
      </c>
      <c r="B117" s="41" t="s">
        <v>280</v>
      </c>
      <c r="C117" s="42" t="s">
        <v>41</v>
      </c>
      <c r="D117" s="40" t="s">
        <v>32</v>
      </c>
      <c r="E117" s="40" t="s">
        <v>33</v>
      </c>
      <c r="F117" s="40" t="s">
        <v>33</v>
      </c>
      <c r="G117" s="40" t="s">
        <v>42</v>
      </c>
      <c r="H117" s="40"/>
      <c r="I117" s="40"/>
      <c r="J117" s="40"/>
      <c r="K117" s="40"/>
      <c r="L117" s="40"/>
      <c r="M117" s="40" t="s">
        <v>281</v>
      </c>
      <c r="N117" s="40" t="s">
        <v>282</v>
      </c>
      <c r="O117" s="40" t="s">
        <v>36</v>
      </c>
      <c r="P117" s="41" t="s">
        <v>43</v>
      </c>
      <c r="Q117" s="43">
        <v>1242000000</v>
      </c>
      <c r="R117" s="44">
        <v>0</v>
      </c>
      <c r="S117" s="44">
        <v>0</v>
      </c>
      <c r="T117" s="43">
        <v>1242000000</v>
      </c>
      <c r="U117" s="43">
        <v>0</v>
      </c>
      <c r="V117" s="43">
        <v>1242000000</v>
      </c>
      <c r="W117" s="43">
        <v>0</v>
      </c>
      <c r="X117" s="43">
        <v>486188151</v>
      </c>
      <c r="Y117" s="43">
        <v>486188151</v>
      </c>
      <c r="Z117" s="43">
        <v>486188151</v>
      </c>
      <c r="AA117" s="43">
        <v>486188151</v>
      </c>
      <c r="AB117" s="45">
        <f t="shared" si="2"/>
        <v>0</v>
      </c>
      <c r="AC117" s="45" t="str">
        <f t="shared" si="3"/>
        <v/>
      </c>
    </row>
    <row r="118" spans="1:29" s="36" customFormat="1" ht="22.5" x14ac:dyDescent="0.25">
      <c r="A118" s="40" t="s">
        <v>279</v>
      </c>
      <c r="B118" s="41" t="s">
        <v>280</v>
      </c>
      <c r="C118" s="42" t="s">
        <v>41</v>
      </c>
      <c r="D118" s="40" t="s">
        <v>32</v>
      </c>
      <c r="E118" s="40" t="s">
        <v>33</v>
      </c>
      <c r="F118" s="40" t="s">
        <v>33</v>
      </c>
      <c r="G118" s="40" t="s">
        <v>42</v>
      </c>
      <c r="H118" s="40"/>
      <c r="I118" s="40"/>
      <c r="J118" s="40"/>
      <c r="K118" s="40"/>
      <c r="L118" s="40"/>
      <c r="M118" s="40" t="s">
        <v>281</v>
      </c>
      <c r="N118" s="40" t="s">
        <v>283</v>
      </c>
      <c r="O118" s="40" t="s">
        <v>36</v>
      </c>
      <c r="P118" s="41" t="s">
        <v>43</v>
      </c>
      <c r="Q118" s="43">
        <v>774000000</v>
      </c>
      <c r="R118" s="44">
        <v>0</v>
      </c>
      <c r="S118" s="44">
        <v>0</v>
      </c>
      <c r="T118" s="43">
        <v>774000000</v>
      </c>
      <c r="U118" s="43">
        <v>0</v>
      </c>
      <c r="V118" s="43">
        <v>774000000</v>
      </c>
      <c r="W118" s="43">
        <v>0</v>
      </c>
      <c r="X118" s="43">
        <v>377723782</v>
      </c>
      <c r="Y118" s="43">
        <v>377723782</v>
      </c>
      <c r="Z118" s="43">
        <v>377723782</v>
      </c>
      <c r="AA118" s="43">
        <v>377723782</v>
      </c>
      <c r="AB118" s="45">
        <f t="shared" si="2"/>
        <v>0</v>
      </c>
      <c r="AC118" s="45" t="str">
        <f t="shared" si="3"/>
        <v/>
      </c>
    </row>
    <row r="119" spans="1:29" s="36" customFormat="1" ht="22.5" x14ac:dyDescent="0.25">
      <c r="A119" s="40" t="s">
        <v>279</v>
      </c>
      <c r="B119" s="41" t="s">
        <v>280</v>
      </c>
      <c r="C119" s="42" t="s">
        <v>44</v>
      </c>
      <c r="D119" s="40" t="s">
        <v>32</v>
      </c>
      <c r="E119" s="40" t="s">
        <v>33</v>
      </c>
      <c r="F119" s="40" t="s">
        <v>33</v>
      </c>
      <c r="G119" s="40" t="s">
        <v>45</v>
      </c>
      <c r="H119" s="40"/>
      <c r="I119" s="40"/>
      <c r="J119" s="40"/>
      <c r="K119" s="40"/>
      <c r="L119" s="40"/>
      <c r="M119" s="40" t="s">
        <v>281</v>
      </c>
      <c r="N119" s="40" t="s">
        <v>283</v>
      </c>
      <c r="O119" s="40" t="s">
        <v>36</v>
      </c>
      <c r="P119" s="41" t="s">
        <v>46</v>
      </c>
      <c r="Q119" s="43">
        <v>968000000</v>
      </c>
      <c r="R119" s="44">
        <v>0</v>
      </c>
      <c r="S119" s="44">
        <v>0</v>
      </c>
      <c r="T119" s="43">
        <v>968000000</v>
      </c>
      <c r="U119" s="43">
        <v>0</v>
      </c>
      <c r="V119" s="43">
        <v>968000000</v>
      </c>
      <c r="W119" s="43">
        <v>0</v>
      </c>
      <c r="X119" s="43">
        <v>0</v>
      </c>
      <c r="Y119" s="43">
        <v>0</v>
      </c>
      <c r="Z119" s="43">
        <v>0</v>
      </c>
      <c r="AA119" s="43">
        <v>0</v>
      </c>
      <c r="AB119" s="45">
        <f t="shared" si="2"/>
        <v>1</v>
      </c>
      <c r="AC119" s="45" t="str">
        <f t="shared" si="3"/>
        <v/>
      </c>
    </row>
    <row r="120" spans="1:29" s="36" customFormat="1" ht="22.5" x14ac:dyDescent="0.25">
      <c r="A120" s="40" t="s">
        <v>279</v>
      </c>
      <c r="B120" s="41" t="s">
        <v>280</v>
      </c>
      <c r="C120" s="42" t="s">
        <v>48</v>
      </c>
      <c r="D120" s="40" t="s">
        <v>32</v>
      </c>
      <c r="E120" s="40" t="s">
        <v>39</v>
      </c>
      <c r="F120" s="40"/>
      <c r="G120" s="40"/>
      <c r="H120" s="40"/>
      <c r="I120" s="40"/>
      <c r="J120" s="40"/>
      <c r="K120" s="40"/>
      <c r="L120" s="40"/>
      <c r="M120" s="40" t="s">
        <v>281</v>
      </c>
      <c r="N120" s="40" t="s">
        <v>282</v>
      </c>
      <c r="O120" s="40" t="s">
        <v>36</v>
      </c>
      <c r="P120" s="41" t="s">
        <v>49</v>
      </c>
      <c r="Q120" s="43">
        <v>2436834000</v>
      </c>
      <c r="R120" s="44">
        <v>94511000</v>
      </c>
      <c r="S120" s="44">
        <v>0</v>
      </c>
      <c r="T120" s="43">
        <v>2531345000</v>
      </c>
      <c r="U120" s="43">
        <v>0</v>
      </c>
      <c r="V120" s="43">
        <v>2288959885.8000002</v>
      </c>
      <c r="W120" s="43">
        <v>242385114.19999999</v>
      </c>
      <c r="X120" s="43">
        <v>1803045195.1700001</v>
      </c>
      <c r="Y120" s="43">
        <v>876312308.82000005</v>
      </c>
      <c r="Z120" s="43">
        <v>853921979.82000005</v>
      </c>
      <c r="AA120" s="43">
        <v>853921979.82000005</v>
      </c>
      <c r="AB120" s="45">
        <f t="shared" si="2"/>
        <v>0</v>
      </c>
      <c r="AC120" s="45" t="str">
        <f t="shared" si="3"/>
        <v/>
      </c>
    </row>
    <row r="121" spans="1:29" s="36" customFormat="1" ht="22.5" x14ac:dyDescent="0.25">
      <c r="A121" s="40" t="s">
        <v>279</v>
      </c>
      <c r="B121" s="41" t="s">
        <v>280</v>
      </c>
      <c r="C121" s="42" t="s">
        <v>48</v>
      </c>
      <c r="D121" s="40" t="s">
        <v>32</v>
      </c>
      <c r="E121" s="40" t="s">
        <v>39</v>
      </c>
      <c r="F121" s="40"/>
      <c r="G121" s="40"/>
      <c r="H121" s="40"/>
      <c r="I121" s="40"/>
      <c r="J121" s="40"/>
      <c r="K121" s="40"/>
      <c r="L121" s="40"/>
      <c r="M121" s="40" t="s">
        <v>281</v>
      </c>
      <c r="N121" s="40" t="s">
        <v>283</v>
      </c>
      <c r="O121" s="40" t="s">
        <v>36</v>
      </c>
      <c r="P121" s="41" t="s">
        <v>49</v>
      </c>
      <c r="Q121" s="43">
        <v>1661166000</v>
      </c>
      <c r="R121" s="44">
        <v>0</v>
      </c>
      <c r="S121" s="44">
        <v>0</v>
      </c>
      <c r="T121" s="43">
        <v>1661166000</v>
      </c>
      <c r="U121" s="43">
        <v>0</v>
      </c>
      <c r="V121" s="43">
        <v>1640308333</v>
      </c>
      <c r="W121" s="43">
        <v>20857667</v>
      </c>
      <c r="X121" s="43">
        <v>1108940862</v>
      </c>
      <c r="Y121" s="43">
        <v>760580488.13999999</v>
      </c>
      <c r="Z121" s="43">
        <v>757498855.13999999</v>
      </c>
      <c r="AA121" s="43">
        <v>757498855.13999999</v>
      </c>
      <c r="AB121" s="45">
        <f t="shared" si="2"/>
        <v>0</v>
      </c>
      <c r="AC121" s="45" t="str">
        <f t="shared" si="3"/>
        <v/>
      </c>
    </row>
    <row r="122" spans="1:29" s="36" customFormat="1" ht="22.5" x14ac:dyDescent="0.25">
      <c r="A122" s="40" t="s">
        <v>279</v>
      </c>
      <c r="B122" s="41" t="s">
        <v>280</v>
      </c>
      <c r="C122" s="42" t="s">
        <v>70</v>
      </c>
      <c r="D122" s="40" t="s">
        <v>32</v>
      </c>
      <c r="E122" s="40" t="s">
        <v>42</v>
      </c>
      <c r="F122" s="40" t="s">
        <v>42</v>
      </c>
      <c r="G122" s="40" t="s">
        <v>33</v>
      </c>
      <c r="H122" s="40" t="s">
        <v>71</v>
      </c>
      <c r="I122" s="40"/>
      <c r="J122" s="40"/>
      <c r="K122" s="40"/>
      <c r="L122" s="40"/>
      <c r="M122" s="40" t="s">
        <v>281</v>
      </c>
      <c r="N122" s="40" t="s">
        <v>282</v>
      </c>
      <c r="O122" s="40" t="s">
        <v>36</v>
      </c>
      <c r="P122" s="41" t="s">
        <v>72</v>
      </c>
      <c r="Q122" s="43">
        <v>1069000000</v>
      </c>
      <c r="R122" s="44">
        <v>0</v>
      </c>
      <c r="S122" s="44">
        <v>0</v>
      </c>
      <c r="T122" s="43">
        <v>1069000000</v>
      </c>
      <c r="U122" s="43">
        <v>0</v>
      </c>
      <c r="V122" s="43">
        <v>1069000000</v>
      </c>
      <c r="W122" s="43">
        <v>0</v>
      </c>
      <c r="X122" s="43">
        <v>0</v>
      </c>
      <c r="Y122" s="43">
        <v>0</v>
      </c>
      <c r="Z122" s="43">
        <v>0</v>
      </c>
      <c r="AA122" s="43">
        <v>0</v>
      </c>
      <c r="AB122" s="45">
        <f t="shared" si="2"/>
        <v>1</v>
      </c>
      <c r="AC122" s="45" t="str">
        <f t="shared" si="3"/>
        <v/>
      </c>
    </row>
    <row r="123" spans="1:29" s="36" customFormat="1" ht="22.5" x14ac:dyDescent="0.25">
      <c r="A123" s="40" t="s">
        <v>279</v>
      </c>
      <c r="B123" s="41" t="s">
        <v>280</v>
      </c>
      <c r="C123" s="42" t="s">
        <v>144</v>
      </c>
      <c r="D123" s="40" t="s">
        <v>32</v>
      </c>
      <c r="E123" s="40" t="s">
        <v>42</v>
      </c>
      <c r="F123" s="40" t="s">
        <v>45</v>
      </c>
      <c r="G123" s="40" t="s">
        <v>39</v>
      </c>
      <c r="H123" s="40" t="s">
        <v>82</v>
      </c>
      <c r="I123" s="40"/>
      <c r="J123" s="40"/>
      <c r="K123" s="40"/>
      <c r="L123" s="40"/>
      <c r="M123" s="40" t="s">
        <v>281</v>
      </c>
      <c r="N123" s="40" t="s">
        <v>283</v>
      </c>
      <c r="O123" s="40" t="s">
        <v>36</v>
      </c>
      <c r="P123" s="41" t="s">
        <v>145</v>
      </c>
      <c r="Q123" s="43">
        <v>55000000</v>
      </c>
      <c r="R123" s="44">
        <v>0</v>
      </c>
      <c r="S123" s="44">
        <v>0</v>
      </c>
      <c r="T123" s="43">
        <v>55000000</v>
      </c>
      <c r="U123" s="43">
        <v>0</v>
      </c>
      <c r="V123" s="43">
        <v>55000000</v>
      </c>
      <c r="W123" s="43">
        <v>0</v>
      </c>
      <c r="X123" s="43">
        <v>46209382</v>
      </c>
      <c r="Y123" s="43">
        <v>46209382</v>
      </c>
      <c r="Z123" s="43">
        <v>46209382</v>
      </c>
      <c r="AA123" s="43">
        <v>46209382</v>
      </c>
      <c r="AB123" s="45">
        <f t="shared" si="2"/>
        <v>0</v>
      </c>
      <c r="AC123" s="45" t="str">
        <f t="shared" si="3"/>
        <v/>
      </c>
    </row>
    <row r="124" spans="1:29" s="36" customFormat="1" ht="22.5" x14ac:dyDescent="0.25">
      <c r="A124" s="40" t="s">
        <v>279</v>
      </c>
      <c r="B124" s="41" t="s">
        <v>280</v>
      </c>
      <c r="C124" s="42" t="s">
        <v>156</v>
      </c>
      <c r="D124" s="40" t="s">
        <v>32</v>
      </c>
      <c r="E124" s="40" t="s">
        <v>42</v>
      </c>
      <c r="F124" s="40" t="s">
        <v>35</v>
      </c>
      <c r="G124" s="40"/>
      <c r="H124" s="40"/>
      <c r="I124" s="40"/>
      <c r="J124" s="40"/>
      <c r="K124" s="40"/>
      <c r="L124" s="40"/>
      <c r="M124" s="40" t="s">
        <v>281</v>
      </c>
      <c r="N124" s="40" t="s">
        <v>282</v>
      </c>
      <c r="O124" s="40" t="s">
        <v>36</v>
      </c>
      <c r="P124" s="41" t="s">
        <v>157</v>
      </c>
      <c r="Q124" s="43">
        <v>257000000</v>
      </c>
      <c r="R124" s="44">
        <v>0</v>
      </c>
      <c r="S124" s="44">
        <v>0</v>
      </c>
      <c r="T124" s="43">
        <v>257000000</v>
      </c>
      <c r="U124" s="43">
        <v>0</v>
      </c>
      <c r="V124" s="43">
        <v>163000000</v>
      </c>
      <c r="W124" s="43">
        <v>94000000</v>
      </c>
      <c r="X124" s="43">
        <v>0</v>
      </c>
      <c r="Y124" s="43">
        <v>0</v>
      </c>
      <c r="Z124" s="43">
        <v>0</v>
      </c>
      <c r="AA124" s="43">
        <v>0</v>
      </c>
      <c r="AB124" s="45">
        <f t="shared" si="2"/>
        <v>0</v>
      </c>
      <c r="AC124" s="45" t="str">
        <f t="shared" si="3"/>
        <v/>
      </c>
    </row>
    <row r="125" spans="1:29" s="36" customFormat="1" ht="22.5" x14ac:dyDescent="0.25">
      <c r="A125" s="40" t="s">
        <v>279</v>
      </c>
      <c r="B125" s="41" t="s">
        <v>280</v>
      </c>
      <c r="C125" s="42" t="s">
        <v>173</v>
      </c>
      <c r="D125" s="40" t="s">
        <v>32</v>
      </c>
      <c r="E125" s="40" t="s">
        <v>154</v>
      </c>
      <c r="F125" s="40" t="s">
        <v>33</v>
      </c>
      <c r="G125" s="40"/>
      <c r="H125" s="40"/>
      <c r="I125" s="40"/>
      <c r="J125" s="40"/>
      <c r="K125" s="40"/>
      <c r="L125" s="40"/>
      <c r="M125" s="40" t="s">
        <v>281</v>
      </c>
      <c r="N125" s="40" t="s">
        <v>282</v>
      </c>
      <c r="O125" s="40" t="s">
        <v>36</v>
      </c>
      <c r="P125" s="41" t="s">
        <v>174</v>
      </c>
      <c r="Q125" s="43">
        <v>351000000</v>
      </c>
      <c r="R125" s="44">
        <v>0</v>
      </c>
      <c r="S125" s="44">
        <v>94511000</v>
      </c>
      <c r="T125" s="43">
        <v>256489000</v>
      </c>
      <c r="U125" s="43">
        <v>0</v>
      </c>
      <c r="V125" s="43">
        <v>256489000</v>
      </c>
      <c r="W125" s="43">
        <v>0</v>
      </c>
      <c r="X125" s="43">
        <v>253679000</v>
      </c>
      <c r="Y125" s="43">
        <v>253679000</v>
      </c>
      <c r="Z125" s="43">
        <v>253679000</v>
      </c>
      <c r="AA125" s="43">
        <v>253679000</v>
      </c>
      <c r="AB125" s="45">
        <f t="shared" si="2"/>
        <v>0</v>
      </c>
      <c r="AC125" s="45" t="str">
        <f t="shared" si="3"/>
        <v/>
      </c>
    </row>
    <row r="126" spans="1:29" s="36" customFormat="1" ht="22.5" x14ac:dyDescent="0.25">
      <c r="A126" s="40" t="s">
        <v>279</v>
      </c>
      <c r="B126" s="41" t="s">
        <v>280</v>
      </c>
      <c r="C126" s="42" t="s">
        <v>177</v>
      </c>
      <c r="D126" s="40" t="s">
        <v>32</v>
      </c>
      <c r="E126" s="40" t="s">
        <v>154</v>
      </c>
      <c r="F126" s="40" t="s">
        <v>45</v>
      </c>
      <c r="G126" s="40" t="s">
        <v>33</v>
      </c>
      <c r="H126" s="40"/>
      <c r="I126" s="40"/>
      <c r="J126" s="40"/>
      <c r="K126" s="40"/>
      <c r="L126" s="40"/>
      <c r="M126" s="40" t="s">
        <v>281</v>
      </c>
      <c r="N126" s="40" t="s">
        <v>282</v>
      </c>
      <c r="O126" s="40" t="s">
        <v>36</v>
      </c>
      <c r="P126" s="41" t="s">
        <v>178</v>
      </c>
      <c r="Q126" s="43">
        <v>173000000</v>
      </c>
      <c r="R126" s="44">
        <v>0</v>
      </c>
      <c r="S126" s="44">
        <v>0</v>
      </c>
      <c r="T126" s="43">
        <v>173000000</v>
      </c>
      <c r="U126" s="43">
        <v>0</v>
      </c>
      <c r="V126" s="43">
        <v>0</v>
      </c>
      <c r="W126" s="43">
        <v>173000000</v>
      </c>
      <c r="X126" s="43">
        <v>0</v>
      </c>
      <c r="Y126" s="43">
        <v>0</v>
      </c>
      <c r="Z126" s="43">
        <v>0</v>
      </c>
      <c r="AA126" s="43">
        <v>0</v>
      </c>
      <c r="AB126" s="45">
        <f t="shared" si="2"/>
        <v>0</v>
      </c>
      <c r="AC126" s="45" t="str">
        <f t="shared" si="3"/>
        <v/>
      </c>
    </row>
    <row r="127" spans="1:29" s="36" customFormat="1" ht="22.5" x14ac:dyDescent="0.25">
      <c r="A127" s="40" t="s">
        <v>279</v>
      </c>
      <c r="B127" s="41" t="s">
        <v>280</v>
      </c>
      <c r="C127" s="42" t="s">
        <v>414</v>
      </c>
      <c r="D127" s="40" t="s">
        <v>183</v>
      </c>
      <c r="E127" s="40" t="s">
        <v>260</v>
      </c>
      <c r="F127" s="40" t="s">
        <v>185</v>
      </c>
      <c r="G127" s="40" t="s">
        <v>251</v>
      </c>
      <c r="H127" s="40" t="s">
        <v>369</v>
      </c>
      <c r="I127" s="40"/>
      <c r="J127" s="40"/>
      <c r="K127" s="40"/>
      <c r="L127" s="40"/>
      <c r="M127" s="40" t="s">
        <v>281</v>
      </c>
      <c r="N127" s="40" t="s">
        <v>282</v>
      </c>
      <c r="O127" s="40" t="s">
        <v>36</v>
      </c>
      <c r="P127" s="41" t="s">
        <v>370</v>
      </c>
      <c r="Q127" s="43">
        <v>4418047540</v>
      </c>
      <c r="R127" s="44">
        <v>0</v>
      </c>
      <c r="S127" s="44">
        <v>0</v>
      </c>
      <c r="T127" s="43">
        <v>4418047540</v>
      </c>
      <c r="U127" s="43">
        <v>0</v>
      </c>
      <c r="V127" s="43">
        <v>4259793583</v>
      </c>
      <c r="W127" s="43">
        <v>158253957</v>
      </c>
      <c r="X127" s="43">
        <v>3360009913</v>
      </c>
      <c r="Y127" s="43">
        <v>1892398187</v>
      </c>
      <c r="Z127" s="43">
        <v>1887698187</v>
      </c>
      <c r="AA127" s="43">
        <v>1887698187</v>
      </c>
      <c r="AB127" s="45">
        <f t="shared" si="2"/>
        <v>0</v>
      </c>
      <c r="AC127" s="45" t="str">
        <f t="shared" si="3"/>
        <v/>
      </c>
    </row>
    <row r="128" spans="1:29" s="36" customFormat="1" ht="22.5" x14ac:dyDescent="0.25">
      <c r="A128" s="40" t="s">
        <v>279</v>
      </c>
      <c r="B128" s="41" t="s">
        <v>280</v>
      </c>
      <c r="C128" s="42" t="s">
        <v>415</v>
      </c>
      <c r="D128" s="40" t="s">
        <v>183</v>
      </c>
      <c r="E128" s="40" t="s">
        <v>217</v>
      </c>
      <c r="F128" s="40" t="s">
        <v>185</v>
      </c>
      <c r="G128" s="40" t="s">
        <v>248</v>
      </c>
      <c r="H128" s="40" t="s">
        <v>369</v>
      </c>
      <c r="I128" s="40"/>
      <c r="J128" s="40"/>
      <c r="K128" s="40"/>
      <c r="L128" s="40"/>
      <c r="M128" s="40" t="s">
        <v>281</v>
      </c>
      <c r="N128" s="40" t="s">
        <v>282</v>
      </c>
      <c r="O128" s="40" t="s">
        <v>36</v>
      </c>
      <c r="P128" s="41" t="s">
        <v>370</v>
      </c>
      <c r="Q128" s="43">
        <v>2060000000</v>
      </c>
      <c r="R128" s="44">
        <v>0</v>
      </c>
      <c r="S128" s="44">
        <v>0</v>
      </c>
      <c r="T128" s="43">
        <v>2060000000</v>
      </c>
      <c r="U128" s="43">
        <v>0</v>
      </c>
      <c r="V128" s="43">
        <v>1832471922</v>
      </c>
      <c r="W128" s="43">
        <v>227528078</v>
      </c>
      <c r="X128" s="43">
        <v>1727414979</v>
      </c>
      <c r="Y128" s="43">
        <v>976723940.95000005</v>
      </c>
      <c r="Z128" s="43">
        <v>976723940.95000005</v>
      </c>
      <c r="AA128" s="43">
        <v>976723940.95000005</v>
      </c>
      <c r="AB128" s="45">
        <f t="shared" si="2"/>
        <v>0</v>
      </c>
      <c r="AC128" s="45" t="str">
        <f t="shared" si="3"/>
        <v>M</v>
      </c>
    </row>
    <row r="129" spans="1:29" s="36" customFormat="1" ht="22.5" x14ac:dyDescent="0.25">
      <c r="A129" s="40" t="s">
        <v>279</v>
      </c>
      <c r="B129" s="41" t="s">
        <v>280</v>
      </c>
      <c r="C129" s="42" t="s">
        <v>416</v>
      </c>
      <c r="D129" s="40" t="s">
        <v>183</v>
      </c>
      <c r="E129" s="40" t="s">
        <v>217</v>
      </c>
      <c r="F129" s="40" t="s">
        <v>185</v>
      </c>
      <c r="G129" s="40" t="s">
        <v>251</v>
      </c>
      <c r="H129" s="40" t="s">
        <v>369</v>
      </c>
      <c r="I129" s="40"/>
      <c r="J129" s="40"/>
      <c r="K129" s="40"/>
      <c r="L129" s="40"/>
      <c r="M129" s="40" t="s">
        <v>281</v>
      </c>
      <c r="N129" s="40" t="s">
        <v>282</v>
      </c>
      <c r="O129" s="40" t="s">
        <v>36</v>
      </c>
      <c r="P129" s="41" t="s">
        <v>370</v>
      </c>
      <c r="Q129" s="43">
        <v>3521952460</v>
      </c>
      <c r="R129" s="44">
        <v>0</v>
      </c>
      <c r="S129" s="44">
        <v>0</v>
      </c>
      <c r="T129" s="43">
        <v>3521952460</v>
      </c>
      <c r="U129" s="43">
        <v>0</v>
      </c>
      <c r="V129" s="43">
        <v>2851693884</v>
      </c>
      <c r="W129" s="43">
        <v>670258576</v>
      </c>
      <c r="X129" s="43">
        <v>2548539583</v>
      </c>
      <c r="Y129" s="43">
        <v>1729152768</v>
      </c>
      <c r="Z129" s="43">
        <v>1729152768</v>
      </c>
      <c r="AA129" s="43">
        <v>1729152768</v>
      </c>
      <c r="AB129" s="45">
        <f t="shared" si="2"/>
        <v>0</v>
      </c>
      <c r="AC129" s="45" t="str">
        <f t="shared" si="3"/>
        <v/>
      </c>
    </row>
    <row r="130" spans="1:29" s="36" customFormat="1" ht="45" x14ac:dyDescent="0.25">
      <c r="A130" s="40" t="s">
        <v>298</v>
      </c>
      <c r="B130" s="41" t="s">
        <v>299</v>
      </c>
      <c r="C130" s="42" t="s">
        <v>31</v>
      </c>
      <c r="D130" s="40" t="s">
        <v>32</v>
      </c>
      <c r="E130" s="40" t="s">
        <v>33</v>
      </c>
      <c r="F130" s="40" t="s">
        <v>33</v>
      </c>
      <c r="G130" s="40" t="s">
        <v>33</v>
      </c>
      <c r="H130" s="40"/>
      <c r="I130" s="40"/>
      <c r="J130" s="40"/>
      <c r="K130" s="40"/>
      <c r="L130" s="40"/>
      <c r="M130" s="40" t="s">
        <v>34</v>
      </c>
      <c r="N130" s="40" t="s">
        <v>35</v>
      </c>
      <c r="O130" s="40" t="s">
        <v>36</v>
      </c>
      <c r="P130" s="41" t="s">
        <v>37</v>
      </c>
      <c r="Q130" s="43">
        <v>2192979000000</v>
      </c>
      <c r="R130" s="44">
        <v>0</v>
      </c>
      <c r="S130" s="44">
        <v>0</v>
      </c>
      <c r="T130" s="43">
        <v>2192979000000</v>
      </c>
      <c r="U130" s="43">
        <v>450000000000</v>
      </c>
      <c r="V130" s="43">
        <v>1649844865451</v>
      </c>
      <c r="W130" s="43">
        <v>93134134549</v>
      </c>
      <c r="X130" s="43">
        <v>851202546353</v>
      </c>
      <c r="Y130" s="43">
        <v>849997089438</v>
      </c>
      <c r="Z130" s="43">
        <v>848770106964</v>
      </c>
      <c r="AA130" s="43">
        <v>848770106964</v>
      </c>
      <c r="AB130" s="45">
        <f t="shared" si="2"/>
        <v>0</v>
      </c>
      <c r="AC130" s="45" t="str">
        <f t="shared" si="3"/>
        <v/>
      </c>
    </row>
    <row r="131" spans="1:29" s="36" customFormat="1" ht="45" x14ac:dyDescent="0.25">
      <c r="A131" s="40" t="s">
        <v>298</v>
      </c>
      <c r="B131" s="41" t="s">
        <v>299</v>
      </c>
      <c r="C131" s="42" t="s">
        <v>38</v>
      </c>
      <c r="D131" s="40" t="s">
        <v>32</v>
      </c>
      <c r="E131" s="40" t="s">
        <v>33</v>
      </c>
      <c r="F131" s="40" t="s">
        <v>33</v>
      </c>
      <c r="G131" s="40" t="s">
        <v>39</v>
      </c>
      <c r="H131" s="40"/>
      <c r="I131" s="40"/>
      <c r="J131" s="40"/>
      <c r="K131" s="40"/>
      <c r="L131" s="40"/>
      <c r="M131" s="40" t="s">
        <v>34</v>
      </c>
      <c r="N131" s="40" t="s">
        <v>35</v>
      </c>
      <c r="O131" s="40" t="s">
        <v>36</v>
      </c>
      <c r="P131" s="41" t="s">
        <v>40</v>
      </c>
      <c r="Q131" s="43">
        <v>815646000000</v>
      </c>
      <c r="R131" s="44">
        <v>0</v>
      </c>
      <c r="S131" s="44">
        <v>417000000</v>
      </c>
      <c r="T131" s="43">
        <v>815229000000</v>
      </c>
      <c r="U131" s="43">
        <v>220000000000</v>
      </c>
      <c r="V131" s="43">
        <v>592450613998</v>
      </c>
      <c r="W131" s="43">
        <v>2778386002</v>
      </c>
      <c r="X131" s="43">
        <v>310082081388</v>
      </c>
      <c r="Y131" s="43">
        <v>310063320318</v>
      </c>
      <c r="Z131" s="43">
        <v>299227916746</v>
      </c>
      <c r="AA131" s="43">
        <v>266882882207</v>
      </c>
      <c r="AB131" s="45">
        <f t="shared" si="2"/>
        <v>0</v>
      </c>
      <c r="AC131" s="45" t="str">
        <f t="shared" si="3"/>
        <v/>
      </c>
    </row>
    <row r="132" spans="1:29" s="36" customFormat="1" ht="45" x14ac:dyDescent="0.25">
      <c r="A132" s="40" t="s">
        <v>298</v>
      </c>
      <c r="B132" s="41" t="s">
        <v>299</v>
      </c>
      <c r="C132" s="42" t="s">
        <v>41</v>
      </c>
      <c r="D132" s="40" t="s">
        <v>32</v>
      </c>
      <c r="E132" s="40" t="s">
        <v>33</v>
      </c>
      <c r="F132" s="40" t="s">
        <v>33</v>
      </c>
      <c r="G132" s="40" t="s">
        <v>42</v>
      </c>
      <c r="H132" s="40"/>
      <c r="I132" s="40"/>
      <c r="J132" s="40"/>
      <c r="K132" s="40"/>
      <c r="L132" s="40"/>
      <c r="M132" s="40" t="s">
        <v>34</v>
      </c>
      <c r="N132" s="40" t="s">
        <v>35</v>
      </c>
      <c r="O132" s="40" t="s">
        <v>36</v>
      </c>
      <c r="P132" s="41" t="s">
        <v>43</v>
      </c>
      <c r="Q132" s="43">
        <v>839660000000</v>
      </c>
      <c r="R132" s="44">
        <v>0</v>
      </c>
      <c r="S132" s="44">
        <v>100000000000</v>
      </c>
      <c r="T132" s="43">
        <v>739660000000</v>
      </c>
      <c r="U132" s="43">
        <v>230000000000</v>
      </c>
      <c r="V132" s="43">
        <v>509651895017</v>
      </c>
      <c r="W132" s="43">
        <v>8104983</v>
      </c>
      <c r="X132" s="43">
        <v>273058567569</v>
      </c>
      <c r="Y132" s="43">
        <v>273022966595</v>
      </c>
      <c r="Z132" s="43">
        <v>272147752551</v>
      </c>
      <c r="AA132" s="43">
        <v>272147752551</v>
      </c>
      <c r="AB132" s="45">
        <f t="shared" si="2"/>
        <v>0</v>
      </c>
      <c r="AC132" s="45" t="str">
        <f t="shared" si="3"/>
        <v/>
      </c>
    </row>
    <row r="133" spans="1:29" s="36" customFormat="1" ht="45" x14ac:dyDescent="0.25">
      <c r="A133" s="40" t="s">
        <v>298</v>
      </c>
      <c r="B133" s="41" t="s">
        <v>299</v>
      </c>
      <c r="C133" s="42" t="s">
        <v>301</v>
      </c>
      <c r="D133" s="40" t="s">
        <v>32</v>
      </c>
      <c r="E133" s="40" t="s">
        <v>33</v>
      </c>
      <c r="F133" s="40" t="s">
        <v>39</v>
      </c>
      <c r="G133" s="40" t="s">
        <v>39</v>
      </c>
      <c r="H133" s="40"/>
      <c r="I133" s="40"/>
      <c r="J133" s="40"/>
      <c r="K133" s="40"/>
      <c r="L133" s="40"/>
      <c r="M133" s="40" t="s">
        <v>34</v>
      </c>
      <c r="N133" s="40" t="s">
        <v>35</v>
      </c>
      <c r="O133" s="40" t="s">
        <v>36</v>
      </c>
      <c r="P133" s="41" t="s">
        <v>40</v>
      </c>
      <c r="Q133" s="43">
        <v>0</v>
      </c>
      <c r="R133" s="44">
        <v>417000000</v>
      </c>
      <c r="S133" s="44">
        <v>0</v>
      </c>
      <c r="T133" s="43">
        <v>417000000</v>
      </c>
      <c r="U133" s="43">
        <v>0</v>
      </c>
      <c r="V133" s="43">
        <v>363100000</v>
      </c>
      <c r="W133" s="43">
        <v>53900000</v>
      </c>
      <c r="X133" s="43">
        <v>55867000</v>
      </c>
      <c r="Y133" s="43">
        <v>55867000</v>
      </c>
      <c r="Z133" s="43">
        <v>55867000</v>
      </c>
      <c r="AA133" s="43">
        <v>55867000</v>
      </c>
      <c r="AB133" s="45">
        <f t="shared" ref="AB133:AB196" si="4">+VLOOKUP(C133,parametrizacion,16,0)</f>
        <v>0</v>
      </c>
      <c r="AC133" s="45" t="str">
        <f t="shared" ref="AC133:AC196" si="5">+VLOOKUP(C133,parametrizacion,17,0)</f>
        <v/>
      </c>
    </row>
    <row r="134" spans="1:29" s="36" customFormat="1" ht="45" x14ac:dyDescent="0.25">
      <c r="A134" s="40" t="s">
        <v>298</v>
      </c>
      <c r="B134" s="41" t="s">
        <v>299</v>
      </c>
      <c r="C134" s="42" t="s">
        <v>302</v>
      </c>
      <c r="D134" s="40" t="s">
        <v>32</v>
      </c>
      <c r="E134" s="40" t="s">
        <v>33</v>
      </c>
      <c r="F134" s="40" t="s">
        <v>39</v>
      </c>
      <c r="G134" s="40" t="s">
        <v>42</v>
      </c>
      <c r="H134" s="40"/>
      <c r="I134" s="40"/>
      <c r="J134" s="40"/>
      <c r="K134" s="40"/>
      <c r="L134" s="40"/>
      <c r="M134" s="40" t="s">
        <v>34</v>
      </c>
      <c r="N134" s="40" t="s">
        <v>35</v>
      </c>
      <c r="O134" s="40" t="s">
        <v>36</v>
      </c>
      <c r="P134" s="41" t="s">
        <v>43</v>
      </c>
      <c r="Q134" s="43">
        <v>2002000000</v>
      </c>
      <c r="R134" s="44">
        <v>0</v>
      </c>
      <c r="S134" s="44">
        <v>0</v>
      </c>
      <c r="T134" s="43">
        <v>2002000000</v>
      </c>
      <c r="U134" s="43">
        <v>0</v>
      </c>
      <c r="V134" s="43">
        <v>1850902897</v>
      </c>
      <c r="W134" s="43">
        <v>151097103</v>
      </c>
      <c r="X134" s="43">
        <v>730581197</v>
      </c>
      <c r="Y134" s="43">
        <v>730581197</v>
      </c>
      <c r="Z134" s="43">
        <v>730581197</v>
      </c>
      <c r="AA134" s="43">
        <v>730581197</v>
      </c>
      <c r="AB134" s="45">
        <f t="shared" si="4"/>
        <v>0</v>
      </c>
      <c r="AC134" s="45" t="str">
        <f t="shared" si="5"/>
        <v/>
      </c>
    </row>
    <row r="135" spans="1:29" s="36" customFormat="1" ht="45" x14ac:dyDescent="0.25">
      <c r="A135" s="40" t="s">
        <v>298</v>
      </c>
      <c r="B135" s="41" t="s">
        <v>299</v>
      </c>
      <c r="C135" s="42" t="s">
        <v>48</v>
      </c>
      <c r="D135" s="40" t="s">
        <v>32</v>
      </c>
      <c r="E135" s="40" t="s">
        <v>39</v>
      </c>
      <c r="F135" s="40"/>
      <c r="G135" s="40"/>
      <c r="H135" s="40"/>
      <c r="I135" s="40"/>
      <c r="J135" s="40"/>
      <c r="K135" s="40"/>
      <c r="L135" s="40"/>
      <c r="M135" s="40" t="s">
        <v>34</v>
      </c>
      <c r="N135" s="40" t="s">
        <v>35</v>
      </c>
      <c r="O135" s="40" t="s">
        <v>36</v>
      </c>
      <c r="P135" s="41" t="s">
        <v>49</v>
      </c>
      <c r="Q135" s="43">
        <v>331865000000</v>
      </c>
      <c r="R135" s="44">
        <v>100000000000</v>
      </c>
      <c r="S135" s="44">
        <v>0</v>
      </c>
      <c r="T135" s="43">
        <v>431865000000</v>
      </c>
      <c r="U135" s="43">
        <v>0</v>
      </c>
      <c r="V135" s="43">
        <v>372425300779.28003</v>
      </c>
      <c r="W135" s="43">
        <v>59439699220.720001</v>
      </c>
      <c r="X135" s="43">
        <v>302502912906.13</v>
      </c>
      <c r="Y135" s="43">
        <v>142223831858.64999</v>
      </c>
      <c r="Z135" s="43">
        <v>140851002886.45001</v>
      </c>
      <c r="AA135" s="43">
        <v>140751924517.92001</v>
      </c>
      <c r="AB135" s="45">
        <f t="shared" si="4"/>
        <v>0</v>
      </c>
      <c r="AC135" s="45" t="str">
        <f t="shared" si="5"/>
        <v/>
      </c>
    </row>
    <row r="136" spans="1:29" s="36" customFormat="1" ht="45" x14ac:dyDescent="0.25">
      <c r="A136" s="40" t="s">
        <v>298</v>
      </c>
      <c r="B136" s="41" t="s">
        <v>299</v>
      </c>
      <c r="C136" s="42" t="s">
        <v>48</v>
      </c>
      <c r="D136" s="40" t="s">
        <v>32</v>
      </c>
      <c r="E136" s="40" t="s">
        <v>39</v>
      </c>
      <c r="F136" s="40"/>
      <c r="G136" s="40"/>
      <c r="H136" s="40"/>
      <c r="I136" s="40"/>
      <c r="J136" s="40"/>
      <c r="K136" s="40"/>
      <c r="L136" s="40"/>
      <c r="M136" s="40" t="s">
        <v>281</v>
      </c>
      <c r="N136" s="40" t="s">
        <v>282</v>
      </c>
      <c r="O136" s="40" t="s">
        <v>36</v>
      </c>
      <c r="P136" s="41" t="s">
        <v>49</v>
      </c>
      <c r="Q136" s="43">
        <v>12822000000</v>
      </c>
      <c r="R136" s="44">
        <v>0</v>
      </c>
      <c r="S136" s="44">
        <v>0</v>
      </c>
      <c r="T136" s="43">
        <v>12822000000</v>
      </c>
      <c r="U136" s="43">
        <v>0</v>
      </c>
      <c r="V136" s="43">
        <v>2717765948</v>
      </c>
      <c r="W136" s="43">
        <v>10104234052</v>
      </c>
      <c r="X136" s="43">
        <v>461424220</v>
      </c>
      <c r="Y136" s="43">
        <v>140470850</v>
      </c>
      <c r="Z136" s="43">
        <v>140470850</v>
      </c>
      <c r="AA136" s="43">
        <v>140470850</v>
      </c>
      <c r="AB136" s="45">
        <f t="shared" si="4"/>
        <v>0</v>
      </c>
      <c r="AC136" s="45" t="str">
        <f t="shared" si="5"/>
        <v/>
      </c>
    </row>
    <row r="137" spans="1:29" s="36" customFormat="1" ht="45" x14ac:dyDescent="0.25">
      <c r="A137" s="40" t="s">
        <v>298</v>
      </c>
      <c r="B137" s="41" t="s">
        <v>299</v>
      </c>
      <c r="C137" s="42" t="s">
        <v>48</v>
      </c>
      <c r="D137" s="40" t="s">
        <v>32</v>
      </c>
      <c r="E137" s="40" t="s">
        <v>39</v>
      </c>
      <c r="F137" s="40"/>
      <c r="G137" s="40"/>
      <c r="H137" s="40"/>
      <c r="I137" s="40"/>
      <c r="J137" s="40"/>
      <c r="K137" s="40"/>
      <c r="L137" s="40"/>
      <c r="M137" s="40" t="s">
        <v>281</v>
      </c>
      <c r="N137" s="40" t="s">
        <v>283</v>
      </c>
      <c r="O137" s="40" t="s">
        <v>36</v>
      </c>
      <c r="P137" s="41" t="s">
        <v>49</v>
      </c>
      <c r="Q137" s="43">
        <v>4635532000</v>
      </c>
      <c r="R137" s="44">
        <v>0</v>
      </c>
      <c r="S137" s="44">
        <v>0</v>
      </c>
      <c r="T137" s="43">
        <v>4635532000</v>
      </c>
      <c r="U137" s="43">
        <v>0</v>
      </c>
      <c r="V137" s="43">
        <v>1959988783</v>
      </c>
      <c r="W137" s="43">
        <v>2675543217</v>
      </c>
      <c r="X137" s="43">
        <v>2261039</v>
      </c>
      <c r="Y137" s="43">
        <v>2261039</v>
      </c>
      <c r="Z137" s="43">
        <v>2261039</v>
      </c>
      <c r="AA137" s="43">
        <v>2261039</v>
      </c>
      <c r="AB137" s="45">
        <f t="shared" si="4"/>
        <v>0</v>
      </c>
      <c r="AC137" s="45" t="str">
        <f t="shared" si="5"/>
        <v/>
      </c>
    </row>
    <row r="138" spans="1:29" s="36" customFormat="1" ht="45" x14ac:dyDescent="0.25">
      <c r="A138" s="40" t="s">
        <v>298</v>
      </c>
      <c r="B138" s="41" t="s">
        <v>299</v>
      </c>
      <c r="C138" s="42" t="s">
        <v>53</v>
      </c>
      <c r="D138" s="40" t="s">
        <v>32</v>
      </c>
      <c r="E138" s="40" t="s">
        <v>42</v>
      </c>
      <c r="F138" s="40" t="s">
        <v>39</v>
      </c>
      <c r="G138" s="40" t="s">
        <v>39</v>
      </c>
      <c r="H138" s="40"/>
      <c r="I138" s="40"/>
      <c r="J138" s="40"/>
      <c r="K138" s="40"/>
      <c r="L138" s="40"/>
      <c r="M138" s="40" t="s">
        <v>34</v>
      </c>
      <c r="N138" s="40" t="s">
        <v>35</v>
      </c>
      <c r="O138" s="40" t="s">
        <v>36</v>
      </c>
      <c r="P138" s="41" t="s">
        <v>54</v>
      </c>
      <c r="Q138" s="43">
        <v>900000000</v>
      </c>
      <c r="R138" s="44">
        <v>0</v>
      </c>
      <c r="S138" s="44">
        <v>0</v>
      </c>
      <c r="T138" s="43">
        <v>900000000</v>
      </c>
      <c r="U138" s="43">
        <v>0</v>
      </c>
      <c r="V138" s="43">
        <v>162400000</v>
      </c>
      <c r="W138" s="43">
        <v>737600000</v>
      </c>
      <c r="X138" s="43">
        <v>162400000</v>
      </c>
      <c r="Y138" s="43">
        <v>21816604</v>
      </c>
      <c r="Z138" s="43">
        <v>21816604</v>
      </c>
      <c r="AA138" s="43">
        <v>21816604</v>
      </c>
      <c r="AB138" s="45">
        <f t="shared" si="4"/>
        <v>0</v>
      </c>
      <c r="AC138" s="45" t="str">
        <f t="shared" si="5"/>
        <v/>
      </c>
    </row>
    <row r="139" spans="1:29" s="36" customFormat="1" ht="45" x14ac:dyDescent="0.25">
      <c r="A139" s="40" t="s">
        <v>298</v>
      </c>
      <c r="B139" s="41" t="s">
        <v>299</v>
      </c>
      <c r="C139" s="42" t="s">
        <v>70</v>
      </c>
      <c r="D139" s="40" t="s">
        <v>32</v>
      </c>
      <c r="E139" s="40" t="s">
        <v>42</v>
      </c>
      <c r="F139" s="40" t="s">
        <v>42</v>
      </c>
      <c r="G139" s="40" t="s">
        <v>33</v>
      </c>
      <c r="H139" s="40" t="s">
        <v>71</v>
      </c>
      <c r="I139" s="40"/>
      <c r="J139" s="40"/>
      <c r="K139" s="40"/>
      <c r="L139" s="40"/>
      <c r="M139" s="40" t="s">
        <v>34</v>
      </c>
      <c r="N139" s="40" t="s">
        <v>35</v>
      </c>
      <c r="O139" s="40" t="s">
        <v>36</v>
      </c>
      <c r="P139" s="41" t="s">
        <v>72</v>
      </c>
      <c r="Q139" s="43">
        <v>57442000000</v>
      </c>
      <c r="R139" s="44">
        <v>0</v>
      </c>
      <c r="S139" s="44">
        <v>0</v>
      </c>
      <c r="T139" s="43">
        <v>57442000000</v>
      </c>
      <c r="U139" s="43">
        <v>57442000000</v>
      </c>
      <c r="V139" s="43">
        <v>0</v>
      </c>
      <c r="W139" s="43">
        <v>0</v>
      </c>
      <c r="X139" s="43">
        <v>0</v>
      </c>
      <c r="Y139" s="43">
        <v>0</v>
      </c>
      <c r="Z139" s="43">
        <v>0</v>
      </c>
      <c r="AA139" s="43">
        <v>0</v>
      </c>
      <c r="AB139" s="45">
        <f t="shared" si="4"/>
        <v>1</v>
      </c>
      <c r="AC139" s="45" t="str">
        <f t="shared" si="5"/>
        <v/>
      </c>
    </row>
    <row r="140" spans="1:29" s="36" customFormat="1" ht="45" x14ac:dyDescent="0.25">
      <c r="A140" s="40" t="s">
        <v>298</v>
      </c>
      <c r="B140" s="41" t="s">
        <v>299</v>
      </c>
      <c r="C140" s="42" t="s">
        <v>144</v>
      </c>
      <c r="D140" s="40" t="s">
        <v>32</v>
      </c>
      <c r="E140" s="40" t="s">
        <v>42</v>
      </c>
      <c r="F140" s="40" t="s">
        <v>45</v>
      </c>
      <c r="G140" s="40" t="s">
        <v>39</v>
      </c>
      <c r="H140" s="40" t="s">
        <v>82</v>
      </c>
      <c r="I140" s="40"/>
      <c r="J140" s="40"/>
      <c r="K140" s="40"/>
      <c r="L140" s="40"/>
      <c r="M140" s="40" t="s">
        <v>34</v>
      </c>
      <c r="N140" s="40" t="s">
        <v>35</v>
      </c>
      <c r="O140" s="40" t="s">
        <v>36</v>
      </c>
      <c r="P140" s="41" t="s">
        <v>145</v>
      </c>
      <c r="Q140" s="43">
        <v>21378000000</v>
      </c>
      <c r="R140" s="44">
        <v>0</v>
      </c>
      <c r="S140" s="44">
        <v>0</v>
      </c>
      <c r="T140" s="43">
        <v>21378000000</v>
      </c>
      <c r="U140" s="43">
        <v>0</v>
      </c>
      <c r="V140" s="43">
        <v>12173074926</v>
      </c>
      <c r="W140" s="43">
        <v>9204925074</v>
      </c>
      <c r="X140" s="43">
        <v>6225205274.75</v>
      </c>
      <c r="Y140" s="43">
        <v>5154582990.75</v>
      </c>
      <c r="Z140" s="43">
        <v>5152408640.75</v>
      </c>
      <c r="AA140" s="43">
        <v>5152408640.75</v>
      </c>
      <c r="AB140" s="45">
        <f t="shared" si="4"/>
        <v>0</v>
      </c>
      <c r="AC140" s="45" t="str">
        <f t="shared" si="5"/>
        <v/>
      </c>
    </row>
    <row r="141" spans="1:29" s="36" customFormat="1" ht="45" x14ac:dyDescent="0.25">
      <c r="A141" s="40" t="s">
        <v>298</v>
      </c>
      <c r="B141" s="41" t="s">
        <v>299</v>
      </c>
      <c r="C141" s="42" t="s">
        <v>156</v>
      </c>
      <c r="D141" s="40" t="s">
        <v>32</v>
      </c>
      <c r="E141" s="40" t="s">
        <v>42</v>
      </c>
      <c r="F141" s="40" t="s">
        <v>35</v>
      </c>
      <c r="G141" s="40"/>
      <c r="H141" s="40"/>
      <c r="I141" s="40"/>
      <c r="J141" s="40"/>
      <c r="K141" s="40"/>
      <c r="L141" s="40"/>
      <c r="M141" s="40" t="s">
        <v>34</v>
      </c>
      <c r="N141" s="40" t="s">
        <v>35</v>
      </c>
      <c r="O141" s="40" t="s">
        <v>36</v>
      </c>
      <c r="P141" s="41" t="s">
        <v>157</v>
      </c>
      <c r="Q141" s="43">
        <v>10000000000</v>
      </c>
      <c r="R141" s="44">
        <v>0</v>
      </c>
      <c r="S141" s="44">
        <v>0</v>
      </c>
      <c r="T141" s="43">
        <v>10000000000</v>
      </c>
      <c r="U141" s="43">
        <v>0</v>
      </c>
      <c r="V141" s="43">
        <v>3750795052</v>
      </c>
      <c r="W141" s="43">
        <v>6249204948</v>
      </c>
      <c r="X141" s="43">
        <v>3750795052</v>
      </c>
      <c r="Y141" s="43">
        <v>2979294907</v>
      </c>
      <c r="Z141" s="43">
        <v>2907292727</v>
      </c>
      <c r="AA141" s="43">
        <v>2907292727</v>
      </c>
      <c r="AB141" s="45">
        <f t="shared" si="4"/>
        <v>0</v>
      </c>
      <c r="AC141" s="45" t="str">
        <f t="shared" si="5"/>
        <v/>
      </c>
    </row>
    <row r="142" spans="1:29" s="36" customFormat="1" ht="45" x14ac:dyDescent="0.25">
      <c r="A142" s="40" t="s">
        <v>298</v>
      </c>
      <c r="B142" s="41" t="s">
        <v>299</v>
      </c>
      <c r="C142" s="42" t="s">
        <v>303</v>
      </c>
      <c r="D142" s="40" t="s">
        <v>32</v>
      </c>
      <c r="E142" s="40" t="s">
        <v>304</v>
      </c>
      <c r="F142" s="40" t="s">
        <v>45</v>
      </c>
      <c r="G142" s="40"/>
      <c r="H142" s="40"/>
      <c r="I142" s="40"/>
      <c r="J142" s="40"/>
      <c r="K142" s="40"/>
      <c r="L142" s="40"/>
      <c r="M142" s="40" t="s">
        <v>34</v>
      </c>
      <c r="N142" s="40" t="s">
        <v>35</v>
      </c>
      <c r="O142" s="40" t="s">
        <v>36</v>
      </c>
      <c r="P142" s="41" t="s">
        <v>305</v>
      </c>
      <c r="Q142" s="43">
        <v>33286000000</v>
      </c>
      <c r="R142" s="44">
        <v>0</v>
      </c>
      <c r="S142" s="44">
        <v>0</v>
      </c>
      <c r="T142" s="43">
        <v>33286000000</v>
      </c>
      <c r="U142" s="43">
        <v>0</v>
      </c>
      <c r="V142" s="43">
        <v>30485371764</v>
      </c>
      <c r="W142" s="43">
        <v>2800628236</v>
      </c>
      <c r="X142" s="43">
        <v>23828011300</v>
      </c>
      <c r="Y142" s="43">
        <v>20087344300</v>
      </c>
      <c r="Z142" s="43">
        <v>20087344300</v>
      </c>
      <c r="AA142" s="43">
        <v>20087344300</v>
      </c>
      <c r="AB142" s="45">
        <f t="shared" si="4"/>
        <v>0</v>
      </c>
      <c r="AC142" s="45" t="str">
        <f t="shared" si="5"/>
        <v/>
      </c>
    </row>
    <row r="143" spans="1:29" s="36" customFormat="1" ht="45" x14ac:dyDescent="0.25">
      <c r="A143" s="40" t="s">
        <v>298</v>
      </c>
      <c r="B143" s="41" t="s">
        <v>299</v>
      </c>
      <c r="C143" s="42" t="s">
        <v>173</v>
      </c>
      <c r="D143" s="40" t="s">
        <v>32</v>
      </c>
      <c r="E143" s="40" t="s">
        <v>154</v>
      </c>
      <c r="F143" s="40" t="s">
        <v>33</v>
      </c>
      <c r="G143" s="40"/>
      <c r="H143" s="40"/>
      <c r="I143" s="40"/>
      <c r="J143" s="40"/>
      <c r="K143" s="40"/>
      <c r="L143" s="40"/>
      <c r="M143" s="40" t="s">
        <v>34</v>
      </c>
      <c r="N143" s="40" t="s">
        <v>35</v>
      </c>
      <c r="O143" s="40" t="s">
        <v>36</v>
      </c>
      <c r="P143" s="41" t="s">
        <v>174</v>
      </c>
      <c r="Q143" s="43">
        <v>7836000000</v>
      </c>
      <c r="R143" s="44">
        <v>0</v>
      </c>
      <c r="S143" s="44">
        <v>0</v>
      </c>
      <c r="T143" s="43">
        <v>7836000000</v>
      </c>
      <c r="U143" s="43">
        <v>0</v>
      </c>
      <c r="V143" s="43">
        <v>6377572393.4799995</v>
      </c>
      <c r="W143" s="43">
        <v>1458427606.52</v>
      </c>
      <c r="X143" s="43">
        <v>5398660491.0600004</v>
      </c>
      <c r="Y143" s="43">
        <v>5398457870.0600004</v>
      </c>
      <c r="Z143" s="43">
        <v>5398457870.0600004</v>
      </c>
      <c r="AA143" s="43">
        <v>5398457870.0600004</v>
      </c>
      <c r="AB143" s="45">
        <f t="shared" si="4"/>
        <v>0</v>
      </c>
      <c r="AC143" s="45" t="str">
        <f t="shared" si="5"/>
        <v/>
      </c>
    </row>
    <row r="144" spans="1:29" s="36" customFormat="1" ht="45" x14ac:dyDescent="0.25">
      <c r="A144" s="40" t="s">
        <v>298</v>
      </c>
      <c r="B144" s="41" t="s">
        <v>299</v>
      </c>
      <c r="C144" s="42" t="s">
        <v>175</v>
      </c>
      <c r="D144" s="40" t="s">
        <v>32</v>
      </c>
      <c r="E144" s="40" t="s">
        <v>154</v>
      </c>
      <c r="F144" s="40" t="s">
        <v>42</v>
      </c>
      <c r="G144" s="40"/>
      <c r="H144" s="40"/>
      <c r="I144" s="40"/>
      <c r="J144" s="40"/>
      <c r="K144" s="40"/>
      <c r="L144" s="40"/>
      <c r="M144" s="40" t="s">
        <v>34</v>
      </c>
      <c r="N144" s="40" t="s">
        <v>35</v>
      </c>
      <c r="O144" s="40" t="s">
        <v>36</v>
      </c>
      <c r="P144" s="41" t="s">
        <v>176</v>
      </c>
      <c r="Q144" s="43">
        <v>212000000</v>
      </c>
      <c r="R144" s="44">
        <v>0</v>
      </c>
      <c r="S144" s="44">
        <v>0</v>
      </c>
      <c r="T144" s="43">
        <v>212000000</v>
      </c>
      <c r="U144" s="43">
        <v>0</v>
      </c>
      <c r="V144" s="43">
        <v>137582900</v>
      </c>
      <c r="W144" s="43">
        <v>74417100</v>
      </c>
      <c r="X144" s="43">
        <v>42056065.159999996</v>
      </c>
      <c r="Y144" s="43">
        <v>42056065.159999996</v>
      </c>
      <c r="Z144" s="43">
        <v>42056065.159999996</v>
      </c>
      <c r="AA144" s="43">
        <v>42056065.159999996</v>
      </c>
      <c r="AB144" s="45">
        <f t="shared" si="4"/>
        <v>0</v>
      </c>
      <c r="AC144" s="45" t="str">
        <f t="shared" si="5"/>
        <v/>
      </c>
    </row>
    <row r="145" spans="1:29" s="36" customFormat="1" ht="45" x14ac:dyDescent="0.25">
      <c r="A145" s="40" t="s">
        <v>298</v>
      </c>
      <c r="B145" s="41" t="s">
        <v>299</v>
      </c>
      <c r="C145" s="42" t="s">
        <v>177</v>
      </c>
      <c r="D145" s="40" t="s">
        <v>32</v>
      </c>
      <c r="E145" s="40" t="s">
        <v>154</v>
      </c>
      <c r="F145" s="40" t="s">
        <v>45</v>
      </c>
      <c r="G145" s="40" t="s">
        <v>33</v>
      </c>
      <c r="H145" s="40"/>
      <c r="I145" s="40"/>
      <c r="J145" s="40"/>
      <c r="K145" s="40"/>
      <c r="L145" s="40"/>
      <c r="M145" s="40" t="s">
        <v>34</v>
      </c>
      <c r="N145" s="40" t="s">
        <v>73</v>
      </c>
      <c r="O145" s="40" t="s">
        <v>74</v>
      </c>
      <c r="P145" s="41" t="s">
        <v>178</v>
      </c>
      <c r="Q145" s="43">
        <v>5500000000</v>
      </c>
      <c r="R145" s="44">
        <v>0</v>
      </c>
      <c r="S145" s="44">
        <v>0</v>
      </c>
      <c r="T145" s="43">
        <v>5500000000</v>
      </c>
      <c r="U145" s="43">
        <v>0</v>
      </c>
      <c r="V145" s="43">
        <v>0</v>
      </c>
      <c r="W145" s="43">
        <v>5500000000</v>
      </c>
      <c r="X145" s="43">
        <v>0</v>
      </c>
      <c r="Y145" s="43">
        <v>0</v>
      </c>
      <c r="Z145" s="43">
        <v>0</v>
      </c>
      <c r="AA145" s="43">
        <v>0</v>
      </c>
      <c r="AB145" s="45">
        <f t="shared" si="4"/>
        <v>0</v>
      </c>
      <c r="AC145" s="45" t="str">
        <f t="shared" si="5"/>
        <v/>
      </c>
    </row>
    <row r="146" spans="1:29" s="36" customFormat="1" ht="45" x14ac:dyDescent="0.25">
      <c r="A146" s="40" t="s">
        <v>298</v>
      </c>
      <c r="B146" s="41" t="s">
        <v>299</v>
      </c>
      <c r="C146" s="42" t="s">
        <v>177</v>
      </c>
      <c r="D146" s="40" t="s">
        <v>32</v>
      </c>
      <c r="E146" s="40" t="s">
        <v>154</v>
      </c>
      <c r="F146" s="40" t="s">
        <v>45</v>
      </c>
      <c r="G146" s="40" t="s">
        <v>33</v>
      </c>
      <c r="H146" s="40"/>
      <c r="I146" s="40"/>
      <c r="J146" s="40"/>
      <c r="K146" s="40"/>
      <c r="L146" s="40"/>
      <c r="M146" s="40" t="s">
        <v>281</v>
      </c>
      <c r="N146" s="40" t="s">
        <v>282</v>
      </c>
      <c r="O146" s="40" t="s">
        <v>36</v>
      </c>
      <c r="P146" s="41" t="s">
        <v>178</v>
      </c>
      <c r="Q146" s="43">
        <v>200000000</v>
      </c>
      <c r="R146" s="44">
        <v>0</v>
      </c>
      <c r="S146" s="44">
        <v>0</v>
      </c>
      <c r="T146" s="43">
        <v>200000000</v>
      </c>
      <c r="U146" s="43">
        <v>0</v>
      </c>
      <c r="V146" s="43">
        <v>0</v>
      </c>
      <c r="W146" s="43">
        <v>200000000</v>
      </c>
      <c r="X146" s="43">
        <v>0</v>
      </c>
      <c r="Y146" s="43">
        <v>0</v>
      </c>
      <c r="Z146" s="43">
        <v>0</v>
      </c>
      <c r="AA146" s="43">
        <v>0</v>
      </c>
      <c r="AB146" s="45">
        <f t="shared" si="4"/>
        <v>0</v>
      </c>
      <c r="AC146" s="45" t="str">
        <f t="shared" si="5"/>
        <v/>
      </c>
    </row>
    <row r="147" spans="1:29" s="36" customFormat="1" ht="45" x14ac:dyDescent="0.25">
      <c r="A147" s="40" t="s">
        <v>298</v>
      </c>
      <c r="B147" s="41" t="s">
        <v>299</v>
      </c>
      <c r="C147" s="42" t="s">
        <v>419</v>
      </c>
      <c r="D147" s="40" t="s">
        <v>183</v>
      </c>
      <c r="E147" s="40" t="s">
        <v>213</v>
      </c>
      <c r="F147" s="40" t="s">
        <v>185</v>
      </c>
      <c r="G147" s="40" t="s">
        <v>251</v>
      </c>
      <c r="H147" s="40" t="s">
        <v>384</v>
      </c>
      <c r="I147" s="40"/>
      <c r="J147" s="40"/>
      <c r="K147" s="40"/>
      <c r="L147" s="40"/>
      <c r="M147" s="40" t="s">
        <v>34</v>
      </c>
      <c r="N147" s="40" t="s">
        <v>35</v>
      </c>
      <c r="O147" s="40" t="s">
        <v>36</v>
      </c>
      <c r="P147" s="41" t="s">
        <v>385</v>
      </c>
      <c r="Q147" s="43">
        <v>58629373000</v>
      </c>
      <c r="R147" s="44">
        <v>0</v>
      </c>
      <c r="S147" s="44">
        <v>0</v>
      </c>
      <c r="T147" s="43">
        <v>58629373000</v>
      </c>
      <c r="U147" s="43">
        <v>0</v>
      </c>
      <c r="V147" s="43">
        <v>58629373000</v>
      </c>
      <c r="W147" s="43">
        <v>0</v>
      </c>
      <c r="X147" s="43">
        <v>58629373000</v>
      </c>
      <c r="Y147" s="43">
        <v>28511804445.919998</v>
      </c>
      <c r="Z147" s="43">
        <v>28511804445.919998</v>
      </c>
      <c r="AA147" s="43">
        <v>28511804445.919998</v>
      </c>
      <c r="AB147" s="45">
        <f t="shared" si="4"/>
        <v>0</v>
      </c>
      <c r="AC147" s="45" t="str">
        <f t="shared" si="5"/>
        <v/>
      </c>
    </row>
    <row r="148" spans="1:29" s="36" customFormat="1" ht="45" x14ac:dyDescent="0.25">
      <c r="A148" s="40" t="s">
        <v>298</v>
      </c>
      <c r="B148" s="41" t="s">
        <v>299</v>
      </c>
      <c r="C148" s="42" t="s">
        <v>455</v>
      </c>
      <c r="D148" s="40" t="s">
        <v>183</v>
      </c>
      <c r="E148" s="40" t="s">
        <v>213</v>
      </c>
      <c r="F148" s="40" t="s">
        <v>185</v>
      </c>
      <c r="G148" s="40" t="s">
        <v>73</v>
      </c>
      <c r="H148" s="40" t="s">
        <v>384</v>
      </c>
      <c r="I148" s="40"/>
      <c r="J148" s="40"/>
      <c r="K148" s="40"/>
      <c r="L148" s="40"/>
      <c r="M148" s="40" t="s">
        <v>34</v>
      </c>
      <c r="N148" s="40" t="s">
        <v>35</v>
      </c>
      <c r="O148" s="40" t="s">
        <v>36</v>
      </c>
      <c r="P148" s="41" t="s">
        <v>385</v>
      </c>
      <c r="Q148" s="43">
        <v>20000000000</v>
      </c>
      <c r="R148" s="44">
        <v>0</v>
      </c>
      <c r="S148" s="44">
        <v>0</v>
      </c>
      <c r="T148" s="43">
        <v>20000000000</v>
      </c>
      <c r="U148" s="43">
        <v>0</v>
      </c>
      <c r="V148" s="43">
        <v>20000000000</v>
      </c>
      <c r="W148" s="43">
        <v>0</v>
      </c>
      <c r="X148" s="43">
        <v>7180378924.9200001</v>
      </c>
      <c r="Y148" s="43">
        <v>1767913017.03</v>
      </c>
      <c r="Z148" s="43">
        <v>1728409329.03</v>
      </c>
      <c r="AA148" s="43">
        <v>1728409329.03</v>
      </c>
      <c r="AB148" s="45">
        <f t="shared" si="4"/>
        <v>0</v>
      </c>
      <c r="AC148" s="45" t="e">
        <f t="shared" si="5"/>
        <v>#N/A</v>
      </c>
    </row>
    <row r="149" spans="1:29" s="36" customFormat="1" ht="22.5" x14ac:dyDescent="0.25">
      <c r="A149" s="40" t="s">
        <v>318</v>
      </c>
      <c r="B149" s="41" t="s">
        <v>319</v>
      </c>
      <c r="C149" s="42" t="s">
        <v>31</v>
      </c>
      <c r="D149" s="40" t="s">
        <v>32</v>
      </c>
      <c r="E149" s="40" t="s">
        <v>33</v>
      </c>
      <c r="F149" s="40" t="s">
        <v>33</v>
      </c>
      <c r="G149" s="40" t="s">
        <v>33</v>
      </c>
      <c r="H149" s="40"/>
      <c r="I149" s="40"/>
      <c r="J149" s="40"/>
      <c r="K149" s="40"/>
      <c r="L149" s="40"/>
      <c r="M149" s="40" t="s">
        <v>34</v>
      </c>
      <c r="N149" s="40" t="s">
        <v>35</v>
      </c>
      <c r="O149" s="40" t="s">
        <v>36</v>
      </c>
      <c r="P149" s="41" t="s">
        <v>37</v>
      </c>
      <c r="Q149" s="43">
        <v>15044000000</v>
      </c>
      <c r="R149" s="44">
        <v>0</v>
      </c>
      <c r="S149" s="44">
        <v>0</v>
      </c>
      <c r="T149" s="43">
        <v>15044000000</v>
      </c>
      <c r="U149" s="43">
        <v>0</v>
      </c>
      <c r="V149" s="43">
        <v>8444712391</v>
      </c>
      <c r="W149" s="43">
        <v>6599287609</v>
      </c>
      <c r="X149" s="43">
        <v>8444712391</v>
      </c>
      <c r="Y149" s="43">
        <v>8439562674</v>
      </c>
      <c r="Z149" s="43">
        <v>8439562674</v>
      </c>
      <c r="AA149" s="43">
        <v>8438022133</v>
      </c>
      <c r="AB149" s="45">
        <f t="shared" si="4"/>
        <v>0</v>
      </c>
      <c r="AC149" s="45" t="str">
        <f t="shared" si="5"/>
        <v/>
      </c>
    </row>
    <row r="150" spans="1:29" s="36" customFormat="1" ht="22.5" x14ac:dyDescent="0.25">
      <c r="A150" s="40" t="s">
        <v>318</v>
      </c>
      <c r="B150" s="41" t="s">
        <v>319</v>
      </c>
      <c r="C150" s="42" t="s">
        <v>38</v>
      </c>
      <c r="D150" s="40" t="s">
        <v>32</v>
      </c>
      <c r="E150" s="40" t="s">
        <v>33</v>
      </c>
      <c r="F150" s="40" t="s">
        <v>33</v>
      </c>
      <c r="G150" s="40" t="s">
        <v>39</v>
      </c>
      <c r="H150" s="40"/>
      <c r="I150" s="40"/>
      <c r="J150" s="40"/>
      <c r="K150" s="40"/>
      <c r="L150" s="40"/>
      <c r="M150" s="40" t="s">
        <v>34</v>
      </c>
      <c r="N150" s="40" t="s">
        <v>35</v>
      </c>
      <c r="O150" s="40" t="s">
        <v>36</v>
      </c>
      <c r="P150" s="41" t="s">
        <v>40</v>
      </c>
      <c r="Q150" s="43">
        <v>5476000000</v>
      </c>
      <c r="R150" s="44">
        <v>0</v>
      </c>
      <c r="S150" s="44">
        <v>0</v>
      </c>
      <c r="T150" s="43">
        <v>5476000000</v>
      </c>
      <c r="U150" s="43">
        <v>0</v>
      </c>
      <c r="V150" s="43">
        <v>3181978083</v>
      </c>
      <c r="W150" s="43">
        <v>2294021917</v>
      </c>
      <c r="X150" s="43">
        <v>3181978083</v>
      </c>
      <c r="Y150" s="43">
        <v>3181414847</v>
      </c>
      <c r="Z150" s="43">
        <v>2792922551</v>
      </c>
      <c r="AA150" s="43">
        <v>2792922551</v>
      </c>
      <c r="AB150" s="45">
        <f t="shared" si="4"/>
        <v>0</v>
      </c>
      <c r="AC150" s="45" t="str">
        <f t="shared" si="5"/>
        <v/>
      </c>
    </row>
    <row r="151" spans="1:29" s="36" customFormat="1" ht="22.5" x14ac:dyDescent="0.25">
      <c r="A151" s="40" t="s">
        <v>318</v>
      </c>
      <c r="B151" s="41" t="s">
        <v>319</v>
      </c>
      <c r="C151" s="42" t="s">
        <v>41</v>
      </c>
      <c r="D151" s="40" t="s">
        <v>32</v>
      </c>
      <c r="E151" s="40" t="s">
        <v>33</v>
      </c>
      <c r="F151" s="40" t="s">
        <v>33</v>
      </c>
      <c r="G151" s="40" t="s">
        <v>42</v>
      </c>
      <c r="H151" s="40"/>
      <c r="I151" s="40"/>
      <c r="J151" s="40"/>
      <c r="K151" s="40"/>
      <c r="L151" s="40"/>
      <c r="M151" s="40" t="s">
        <v>34</v>
      </c>
      <c r="N151" s="40" t="s">
        <v>35</v>
      </c>
      <c r="O151" s="40" t="s">
        <v>36</v>
      </c>
      <c r="P151" s="41" t="s">
        <v>43</v>
      </c>
      <c r="Q151" s="43">
        <v>1026000000</v>
      </c>
      <c r="R151" s="44">
        <v>0</v>
      </c>
      <c r="S151" s="44">
        <v>0</v>
      </c>
      <c r="T151" s="43">
        <v>1026000000</v>
      </c>
      <c r="U151" s="43">
        <v>0</v>
      </c>
      <c r="V151" s="43">
        <v>746909419</v>
      </c>
      <c r="W151" s="43">
        <v>279090581</v>
      </c>
      <c r="X151" s="43">
        <v>746909419</v>
      </c>
      <c r="Y151" s="43">
        <v>743617962</v>
      </c>
      <c r="Z151" s="43">
        <v>743617962</v>
      </c>
      <c r="AA151" s="43">
        <v>740858793</v>
      </c>
      <c r="AB151" s="45">
        <f t="shared" si="4"/>
        <v>0</v>
      </c>
      <c r="AC151" s="45" t="str">
        <f t="shared" si="5"/>
        <v/>
      </c>
    </row>
    <row r="152" spans="1:29" s="36" customFormat="1" ht="22.5" x14ac:dyDescent="0.25">
      <c r="A152" s="40" t="s">
        <v>318</v>
      </c>
      <c r="B152" s="41" t="s">
        <v>319</v>
      </c>
      <c r="C152" s="42" t="s">
        <v>48</v>
      </c>
      <c r="D152" s="40" t="s">
        <v>32</v>
      </c>
      <c r="E152" s="40" t="s">
        <v>39</v>
      </c>
      <c r="F152" s="40"/>
      <c r="G152" s="40"/>
      <c r="H152" s="40"/>
      <c r="I152" s="40"/>
      <c r="J152" s="40"/>
      <c r="K152" s="40"/>
      <c r="L152" s="40"/>
      <c r="M152" s="40" t="s">
        <v>34</v>
      </c>
      <c r="N152" s="40" t="s">
        <v>35</v>
      </c>
      <c r="O152" s="40" t="s">
        <v>36</v>
      </c>
      <c r="P152" s="41" t="s">
        <v>49</v>
      </c>
      <c r="Q152" s="43">
        <v>2357000000</v>
      </c>
      <c r="R152" s="44">
        <v>0</v>
      </c>
      <c r="S152" s="44">
        <v>0</v>
      </c>
      <c r="T152" s="43">
        <v>2357000000</v>
      </c>
      <c r="U152" s="43">
        <v>0</v>
      </c>
      <c r="V152" s="43">
        <v>2284424247.7199998</v>
      </c>
      <c r="W152" s="43">
        <v>72575752.280000001</v>
      </c>
      <c r="X152" s="43">
        <v>1994484455.4400001</v>
      </c>
      <c r="Y152" s="43">
        <v>1248479704.3800001</v>
      </c>
      <c r="Z152" s="43">
        <v>1248479704.3800001</v>
      </c>
      <c r="AA152" s="43">
        <v>1228054323.1900001</v>
      </c>
      <c r="AB152" s="45">
        <f t="shared" si="4"/>
        <v>0</v>
      </c>
      <c r="AC152" s="45" t="str">
        <f t="shared" si="5"/>
        <v/>
      </c>
    </row>
    <row r="153" spans="1:29" s="36" customFormat="1" ht="22.5" x14ac:dyDescent="0.25">
      <c r="A153" s="40" t="s">
        <v>318</v>
      </c>
      <c r="B153" s="41" t="s">
        <v>319</v>
      </c>
      <c r="C153" s="42" t="s">
        <v>70</v>
      </c>
      <c r="D153" s="40" t="s">
        <v>32</v>
      </c>
      <c r="E153" s="40" t="s">
        <v>42</v>
      </c>
      <c r="F153" s="40" t="s">
        <v>42</v>
      </c>
      <c r="G153" s="40" t="s">
        <v>33</v>
      </c>
      <c r="H153" s="40" t="s">
        <v>71</v>
      </c>
      <c r="I153" s="40"/>
      <c r="J153" s="40"/>
      <c r="K153" s="40"/>
      <c r="L153" s="40"/>
      <c r="M153" s="40" t="s">
        <v>34</v>
      </c>
      <c r="N153" s="40" t="s">
        <v>35</v>
      </c>
      <c r="O153" s="40" t="s">
        <v>36</v>
      </c>
      <c r="P153" s="41" t="s">
        <v>72</v>
      </c>
      <c r="Q153" s="43">
        <v>7126000000</v>
      </c>
      <c r="R153" s="44">
        <v>0</v>
      </c>
      <c r="S153" s="44">
        <v>0</v>
      </c>
      <c r="T153" s="43">
        <v>7126000000</v>
      </c>
      <c r="U153" s="43">
        <v>7126000000</v>
      </c>
      <c r="V153" s="43">
        <v>0</v>
      </c>
      <c r="W153" s="43">
        <v>0</v>
      </c>
      <c r="X153" s="43">
        <v>0</v>
      </c>
      <c r="Y153" s="43">
        <v>0</v>
      </c>
      <c r="Z153" s="43">
        <v>0</v>
      </c>
      <c r="AA153" s="43">
        <v>0</v>
      </c>
      <c r="AB153" s="45">
        <f t="shared" si="4"/>
        <v>1</v>
      </c>
      <c r="AC153" s="45" t="str">
        <f t="shared" si="5"/>
        <v/>
      </c>
    </row>
    <row r="154" spans="1:29" s="36" customFormat="1" ht="22.5" x14ac:dyDescent="0.25">
      <c r="A154" s="40" t="s">
        <v>318</v>
      </c>
      <c r="B154" s="41" t="s">
        <v>319</v>
      </c>
      <c r="C154" s="42" t="s">
        <v>144</v>
      </c>
      <c r="D154" s="40" t="s">
        <v>32</v>
      </c>
      <c r="E154" s="40" t="s">
        <v>42</v>
      </c>
      <c r="F154" s="40" t="s">
        <v>45</v>
      </c>
      <c r="G154" s="40" t="s">
        <v>39</v>
      </c>
      <c r="H154" s="40" t="s">
        <v>82</v>
      </c>
      <c r="I154" s="40"/>
      <c r="J154" s="40"/>
      <c r="K154" s="40"/>
      <c r="L154" s="40"/>
      <c r="M154" s="40" t="s">
        <v>34</v>
      </c>
      <c r="N154" s="40" t="s">
        <v>35</v>
      </c>
      <c r="O154" s="40" t="s">
        <v>36</v>
      </c>
      <c r="P154" s="41" t="s">
        <v>145</v>
      </c>
      <c r="Q154" s="43">
        <v>105000000</v>
      </c>
      <c r="R154" s="44">
        <v>0</v>
      </c>
      <c r="S154" s="44">
        <v>0</v>
      </c>
      <c r="T154" s="43">
        <v>105000000</v>
      </c>
      <c r="U154" s="43">
        <v>0</v>
      </c>
      <c r="V154" s="43">
        <v>86473795</v>
      </c>
      <c r="W154" s="43">
        <v>18526205</v>
      </c>
      <c r="X154" s="43">
        <v>86473795</v>
      </c>
      <c r="Y154" s="43">
        <v>81435286</v>
      </c>
      <c r="Z154" s="43">
        <v>81435286</v>
      </c>
      <c r="AA154" s="43">
        <v>81435286</v>
      </c>
      <c r="AB154" s="45">
        <f t="shared" si="4"/>
        <v>0</v>
      </c>
      <c r="AC154" s="45" t="str">
        <f t="shared" si="5"/>
        <v/>
      </c>
    </row>
    <row r="155" spans="1:29" s="36" customFormat="1" ht="22.5" x14ac:dyDescent="0.25">
      <c r="A155" s="40" t="s">
        <v>318</v>
      </c>
      <c r="B155" s="41" t="s">
        <v>319</v>
      </c>
      <c r="C155" s="42" t="s">
        <v>173</v>
      </c>
      <c r="D155" s="40" t="s">
        <v>32</v>
      </c>
      <c r="E155" s="40" t="s">
        <v>154</v>
      </c>
      <c r="F155" s="40" t="s">
        <v>33</v>
      </c>
      <c r="G155" s="40"/>
      <c r="H155" s="40"/>
      <c r="I155" s="40"/>
      <c r="J155" s="40"/>
      <c r="K155" s="40"/>
      <c r="L155" s="40"/>
      <c r="M155" s="40" t="s">
        <v>34</v>
      </c>
      <c r="N155" s="40" t="s">
        <v>35</v>
      </c>
      <c r="O155" s="40" t="s">
        <v>36</v>
      </c>
      <c r="P155" s="41" t="s">
        <v>174</v>
      </c>
      <c r="Q155" s="43">
        <v>69000000</v>
      </c>
      <c r="R155" s="44">
        <v>0</v>
      </c>
      <c r="S155" s="44">
        <v>0</v>
      </c>
      <c r="T155" s="43">
        <v>69000000</v>
      </c>
      <c r="U155" s="43">
        <v>0</v>
      </c>
      <c r="V155" s="43">
        <v>33289000</v>
      </c>
      <c r="W155" s="43">
        <v>35711000</v>
      </c>
      <c r="X155" s="43">
        <v>33289000</v>
      </c>
      <c r="Y155" s="43">
        <v>33289000</v>
      </c>
      <c r="Z155" s="43">
        <v>33289000</v>
      </c>
      <c r="AA155" s="43">
        <v>33289000</v>
      </c>
      <c r="AB155" s="45">
        <f t="shared" si="4"/>
        <v>0</v>
      </c>
      <c r="AC155" s="45" t="str">
        <f t="shared" si="5"/>
        <v/>
      </c>
    </row>
    <row r="156" spans="1:29" s="36" customFormat="1" ht="22.5" x14ac:dyDescent="0.25">
      <c r="A156" s="40" t="s">
        <v>318</v>
      </c>
      <c r="B156" s="41" t="s">
        <v>319</v>
      </c>
      <c r="C156" s="42" t="s">
        <v>177</v>
      </c>
      <c r="D156" s="40" t="s">
        <v>32</v>
      </c>
      <c r="E156" s="40" t="s">
        <v>154</v>
      </c>
      <c r="F156" s="40" t="s">
        <v>45</v>
      </c>
      <c r="G156" s="40" t="s">
        <v>33</v>
      </c>
      <c r="H156" s="40"/>
      <c r="I156" s="40"/>
      <c r="J156" s="40"/>
      <c r="K156" s="40"/>
      <c r="L156" s="40"/>
      <c r="M156" s="40" t="s">
        <v>34</v>
      </c>
      <c r="N156" s="40" t="s">
        <v>73</v>
      </c>
      <c r="O156" s="40" t="s">
        <v>74</v>
      </c>
      <c r="P156" s="41" t="s">
        <v>178</v>
      </c>
      <c r="Q156" s="43">
        <v>53000000</v>
      </c>
      <c r="R156" s="44">
        <v>0</v>
      </c>
      <c r="S156" s="44">
        <v>0</v>
      </c>
      <c r="T156" s="43">
        <v>53000000</v>
      </c>
      <c r="U156" s="43">
        <v>0</v>
      </c>
      <c r="V156" s="43">
        <v>0</v>
      </c>
      <c r="W156" s="43">
        <v>53000000</v>
      </c>
      <c r="X156" s="43">
        <v>0</v>
      </c>
      <c r="Y156" s="43">
        <v>0</v>
      </c>
      <c r="Z156" s="43">
        <v>0</v>
      </c>
      <c r="AA156" s="43">
        <v>0</v>
      </c>
      <c r="AB156" s="45">
        <f t="shared" si="4"/>
        <v>0</v>
      </c>
      <c r="AC156" s="45" t="str">
        <f t="shared" si="5"/>
        <v/>
      </c>
    </row>
    <row r="157" spans="1:29" s="36" customFormat="1" ht="22.5" x14ac:dyDescent="0.25">
      <c r="A157" s="40" t="s">
        <v>318</v>
      </c>
      <c r="B157" s="41" t="s">
        <v>319</v>
      </c>
      <c r="C157" s="42" t="s">
        <v>422</v>
      </c>
      <c r="D157" s="40" t="s">
        <v>183</v>
      </c>
      <c r="E157" s="40" t="s">
        <v>260</v>
      </c>
      <c r="F157" s="40" t="s">
        <v>185</v>
      </c>
      <c r="G157" s="40" t="s">
        <v>237</v>
      </c>
      <c r="H157" s="40" t="s">
        <v>423</v>
      </c>
      <c r="I157" s="40"/>
      <c r="J157" s="40"/>
      <c r="K157" s="40"/>
      <c r="L157" s="40"/>
      <c r="M157" s="40" t="s">
        <v>34</v>
      </c>
      <c r="N157" s="40" t="s">
        <v>35</v>
      </c>
      <c r="O157" s="40" t="s">
        <v>36</v>
      </c>
      <c r="P157" s="41" t="s">
        <v>424</v>
      </c>
      <c r="Q157" s="43">
        <v>3770325000</v>
      </c>
      <c r="R157" s="44">
        <v>0</v>
      </c>
      <c r="S157" s="44">
        <v>0</v>
      </c>
      <c r="T157" s="43">
        <v>3770325000</v>
      </c>
      <c r="U157" s="43">
        <v>0</v>
      </c>
      <c r="V157" s="43">
        <v>3410676444</v>
      </c>
      <c r="W157" s="43">
        <v>359648556</v>
      </c>
      <c r="X157" s="43">
        <v>3020961343</v>
      </c>
      <c r="Y157" s="43">
        <v>1762802145.1500001</v>
      </c>
      <c r="Z157" s="43">
        <v>1762802145.1500001</v>
      </c>
      <c r="AA157" s="43">
        <v>1762802145.1500001</v>
      </c>
      <c r="AB157" s="45">
        <f t="shared" si="4"/>
        <v>0</v>
      </c>
      <c r="AC157" s="45" t="str">
        <f t="shared" si="5"/>
        <v/>
      </c>
    </row>
    <row r="158" spans="1:29" s="36" customFormat="1" ht="22.5" x14ac:dyDescent="0.25">
      <c r="A158" s="40" t="s">
        <v>318</v>
      </c>
      <c r="B158" s="41" t="s">
        <v>319</v>
      </c>
      <c r="C158" s="42" t="s">
        <v>425</v>
      </c>
      <c r="D158" s="40" t="s">
        <v>183</v>
      </c>
      <c r="E158" s="40" t="s">
        <v>217</v>
      </c>
      <c r="F158" s="40" t="s">
        <v>185</v>
      </c>
      <c r="G158" s="40" t="s">
        <v>214</v>
      </c>
      <c r="H158" s="40" t="s">
        <v>423</v>
      </c>
      <c r="I158" s="40"/>
      <c r="J158" s="40"/>
      <c r="K158" s="40"/>
      <c r="L158" s="40"/>
      <c r="M158" s="40" t="s">
        <v>34</v>
      </c>
      <c r="N158" s="40" t="s">
        <v>35</v>
      </c>
      <c r="O158" s="40" t="s">
        <v>36</v>
      </c>
      <c r="P158" s="41" t="s">
        <v>424</v>
      </c>
      <c r="Q158" s="43">
        <v>1256775000</v>
      </c>
      <c r="R158" s="44">
        <v>0</v>
      </c>
      <c r="S158" s="44">
        <v>0</v>
      </c>
      <c r="T158" s="43">
        <v>1256775000</v>
      </c>
      <c r="U158" s="43">
        <v>0</v>
      </c>
      <c r="V158" s="43">
        <v>1130998860</v>
      </c>
      <c r="W158" s="43">
        <v>125776140</v>
      </c>
      <c r="X158" s="43">
        <v>609509772.46000004</v>
      </c>
      <c r="Y158" s="43">
        <v>328774653.06</v>
      </c>
      <c r="Z158" s="43">
        <v>328774653.06</v>
      </c>
      <c r="AA158" s="43">
        <v>328774653.06</v>
      </c>
      <c r="AB158" s="45">
        <f t="shared" si="4"/>
        <v>0</v>
      </c>
      <c r="AC158" s="45" t="str">
        <f t="shared" si="5"/>
        <v/>
      </c>
    </row>
    <row r="159" spans="1:29" s="36" customFormat="1" ht="22.5" x14ac:dyDescent="0.25">
      <c r="A159" s="40" t="s">
        <v>322</v>
      </c>
      <c r="B159" s="41" t="s">
        <v>323</v>
      </c>
      <c r="C159" s="42" t="s">
        <v>31</v>
      </c>
      <c r="D159" s="40" t="s">
        <v>32</v>
      </c>
      <c r="E159" s="40" t="s">
        <v>33</v>
      </c>
      <c r="F159" s="40" t="s">
        <v>33</v>
      </c>
      <c r="G159" s="40" t="s">
        <v>33</v>
      </c>
      <c r="H159" s="40"/>
      <c r="I159" s="40"/>
      <c r="J159" s="40"/>
      <c r="K159" s="40"/>
      <c r="L159" s="40"/>
      <c r="M159" s="40" t="s">
        <v>281</v>
      </c>
      <c r="N159" s="40" t="s">
        <v>282</v>
      </c>
      <c r="O159" s="40" t="s">
        <v>36</v>
      </c>
      <c r="P159" s="41" t="s">
        <v>37</v>
      </c>
      <c r="Q159" s="43">
        <v>194710000000</v>
      </c>
      <c r="R159" s="44">
        <v>0</v>
      </c>
      <c r="S159" s="44">
        <v>0</v>
      </c>
      <c r="T159" s="43">
        <v>194710000000</v>
      </c>
      <c r="U159" s="43">
        <v>0</v>
      </c>
      <c r="V159" s="43">
        <v>194510000000</v>
      </c>
      <c r="W159" s="43">
        <v>200000000</v>
      </c>
      <c r="X159" s="43">
        <v>97432174392.389999</v>
      </c>
      <c r="Y159" s="43">
        <v>97262285070.889999</v>
      </c>
      <c r="Z159" s="43">
        <v>97262285070.889999</v>
      </c>
      <c r="AA159" s="43">
        <v>97262285070.889999</v>
      </c>
      <c r="AB159" s="45">
        <f t="shared" si="4"/>
        <v>0</v>
      </c>
      <c r="AC159" s="45" t="str">
        <f t="shared" si="5"/>
        <v/>
      </c>
    </row>
    <row r="160" spans="1:29" s="36" customFormat="1" ht="22.5" x14ac:dyDescent="0.25">
      <c r="A160" s="40" t="s">
        <v>322</v>
      </c>
      <c r="B160" s="41" t="s">
        <v>323</v>
      </c>
      <c r="C160" s="42" t="s">
        <v>38</v>
      </c>
      <c r="D160" s="40" t="s">
        <v>32</v>
      </c>
      <c r="E160" s="40" t="s">
        <v>33</v>
      </c>
      <c r="F160" s="40" t="s">
        <v>33</v>
      </c>
      <c r="G160" s="40" t="s">
        <v>39</v>
      </c>
      <c r="H160" s="40"/>
      <c r="I160" s="40"/>
      <c r="J160" s="40"/>
      <c r="K160" s="40"/>
      <c r="L160" s="40"/>
      <c r="M160" s="40" t="s">
        <v>281</v>
      </c>
      <c r="N160" s="40" t="s">
        <v>282</v>
      </c>
      <c r="O160" s="40" t="s">
        <v>36</v>
      </c>
      <c r="P160" s="41" t="s">
        <v>40</v>
      </c>
      <c r="Q160" s="43">
        <v>60940000000</v>
      </c>
      <c r="R160" s="44">
        <v>0</v>
      </c>
      <c r="S160" s="44">
        <v>0</v>
      </c>
      <c r="T160" s="43">
        <v>60940000000</v>
      </c>
      <c r="U160" s="43">
        <v>0</v>
      </c>
      <c r="V160" s="43">
        <v>60940000000</v>
      </c>
      <c r="W160" s="43">
        <v>0</v>
      </c>
      <c r="X160" s="43">
        <v>26209252211.889999</v>
      </c>
      <c r="Y160" s="43">
        <v>26196337867</v>
      </c>
      <c r="Z160" s="43">
        <v>26196337867</v>
      </c>
      <c r="AA160" s="43">
        <v>26196337867</v>
      </c>
      <c r="AB160" s="45">
        <f t="shared" si="4"/>
        <v>0</v>
      </c>
      <c r="AC160" s="45" t="str">
        <f t="shared" si="5"/>
        <v/>
      </c>
    </row>
    <row r="161" spans="1:29" s="36" customFormat="1" ht="22.5" x14ac:dyDescent="0.25">
      <c r="A161" s="40" t="s">
        <v>322</v>
      </c>
      <c r="B161" s="41" t="s">
        <v>323</v>
      </c>
      <c r="C161" s="42" t="s">
        <v>41</v>
      </c>
      <c r="D161" s="40" t="s">
        <v>32</v>
      </c>
      <c r="E161" s="40" t="s">
        <v>33</v>
      </c>
      <c r="F161" s="40" t="s">
        <v>33</v>
      </c>
      <c r="G161" s="40" t="s">
        <v>42</v>
      </c>
      <c r="H161" s="40"/>
      <c r="I161" s="40"/>
      <c r="J161" s="40"/>
      <c r="K161" s="40"/>
      <c r="L161" s="40"/>
      <c r="M161" s="40" t="s">
        <v>281</v>
      </c>
      <c r="N161" s="40" t="s">
        <v>282</v>
      </c>
      <c r="O161" s="40" t="s">
        <v>36</v>
      </c>
      <c r="P161" s="41" t="s">
        <v>43</v>
      </c>
      <c r="Q161" s="43">
        <v>11378000000</v>
      </c>
      <c r="R161" s="44">
        <v>0</v>
      </c>
      <c r="S161" s="44">
        <v>0</v>
      </c>
      <c r="T161" s="43">
        <v>11378000000</v>
      </c>
      <c r="U161" s="43">
        <v>0</v>
      </c>
      <c r="V161" s="43">
        <v>10578000000</v>
      </c>
      <c r="W161" s="43">
        <v>800000000</v>
      </c>
      <c r="X161" s="43">
        <v>9302863044</v>
      </c>
      <c r="Y161" s="43">
        <v>9285172940</v>
      </c>
      <c r="Z161" s="43">
        <v>9285172940</v>
      </c>
      <c r="AA161" s="43">
        <v>9285172940</v>
      </c>
      <c r="AB161" s="45">
        <f t="shared" si="4"/>
        <v>0</v>
      </c>
      <c r="AC161" s="45" t="str">
        <f t="shared" si="5"/>
        <v/>
      </c>
    </row>
    <row r="162" spans="1:29" s="36" customFormat="1" ht="22.5" x14ac:dyDescent="0.25">
      <c r="A162" s="40" t="s">
        <v>322</v>
      </c>
      <c r="B162" s="41" t="s">
        <v>323</v>
      </c>
      <c r="C162" s="42" t="s">
        <v>44</v>
      </c>
      <c r="D162" s="40" t="s">
        <v>32</v>
      </c>
      <c r="E162" s="40" t="s">
        <v>33</v>
      </c>
      <c r="F162" s="40" t="s">
        <v>33</v>
      </c>
      <c r="G162" s="40" t="s">
        <v>45</v>
      </c>
      <c r="H162" s="40"/>
      <c r="I162" s="40"/>
      <c r="J162" s="40"/>
      <c r="K162" s="40"/>
      <c r="L162" s="40"/>
      <c r="M162" s="40" t="s">
        <v>281</v>
      </c>
      <c r="N162" s="40" t="s">
        <v>282</v>
      </c>
      <c r="O162" s="40" t="s">
        <v>36</v>
      </c>
      <c r="P162" s="41" t="s">
        <v>46</v>
      </c>
      <c r="Q162" s="43">
        <v>14159000000</v>
      </c>
      <c r="R162" s="44">
        <v>0</v>
      </c>
      <c r="S162" s="44">
        <v>0</v>
      </c>
      <c r="T162" s="43">
        <v>14159000000</v>
      </c>
      <c r="U162" s="43">
        <v>14159000000</v>
      </c>
      <c r="V162" s="43">
        <v>0</v>
      </c>
      <c r="W162" s="43">
        <v>0</v>
      </c>
      <c r="X162" s="43">
        <v>0</v>
      </c>
      <c r="Y162" s="43">
        <v>0</v>
      </c>
      <c r="Z162" s="43">
        <v>0</v>
      </c>
      <c r="AA162" s="43">
        <v>0</v>
      </c>
      <c r="AB162" s="45">
        <f t="shared" si="4"/>
        <v>1</v>
      </c>
      <c r="AC162" s="45" t="str">
        <f t="shared" si="5"/>
        <v/>
      </c>
    </row>
    <row r="163" spans="1:29" s="36" customFormat="1" ht="22.5" x14ac:dyDescent="0.25">
      <c r="A163" s="40" t="s">
        <v>322</v>
      </c>
      <c r="B163" s="41" t="s">
        <v>323</v>
      </c>
      <c r="C163" s="42" t="s">
        <v>48</v>
      </c>
      <c r="D163" s="40" t="s">
        <v>32</v>
      </c>
      <c r="E163" s="40" t="s">
        <v>39</v>
      </c>
      <c r="F163" s="40"/>
      <c r="G163" s="40"/>
      <c r="H163" s="40"/>
      <c r="I163" s="40"/>
      <c r="J163" s="40"/>
      <c r="K163" s="40"/>
      <c r="L163" s="40"/>
      <c r="M163" s="40" t="s">
        <v>281</v>
      </c>
      <c r="N163" s="40" t="s">
        <v>282</v>
      </c>
      <c r="O163" s="40" t="s">
        <v>36</v>
      </c>
      <c r="P163" s="41" t="s">
        <v>49</v>
      </c>
      <c r="Q163" s="43">
        <v>24533000000</v>
      </c>
      <c r="R163" s="44">
        <v>0</v>
      </c>
      <c r="S163" s="44">
        <v>32000000</v>
      </c>
      <c r="T163" s="43">
        <v>24501000000</v>
      </c>
      <c r="U163" s="43">
        <v>0</v>
      </c>
      <c r="V163" s="43">
        <v>19767999549.18</v>
      </c>
      <c r="W163" s="43">
        <v>4733000450.8199997</v>
      </c>
      <c r="X163" s="43">
        <v>14878656971.450001</v>
      </c>
      <c r="Y163" s="43">
        <v>6432627794.6099997</v>
      </c>
      <c r="Z163" s="43">
        <v>6432627794.6099997</v>
      </c>
      <c r="AA163" s="43">
        <v>6432627794.6099997</v>
      </c>
      <c r="AB163" s="45">
        <f t="shared" si="4"/>
        <v>0</v>
      </c>
      <c r="AC163" s="45" t="str">
        <f t="shared" si="5"/>
        <v/>
      </c>
    </row>
    <row r="164" spans="1:29" s="36" customFormat="1" ht="22.5" x14ac:dyDescent="0.25">
      <c r="A164" s="40" t="s">
        <v>322</v>
      </c>
      <c r="B164" s="41" t="s">
        <v>323</v>
      </c>
      <c r="C164" s="42" t="s">
        <v>53</v>
      </c>
      <c r="D164" s="40" t="s">
        <v>32</v>
      </c>
      <c r="E164" s="40" t="s">
        <v>42</v>
      </c>
      <c r="F164" s="40" t="s">
        <v>39</v>
      </c>
      <c r="G164" s="40" t="s">
        <v>39</v>
      </c>
      <c r="H164" s="40"/>
      <c r="I164" s="40"/>
      <c r="J164" s="40"/>
      <c r="K164" s="40"/>
      <c r="L164" s="40"/>
      <c r="M164" s="40" t="s">
        <v>281</v>
      </c>
      <c r="N164" s="40" t="s">
        <v>282</v>
      </c>
      <c r="O164" s="40" t="s">
        <v>36</v>
      </c>
      <c r="P164" s="41" t="s">
        <v>54</v>
      </c>
      <c r="Q164" s="43">
        <v>637000000</v>
      </c>
      <c r="R164" s="44">
        <v>0</v>
      </c>
      <c r="S164" s="44">
        <v>0</v>
      </c>
      <c r="T164" s="43">
        <v>637000000</v>
      </c>
      <c r="U164" s="43">
        <v>0</v>
      </c>
      <c r="V164" s="43">
        <v>594929604.5</v>
      </c>
      <c r="W164" s="43">
        <v>42070395.5</v>
      </c>
      <c r="X164" s="43">
        <v>594929604.5</v>
      </c>
      <c r="Y164" s="43">
        <v>594929604.5</v>
      </c>
      <c r="Z164" s="43">
        <v>594929604.5</v>
      </c>
      <c r="AA164" s="43">
        <v>594929604.5</v>
      </c>
      <c r="AB164" s="45">
        <f t="shared" si="4"/>
        <v>0</v>
      </c>
      <c r="AC164" s="45" t="str">
        <f t="shared" si="5"/>
        <v/>
      </c>
    </row>
    <row r="165" spans="1:29" s="36" customFormat="1" ht="22.5" x14ac:dyDescent="0.25">
      <c r="A165" s="40" t="s">
        <v>322</v>
      </c>
      <c r="B165" s="41" t="s">
        <v>323</v>
      </c>
      <c r="C165" s="42" t="s">
        <v>70</v>
      </c>
      <c r="D165" s="40" t="s">
        <v>32</v>
      </c>
      <c r="E165" s="40" t="s">
        <v>42</v>
      </c>
      <c r="F165" s="40" t="s">
        <v>42</v>
      </c>
      <c r="G165" s="40" t="s">
        <v>33</v>
      </c>
      <c r="H165" s="40" t="s">
        <v>71</v>
      </c>
      <c r="I165" s="40"/>
      <c r="J165" s="40"/>
      <c r="K165" s="40"/>
      <c r="L165" s="40"/>
      <c r="M165" s="40" t="s">
        <v>281</v>
      </c>
      <c r="N165" s="40" t="s">
        <v>282</v>
      </c>
      <c r="O165" s="40" t="s">
        <v>36</v>
      </c>
      <c r="P165" s="41" t="s">
        <v>72</v>
      </c>
      <c r="Q165" s="43">
        <v>62556624000</v>
      </c>
      <c r="R165" s="44">
        <v>0</v>
      </c>
      <c r="S165" s="44">
        <v>0</v>
      </c>
      <c r="T165" s="43">
        <v>62556624000</v>
      </c>
      <c r="U165" s="43">
        <v>62556624000</v>
      </c>
      <c r="V165" s="43">
        <v>0</v>
      </c>
      <c r="W165" s="43">
        <v>0</v>
      </c>
      <c r="X165" s="43">
        <v>0</v>
      </c>
      <c r="Y165" s="43">
        <v>0</v>
      </c>
      <c r="Z165" s="43">
        <v>0</v>
      </c>
      <c r="AA165" s="43">
        <v>0</v>
      </c>
      <c r="AB165" s="45">
        <f t="shared" si="4"/>
        <v>1</v>
      </c>
      <c r="AC165" s="45" t="str">
        <f t="shared" si="5"/>
        <v/>
      </c>
    </row>
    <row r="166" spans="1:29" s="36" customFormat="1" ht="22.5" x14ac:dyDescent="0.25">
      <c r="A166" s="40" t="s">
        <v>322</v>
      </c>
      <c r="B166" s="41" t="s">
        <v>323</v>
      </c>
      <c r="C166" s="42" t="s">
        <v>324</v>
      </c>
      <c r="D166" s="40" t="s">
        <v>32</v>
      </c>
      <c r="E166" s="40" t="s">
        <v>42</v>
      </c>
      <c r="F166" s="40" t="s">
        <v>45</v>
      </c>
      <c r="G166" s="40" t="s">
        <v>39</v>
      </c>
      <c r="H166" s="40" t="s">
        <v>118</v>
      </c>
      <c r="I166" s="40"/>
      <c r="J166" s="40"/>
      <c r="K166" s="40"/>
      <c r="L166" s="40"/>
      <c r="M166" s="40" t="s">
        <v>281</v>
      </c>
      <c r="N166" s="40" t="s">
        <v>282</v>
      </c>
      <c r="O166" s="40" t="s">
        <v>36</v>
      </c>
      <c r="P166" s="41" t="s">
        <v>325</v>
      </c>
      <c r="Q166" s="43">
        <v>40965000000</v>
      </c>
      <c r="R166" s="44">
        <v>0</v>
      </c>
      <c r="S166" s="44">
        <v>0</v>
      </c>
      <c r="T166" s="43">
        <v>40965000000</v>
      </c>
      <c r="U166" s="43">
        <v>0</v>
      </c>
      <c r="V166" s="43">
        <v>40965000000</v>
      </c>
      <c r="W166" s="43">
        <v>0</v>
      </c>
      <c r="X166" s="43">
        <v>19464371888.48</v>
      </c>
      <c r="Y166" s="43">
        <v>19411597670.07</v>
      </c>
      <c r="Z166" s="43">
        <v>19411597670.07</v>
      </c>
      <c r="AA166" s="43">
        <v>19411597670.07</v>
      </c>
      <c r="AB166" s="45">
        <f t="shared" si="4"/>
        <v>0</v>
      </c>
      <c r="AC166" s="45" t="str">
        <f t="shared" si="5"/>
        <v/>
      </c>
    </row>
    <row r="167" spans="1:29" s="36" customFormat="1" ht="22.5" x14ac:dyDescent="0.25">
      <c r="A167" s="40" t="s">
        <v>322</v>
      </c>
      <c r="B167" s="41" t="s">
        <v>323</v>
      </c>
      <c r="C167" s="42" t="s">
        <v>326</v>
      </c>
      <c r="D167" s="40" t="s">
        <v>32</v>
      </c>
      <c r="E167" s="40" t="s">
        <v>42</v>
      </c>
      <c r="F167" s="40" t="s">
        <v>45</v>
      </c>
      <c r="G167" s="40" t="s">
        <v>39</v>
      </c>
      <c r="H167" s="40" t="s">
        <v>51</v>
      </c>
      <c r="I167" s="40"/>
      <c r="J167" s="40"/>
      <c r="K167" s="40"/>
      <c r="L167" s="40"/>
      <c r="M167" s="40" t="s">
        <v>281</v>
      </c>
      <c r="N167" s="40" t="s">
        <v>282</v>
      </c>
      <c r="O167" s="40" t="s">
        <v>36</v>
      </c>
      <c r="P167" s="41" t="s">
        <v>327</v>
      </c>
      <c r="Q167" s="43">
        <v>433000000</v>
      </c>
      <c r="R167" s="44">
        <v>0</v>
      </c>
      <c r="S167" s="44">
        <v>0</v>
      </c>
      <c r="T167" s="43">
        <v>433000000</v>
      </c>
      <c r="U167" s="43">
        <v>0</v>
      </c>
      <c r="V167" s="43">
        <v>433000000</v>
      </c>
      <c r="W167" s="43">
        <v>0</v>
      </c>
      <c r="X167" s="43">
        <v>245583019</v>
      </c>
      <c r="Y167" s="43">
        <v>245583019</v>
      </c>
      <c r="Z167" s="43">
        <v>245583019</v>
      </c>
      <c r="AA167" s="43">
        <v>245583019</v>
      </c>
      <c r="AB167" s="45">
        <f t="shared" si="4"/>
        <v>0</v>
      </c>
      <c r="AC167" s="45" t="str">
        <f t="shared" si="5"/>
        <v/>
      </c>
    </row>
    <row r="168" spans="1:29" s="36" customFormat="1" ht="22.5" x14ac:dyDescent="0.25">
      <c r="A168" s="40" t="s">
        <v>322</v>
      </c>
      <c r="B168" s="41" t="s">
        <v>323</v>
      </c>
      <c r="C168" s="42" t="s">
        <v>144</v>
      </c>
      <c r="D168" s="40" t="s">
        <v>32</v>
      </c>
      <c r="E168" s="40" t="s">
        <v>42</v>
      </c>
      <c r="F168" s="40" t="s">
        <v>45</v>
      </c>
      <c r="G168" s="40" t="s">
        <v>39</v>
      </c>
      <c r="H168" s="40" t="s">
        <v>82</v>
      </c>
      <c r="I168" s="40"/>
      <c r="J168" s="40"/>
      <c r="K168" s="40"/>
      <c r="L168" s="40"/>
      <c r="M168" s="40" t="s">
        <v>281</v>
      </c>
      <c r="N168" s="40" t="s">
        <v>282</v>
      </c>
      <c r="O168" s="40" t="s">
        <v>36</v>
      </c>
      <c r="P168" s="41" t="s">
        <v>145</v>
      </c>
      <c r="Q168" s="43">
        <v>420000000</v>
      </c>
      <c r="R168" s="44">
        <v>0</v>
      </c>
      <c r="S168" s="44">
        <v>0</v>
      </c>
      <c r="T168" s="43">
        <v>420000000</v>
      </c>
      <c r="U168" s="43">
        <v>0</v>
      </c>
      <c r="V168" s="43">
        <v>420000000</v>
      </c>
      <c r="W168" s="43">
        <v>0</v>
      </c>
      <c r="X168" s="43">
        <v>280789520</v>
      </c>
      <c r="Y168" s="43">
        <v>197134445</v>
      </c>
      <c r="Z168" s="43">
        <v>197134445</v>
      </c>
      <c r="AA168" s="43">
        <v>197134445</v>
      </c>
      <c r="AB168" s="45">
        <f t="shared" si="4"/>
        <v>0</v>
      </c>
      <c r="AC168" s="45" t="str">
        <f t="shared" si="5"/>
        <v/>
      </c>
    </row>
    <row r="169" spans="1:29" s="36" customFormat="1" ht="22.5" x14ac:dyDescent="0.25">
      <c r="A169" s="40" t="s">
        <v>322</v>
      </c>
      <c r="B169" s="41" t="s">
        <v>323</v>
      </c>
      <c r="C169" s="42" t="s">
        <v>328</v>
      </c>
      <c r="D169" s="40" t="s">
        <v>32</v>
      </c>
      <c r="E169" s="40" t="s">
        <v>42</v>
      </c>
      <c r="F169" s="40" t="s">
        <v>45</v>
      </c>
      <c r="G169" s="40" t="s">
        <v>39</v>
      </c>
      <c r="H169" s="40" t="s">
        <v>121</v>
      </c>
      <c r="I169" s="40"/>
      <c r="J169" s="40"/>
      <c r="K169" s="40"/>
      <c r="L169" s="40"/>
      <c r="M169" s="40" t="s">
        <v>281</v>
      </c>
      <c r="N169" s="40" t="s">
        <v>282</v>
      </c>
      <c r="O169" s="40" t="s">
        <v>36</v>
      </c>
      <c r="P169" s="41" t="s">
        <v>329</v>
      </c>
      <c r="Q169" s="43">
        <v>53000000</v>
      </c>
      <c r="R169" s="44">
        <v>0</v>
      </c>
      <c r="S169" s="44">
        <v>24811526</v>
      </c>
      <c r="T169" s="43">
        <v>28188474</v>
      </c>
      <c r="U169" s="43">
        <v>0</v>
      </c>
      <c r="V169" s="43">
        <v>28188474</v>
      </c>
      <c r="W169" s="43">
        <v>0</v>
      </c>
      <c r="X169" s="43">
        <v>0</v>
      </c>
      <c r="Y169" s="43">
        <v>0</v>
      </c>
      <c r="Z169" s="43">
        <v>0</v>
      </c>
      <c r="AA169" s="43">
        <v>0</v>
      </c>
      <c r="AB169" s="45">
        <f t="shared" si="4"/>
        <v>0</v>
      </c>
      <c r="AC169" s="45" t="str">
        <f t="shared" si="5"/>
        <v/>
      </c>
    </row>
    <row r="170" spans="1:29" s="36" customFormat="1" ht="22.5" x14ac:dyDescent="0.25">
      <c r="A170" s="40" t="s">
        <v>322</v>
      </c>
      <c r="B170" s="41" t="s">
        <v>323</v>
      </c>
      <c r="C170" s="42" t="s">
        <v>330</v>
      </c>
      <c r="D170" s="40" t="s">
        <v>32</v>
      </c>
      <c r="E170" s="40" t="s">
        <v>42</v>
      </c>
      <c r="F170" s="40" t="s">
        <v>45</v>
      </c>
      <c r="G170" s="40" t="s">
        <v>39</v>
      </c>
      <c r="H170" s="40" t="s">
        <v>91</v>
      </c>
      <c r="I170" s="40"/>
      <c r="J170" s="40"/>
      <c r="K170" s="40"/>
      <c r="L170" s="40"/>
      <c r="M170" s="40" t="s">
        <v>281</v>
      </c>
      <c r="N170" s="40" t="s">
        <v>282</v>
      </c>
      <c r="O170" s="40" t="s">
        <v>36</v>
      </c>
      <c r="P170" s="41" t="s">
        <v>331</v>
      </c>
      <c r="Q170" s="43">
        <v>353000000</v>
      </c>
      <c r="R170" s="44">
        <v>0</v>
      </c>
      <c r="S170" s="44">
        <v>0</v>
      </c>
      <c r="T170" s="43">
        <v>353000000</v>
      </c>
      <c r="U170" s="43">
        <v>0</v>
      </c>
      <c r="V170" s="43">
        <v>353000000</v>
      </c>
      <c r="W170" s="43">
        <v>0</v>
      </c>
      <c r="X170" s="43">
        <v>220532610</v>
      </c>
      <c r="Y170" s="43">
        <v>220532610</v>
      </c>
      <c r="Z170" s="43">
        <v>220532610</v>
      </c>
      <c r="AA170" s="43">
        <v>220532610</v>
      </c>
      <c r="AB170" s="45">
        <f t="shared" si="4"/>
        <v>0</v>
      </c>
      <c r="AC170" s="45" t="str">
        <f t="shared" si="5"/>
        <v/>
      </c>
    </row>
    <row r="171" spans="1:29" s="36" customFormat="1" ht="22.5" x14ac:dyDescent="0.25">
      <c r="A171" s="40" t="s">
        <v>322</v>
      </c>
      <c r="B171" s="41" t="s">
        <v>323</v>
      </c>
      <c r="C171" s="42" t="s">
        <v>156</v>
      </c>
      <c r="D171" s="40" t="s">
        <v>32</v>
      </c>
      <c r="E171" s="40" t="s">
        <v>42</v>
      </c>
      <c r="F171" s="40" t="s">
        <v>35</v>
      </c>
      <c r="G171" s="40"/>
      <c r="H171" s="40"/>
      <c r="I171" s="40"/>
      <c r="J171" s="40"/>
      <c r="K171" s="40"/>
      <c r="L171" s="40"/>
      <c r="M171" s="40" t="s">
        <v>281</v>
      </c>
      <c r="N171" s="40" t="s">
        <v>282</v>
      </c>
      <c r="O171" s="40" t="s">
        <v>36</v>
      </c>
      <c r="P171" s="41" t="s">
        <v>157</v>
      </c>
      <c r="Q171" s="43">
        <v>0</v>
      </c>
      <c r="R171" s="44">
        <v>24811526</v>
      </c>
      <c r="S171" s="44">
        <v>0</v>
      </c>
      <c r="T171" s="43">
        <v>24811526</v>
      </c>
      <c r="U171" s="43">
        <v>0</v>
      </c>
      <c r="V171" s="43">
        <v>24811526</v>
      </c>
      <c r="W171" s="43">
        <v>0</v>
      </c>
      <c r="X171" s="43">
        <v>21637069.879999999</v>
      </c>
      <c r="Y171" s="43">
        <v>21637069.879999999</v>
      </c>
      <c r="Z171" s="43">
        <v>21637069.879999999</v>
      </c>
      <c r="AA171" s="43">
        <v>21637069.879999999</v>
      </c>
      <c r="AB171" s="45">
        <f t="shared" si="4"/>
        <v>0</v>
      </c>
      <c r="AC171" s="45" t="str">
        <f t="shared" si="5"/>
        <v/>
      </c>
    </row>
    <row r="172" spans="1:29" s="36" customFormat="1" ht="22.5" x14ac:dyDescent="0.25">
      <c r="A172" s="40" t="s">
        <v>322</v>
      </c>
      <c r="B172" s="41" t="s">
        <v>323</v>
      </c>
      <c r="C172" s="42" t="s">
        <v>173</v>
      </c>
      <c r="D172" s="40" t="s">
        <v>32</v>
      </c>
      <c r="E172" s="40" t="s">
        <v>154</v>
      </c>
      <c r="F172" s="40" t="s">
        <v>33</v>
      </c>
      <c r="G172" s="40"/>
      <c r="H172" s="40"/>
      <c r="I172" s="40"/>
      <c r="J172" s="40"/>
      <c r="K172" s="40"/>
      <c r="L172" s="40"/>
      <c r="M172" s="40" t="s">
        <v>281</v>
      </c>
      <c r="N172" s="40" t="s">
        <v>282</v>
      </c>
      <c r="O172" s="40" t="s">
        <v>36</v>
      </c>
      <c r="P172" s="41" t="s">
        <v>174</v>
      </c>
      <c r="Q172" s="43">
        <v>115000000</v>
      </c>
      <c r="R172" s="44">
        <v>32000000</v>
      </c>
      <c r="S172" s="44">
        <v>0</v>
      </c>
      <c r="T172" s="43">
        <v>147000000</v>
      </c>
      <c r="U172" s="43">
        <v>0</v>
      </c>
      <c r="V172" s="43">
        <v>143737273.49000001</v>
      </c>
      <c r="W172" s="43">
        <v>3262726.51</v>
      </c>
      <c r="X172" s="43">
        <v>142017653.49000001</v>
      </c>
      <c r="Y172" s="43">
        <v>141905541.49000001</v>
      </c>
      <c r="Z172" s="43">
        <v>141905541.49000001</v>
      </c>
      <c r="AA172" s="43">
        <v>141905541.49000001</v>
      </c>
      <c r="AB172" s="45">
        <f t="shared" si="4"/>
        <v>0</v>
      </c>
      <c r="AC172" s="45" t="str">
        <f t="shared" si="5"/>
        <v/>
      </c>
    </row>
    <row r="173" spans="1:29" s="36" customFormat="1" ht="22.5" x14ac:dyDescent="0.25">
      <c r="A173" s="40" t="s">
        <v>322</v>
      </c>
      <c r="B173" s="41" t="s">
        <v>323</v>
      </c>
      <c r="C173" s="42" t="s">
        <v>175</v>
      </c>
      <c r="D173" s="40" t="s">
        <v>32</v>
      </c>
      <c r="E173" s="40" t="s">
        <v>154</v>
      </c>
      <c r="F173" s="40" t="s">
        <v>42</v>
      </c>
      <c r="G173" s="40"/>
      <c r="H173" s="40"/>
      <c r="I173" s="40"/>
      <c r="J173" s="40"/>
      <c r="K173" s="40"/>
      <c r="L173" s="40"/>
      <c r="M173" s="40" t="s">
        <v>281</v>
      </c>
      <c r="N173" s="40" t="s">
        <v>282</v>
      </c>
      <c r="O173" s="40" t="s">
        <v>36</v>
      </c>
      <c r="P173" s="41" t="s">
        <v>176</v>
      </c>
      <c r="Q173" s="43">
        <v>43000000</v>
      </c>
      <c r="R173" s="44">
        <v>0</v>
      </c>
      <c r="S173" s="44">
        <v>0</v>
      </c>
      <c r="T173" s="43">
        <v>43000000</v>
      </c>
      <c r="U173" s="43">
        <v>0</v>
      </c>
      <c r="V173" s="43">
        <v>2000000</v>
      </c>
      <c r="W173" s="43">
        <v>41000000</v>
      </c>
      <c r="X173" s="43">
        <v>2000000</v>
      </c>
      <c r="Y173" s="43">
        <v>2000000</v>
      </c>
      <c r="Z173" s="43">
        <v>2000000</v>
      </c>
      <c r="AA173" s="43">
        <v>2000000</v>
      </c>
      <c r="AB173" s="45">
        <f t="shared" si="4"/>
        <v>0</v>
      </c>
      <c r="AC173" s="45" t="str">
        <f t="shared" si="5"/>
        <v/>
      </c>
    </row>
    <row r="174" spans="1:29" s="36" customFormat="1" ht="22.5" x14ac:dyDescent="0.25">
      <c r="A174" s="40" t="s">
        <v>322</v>
      </c>
      <c r="B174" s="41" t="s">
        <v>323</v>
      </c>
      <c r="C174" s="42" t="s">
        <v>177</v>
      </c>
      <c r="D174" s="40" t="s">
        <v>32</v>
      </c>
      <c r="E174" s="40" t="s">
        <v>154</v>
      </c>
      <c r="F174" s="40" t="s">
        <v>45</v>
      </c>
      <c r="G174" s="40" t="s">
        <v>33</v>
      </c>
      <c r="H174" s="40"/>
      <c r="I174" s="40"/>
      <c r="J174" s="40"/>
      <c r="K174" s="40"/>
      <c r="L174" s="40"/>
      <c r="M174" s="40" t="s">
        <v>281</v>
      </c>
      <c r="N174" s="40" t="s">
        <v>282</v>
      </c>
      <c r="O174" s="40" t="s">
        <v>36</v>
      </c>
      <c r="P174" s="41" t="s">
        <v>178</v>
      </c>
      <c r="Q174" s="43">
        <v>700000000</v>
      </c>
      <c r="R174" s="44">
        <v>0</v>
      </c>
      <c r="S174" s="44">
        <v>0</v>
      </c>
      <c r="T174" s="43">
        <v>700000000</v>
      </c>
      <c r="U174" s="43">
        <v>0</v>
      </c>
      <c r="V174" s="43">
        <v>0</v>
      </c>
      <c r="W174" s="43">
        <v>700000000</v>
      </c>
      <c r="X174" s="43">
        <v>0</v>
      </c>
      <c r="Y174" s="43">
        <v>0</v>
      </c>
      <c r="Z174" s="43">
        <v>0</v>
      </c>
      <c r="AA174" s="43">
        <v>0</v>
      </c>
      <c r="AB174" s="45">
        <f t="shared" si="4"/>
        <v>0</v>
      </c>
      <c r="AC174" s="45" t="str">
        <f t="shared" si="5"/>
        <v/>
      </c>
    </row>
    <row r="175" spans="1:29" s="36" customFormat="1" ht="22.5" x14ac:dyDescent="0.25">
      <c r="A175" s="40" t="s">
        <v>322</v>
      </c>
      <c r="B175" s="41" t="s">
        <v>323</v>
      </c>
      <c r="C175" s="42" t="s">
        <v>426</v>
      </c>
      <c r="D175" s="40" t="s">
        <v>183</v>
      </c>
      <c r="E175" s="40" t="s">
        <v>260</v>
      </c>
      <c r="F175" s="40" t="s">
        <v>185</v>
      </c>
      <c r="G175" s="40" t="s">
        <v>214</v>
      </c>
      <c r="H175" s="40" t="s">
        <v>369</v>
      </c>
      <c r="I175" s="40"/>
      <c r="J175" s="40"/>
      <c r="K175" s="40"/>
      <c r="L175" s="40"/>
      <c r="M175" s="40" t="s">
        <v>281</v>
      </c>
      <c r="N175" s="40" t="s">
        <v>282</v>
      </c>
      <c r="O175" s="40" t="s">
        <v>36</v>
      </c>
      <c r="P175" s="41" t="s">
        <v>370</v>
      </c>
      <c r="Q175" s="43">
        <v>3725000000</v>
      </c>
      <c r="R175" s="44">
        <v>0</v>
      </c>
      <c r="S175" s="44">
        <v>0</v>
      </c>
      <c r="T175" s="43">
        <v>3725000000</v>
      </c>
      <c r="U175" s="43">
        <v>0</v>
      </c>
      <c r="V175" s="43">
        <v>1624411932</v>
      </c>
      <c r="W175" s="43">
        <v>2100588068</v>
      </c>
      <c r="X175" s="43">
        <v>1170109578</v>
      </c>
      <c r="Y175" s="43">
        <v>485102901</v>
      </c>
      <c r="Z175" s="43">
        <v>481778401</v>
      </c>
      <c r="AA175" s="43">
        <v>474697831</v>
      </c>
      <c r="AB175" s="45">
        <f t="shared" si="4"/>
        <v>0</v>
      </c>
      <c r="AC175" s="45" t="str">
        <f t="shared" si="5"/>
        <v/>
      </c>
    </row>
    <row r="176" spans="1:29" s="36" customFormat="1" ht="22.5" x14ac:dyDescent="0.25">
      <c r="A176" s="40" t="s">
        <v>322</v>
      </c>
      <c r="B176" s="41" t="s">
        <v>323</v>
      </c>
      <c r="C176" s="42" t="s">
        <v>409</v>
      </c>
      <c r="D176" s="40" t="s">
        <v>183</v>
      </c>
      <c r="E176" s="40" t="s">
        <v>260</v>
      </c>
      <c r="F176" s="40" t="s">
        <v>185</v>
      </c>
      <c r="G176" s="40" t="s">
        <v>237</v>
      </c>
      <c r="H176" s="40" t="s">
        <v>369</v>
      </c>
      <c r="I176" s="40"/>
      <c r="J176" s="40"/>
      <c r="K176" s="40"/>
      <c r="L176" s="40"/>
      <c r="M176" s="40" t="s">
        <v>281</v>
      </c>
      <c r="N176" s="40" t="s">
        <v>282</v>
      </c>
      <c r="O176" s="40" t="s">
        <v>36</v>
      </c>
      <c r="P176" s="41" t="s">
        <v>370</v>
      </c>
      <c r="Q176" s="43">
        <v>700000000</v>
      </c>
      <c r="R176" s="44">
        <v>0</v>
      </c>
      <c r="S176" s="44">
        <v>0</v>
      </c>
      <c r="T176" s="43">
        <v>700000000</v>
      </c>
      <c r="U176" s="43">
        <v>0</v>
      </c>
      <c r="V176" s="43">
        <v>615467869</v>
      </c>
      <c r="W176" s="43">
        <v>84532131</v>
      </c>
      <c r="X176" s="43">
        <v>615467869</v>
      </c>
      <c r="Y176" s="43">
        <v>61546787</v>
      </c>
      <c r="Z176" s="43">
        <v>61546787</v>
      </c>
      <c r="AA176" s="43">
        <v>61546787</v>
      </c>
      <c r="AB176" s="45">
        <f t="shared" si="4"/>
        <v>0</v>
      </c>
      <c r="AC176" s="45" t="str">
        <f t="shared" si="5"/>
        <v/>
      </c>
    </row>
    <row r="177" spans="1:29" s="36" customFormat="1" ht="22.5" x14ac:dyDescent="0.25">
      <c r="A177" s="40" t="s">
        <v>322</v>
      </c>
      <c r="B177" s="41" t="s">
        <v>323</v>
      </c>
      <c r="C177" s="42" t="s">
        <v>387</v>
      </c>
      <c r="D177" s="40" t="s">
        <v>183</v>
      </c>
      <c r="E177" s="40" t="s">
        <v>217</v>
      </c>
      <c r="F177" s="40" t="s">
        <v>185</v>
      </c>
      <c r="G177" s="40" t="s">
        <v>221</v>
      </c>
      <c r="H177" s="40" t="s">
        <v>369</v>
      </c>
      <c r="I177" s="40"/>
      <c r="J177" s="40"/>
      <c r="K177" s="40"/>
      <c r="L177" s="40"/>
      <c r="M177" s="40" t="s">
        <v>281</v>
      </c>
      <c r="N177" s="40" t="s">
        <v>282</v>
      </c>
      <c r="O177" s="40" t="s">
        <v>36</v>
      </c>
      <c r="P177" s="41" t="s">
        <v>370</v>
      </c>
      <c r="Q177" s="43">
        <v>41242268724</v>
      </c>
      <c r="R177" s="44">
        <v>0</v>
      </c>
      <c r="S177" s="44">
        <v>0</v>
      </c>
      <c r="T177" s="43">
        <v>41242268724</v>
      </c>
      <c r="U177" s="43">
        <v>0</v>
      </c>
      <c r="V177" s="43">
        <v>31217832624.77</v>
      </c>
      <c r="W177" s="43">
        <v>10024436099.23</v>
      </c>
      <c r="X177" s="43">
        <v>24148260298.439999</v>
      </c>
      <c r="Y177" s="43">
        <v>15334576291.969999</v>
      </c>
      <c r="Z177" s="43">
        <v>15334576291.969999</v>
      </c>
      <c r="AA177" s="43">
        <v>15334576291.969999</v>
      </c>
      <c r="AB177" s="45">
        <f t="shared" si="4"/>
        <v>0</v>
      </c>
      <c r="AC177" s="45" t="str">
        <f t="shared" si="5"/>
        <v>M</v>
      </c>
    </row>
    <row r="178" spans="1:29" s="36" customFormat="1" ht="22.5" x14ac:dyDescent="0.25">
      <c r="A178" s="40" t="s">
        <v>322</v>
      </c>
      <c r="B178" s="41" t="s">
        <v>323</v>
      </c>
      <c r="C178" s="42" t="s">
        <v>388</v>
      </c>
      <c r="D178" s="40" t="s">
        <v>183</v>
      </c>
      <c r="E178" s="40" t="s">
        <v>217</v>
      </c>
      <c r="F178" s="40" t="s">
        <v>185</v>
      </c>
      <c r="G178" s="40" t="s">
        <v>186</v>
      </c>
      <c r="H178" s="40" t="s">
        <v>369</v>
      </c>
      <c r="I178" s="40"/>
      <c r="J178" s="40"/>
      <c r="K178" s="40"/>
      <c r="L178" s="40"/>
      <c r="M178" s="40" t="s">
        <v>281</v>
      </c>
      <c r="N178" s="40" t="s">
        <v>282</v>
      </c>
      <c r="O178" s="40" t="s">
        <v>36</v>
      </c>
      <c r="P178" s="41" t="s">
        <v>370</v>
      </c>
      <c r="Q178" s="43">
        <v>2423000000</v>
      </c>
      <c r="R178" s="44">
        <v>0</v>
      </c>
      <c r="S178" s="44">
        <v>0</v>
      </c>
      <c r="T178" s="43">
        <v>2423000000</v>
      </c>
      <c r="U178" s="43">
        <v>0</v>
      </c>
      <c r="V178" s="43">
        <v>2326000000</v>
      </c>
      <c r="W178" s="43">
        <v>97000000</v>
      </c>
      <c r="X178" s="43">
        <v>2225546137.2600002</v>
      </c>
      <c r="Y178" s="43">
        <v>2166009093.2600002</v>
      </c>
      <c r="Z178" s="43">
        <v>2166009093.2600002</v>
      </c>
      <c r="AA178" s="43">
        <v>2166009093.2600002</v>
      </c>
      <c r="AB178" s="45">
        <f t="shared" si="4"/>
        <v>0</v>
      </c>
      <c r="AC178" s="45" t="str">
        <f t="shared" si="5"/>
        <v>M</v>
      </c>
    </row>
    <row r="179" spans="1:29" s="36" customFormat="1" ht="22.5" x14ac:dyDescent="0.25">
      <c r="A179" s="40" t="s">
        <v>322</v>
      </c>
      <c r="B179" s="41" t="s">
        <v>323</v>
      </c>
      <c r="C179" s="42" t="s">
        <v>415</v>
      </c>
      <c r="D179" s="40" t="s">
        <v>183</v>
      </c>
      <c r="E179" s="40" t="s">
        <v>217</v>
      </c>
      <c r="F179" s="40" t="s">
        <v>185</v>
      </c>
      <c r="G179" s="40" t="s">
        <v>248</v>
      </c>
      <c r="H179" s="40" t="s">
        <v>369</v>
      </c>
      <c r="I179" s="40"/>
      <c r="J179" s="40"/>
      <c r="K179" s="40"/>
      <c r="L179" s="40"/>
      <c r="M179" s="40" t="s">
        <v>281</v>
      </c>
      <c r="N179" s="40" t="s">
        <v>282</v>
      </c>
      <c r="O179" s="40" t="s">
        <v>36</v>
      </c>
      <c r="P179" s="41" t="s">
        <v>370</v>
      </c>
      <c r="Q179" s="43">
        <v>3706560679</v>
      </c>
      <c r="R179" s="44">
        <v>0</v>
      </c>
      <c r="S179" s="44">
        <v>0</v>
      </c>
      <c r="T179" s="43">
        <v>3706560679</v>
      </c>
      <c r="U179" s="43">
        <v>0</v>
      </c>
      <c r="V179" s="43">
        <v>3573060302.0900002</v>
      </c>
      <c r="W179" s="43">
        <v>133500376.91</v>
      </c>
      <c r="X179" s="43">
        <v>3320928343.0900002</v>
      </c>
      <c r="Y179" s="43">
        <v>1500021989.3399999</v>
      </c>
      <c r="Z179" s="43">
        <v>1500021989.3399999</v>
      </c>
      <c r="AA179" s="43">
        <v>1500021989.3399999</v>
      </c>
      <c r="AB179" s="45">
        <f t="shared" si="4"/>
        <v>0</v>
      </c>
      <c r="AC179" s="45" t="str">
        <f t="shared" si="5"/>
        <v>M</v>
      </c>
    </row>
    <row r="180" spans="1:29" s="36" customFormat="1" ht="22.5" x14ac:dyDescent="0.25">
      <c r="A180" s="40" t="s">
        <v>322</v>
      </c>
      <c r="B180" s="41" t="s">
        <v>323</v>
      </c>
      <c r="C180" s="42" t="s">
        <v>416</v>
      </c>
      <c r="D180" s="40" t="s">
        <v>183</v>
      </c>
      <c r="E180" s="40" t="s">
        <v>217</v>
      </c>
      <c r="F180" s="40" t="s">
        <v>185</v>
      </c>
      <c r="G180" s="40" t="s">
        <v>251</v>
      </c>
      <c r="H180" s="40" t="s">
        <v>369</v>
      </c>
      <c r="I180" s="40"/>
      <c r="J180" s="40"/>
      <c r="K180" s="40"/>
      <c r="L180" s="40"/>
      <c r="M180" s="40" t="s">
        <v>281</v>
      </c>
      <c r="N180" s="40" t="s">
        <v>282</v>
      </c>
      <c r="O180" s="40" t="s">
        <v>36</v>
      </c>
      <c r="P180" s="41" t="s">
        <v>370</v>
      </c>
      <c r="Q180" s="43">
        <v>4680375750</v>
      </c>
      <c r="R180" s="44">
        <v>0</v>
      </c>
      <c r="S180" s="44">
        <v>0</v>
      </c>
      <c r="T180" s="43">
        <v>4680375750</v>
      </c>
      <c r="U180" s="43">
        <v>0</v>
      </c>
      <c r="V180" s="43">
        <v>2882658849.8600001</v>
      </c>
      <c r="W180" s="43">
        <v>1797716900.1400001</v>
      </c>
      <c r="X180" s="43">
        <v>925044809.86000001</v>
      </c>
      <c r="Y180" s="43">
        <v>298487311.60000002</v>
      </c>
      <c r="Z180" s="43">
        <v>298487311.60000002</v>
      </c>
      <c r="AA180" s="43">
        <v>298487311.60000002</v>
      </c>
      <c r="AB180" s="45">
        <f t="shared" si="4"/>
        <v>0</v>
      </c>
      <c r="AC180" s="45" t="str">
        <f t="shared" si="5"/>
        <v/>
      </c>
    </row>
    <row r="181" spans="1:29" s="36" customFormat="1" ht="22.5" x14ac:dyDescent="0.25">
      <c r="A181" s="40" t="s">
        <v>322</v>
      </c>
      <c r="B181" s="41" t="s">
        <v>323</v>
      </c>
      <c r="C181" s="42" t="s">
        <v>456</v>
      </c>
      <c r="D181" s="40" t="s">
        <v>183</v>
      </c>
      <c r="E181" s="40" t="s">
        <v>217</v>
      </c>
      <c r="F181" s="40" t="s">
        <v>185</v>
      </c>
      <c r="G181" s="40" t="s">
        <v>35</v>
      </c>
      <c r="H181" s="40" t="s">
        <v>369</v>
      </c>
      <c r="I181" s="40"/>
      <c r="J181" s="40"/>
      <c r="K181" s="40"/>
      <c r="L181" s="40"/>
      <c r="M181" s="40" t="s">
        <v>281</v>
      </c>
      <c r="N181" s="40" t="s">
        <v>282</v>
      </c>
      <c r="O181" s="40" t="s">
        <v>36</v>
      </c>
      <c r="P181" s="41" t="s">
        <v>370</v>
      </c>
      <c r="Q181" s="43">
        <v>4589100000</v>
      </c>
      <c r="R181" s="44">
        <v>0</v>
      </c>
      <c r="S181" s="44">
        <v>0</v>
      </c>
      <c r="T181" s="43">
        <v>4589100000</v>
      </c>
      <c r="U181" s="43">
        <v>0</v>
      </c>
      <c r="V181" s="43">
        <v>3780455042</v>
      </c>
      <c r="W181" s="43">
        <v>808644958</v>
      </c>
      <c r="X181" s="43">
        <v>350286720</v>
      </c>
      <c r="Y181" s="43">
        <v>0</v>
      </c>
      <c r="Z181" s="43">
        <v>0</v>
      </c>
      <c r="AA181" s="43">
        <v>0</v>
      </c>
      <c r="AB181" s="45">
        <f t="shared" si="4"/>
        <v>0</v>
      </c>
      <c r="AC181" s="45" t="e">
        <f t="shared" si="5"/>
        <v>#N/A</v>
      </c>
    </row>
    <row r="182" spans="1:29" s="36" customFormat="1" ht="78.75" x14ac:dyDescent="0.25">
      <c r="A182" s="40" t="s">
        <v>340</v>
      </c>
      <c r="B182" s="41" t="s">
        <v>341</v>
      </c>
      <c r="C182" s="42" t="s">
        <v>31</v>
      </c>
      <c r="D182" s="40" t="s">
        <v>32</v>
      </c>
      <c r="E182" s="40" t="s">
        <v>33</v>
      </c>
      <c r="F182" s="40" t="s">
        <v>33</v>
      </c>
      <c r="G182" s="40" t="s">
        <v>33</v>
      </c>
      <c r="H182" s="40"/>
      <c r="I182" s="40"/>
      <c r="J182" s="40"/>
      <c r="K182" s="40"/>
      <c r="L182" s="40"/>
      <c r="M182" s="40" t="s">
        <v>34</v>
      </c>
      <c r="N182" s="40" t="s">
        <v>35</v>
      </c>
      <c r="O182" s="40" t="s">
        <v>36</v>
      </c>
      <c r="P182" s="41" t="s">
        <v>37</v>
      </c>
      <c r="Q182" s="43">
        <v>94061000000</v>
      </c>
      <c r="R182" s="44">
        <v>0</v>
      </c>
      <c r="S182" s="44">
        <v>1223136091</v>
      </c>
      <c r="T182" s="43">
        <v>92837863909</v>
      </c>
      <c r="U182" s="43">
        <v>1800000000</v>
      </c>
      <c r="V182" s="43">
        <v>91037863909</v>
      </c>
      <c r="W182" s="43">
        <v>0</v>
      </c>
      <c r="X182" s="43">
        <v>37713011546</v>
      </c>
      <c r="Y182" s="43">
        <v>37713011546</v>
      </c>
      <c r="Z182" s="43">
        <v>37713011546</v>
      </c>
      <c r="AA182" s="43">
        <v>37713011546</v>
      </c>
      <c r="AB182" s="45">
        <f t="shared" si="4"/>
        <v>0</v>
      </c>
      <c r="AC182" s="45" t="str">
        <f t="shared" si="5"/>
        <v/>
      </c>
    </row>
    <row r="183" spans="1:29" s="36" customFormat="1" ht="78.75" x14ac:dyDescent="0.25">
      <c r="A183" s="40" t="s">
        <v>340</v>
      </c>
      <c r="B183" s="41" t="s">
        <v>341</v>
      </c>
      <c r="C183" s="42" t="s">
        <v>38</v>
      </c>
      <c r="D183" s="40" t="s">
        <v>32</v>
      </c>
      <c r="E183" s="40" t="s">
        <v>33</v>
      </c>
      <c r="F183" s="40" t="s">
        <v>33</v>
      </c>
      <c r="G183" s="40" t="s">
        <v>39</v>
      </c>
      <c r="H183" s="40"/>
      <c r="I183" s="40"/>
      <c r="J183" s="40"/>
      <c r="K183" s="40"/>
      <c r="L183" s="40"/>
      <c r="M183" s="40" t="s">
        <v>34</v>
      </c>
      <c r="N183" s="40" t="s">
        <v>35</v>
      </c>
      <c r="O183" s="40" t="s">
        <v>36</v>
      </c>
      <c r="P183" s="41" t="s">
        <v>40</v>
      </c>
      <c r="Q183" s="43">
        <v>34306000000</v>
      </c>
      <c r="R183" s="44">
        <v>0</v>
      </c>
      <c r="S183" s="44">
        <v>1804423255</v>
      </c>
      <c r="T183" s="43">
        <v>32501576745</v>
      </c>
      <c r="U183" s="43">
        <v>852000000</v>
      </c>
      <c r="V183" s="43">
        <v>31649576745</v>
      </c>
      <c r="W183" s="43">
        <v>0</v>
      </c>
      <c r="X183" s="43">
        <v>14756258716</v>
      </c>
      <c r="Y183" s="43">
        <v>14756258716</v>
      </c>
      <c r="Z183" s="43">
        <v>14756258716</v>
      </c>
      <c r="AA183" s="43">
        <v>14756258716</v>
      </c>
      <c r="AB183" s="45">
        <f t="shared" si="4"/>
        <v>0</v>
      </c>
      <c r="AC183" s="45" t="str">
        <f t="shared" si="5"/>
        <v/>
      </c>
    </row>
    <row r="184" spans="1:29" s="36" customFormat="1" ht="78.75" x14ac:dyDescent="0.25">
      <c r="A184" s="40" t="s">
        <v>340</v>
      </c>
      <c r="B184" s="41" t="s">
        <v>341</v>
      </c>
      <c r="C184" s="42" t="s">
        <v>41</v>
      </c>
      <c r="D184" s="40" t="s">
        <v>32</v>
      </c>
      <c r="E184" s="40" t="s">
        <v>33</v>
      </c>
      <c r="F184" s="40" t="s">
        <v>33</v>
      </c>
      <c r="G184" s="40" t="s">
        <v>42</v>
      </c>
      <c r="H184" s="40"/>
      <c r="I184" s="40"/>
      <c r="J184" s="40"/>
      <c r="K184" s="40"/>
      <c r="L184" s="40"/>
      <c r="M184" s="40" t="s">
        <v>34</v>
      </c>
      <c r="N184" s="40" t="s">
        <v>35</v>
      </c>
      <c r="O184" s="40" t="s">
        <v>36</v>
      </c>
      <c r="P184" s="41" t="s">
        <v>43</v>
      </c>
      <c r="Q184" s="43">
        <v>6939000000</v>
      </c>
      <c r="R184" s="44">
        <v>0</v>
      </c>
      <c r="S184" s="44">
        <v>117078945</v>
      </c>
      <c r="T184" s="43">
        <v>6821921055</v>
      </c>
      <c r="U184" s="43">
        <v>0</v>
      </c>
      <c r="V184" s="43">
        <v>6821921055</v>
      </c>
      <c r="W184" s="43">
        <v>0</v>
      </c>
      <c r="X184" s="43">
        <v>3533915420</v>
      </c>
      <c r="Y184" s="43">
        <v>3533915420</v>
      </c>
      <c r="Z184" s="43">
        <v>3533915420</v>
      </c>
      <c r="AA184" s="43">
        <v>3533915420</v>
      </c>
      <c r="AB184" s="45">
        <f t="shared" si="4"/>
        <v>0</v>
      </c>
      <c r="AC184" s="45" t="str">
        <f t="shared" si="5"/>
        <v/>
      </c>
    </row>
    <row r="185" spans="1:29" s="36" customFormat="1" ht="78.75" x14ac:dyDescent="0.25">
      <c r="A185" s="40" t="s">
        <v>340</v>
      </c>
      <c r="B185" s="41" t="s">
        <v>341</v>
      </c>
      <c r="C185" s="42" t="s">
        <v>300</v>
      </c>
      <c r="D185" s="40" t="s">
        <v>32</v>
      </c>
      <c r="E185" s="40" t="s">
        <v>33</v>
      </c>
      <c r="F185" s="40" t="s">
        <v>39</v>
      </c>
      <c r="G185" s="40" t="s">
        <v>33</v>
      </c>
      <c r="H185" s="40"/>
      <c r="I185" s="40"/>
      <c r="J185" s="40"/>
      <c r="K185" s="40"/>
      <c r="L185" s="40"/>
      <c r="M185" s="40" t="s">
        <v>34</v>
      </c>
      <c r="N185" s="40" t="s">
        <v>35</v>
      </c>
      <c r="O185" s="40" t="s">
        <v>36</v>
      </c>
      <c r="P185" s="41" t="s">
        <v>37</v>
      </c>
      <c r="Q185" s="43">
        <v>20029000000</v>
      </c>
      <c r="R185" s="44">
        <v>0</v>
      </c>
      <c r="S185" s="44">
        <v>3569838765</v>
      </c>
      <c r="T185" s="43">
        <v>16459161235</v>
      </c>
      <c r="U185" s="43">
        <v>1500000000</v>
      </c>
      <c r="V185" s="43">
        <v>14959161235</v>
      </c>
      <c r="W185" s="43">
        <v>0</v>
      </c>
      <c r="X185" s="43">
        <v>7419808684</v>
      </c>
      <c r="Y185" s="43">
        <v>7419808684</v>
      </c>
      <c r="Z185" s="43">
        <v>7419808684</v>
      </c>
      <c r="AA185" s="43">
        <v>7419808684</v>
      </c>
      <c r="AB185" s="45">
        <f t="shared" si="4"/>
        <v>0</v>
      </c>
      <c r="AC185" s="45" t="str">
        <f t="shared" si="5"/>
        <v/>
      </c>
    </row>
    <row r="186" spans="1:29" s="36" customFormat="1" ht="78.75" x14ac:dyDescent="0.25">
      <c r="A186" s="40" t="s">
        <v>340</v>
      </c>
      <c r="B186" s="41" t="s">
        <v>341</v>
      </c>
      <c r="C186" s="42" t="s">
        <v>301</v>
      </c>
      <c r="D186" s="40" t="s">
        <v>32</v>
      </c>
      <c r="E186" s="40" t="s">
        <v>33</v>
      </c>
      <c r="F186" s="40" t="s">
        <v>39</v>
      </c>
      <c r="G186" s="40" t="s">
        <v>39</v>
      </c>
      <c r="H186" s="40"/>
      <c r="I186" s="40"/>
      <c r="J186" s="40"/>
      <c r="K186" s="40"/>
      <c r="L186" s="40"/>
      <c r="M186" s="40" t="s">
        <v>34</v>
      </c>
      <c r="N186" s="40" t="s">
        <v>35</v>
      </c>
      <c r="O186" s="40" t="s">
        <v>36</v>
      </c>
      <c r="P186" s="41" t="s">
        <v>40</v>
      </c>
      <c r="Q186" s="43">
        <v>7283000000</v>
      </c>
      <c r="R186" s="44">
        <v>0</v>
      </c>
      <c r="S186" s="44">
        <v>1685522944</v>
      </c>
      <c r="T186" s="43">
        <v>5597477056</v>
      </c>
      <c r="U186" s="43">
        <v>848000000</v>
      </c>
      <c r="V186" s="43">
        <v>4749477056</v>
      </c>
      <c r="W186" s="43">
        <v>0</v>
      </c>
      <c r="X186" s="43">
        <v>2998522629</v>
      </c>
      <c r="Y186" s="43">
        <v>2998522629</v>
      </c>
      <c r="Z186" s="43">
        <v>2998522629</v>
      </c>
      <c r="AA186" s="43">
        <v>2998522629</v>
      </c>
      <c r="AB186" s="45">
        <f t="shared" si="4"/>
        <v>0</v>
      </c>
      <c r="AC186" s="45" t="str">
        <f t="shared" si="5"/>
        <v/>
      </c>
    </row>
    <row r="187" spans="1:29" s="36" customFormat="1" ht="78.75" x14ac:dyDescent="0.25">
      <c r="A187" s="40" t="s">
        <v>340</v>
      </c>
      <c r="B187" s="41" t="s">
        <v>341</v>
      </c>
      <c r="C187" s="42" t="s">
        <v>302</v>
      </c>
      <c r="D187" s="40" t="s">
        <v>32</v>
      </c>
      <c r="E187" s="40" t="s">
        <v>33</v>
      </c>
      <c r="F187" s="40" t="s">
        <v>39</v>
      </c>
      <c r="G187" s="40" t="s">
        <v>42</v>
      </c>
      <c r="H187" s="40"/>
      <c r="I187" s="40"/>
      <c r="J187" s="40"/>
      <c r="K187" s="40"/>
      <c r="L187" s="40"/>
      <c r="M187" s="40" t="s">
        <v>34</v>
      </c>
      <c r="N187" s="40" t="s">
        <v>35</v>
      </c>
      <c r="O187" s="40" t="s">
        <v>36</v>
      </c>
      <c r="P187" s="41" t="s">
        <v>43</v>
      </c>
      <c r="Q187" s="43">
        <v>1261000000</v>
      </c>
      <c r="R187" s="44">
        <v>1000000000</v>
      </c>
      <c r="S187" s="44">
        <v>0</v>
      </c>
      <c r="T187" s="43">
        <v>2261000000</v>
      </c>
      <c r="U187" s="43">
        <v>0</v>
      </c>
      <c r="V187" s="43">
        <v>2261000000</v>
      </c>
      <c r="W187" s="43">
        <v>0</v>
      </c>
      <c r="X187" s="43">
        <v>810304955</v>
      </c>
      <c r="Y187" s="43">
        <v>810304955</v>
      </c>
      <c r="Z187" s="43">
        <v>810304955</v>
      </c>
      <c r="AA187" s="43">
        <v>810304955</v>
      </c>
      <c r="AB187" s="45">
        <f t="shared" si="4"/>
        <v>0</v>
      </c>
      <c r="AC187" s="45" t="str">
        <f t="shared" si="5"/>
        <v/>
      </c>
    </row>
    <row r="188" spans="1:29" s="36" customFormat="1" ht="78.75" x14ac:dyDescent="0.25">
      <c r="A188" s="40" t="s">
        <v>340</v>
      </c>
      <c r="B188" s="41" t="s">
        <v>341</v>
      </c>
      <c r="C188" s="42" t="s">
        <v>48</v>
      </c>
      <c r="D188" s="40" t="s">
        <v>32</v>
      </c>
      <c r="E188" s="40" t="s">
        <v>39</v>
      </c>
      <c r="F188" s="40"/>
      <c r="G188" s="40"/>
      <c r="H188" s="40"/>
      <c r="I188" s="40"/>
      <c r="J188" s="40"/>
      <c r="K188" s="40"/>
      <c r="L188" s="40"/>
      <c r="M188" s="40" t="s">
        <v>34</v>
      </c>
      <c r="N188" s="40" t="s">
        <v>35</v>
      </c>
      <c r="O188" s="40" t="s">
        <v>36</v>
      </c>
      <c r="P188" s="41" t="s">
        <v>49</v>
      </c>
      <c r="Q188" s="43">
        <v>96169000000</v>
      </c>
      <c r="R188" s="44">
        <v>7000000000</v>
      </c>
      <c r="S188" s="44">
        <v>0</v>
      </c>
      <c r="T188" s="43">
        <v>103169000000</v>
      </c>
      <c r="U188" s="43">
        <v>0</v>
      </c>
      <c r="V188" s="43">
        <v>94799200573.080002</v>
      </c>
      <c r="W188" s="43">
        <v>8369799426.9200001</v>
      </c>
      <c r="X188" s="43">
        <v>86667733756.100006</v>
      </c>
      <c r="Y188" s="43">
        <v>41873883361</v>
      </c>
      <c r="Z188" s="43">
        <v>41873883361</v>
      </c>
      <c r="AA188" s="43">
        <v>41873883361</v>
      </c>
      <c r="AB188" s="45">
        <f t="shared" si="4"/>
        <v>0</v>
      </c>
      <c r="AC188" s="45" t="str">
        <f t="shared" si="5"/>
        <v/>
      </c>
    </row>
    <row r="189" spans="1:29" s="36" customFormat="1" ht="78.75" x14ac:dyDescent="0.25">
      <c r="A189" s="40" t="s">
        <v>340</v>
      </c>
      <c r="B189" s="41" t="s">
        <v>341</v>
      </c>
      <c r="C189" s="42" t="s">
        <v>53</v>
      </c>
      <c r="D189" s="40" t="s">
        <v>32</v>
      </c>
      <c r="E189" s="40" t="s">
        <v>42</v>
      </c>
      <c r="F189" s="40" t="s">
        <v>39</v>
      </c>
      <c r="G189" s="40" t="s">
        <v>39</v>
      </c>
      <c r="H189" s="40"/>
      <c r="I189" s="40"/>
      <c r="J189" s="40"/>
      <c r="K189" s="40"/>
      <c r="L189" s="40"/>
      <c r="M189" s="40" t="s">
        <v>34</v>
      </c>
      <c r="N189" s="40" t="s">
        <v>35</v>
      </c>
      <c r="O189" s="40" t="s">
        <v>36</v>
      </c>
      <c r="P189" s="41" t="s">
        <v>54</v>
      </c>
      <c r="Q189" s="43">
        <v>26000000</v>
      </c>
      <c r="R189" s="44">
        <v>0</v>
      </c>
      <c r="S189" s="44">
        <v>0</v>
      </c>
      <c r="T189" s="43">
        <v>26000000</v>
      </c>
      <c r="U189" s="43">
        <v>0</v>
      </c>
      <c r="V189" s="43">
        <v>26000000</v>
      </c>
      <c r="W189" s="43">
        <v>0</v>
      </c>
      <c r="X189" s="43">
        <v>21533950</v>
      </c>
      <c r="Y189" s="43">
        <v>21533950</v>
      </c>
      <c r="Z189" s="43">
        <v>21533950</v>
      </c>
      <c r="AA189" s="43">
        <v>21533950</v>
      </c>
      <c r="AB189" s="45">
        <f t="shared" si="4"/>
        <v>0</v>
      </c>
      <c r="AC189" s="45" t="str">
        <f t="shared" si="5"/>
        <v/>
      </c>
    </row>
    <row r="190" spans="1:29" s="36" customFormat="1" ht="78.75" x14ac:dyDescent="0.25">
      <c r="A190" s="40" t="s">
        <v>340</v>
      </c>
      <c r="B190" s="41" t="s">
        <v>341</v>
      </c>
      <c r="C190" s="42" t="s">
        <v>70</v>
      </c>
      <c r="D190" s="40" t="s">
        <v>32</v>
      </c>
      <c r="E190" s="40" t="s">
        <v>42</v>
      </c>
      <c r="F190" s="40" t="s">
        <v>42</v>
      </c>
      <c r="G190" s="40" t="s">
        <v>33</v>
      </c>
      <c r="H190" s="40" t="s">
        <v>71</v>
      </c>
      <c r="I190" s="40"/>
      <c r="J190" s="40"/>
      <c r="K190" s="40"/>
      <c r="L190" s="40"/>
      <c r="M190" s="40" t="s">
        <v>34</v>
      </c>
      <c r="N190" s="40" t="s">
        <v>35</v>
      </c>
      <c r="O190" s="40" t="s">
        <v>36</v>
      </c>
      <c r="P190" s="41" t="s">
        <v>72</v>
      </c>
      <c r="Q190" s="43">
        <v>5000000000</v>
      </c>
      <c r="R190" s="44">
        <v>0</v>
      </c>
      <c r="S190" s="44">
        <v>0</v>
      </c>
      <c r="T190" s="43">
        <v>5000000000</v>
      </c>
      <c r="U190" s="43">
        <v>5000000000</v>
      </c>
      <c r="V190" s="43">
        <v>0</v>
      </c>
      <c r="W190" s="43">
        <v>0</v>
      </c>
      <c r="X190" s="43">
        <v>0</v>
      </c>
      <c r="Y190" s="43">
        <v>0</v>
      </c>
      <c r="Z190" s="43">
        <v>0</v>
      </c>
      <c r="AA190" s="43">
        <v>0</v>
      </c>
      <c r="AB190" s="45">
        <f t="shared" si="4"/>
        <v>1</v>
      </c>
      <c r="AC190" s="45" t="str">
        <f t="shared" si="5"/>
        <v/>
      </c>
    </row>
    <row r="191" spans="1:29" s="36" customFormat="1" ht="78.75" x14ac:dyDescent="0.25">
      <c r="A191" s="40" t="s">
        <v>340</v>
      </c>
      <c r="B191" s="41" t="s">
        <v>341</v>
      </c>
      <c r="C191" s="42" t="s">
        <v>144</v>
      </c>
      <c r="D191" s="40" t="s">
        <v>32</v>
      </c>
      <c r="E191" s="40" t="s">
        <v>42</v>
      </c>
      <c r="F191" s="40" t="s">
        <v>45</v>
      </c>
      <c r="G191" s="40" t="s">
        <v>39</v>
      </c>
      <c r="H191" s="40" t="s">
        <v>82</v>
      </c>
      <c r="I191" s="40"/>
      <c r="J191" s="40"/>
      <c r="K191" s="40"/>
      <c r="L191" s="40"/>
      <c r="M191" s="40" t="s">
        <v>34</v>
      </c>
      <c r="N191" s="40" t="s">
        <v>35</v>
      </c>
      <c r="O191" s="40" t="s">
        <v>36</v>
      </c>
      <c r="P191" s="41" t="s">
        <v>145</v>
      </c>
      <c r="Q191" s="43">
        <v>478000000</v>
      </c>
      <c r="R191" s="44">
        <v>400000000</v>
      </c>
      <c r="S191" s="44">
        <v>0</v>
      </c>
      <c r="T191" s="43">
        <v>878000000</v>
      </c>
      <c r="U191" s="43">
        <v>0</v>
      </c>
      <c r="V191" s="43">
        <v>878000000</v>
      </c>
      <c r="W191" s="43">
        <v>0</v>
      </c>
      <c r="X191" s="43">
        <v>273529763</v>
      </c>
      <c r="Y191" s="43">
        <v>273529763</v>
      </c>
      <c r="Z191" s="43">
        <v>273529763</v>
      </c>
      <c r="AA191" s="43">
        <v>273529763</v>
      </c>
      <c r="AB191" s="45">
        <f t="shared" si="4"/>
        <v>0</v>
      </c>
      <c r="AC191" s="45" t="str">
        <f t="shared" si="5"/>
        <v/>
      </c>
    </row>
    <row r="192" spans="1:29" s="36" customFormat="1" ht="78.75" x14ac:dyDescent="0.25">
      <c r="A192" s="40" t="s">
        <v>340</v>
      </c>
      <c r="B192" s="41" t="s">
        <v>341</v>
      </c>
      <c r="C192" s="42" t="s">
        <v>156</v>
      </c>
      <c r="D192" s="40" t="s">
        <v>32</v>
      </c>
      <c r="E192" s="40" t="s">
        <v>42</v>
      </c>
      <c r="F192" s="40" t="s">
        <v>35</v>
      </c>
      <c r="G192" s="40"/>
      <c r="H192" s="40"/>
      <c r="I192" s="40"/>
      <c r="J192" s="40"/>
      <c r="K192" s="40"/>
      <c r="L192" s="40"/>
      <c r="M192" s="40" t="s">
        <v>34</v>
      </c>
      <c r="N192" s="40" t="s">
        <v>35</v>
      </c>
      <c r="O192" s="40" t="s">
        <v>36</v>
      </c>
      <c r="P192" s="41" t="s">
        <v>157</v>
      </c>
      <c r="Q192" s="43">
        <v>13638000000</v>
      </c>
      <c r="R192" s="44">
        <v>0</v>
      </c>
      <c r="S192" s="44">
        <v>0</v>
      </c>
      <c r="T192" s="43">
        <v>13638000000</v>
      </c>
      <c r="U192" s="43">
        <v>0</v>
      </c>
      <c r="V192" s="43">
        <v>13638000000</v>
      </c>
      <c r="W192" s="43">
        <v>0</v>
      </c>
      <c r="X192" s="43">
        <v>9344497364.5100002</v>
      </c>
      <c r="Y192" s="43">
        <v>6568662189.2200003</v>
      </c>
      <c r="Z192" s="43">
        <v>6547856313.0699997</v>
      </c>
      <c r="AA192" s="43">
        <v>6547856313.0699997</v>
      </c>
      <c r="AB192" s="45">
        <f t="shared" si="4"/>
        <v>0</v>
      </c>
      <c r="AC192" s="45" t="str">
        <f t="shared" si="5"/>
        <v/>
      </c>
    </row>
    <row r="193" spans="1:29" s="36" customFormat="1" ht="78.75" x14ac:dyDescent="0.25">
      <c r="A193" s="40" t="s">
        <v>340</v>
      </c>
      <c r="B193" s="41" t="s">
        <v>341</v>
      </c>
      <c r="C193" s="42" t="s">
        <v>173</v>
      </c>
      <c r="D193" s="40" t="s">
        <v>32</v>
      </c>
      <c r="E193" s="40" t="s">
        <v>154</v>
      </c>
      <c r="F193" s="40" t="s">
        <v>33</v>
      </c>
      <c r="G193" s="40"/>
      <c r="H193" s="40"/>
      <c r="I193" s="40"/>
      <c r="J193" s="40"/>
      <c r="K193" s="40"/>
      <c r="L193" s="40"/>
      <c r="M193" s="40" t="s">
        <v>34</v>
      </c>
      <c r="N193" s="40" t="s">
        <v>35</v>
      </c>
      <c r="O193" s="40" t="s">
        <v>36</v>
      </c>
      <c r="P193" s="41" t="s">
        <v>174</v>
      </c>
      <c r="Q193" s="43">
        <v>20000000</v>
      </c>
      <c r="R193" s="44">
        <v>0</v>
      </c>
      <c r="S193" s="44">
        <v>0</v>
      </c>
      <c r="T193" s="43">
        <v>20000000</v>
      </c>
      <c r="U193" s="43">
        <v>0</v>
      </c>
      <c r="V193" s="43">
        <v>20000000</v>
      </c>
      <c r="W193" s="43">
        <v>0</v>
      </c>
      <c r="X193" s="43">
        <v>869658</v>
      </c>
      <c r="Y193" s="43">
        <v>869658</v>
      </c>
      <c r="Z193" s="43">
        <v>869658</v>
      </c>
      <c r="AA193" s="43">
        <v>869658</v>
      </c>
      <c r="AB193" s="45">
        <f t="shared" si="4"/>
        <v>0</v>
      </c>
      <c r="AC193" s="45" t="str">
        <f t="shared" si="5"/>
        <v/>
      </c>
    </row>
    <row r="194" spans="1:29" s="36" customFormat="1" ht="78.75" x14ac:dyDescent="0.25">
      <c r="A194" s="40" t="s">
        <v>340</v>
      </c>
      <c r="B194" s="41" t="s">
        <v>341</v>
      </c>
      <c r="C194" s="42" t="s">
        <v>386</v>
      </c>
      <c r="D194" s="40" t="s">
        <v>183</v>
      </c>
      <c r="E194" s="40" t="s">
        <v>217</v>
      </c>
      <c r="F194" s="40" t="s">
        <v>185</v>
      </c>
      <c r="G194" s="40" t="s">
        <v>218</v>
      </c>
      <c r="H194" s="40" t="s">
        <v>369</v>
      </c>
      <c r="I194" s="40"/>
      <c r="J194" s="40"/>
      <c r="K194" s="40"/>
      <c r="L194" s="40"/>
      <c r="M194" s="40" t="s">
        <v>34</v>
      </c>
      <c r="N194" s="40" t="s">
        <v>35</v>
      </c>
      <c r="O194" s="40" t="s">
        <v>36</v>
      </c>
      <c r="P194" s="41" t="s">
        <v>370</v>
      </c>
      <c r="Q194" s="43">
        <v>7000000000</v>
      </c>
      <c r="R194" s="44">
        <v>0</v>
      </c>
      <c r="S194" s="44">
        <v>0</v>
      </c>
      <c r="T194" s="43">
        <v>7000000000</v>
      </c>
      <c r="U194" s="43">
        <v>0</v>
      </c>
      <c r="V194" s="43">
        <v>6998998006.5600004</v>
      </c>
      <c r="W194" s="43">
        <v>1001993.44</v>
      </c>
      <c r="X194" s="43">
        <v>6998998006.5600004</v>
      </c>
      <c r="Y194" s="43">
        <v>1533957643.6500001</v>
      </c>
      <c r="Z194" s="43">
        <v>1533957643.6500001</v>
      </c>
      <c r="AA194" s="43">
        <v>1533957643.6500001</v>
      </c>
      <c r="AB194" s="45">
        <f t="shared" si="4"/>
        <v>0</v>
      </c>
      <c r="AC194" s="45" t="str">
        <f t="shared" si="5"/>
        <v>M</v>
      </c>
    </row>
    <row r="195" spans="1:29" s="36" customFormat="1" x14ac:dyDescent="0.25">
      <c r="A195" s="40" t="s">
        <v>345</v>
      </c>
      <c r="B195" s="41" t="s">
        <v>346</v>
      </c>
      <c r="C195" s="42" t="s">
        <v>31</v>
      </c>
      <c r="D195" s="40" t="s">
        <v>32</v>
      </c>
      <c r="E195" s="40" t="s">
        <v>33</v>
      </c>
      <c r="F195" s="40" t="s">
        <v>33</v>
      </c>
      <c r="G195" s="40" t="s">
        <v>33</v>
      </c>
      <c r="H195" s="40"/>
      <c r="I195" s="40"/>
      <c r="J195" s="40"/>
      <c r="K195" s="40"/>
      <c r="L195" s="40"/>
      <c r="M195" s="40" t="s">
        <v>34</v>
      </c>
      <c r="N195" s="40" t="s">
        <v>35</v>
      </c>
      <c r="O195" s="40" t="s">
        <v>36</v>
      </c>
      <c r="P195" s="41" t="s">
        <v>37</v>
      </c>
      <c r="Q195" s="43">
        <v>16963000000</v>
      </c>
      <c r="R195" s="44">
        <v>0</v>
      </c>
      <c r="S195" s="44">
        <v>0</v>
      </c>
      <c r="T195" s="43">
        <v>16963000000</v>
      </c>
      <c r="U195" s="43">
        <v>0</v>
      </c>
      <c r="V195" s="43">
        <v>16963000000</v>
      </c>
      <c r="W195" s="43">
        <v>0</v>
      </c>
      <c r="X195" s="43">
        <v>5314623754</v>
      </c>
      <c r="Y195" s="43">
        <v>5314623754</v>
      </c>
      <c r="Z195" s="43">
        <v>5314623754</v>
      </c>
      <c r="AA195" s="43">
        <v>5289713159</v>
      </c>
      <c r="AB195" s="45">
        <f t="shared" si="4"/>
        <v>0</v>
      </c>
      <c r="AC195" s="45" t="str">
        <f t="shared" si="5"/>
        <v/>
      </c>
    </row>
    <row r="196" spans="1:29" s="36" customFormat="1" x14ac:dyDescent="0.25">
      <c r="A196" s="40" t="s">
        <v>345</v>
      </c>
      <c r="B196" s="41" t="s">
        <v>346</v>
      </c>
      <c r="C196" s="42" t="s">
        <v>38</v>
      </c>
      <c r="D196" s="40" t="s">
        <v>32</v>
      </c>
      <c r="E196" s="40" t="s">
        <v>33</v>
      </c>
      <c r="F196" s="40" t="s">
        <v>33</v>
      </c>
      <c r="G196" s="40" t="s">
        <v>39</v>
      </c>
      <c r="H196" s="40"/>
      <c r="I196" s="40"/>
      <c r="J196" s="40"/>
      <c r="K196" s="40"/>
      <c r="L196" s="40"/>
      <c r="M196" s="40" t="s">
        <v>34</v>
      </c>
      <c r="N196" s="40" t="s">
        <v>35</v>
      </c>
      <c r="O196" s="40" t="s">
        <v>36</v>
      </c>
      <c r="P196" s="41" t="s">
        <v>40</v>
      </c>
      <c r="Q196" s="43">
        <v>6198000000</v>
      </c>
      <c r="R196" s="44">
        <v>0</v>
      </c>
      <c r="S196" s="44">
        <v>0</v>
      </c>
      <c r="T196" s="43">
        <v>6198000000</v>
      </c>
      <c r="U196" s="43">
        <v>0</v>
      </c>
      <c r="V196" s="43">
        <v>6198000000</v>
      </c>
      <c r="W196" s="43">
        <v>0</v>
      </c>
      <c r="X196" s="43">
        <v>1995807953</v>
      </c>
      <c r="Y196" s="43">
        <v>1995807953</v>
      </c>
      <c r="Z196" s="43">
        <v>1995807953</v>
      </c>
      <c r="AA196" s="43">
        <v>1995807953</v>
      </c>
      <c r="AB196" s="45">
        <f t="shared" si="4"/>
        <v>0</v>
      </c>
      <c r="AC196" s="45" t="str">
        <f t="shared" si="5"/>
        <v/>
      </c>
    </row>
    <row r="197" spans="1:29" s="36" customFormat="1" x14ac:dyDescent="0.25">
      <c r="A197" s="40" t="s">
        <v>345</v>
      </c>
      <c r="B197" s="41" t="s">
        <v>346</v>
      </c>
      <c r="C197" s="42" t="s">
        <v>41</v>
      </c>
      <c r="D197" s="40" t="s">
        <v>32</v>
      </c>
      <c r="E197" s="40" t="s">
        <v>33</v>
      </c>
      <c r="F197" s="40" t="s">
        <v>33</v>
      </c>
      <c r="G197" s="40" t="s">
        <v>42</v>
      </c>
      <c r="H197" s="40"/>
      <c r="I197" s="40"/>
      <c r="J197" s="40"/>
      <c r="K197" s="40"/>
      <c r="L197" s="40"/>
      <c r="M197" s="40" t="s">
        <v>34</v>
      </c>
      <c r="N197" s="40" t="s">
        <v>35</v>
      </c>
      <c r="O197" s="40" t="s">
        <v>36</v>
      </c>
      <c r="P197" s="41" t="s">
        <v>43</v>
      </c>
      <c r="Q197" s="43">
        <v>7118000000</v>
      </c>
      <c r="R197" s="44">
        <v>0</v>
      </c>
      <c r="S197" s="44">
        <v>0</v>
      </c>
      <c r="T197" s="43">
        <v>7118000000</v>
      </c>
      <c r="U197" s="43">
        <v>0</v>
      </c>
      <c r="V197" s="43">
        <v>7118000000</v>
      </c>
      <c r="W197" s="43">
        <v>0</v>
      </c>
      <c r="X197" s="43">
        <v>1910204453</v>
      </c>
      <c r="Y197" s="43">
        <v>1910204453</v>
      </c>
      <c r="Z197" s="43">
        <v>1910204453</v>
      </c>
      <c r="AA197" s="43">
        <v>1891692310</v>
      </c>
      <c r="AB197" s="45">
        <f t="shared" ref="AB197:AB221" si="6">+VLOOKUP(C197,parametrizacion,16,0)</f>
        <v>0</v>
      </c>
      <c r="AC197" s="45" t="str">
        <f t="shared" ref="AC197:AC221" si="7">+VLOOKUP(C197,parametrizacion,17,0)</f>
        <v/>
      </c>
    </row>
    <row r="198" spans="1:29" s="36" customFormat="1" x14ac:dyDescent="0.25">
      <c r="A198" s="40" t="s">
        <v>345</v>
      </c>
      <c r="B198" s="41" t="s">
        <v>346</v>
      </c>
      <c r="C198" s="42" t="s">
        <v>48</v>
      </c>
      <c r="D198" s="40" t="s">
        <v>32</v>
      </c>
      <c r="E198" s="40" t="s">
        <v>39</v>
      </c>
      <c r="F198" s="40"/>
      <c r="G198" s="40"/>
      <c r="H198" s="40"/>
      <c r="I198" s="40"/>
      <c r="J198" s="40"/>
      <c r="K198" s="40"/>
      <c r="L198" s="40"/>
      <c r="M198" s="40" t="s">
        <v>34</v>
      </c>
      <c r="N198" s="40" t="s">
        <v>35</v>
      </c>
      <c r="O198" s="40" t="s">
        <v>36</v>
      </c>
      <c r="P198" s="41" t="s">
        <v>49</v>
      </c>
      <c r="Q198" s="43">
        <v>6311000000</v>
      </c>
      <c r="R198" s="44">
        <v>0</v>
      </c>
      <c r="S198" s="44">
        <v>0</v>
      </c>
      <c r="T198" s="43">
        <v>6311000000</v>
      </c>
      <c r="U198" s="43">
        <v>0</v>
      </c>
      <c r="V198" s="43">
        <v>6279403732.3500004</v>
      </c>
      <c r="W198" s="43">
        <v>31596267.649999999</v>
      </c>
      <c r="X198" s="43">
        <v>6246732919.75</v>
      </c>
      <c r="Y198" s="43">
        <v>3595494639.8600001</v>
      </c>
      <c r="Z198" s="43">
        <v>3595494639.8600001</v>
      </c>
      <c r="AA198" s="43">
        <v>3595494639.8600001</v>
      </c>
      <c r="AB198" s="45">
        <f t="shared" si="6"/>
        <v>0</v>
      </c>
      <c r="AC198" s="45" t="str">
        <f t="shared" si="7"/>
        <v/>
      </c>
    </row>
    <row r="199" spans="1:29" s="36" customFormat="1" x14ac:dyDescent="0.25">
      <c r="A199" s="40" t="s">
        <v>345</v>
      </c>
      <c r="B199" s="41" t="s">
        <v>346</v>
      </c>
      <c r="C199" s="42" t="s">
        <v>48</v>
      </c>
      <c r="D199" s="40" t="s">
        <v>32</v>
      </c>
      <c r="E199" s="40" t="s">
        <v>39</v>
      </c>
      <c r="F199" s="40"/>
      <c r="G199" s="40"/>
      <c r="H199" s="40"/>
      <c r="I199" s="40"/>
      <c r="J199" s="40"/>
      <c r="K199" s="40"/>
      <c r="L199" s="40"/>
      <c r="M199" s="40" t="s">
        <v>34</v>
      </c>
      <c r="N199" s="40" t="s">
        <v>73</v>
      </c>
      <c r="O199" s="40" t="s">
        <v>36</v>
      </c>
      <c r="P199" s="41" t="s">
        <v>49</v>
      </c>
      <c r="Q199" s="43">
        <v>0</v>
      </c>
      <c r="R199" s="44">
        <v>5409263632</v>
      </c>
      <c r="S199" s="44">
        <v>0</v>
      </c>
      <c r="T199" s="43">
        <v>5409263632</v>
      </c>
      <c r="U199" s="43">
        <v>0</v>
      </c>
      <c r="V199" s="43">
        <v>3123727455.3600001</v>
      </c>
      <c r="W199" s="43">
        <v>2285536176.6399999</v>
      </c>
      <c r="X199" s="43">
        <v>319608215.76999998</v>
      </c>
      <c r="Y199" s="43">
        <v>14101125</v>
      </c>
      <c r="Z199" s="43">
        <v>14101125</v>
      </c>
      <c r="AA199" s="43">
        <v>14101125</v>
      </c>
      <c r="AB199" s="45">
        <f t="shared" si="6"/>
        <v>0</v>
      </c>
      <c r="AC199" s="45" t="str">
        <f t="shared" si="7"/>
        <v/>
      </c>
    </row>
    <row r="200" spans="1:29" s="36" customFormat="1" ht="22.5" x14ac:dyDescent="0.25">
      <c r="A200" s="40" t="s">
        <v>345</v>
      </c>
      <c r="B200" s="41" t="s">
        <v>346</v>
      </c>
      <c r="C200" s="42" t="s">
        <v>70</v>
      </c>
      <c r="D200" s="40" t="s">
        <v>32</v>
      </c>
      <c r="E200" s="40" t="s">
        <v>42</v>
      </c>
      <c r="F200" s="40" t="s">
        <v>42</v>
      </c>
      <c r="G200" s="40" t="s">
        <v>33</v>
      </c>
      <c r="H200" s="40" t="s">
        <v>71</v>
      </c>
      <c r="I200" s="40"/>
      <c r="J200" s="40"/>
      <c r="K200" s="40"/>
      <c r="L200" s="40"/>
      <c r="M200" s="40" t="s">
        <v>34</v>
      </c>
      <c r="N200" s="40" t="s">
        <v>73</v>
      </c>
      <c r="O200" s="40" t="s">
        <v>36</v>
      </c>
      <c r="P200" s="41" t="s">
        <v>72</v>
      </c>
      <c r="Q200" s="43">
        <v>6348000000</v>
      </c>
      <c r="R200" s="44">
        <v>0</v>
      </c>
      <c r="S200" s="44">
        <v>5409263632</v>
      </c>
      <c r="T200" s="43">
        <v>938736368</v>
      </c>
      <c r="U200" s="43">
        <v>736368</v>
      </c>
      <c r="V200" s="43">
        <v>938000000</v>
      </c>
      <c r="W200" s="43">
        <v>0</v>
      </c>
      <c r="X200" s="43">
        <v>0</v>
      </c>
      <c r="Y200" s="43">
        <v>0</v>
      </c>
      <c r="Z200" s="43">
        <v>0</v>
      </c>
      <c r="AA200" s="43">
        <v>0</v>
      </c>
      <c r="AB200" s="45">
        <f t="shared" si="6"/>
        <v>1</v>
      </c>
      <c r="AC200" s="45" t="str">
        <f t="shared" si="7"/>
        <v/>
      </c>
    </row>
    <row r="201" spans="1:29" s="36" customFormat="1" ht="22.5" x14ac:dyDescent="0.25">
      <c r="A201" s="40" t="s">
        <v>345</v>
      </c>
      <c r="B201" s="41" t="s">
        <v>346</v>
      </c>
      <c r="C201" s="42" t="s">
        <v>144</v>
      </c>
      <c r="D201" s="40" t="s">
        <v>32</v>
      </c>
      <c r="E201" s="40" t="s">
        <v>42</v>
      </c>
      <c r="F201" s="40" t="s">
        <v>45</v>
      </c>
      <c r="G201" s="40" t="s">
        <v>39</v>
      </c>
      <c r="H201" s="40" t="s">
        <v>82</v>
      </c>
      <c r="I201" s="40"/>
      <c r="J201" s="40"/>
      <c r="K201" s="40"/>
      <c r="L201" s="40"/>
      <c r="M201" s="40" t="s">
        <v>34</v>
      </c>
      <c r="N201" s="40" t="s">
        <v>35</v>
      </c>
      <c r="O201" s="40" t="s">
        <v>36</v>
      </c>
      <c r="P201" s="41" t="s">
        <v>145</v>
      </c>
      <c r="Q201" s="43">
        <v>80000000</v>
      </c>
      <c r="R201" s="44">
        <v>0</v>
      </c>
      <c r="S201" s="44">
        <v>0</v>
      </c>
      <c r="T201" s="43">
        <v>80000000</v>
      </c>
      <c r="U201" s="43">
        <v>0</v>
      </c>
      <c r="V201" s="43">
        <v>80000000</v>
      </c>
      <c r="W201" s="43">
        <v>0</v>
      </c>
      <c r="X201" s="43">
        <v>33082105</v>
      </c>
      <c r="Y201" s="43">
        <v>33082105</v>
      </c>
      <c r="Z201" s="43">
        <v>33082105</v>
      </c>
      <c r="AA201" s="43">
        <v>33082105</v>
      </c>
      <c r="AB201" s="45">
        <f t="shared" si="6"/>
        <v>0</v>
      </c>
      <c r="AC201" s="45" t="str">
        <f t="shared" si="7"/>
        <v/>
      </c>
    </row>
    <row r="202" spans="1:29" s="36" customFormat="1" x14ac:dyDescent="0.25">
      <c r="A202" s="40" t="s">
        <v>345</v>
      </c>
      <c r="B202" s="41" t="s">
        <v>346</v>
      </c>
      <c r="C202" s="42" t="s">
        <v>173</v>
      </c>
      <c r="D202" s="40" t="s">
        <v>32</v>
      </c>
      <c r="E202" s="40" t="s">
        <v>154</v>
      </c>
      <c r="F202" s="40" t="s">
        <v>33</v>
      </c>
      <c r="G202" s="40"/>
      <c r="H202" s="40"/>
      <c r="I202" s="40"/>
      <c r="J202" s="40"/>
      <c r="K202" s="40"/>
      <c r="L202" s="40"/>
      <c r="M202" s="40" t="s">
        <v>34</v>
      </c>
      <c r="N202" s="40" t="s">
        <v>35</v>
      </c>
      <c r="O202" s="40" t="s">
        <v>36</v>
      </c>
      <c r="P202" s="41" t="s">
        <v>174</v>
      </c>
      <c r="Q202" s="43">
        <v>1000000</v>
      </c>
      <c r="R202" s="44">
        <v>0</v>
      </c>
      <c r="S202" s="44">
        <v>0</v>
      </c>
      <c r="T202" s="43">
        <v>1000000</v>
      </c>
      <c r="U202" s="43">
        <v>0</v>
      </c>
      <c r="V202" s="43">
        <v>190000</v>
      </c>
      <c r="W202" s="43">
        <v>810000</v>
      </c>
      <c r="X202" s="43">
        <v>190000</v>
      </c>
      <c r="Y202" s="43">
        <v>190000</v>
      </c>
      <c r="Z202" s="43">
        <v>190000</v>
      </c>
      <c r="AA202" s="43">
        <v>190000</v>
      </c>
      <c r="AB202" s="45">
        <f t="shared" si="6"/>
        <v>0</v>
      </c>
      <c r="AC202" s="45" t="str">
        <f t="shared" si="7"/>
        <v/>
      </c>
    </row>
    <row r="203" spans="1:29" s="36" customFormat="1" x14ac:dyDescent="0.25">
      <c r="A203" s="40" t="s">
        <v>345</v>
      </c>
      <c r="B203" s="41" t="s">
        <v>346</v>
      </c>
      <c r="C203" s="42" t="s">
        <v>177</v>
      </c>
      <c r="D203" s="40" t="s">
        <v>32</v>
      </c>
      <c r="E203" s="40" t="s">
        <v>154</v>
      </c>
      <c r="F203" s="40" t="s">
        <v>45</v>
      </c>
      <c r="G203" s="40" t="s">
        <v>33</v>
      </c>
      <c r="H203" s="40"/>
      <c r="I203" s="40"/>
      <c r="J203" s="40"/>
      <c r="K203" s="40"/>
      <c r="L203" s="40"/>
      <c r="M203" s="40" t="s">
        <v>34</v>
      </c>
      <c r="N203" s="40" t="s">
        <v>73</v>
      </c>
      <c r="O203" s="40" t="s">
        <v>74</v>
      </c>
      <c r="P203" s="41" t="s">
        <v>178</v>
      </c>
      <c r="Q203" s="43">
        <v>1415000000</v>
      </c>
      <c r="R203" s="44">
        <v>0</v>
      </c>
      <c r="S203" s="44">
        <v>0</v>
      </c>
      <c r="T203" s="43">
        <v>1415000000</v>
      </c>
      <c r="U203" s="43">
        <v>0</v>
      </c>
      <c r="V203" s="43">
        <v>0</v>
      </c>
      <c r="W203" s="43">
        <v>1415000000</v>
      </c>
      <c r="X203" s="43">
        <v>0</v>
      </c>
      <c r="Y203" s="43">
        <v>0</v>
      </c>
      <c r="Z203" s="43">
        <v>0</v>
      </c>
      <c r="AA203" s="43">
        <v>0</v>
      </c>
      <c r="AB203" s="45">
        <f t="shared" si="6"/>
        <v>0</v>
      </c>
      <c r="AC203" s="45" t="str">
        <f t="shared" si="7"/>
        <v/>
      </c>
    </row>
    <row r="204" spans="1:29" s="36" customFormat="1" ht="33.75" x14ac:dyDescent="0.25">
      <c r="A204" s="40" t="s">
        <v>345</v>
      </c>
      <c r="B204" s="41" t="s">
        <v>346</v>
      </c>
      <c r="C204" s="42" t="s">
        <v>457</v>
      </c>
      <c r="D204" s="40" t="s">
        <v>183</v>
      </c>
      <c r="E204" s="40" t="s">
        <v>195</v>
      </c>
      <c r="F204" s="40" t="s">
        <v>185</v>
      </c>
      <c r="G204" s="40" t="s">
        <v>214</v>
      </c>
      <c r="H204" s="40" t="s">
        <v>458</v>
      </c>
      <c r="I204" s="40" t="s">
        <v>1</v>
      </c>
      <c r="J204" s="40" t="s">
        <v>1</v>
      </c>
      <c r="K204" s="40" t="s">
        <v>1</v>
      </c>
      <c r="L204" s="40" t="s">
        <v>1</v>
      </c>
      <c r="M204" s="40" t="s">
        <v>34</v>
      </c>
      <c r="N204" s="40" t="s">
        <v>35</v>
      </c>
      <c r="O204" s="40" t="s">
        <v>36</v>
      </c>
      <c r="P204" s="41" t="s">
        <v>459</v>
      </c>
      <c r="Q204" s="43">
        <v>33750000000</v>
      </c>
      <c r="R204" s="44">
        <v>0</v>
      </c>
      <c r="S204" s="44">
        <v>0</v>
      </c>
      <c r="T204" s="43">
        <v>33750000000</v>
      </c>
      <c r="U204" s="43">
        <v>0</v>
      </c>
      <c r="V204" s="43">
        <v>0</v>
      </c>
      <c r="W204" s="43">
        <v>33750000000</v>
      </c>
      <c r="X204" s="43">
        <v>0</v>
      </c>
      <c r="Y204" s="43">
        <v>0</v>
      </c>
      <c r="Z204" s="43">
        <v>0</v>
      </c>
      <c r="AA204" s="43">
        <v>0</v>
      </c>
      <c r="AB204" s="45">
        <f t="shared" si="6"/>
        <v>0</v>
      </c>
      <c r="AC204" s="45" t="e">
        <f t="shared" si="7"/>
        <v>#N/A</v>
      </c>
    </row>
    <row r="205" spans="1:29" s="36" customFormat="1" ht="33.75" x14ac:dyDescent="0.25">
      <c r="A205" s="40" t="s">
        <v>345</v>
      </c>
      <c r="B205" s="41" t="s">
        <v>346</v>
      </c>
      <c r="C205" s="42" t="s">
        <v>427</v>
      </c>
      <c r="D205" s="40" t="s">
        <v>183</v>
      </c>
      <c r="E205" s="40" t="s">
        <v>348</v>
      </c>
      <c r="F205" s="40" t="s">
        <v>185</v>
      </c>
      <c r="G205" s="40" t="s">
        <v>189</v>
      </c>
      <c r="H205" s="40" t="s">
        <v>428</v>
      </c>
      <c r="I205" s="40"/>
      <c r="J205" s="40"/>
      <c r="K205" s="40"/>
      <c r="L205" s="40"/>
      <c r="M205" s="40" t="s">
        <v>34</v>
      </c>
      <c r="N205" s="40" t="s">
        <v>35</v>
      </c>
      <c r="O205" s="40" t="s">
        <v>36</v>
      </c>
      <c r="P205" s="41" t="s">
        <v>429</v>
      </c>
      <c r="Q205" s="43">
        <v>568453727468</v>
      </c>
      <c r="R205" s="44">
        <v>0</v>
      </c>
      <c r="S205" s="44">
        <v>0</v>
      </c>
      <c r="T205" s="43">
        <v>568453727468</v>
      </c>
      <c r="U205" s="43">
        <v>0</v>
      </c>
      <c r="V205" s="43">
        <v>568453727468</v>
      </c>
      <c r="W205" s="43">
        <v>0</v>
      </c>
      <c r="X205" s="43">
        <v>568453727468</v>
      </c>
      <c r="Y205" s="43">
        <v>4650017713</v>
      </c>
      <c r="Z205" s="43">
        <v>4650017713</v>
      </c>
      <c r="AA205" s="43">
        <v>4650017713</v>
      </c>
      <c r="AB205" s="45">
        <f t="shared" si="6"/>
        <v>0</v>
      </c>
      <c r="AC205" s="45" t="str">
        <f t="shared" si="7"/>
        <v/>
      </c>
    </row>
    <row r="206" spans="1:29" s="36" customFormat="1" ht="22.5" x14ac:dyDescent="0.25">
      <c r="A206" s="40" t="s">
        <v>345</v>
      </c>
      <c r="B206" s="41" t="s">
        <v>346</v>
      </c>
      <c r="C206" s="42" t="s">
        <v>454</v>
      </c>
      <c r="D206" s="40" t="s">
        <v>183</v>
      </c>
      <c r="E206" s="40" t="s">
        <v>217</v>
      </c>
      <c r="F206" s="40" t="s">
        <v>185</v>
      </c>
      <c r="G206" s="40" t="s">
        <v>237</v>
      </c>
      <c r="H206" s="40" t="s">
        <v>369</v>
      </c>
      <c r="I206" s="40"/>
      <c r="J206" s="40"/>
      <c r="K206" s="40"/>
      <c r="L206" s="40"/>
      <c r="M206" s="40" t="s">
        <v>34</v>
      </c>
      <c r="N206" s="40" t="s">
        <v>73</v>
      </c>
      <c r="O206" s="40" t="s">
        <v>74</v>
      </c>
      <c r="P206" s="41" t="s">
        <v>370</v>
      </c>
      <c r="Q206" s="43">
        <v>21561798209</v>
      </c>
      <c r="R206" s="44">
        <v>0</v>
      </c>
      <c r="S206" s="44">
        <v>0</v>
      </c>
      <c r="T206" s="43">
        <v>21561798209</v>
      </c>
      <c r="U206" s="43">
        <v>0</v>
      </c>
      <c r="V206" s="43">
        <v>21561798209</v>
      </c>
      <c r="W206" s="43">
        <v>0</v>
      </c>
      <c r="X206" s="43">
        <v>21561798209</v>
      </c>
      <c r="Y206" s="43">
        <v>653076000</v>
      </c>
      <c r="Z206" s="43">
        <v>653076000</v>
      </c>
      <c r="AA206" s="43">
        <v>653076000</v>
      </c>
      <c r="AB206" s="45">
        <f t="shared" si="6"/>
        <v>0</v>
      </c>
      <c r="AC206" s="45" t="e">
        <f t="shared" si="7"/>
        <v>#N/A</v>
      </c>
    </row>
    <row r="207" spans="1:29" s="36" customFormat="1" x14ac:dyDescent="0.25">
      <c r="A207" s="40"/>
      <c r="B207" s="41"/>
      <c r="C207" s="42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1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5" t="e">
        <f t="shared" si="6"/>
        <v>#N/A</v>
      </c>
      <c r="AC207" s="45" t="e">
        <f t="shared" si="7"/>
        <v>#N/A</v>
      </c>
    </row>
    <row r="208" spans="1:29" s="36" customFormat="1" x14ac:dyDescent="0.25">
      <c r="A208" s="40"/>
      <c r="B208" s="41"/>
      <c r="C208" s="42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1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5" t="e">
        <f t="shared" si="6"/>
        <v>#N/A</v>
      </c>
      <c r="AC208" s="45" t="e">
        <f t="shared" si="7"/>
        <v>#N/A</v>
      </c>
    </row>
    <row r="209" spans="1:29" s="36" customFormat="1" x14ac:dyDescent="0.25">
      <c r="A209" s="40"/>
      <c r="B209" s="41"/>
      <c r="C209" s="42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1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5" t="e">
        <f t="shared" si="6"/>
        <v>#N/A</v>
      </c>
      <c r="AC209" s="45" t="e">
        <f t="shared" si="7"/>
        <v>#N/A</v>
      </c>
    </row>
    <row r="210" spans="1:29" s="36" customFormat="1" x14ac:dyDescent="0.25">
      <c r="A210" s="40"/>
      <c r="B210" s="41"/>
      <c r="C210" s="42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1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5" t="e">
        <f t="shared" si="6"/>
        <v>#N/A</v>
      </c>
      <c r="AC210" s="45" t="e">
        <f t="shared" si="7"/>
        <v>#N/A</v>
      </c>
    </row>
    <row r="211" spans="1:29" s="36" customFormat="1" x14ac:dyDescent="0.25">
      <c r="A211" s="40"/>
      <c r="B211" s="41"/>
      <c r="C211" s="42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1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5" t="e">
        <f t="shared" si="6"/>
        <v>#N/A</v>
      </c>
      <c r="AC211" s="45" t="e">
        <f t="shared" si="7"/>
        <v>#N/A</v>
      </c>
    </row>
    <row r="212" spans="1:29" s="36" customFormat="1" x14ac:dyDescent="0.25">
      <c r="A212" s="40"/>
      <c r="B212" s="41"/>
      <c r="C212" s="42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1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5" t="e">
        <f t="shared" si="6"/>
        <v>#N/A</v>
      </c>
      <c r="AC212" s="45" t="e">
        <f t="shared" si="7"/>
        <v>#N/A</v>
      </c>
    </row>
    <row r="213" spans="1:29" s="36" customFormat="1" x14ac:dyDescent="0.25">
      <c r="A213" s="40"/>
      <c r="B213" s="41"/>
      <c r="C213" s="42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1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5" t="e">
        <f t="shared" si="6"/>
        <v>#N/A</v>
      </c>
      <c r="AC213" s="45" t="e">
        <f t="shared" si="7"/>
        <v>#N/A</v>
      </c>
    </row>
    <row r="214" spans="1:29" s="36" customFormat="1" x14ac:dyDescent="0.25">
      <c r="A214" s="40"/>
      <c r="B214" s="41"/>
      <c r="C214" s="42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1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5" t="e">
        <f t="shared" si="6"/>
        <v>#N/A</v>
      </c>
      <c r="AC214" s="45" t="e">
        <f t="shared" si="7"/>
        <v>#N/A</v>
      </c>
    </row>
    <row r="215" spans="1:29" s="36" customFormat="1" x14ac:dyDescent="0.25">
      <c r="A215" s="40"/>
      <c r="B215" s="41"/>
      <c r="C215" s="42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1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5" t="e">
        <f t="shared" si="6"/>
        <v>#N/A</v>
      </c>
      <c r="AC215" s="45" t="e">
        <f t="shared" si="7"/>
        <v>#N/A</v>
      </c>
    </row>
    <row r="216" spans="1:29" s="36" customFormat="1" x14ac:dyDescent="0.25">
      <c r="A216" s="40"/>
      <c r="B216" s="41"/>
      <c r="C216" s="42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1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5" t="e">
        <f t="shared" si="6"/>
        <v>#N/A</v>
      </c>
      <c r="AC216" s="45" t="e">
        <f t="shared" si="7"/>
        <v>#N/A</v>
      </c>
    </row>
    <row r="217" spans="1:29" s="36" customFormat="1" x14ac:dyDescent="0.25">
      <c r="A217" s="40"/>
      <c r="B217" s="41"/>
      <c r="C217" s="42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1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5" t="e">
        <f t="shared" si="6"/>
        <v>#N/A</v>
      </c>
      <c r="AC217" s="45" t="e">
        <f t="shared" si="7"/>
        <v>#N/A</v>
      </c>
    </row>
    <row r="218" spans="1:29" s="36" customFormat="1" x14ac:dyDescent="0.25">
      <c r="A218" s="40"/>
      <c r="B218" s="41"/>
      <c r="C218" s="42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1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5" t="e">
        <f t="shared" si="6"/>
        <v>#N/A</v>
      </c>
      <c r="AC218" s="45" t="e">
        <f t="shared" si="7"/>
        <v>#N/A</v>
      </c>
    </row>
    <row r="219" spans="1:29" s="36" customFormat="1" x14ac:dyDescent="0.25">
      <c r="A219" s="40"/>
      <c r="B219" s="41"/>
      <c r="C219" s="42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1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5" t="e">
        <f t="shared" si="6"/>
        <v>#N/A</v>
      </c>
      <c r="AC219" s="45" t="e">
        <f t="shared" si="7"/>
        <v>#N/A</v>
      </c>
    </row>
    <row r="220" spans="1:29" s="36" customFormat="1" x14ac:dyDescent="0.25">
      <c r="A220" s="40"/>
      <c r="B220" s="41"/>
      <c r="C220" s="42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1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5" t="e">
        <f t="shared" si="6"/>
        <v>#N/A</v>
      </c>
      <c r="AC220" s="45" t="e">
        <f t="shared" si="7"/>
        <v>#N/A</v>
      </c>
    </row>
    <row r="221" spans="1:29" s="36" customFormat="1" x14ac:dyDescent="0.25">
      <c r="A221" s="40"/>
      <c r="B221" s="41"/>
      <c r="C221" s="42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1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5" t="e">
        <f t="shared" si="6"/>
        <v>#N/A</v>
      </c>
      <c r="AC221" s="45" t="e">
        <f t="shared" si="7"/>
        <v>#N/A</v>
      </c>
    </row>
    <row r="222" spans="1:29" x14ac:dyDescent="0.25">
      <c r="Q222" s="46"/>
      <c r="T222" s="47"/>
    </row>
    <row r="223" spans="1:29" s="36" customFormat="1" x14ac:dyDescent="0.25">
      <c r="P223" s="48" t="s">
        <v>460</v>
      </c>
      <c r="Q223" s="49">
        <f>SUM(Q1:Q222)</f>
        <v>36697843127213</v>
      </c>
      <c r="R223" s="49">
        <f t="shared" ref="R223:AA223" si="8">SUM(R1:R222)</f>
        <v>2316255115991</v>
      </c>
      <c r="S223" s="49">
        <f t="shared" si="8"/>
        <v>6635372615302</v>
      </c>
      <c r="T223" s="49">
        <f t="shared" si="8"/>
        <v>32378725627902</v>
      </c>
      <c r="U223" s="49">
        <f t="shared" si="8"/>
        <v>9178841473941</v>
      </c>
      <c r="V223" s="49">
        <f t="shared" si="8"/>
        <v>18930291316307.836</v>
      </c>
      <c r="W223" s="49">
        <f t="shared" si="8"/>
        <v>4269592837653.1602</v>
      </c>
      <c r="X223" s="49">
        <f t="shared" si="8"/>
        <v>10988723634833.412</v>
      </c>
      <c r="Y223" s="49">
        <f t="shared" si="8"/>
        <v>8613582209494.8398</v>
      </c>
      <c r="Z223" s="49">
        <f t="shared" si="8"/>
        <v>8598692412724.4902</v>
      </c>
      <c r="AA223" s="49">
        <f t="shared" si="8"/>
        <v>8535812506859.7705</v>
      </c>
      <c r="AB223" s="35"/>
      <c r="AC223" s="35"/>
    </row>
    <row r="224" spans="1:29" s="36" customFormat="1" x14ac:dyDescent="0.25">
      <c r="P224" s="50" t="s">
        <v>461</v>
      </c>
      <c r="Q224" s="51">
        <f>+Q223/1000000</f>
        <v>36697843.127213001</v>
      </c>
      <c r="R224" s="51">
        <f t="shared" ref="R224:AA224" si="9">+R223/1000000</f>
        <v>2316255.1159910001</v>
      </c>
      <c r="S224" s="51">
        <f t="shared" si="9"/>
        <v>6635372.6153020002</v>
      </c>
      <c r="T224" s="51">
        <f t="shared" si="9"/>
        <v>32378725.627902001</v>
      </c>
      <c r="U224" s="51">
        <f t="shared" si="9"/>
        <v>9178841.4739410002</v>
      </c>
      <c r="V224" s="51">
        <f t="shared" si="9"/>
        <v>18930291.316307835</v>
      </c>
      <c r="W224" s="51">
        <f t="shared" si="9"/>
        <v>4269592.8376531601</v>
      </c>
      <c r="X224" s="51">
        <f t="shared" si="9"/>
        <v>10988723.634833412</v>
      </c>
      <c r="Y224" s="51">
        <f t="shared" si="9"/>
        <v>8613582.2094948404</v>
      </c>
      <c r="Z224" s="51">
        <f t="shared" si="9"/>
        <v>8598692.4127244893</v>
      </c>
      <c r="AA224" s="51">
        <f t="shared" si="9"/>
        <v>8535812.50685977</v>
      </c>
      <c r="AB224" s="35"/>
      <c r="AC224" s="35"/>
    </row>
    <row r="225" spans="15:29" s="36" customFormat="1" ht="30" x14ac:dyDescent="0.25">
      <c r="Q225" s="52"/>
      <c r="S225" s="53" t="s">
        <v>462</v>
      </c>
      <c r="T225" s="54">
        <f>+Q224-T224</f>
        <v>4319117.4993110001</v>
      </c>
      <c r="U225" s="52"/>
      <c r="V225" s="52"/>
      <c r="W225" s="52"/>
      <c r="X225" s="52"/>
      <c r="Y225" s="52"/>
      <c r="Z225" s="52"/>
      <c r="AA225" s="52"/>
      <c r="AB225" s="35"/>
      <c r="AC225" s="35"/>
    </row>
    <row r="226" spans="15:29" s="36" customFormat="1" ht="22.5" x14ac:dyDescent="0.3">
      <c r="P226" s="55" t="s">
        <v>463</v>
      </c>
      <c r="S226" s="36" t="s">
        <v>464</v>
      </c>
      <c r="T226" s="56">
        <f>+T225-'[2]Eje. Presu'!$T$225</f>
        <v>875000</v>
      </c>
      <c r="U226" s="57"/>
      <c r="AB226" s="35"/>
      <c r="AC226" s="35"/>
    </row>
    <row r="227" spans="15:29" s="36" customFormat="1" x14ac:dyDescent="0.25">
      <c r="O227" s="50" t="s">
        <v>32</v>
      </c>
      <c r="P227" s="50" t="s">
        <v>441</v>
      </c>
      <c r="Q227" s="58">
        <f t="shared" ref="Q227:AA229" si="10">+SUMIFS(Q$5:Q$221,$D$5:$D$221,$O227)/1000000</f>
        <v>32291659.056960002</v>
      </c>
      <c r="R227" s="58">
        <f t="shared" si="10"/>
        <v>2313462.1349189999</v>
      </c>
      <c r="S227" s="58">
        <f t="shared" si="10"/>
        <v>6632579.63423</v>
      </c>
      <c r="T227" s="58">
        <f t="shared" si="10"/>
        <v>27972541.557649001</v>
      </c>
      <c r="U227" s="58">
        <f t="shared" si="10"/>
        <v>7123508.4444209998</v>
      </c>
      <c r="V227" s="58">
        <f t="shared" si="10"/>
        <v>17248302.512893721</v>
      </c>
      <c r="W227" s="58">
        <f t="shared" si="10"/>
        <v>3600730.6003342797</v>
      </c>
      <c r="X227" s="58">
        <f t="shared" si="10"/>
        <v>9340962.1320054121</v>
      </c>
      <c r="Y227" s="58">
        <f t="shared" si="10"/>
        <v>8243779.0353558902</v>
      </c>
      <c r="Z227" s="58">
        <f t="shared" si="10"/>
        <v>8228936.7667735415</v>
      </c>
      <c r="AA227" s="58">
        <f t="shared" si="10"/>
        <v>8166063.9414788214</v>
      </c>
      <c r="AB227" s="35"/>
      <c r="AC227" s="35"/>
    </row>
    <row r="228" spans="15:29" s="36" customFormat="1" x14ac:dyDescent="0.25">
      <c r="O228" s="59" t="s">
        <v>180</v>
      </c>
      <c r="P228" s="59" t="s">
        <v>465</v>
      </c>
      <c r="Q228" s="60">
        <f t="shared" si="10"/>
        <v>0</v>
      </c>
      <c r="R228" s="60">
        <f t="shared" si="10"/>
        <v>0</v>
      </c>
      <c r="S228" s="60">
        <f t="shared" si="10"/>
        <v>0</v>
      </c>
      <c r="T228" s="60">
        <f t="shared" si="10"/>
        <v>0</v>
      </c>
      <c r="U228" s="60">
        <f t="shared" si="10"/>
        <v>0</v>
      </c>
      <c r="V228" s="60">
        <f t="shared" si="10"/>
        <v>0</v>
      </c>
      <c r="W228" s="60">
        <f t="shared" si="10"/>
        <v>0</v>
      </c>
      <c r="X228" s="60">
        <f t="shared" si="10"/>
        <v>0</v>
      </c>
      <c r="Y228" s="60">
        <f t="shared" si="10"/>
        <v>0</v>
      </c>
      <c r="Z228" s="60">
        <f t="shared" si="10"/>
        <v>0</v>
      </c>
      <c r="AA228" s="60">
        <f t="shared" si="10"/>
        <v>0</v>
      </c>
      <c r="AB228" s="35"/>
      <c r="AC228" s="35"/>
    </row>
    <row r="229" spans="15:29" s="36" customFormat="1" x14ac:dyDescent="0.25">
      <c r="O229" s="50" t="s">
        <v>183</v>
      </c>
      <c r="P229" s="50" t="s">
        <v>443</v>
      </c>
      <c r="Q229" s="58">
        <f t="shared" si="10"/>
        <v>4406184.0702529997</v>
      </c>
      <c r="R229" s="58">
        <f t="shared" si="10"/>
        <v>2792.981072</v>
      </c>
      <c r="S229" s="58">
        <f t="shared" si="10"/>
        <v>2792.981072</v>
      </c>
      <c r="T229" s="58">
        <f t="shared" si="10"/>
        <v>4406184.0702529997</v>
      </c>
      <c r="U229" s="58">
        <f t="shared" si="10"/>
        <v>2055333.0295200001</v>
      </c>
      <c r="V229" s="58">
        <f t="shared" si="10"/>
        <v>1681988.8034141201</v>
      </c>
      <c r="W229" s="58">
        <f t="shared" si="10"/>
        <v>668862.23731887992</v>
      </c>
      <c r="X229" s="58">
        <f t="shared" si="10"/>
        <v>1647761.5028280001</v>
      </c>
      <c r="Y229" s="58">
        <f t="shared" si="10"/>
        <v>369803.17413895001</v>
      </c>
      <c r="Z229" s="58">
        <f t="shared" si="10"/>
        <v>369755.64595094998</v>
      </c>
      <c r="AA229" s="58">
        <f t="shared" si="10"/>
        <v>369748.56538094999</v>
      </c>
      <c r="AB229" s="35"/>
      <c r="AC229" s="35"/>
    </row>
    <row r="230" spans="15:29" s="36" customFormat="1" x14ac:dyDescent="0.25">
      <c r="P230" s="48" t="str">
        <f>+"TOTAL "&amp;P226</f>
        <v>TOTAL SECTOR HACIENDA</v>
      </c>
      <c r="Q230" s="61">
        <f>SUM(Q227:Q229)</f>
        <v>36697843.127213001</v>
      </c>
      <c r="R230" s="61">
        <f t="shared" ref="R230:AA230" si="11">SUM(R227:R229)</f>
        <v>2316255.1159910001</v>
      </c>
      <c r="S230" s="61">
        <f t="shared" si="11"/>
        <v>6635372.6153020002</v>
      </c>
      <c r="T230" s="61">
        <f t="shared" si="11"/>
        <v>32378725.627902001</v>
      </c>
      <c r="U230" s="61">
        <f t="shared" si="11"/>
        <v>9178841.4739410002</v>
      </c>
      <c r="V230" s="61">
        <f t="shared" si="11"/>
        <v>18930291.316307843</v>
      </c>
      <c r="W230" s="61">
        <f t="shared" si="11"/>
        <v>4269592.8376531601</v>
      </c>
      <c r="X230" s="61">
        <f t="shared" si="11"/>
        <v>10988723.634833412</v>
      </c>
      <c r="Y230" s="61">
        <f t="shared" si="11"/>
        <v>8613582.2094948404</v>
      </c>
      <c r="Z230" s="61">
        <f t="shared" si="11"/>
        <v>8598692.4127244912</v>
      </c>
      <c r="AA230" s="61">
        <f t="shared" si="11"/>
        <v>8535812.5068597719</v>
      </c>
      <c r="AB230" s="35"/>
      <c r="AC230" s="35"/>
    </row>
    <row r="231" spans="15:29" s="36" customFormat="1" x14ac:dyDescent="0.25">
      <c r="AB231" s="35"/>
      <c r="AC231" s="35"/>
    </row>
    <row r="232" spans="15:29" s="36" customFormat="1" x14ac:dyDescent="0.25">
      <c r="AB232" s="35"/>
      <c r="AC232" s="35"/>
    </row>
    <row r="233" spans="15:29" s="36" customFormat="1" ht="22.5" x14ac:dyDescent="0.3">
      <c r="P233" s="55" t="s">
        <v>466</v>
      </c>
      <c r="AB233" s="35"/>
      <c r="AC233" s="35"/>
    </row>
    <row r="234" spans="15:29" s="36" customFormat="1" x14ac:dyDescent="0.25">
      <c r="O234" s="50" t="s">
        <v>32</v>
      </c>
      <c r="P234" s="50" t="s">
        <v>441</v>
      </c>
      <c r="Q234" s="58">
        <f>+SUMIFS(Q$5:Q$221,$D$5:$D$221,$O234,$A$5:$A$221,"13-01-01")/1000000</f>
        <v>27096059.900959998</v>
      </c>
      <c r="R234" s="58">
        <f t="shared" ref="R234:AA236" si="12">+SUMIFS(R$5:R$221,$D$5:$D$221,$O234,$A$5:$A$221,"13-01-01")/1000000</f>
        <v>2198956.4337610002</v>
      </c>
      <c r="S234" s="58">
        <f t="shared" si="12"/>
        <v>6518073.9330719998</v>
      </c>
      <c r="T234" s="58">
        <f t="shared" si="12"/>
        <v>22776942.401648998</v>
      </c>
      <c r="U234" s="58">
        <f t="shared" si="12"/>
        <v>6069836.0840530004</v>
      </c>
      <c r="V234" s="58">
        <f t="shared" si="12"/>
        <v>13337473.68090919</v>
      </c>
      <c r="W234" s="58">
        <f t="shared" si="12"/>
        <v>3369632.6366868098</v>
      </c>
      <c r="X234" s="58">
        <f t="shared" si="12"/>
        <v>7151953.0388169503</v>
      </c>
      <c r="Y234" s="58">
        <f t="shared" si="12"/>
        <v>6287989.0316958297</v>
      </c>
      <c r="Z234" s="58">
        <f t="shared" si="12"/>
        <v>6287989.0316958297</v>
      </c>
      <c r="AA234" s="58">
        <f t="shared" si="12"/>
        <v>6257628.4671378303</v>
      </c>
      <c r="AB234" s="35"/>
      <c r="AC234" s="35"/>
    </row>
    <row r="235" spans="15:29" s="36" customFormat="1" x14ac:dyDescent="0.25">
      <c r="O235" s="59" t="s">
        <v>180</v>
      </c>
      <c r="P235" s="59" t="s">
        <v>465</v>
      </c>
      <c r="Q235" s="60">
        <f t="shared" ref="Q235:Q236" si="13">+SUMIFS(Q$5:Q$221,$D$5:$D$221,$O235,$A$5:$A$221,"13-01-01")/1000000</f>
        <v>0</v>
      </c>
      <c r="R235" s="60">
        <f t="shared" si="12"/>
        <v>0</v>
      </c>
      <c r="S235" s="60">
        <f t="shared" si="12"/>
        <v>0</v>
      </c>
      <c r="T235" s="60">
        <f t="shared" si="12"/>
        <v>0</v>
      </c>
      <c r="U235" s="60">
        <f t="shared" si="12"/>
        <v>0</v>
      </c>
      <c r="V235" s="60">
        <f t="shared" si="12"/>
        <v>0</v>
      </c>
      <c r="W235" s="60">
        <f t="shared" si="12"/>
        <v>0</v>
      </c>
      <c r="X235" s="60">
        <f t="shared" si="12"/>
        <v>0</v>
      </c>
      <c r="Y235" s="60">
        <f t="shared" si="12"/>
        <v>0</v>
      </c>
      <c r="Z235" s="60">
        <f t="shared" si="12"/>
        <v>0</v>
      </c>
      <c r="AA235" s="60">
        <f t="shared" si="12"/>
        <v>0</v>
      </c>
      <c r="AB235" s="35"/>
      <c r="AC235" s="35"/>
    </row>
    <row r="236" spans="15:29" s="36" customFormat="1" x14ac:dyDescent="0.25">
      <c r="O236" s="50" t="s">
        <v>183</v>
      </c>
      <c r="P236" s="50" t="s">
        <v>443</v>
      </c>
      <c r="Q236" s="58">
        <f t="shared" si="13"/>
        <v>3610659.766423</v>
      </c>
      <c r="R236" s="58">
        <f t="shared" si="12"/>
        <v>2792.981072</v>
      </c>
      <c r="S236" s="58">
        <f t="shared" si="12"/>
        <v>2792.981072</v>
      </c>
      <c r="T236" s="58">
        <f t="shared" si="12"/>
        <v>3610659.766423</v>
      </c>
      <c r="U236" s="58">
        <f t="shared" si="12"/>
        <v>2055333.0295200001</v>
      </c>
      <c r="V236" s="58">
        <f t="shared" si="12"/>
        <v>937658.79112416995</v>
      </c>
      <c r="W236" s="58">
        <f t="shared" si="12"/>
        <v>617667.94577882998</v>
      </c>
      <c r="X236" s="58">
        <f t="shared" si="12"/>
        <v>933739.62445940997</v>
      </c>
      <c r="Y236" s="58">
        <f t="shared" si="12"/>
        <v>303504.42600701994</v>
      </c>
      <c r="Z236" s="58">
        <f t="shared" si="12"/>
        <v>303504.42600701994</v>
      </c>
      <c r="AA236" s="58">
        <f t="shared" si="12"/>
        <v>303504.42600701994</v>
      </c>
      <c r="AB236" s="35"/>
      <c r="AC236" s="35"/>
    </row>
    <row r="237" spans="15:29" s="36" customFormat="1" x14ac:dyDescent="0.25">
      <c r="P237" s="48" t="str">
        <f>+"TOTAL "&amp;P233</f>
        <v>TOTAL MHCP</v>
      </c>
      <c r="Q237" s="61">
        <f>SUM(Q234:Q236)</f>
        <v>30706719.667383</v>
      </c>
      <c r="R237" s="61">
        <f t="shared" ref="R237:AA237" si="14">SUM(R234:R236)</f>
        <v>2201749.4148330004</v>
      </c>
      <c r="S237" s="61">
        <f t="shared" si="14"/>
        <v>6520866.914144</v>
      </c>
      <c r="T237" s="61">
        <f t="shared" si="14"/>
        <v>26387602.168072</v>
      </c>
      <c r="U237" s="61">
        <f t="shared" si="14"/>
        <v>8125169.1135730008</v>
      </c>
      <c r="V237" s="61">
        <f t="shared" si="14"/>
        <v>14275132.472033361</v>
      </c>
      <c r="W237" s="61">
        <f t="shared" si="14"/>
        <v>3987300.5824656398</v>
      </c>
      <c r="X237" s="61">
        <f t="shared" si="14"/>
        <v>8085692.6632763604</v>
      </c>
      <c r="Y237" s="61">
        <f t="shared" si="14"/>
        <v>6591493.45770285</v>
      </c>
      <c r="Z237" s="61">
        <f t="shared" si="14"/>
        <v>6591493.45770285</v>
      </c>
      <c r="AA237" s="61">
        <f t="shared" si="14"/>
        <v>6561132.8931448506</v>
      </c>
      <c r="AB237" s="35"/>
      <c r="AC237" s="35"/>
    </row>
    <row r="238" spans="15:29" s="36" customFormat="1" x14ac:dyDescent="0.25">
      <c r="O238" s="62"/>
      <c r="P238" s="62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35"/>
      <c r="AC238" s="35"/>
    </row>
    <row r="239" spans="15:29" s="36" customFormat="1" x14ac:dyDescent="0.25">
      <c r="AB239" s="35"/>
      <c r="AC239" s="35"/>
    </row>
    <row r="240" spans="15:29" s="36" customFormat="1" ht="20.25" x14ac:dyDescent="0.3">
      <c r="P240" s="64" t="s">
        <v>467</v>
      </c>
      <c r="AB240" s="35"/>
      <c r="AC240" s="35"/>
    </row>
    <row r="241" spans="13:29" s="36" customFormat="1" ht="26.25" x14ac:dyDescent="0.25">
      <c r="O241" s="65" t="s">
        <v>44</v>
      </c>
      <c r="P241" s="65" t="s">
        <v>46</v>
      </c>
      <c r="Q241" s="58">
        <f>+SUMIFS(Q$5:Q$221,$C$5:$C$221,$O241)/1000000</f>
        <v>3610821.2270940002</v>
      </c>
      <c r="R241" s="58">
        <f t="shared" ref="R241:AA241" si="15">+SUMIFS(R$5:R$221,$C$5:$C$221,$O241)/1000000</f>
        <v>0</v>
      </c>
      <c r="S241" s="58">
        <f t="shared" si="15"/>
        <v>0</v>
      </c>
      <c r="T241" s="58">
        <f t="shared" si="15"/>
        <v>3610821.2270940002</v>
      </c>
      <c r="U241" s="58">
        <f t="shared" si="15"/>
        <v>3609853.2270940002</v>
      </c>
      <c r="V241" s="58">
        <f t="shared" si="15"/>
        <v>968</v>
      </c>
      <c r="W241" s="58">
        <f t="shared" si="15"/>
        <v>0</v>
      </c>
      <c r="X241" s="58">
        <f t="shared" si="15"/>
        <v>0</v>
      </c>
      <c r="Y241" s="58">
        <f t="shared" si="15"/>
        <v>0</v>
      </c>
      <c r="Z241" s="58">
        <f t="shared" si="15"/>
        <v>0</v>
      </c>
      <c r="AA241" s="58">
        <f t="shared" si="15"/>
        <v>0</v>
      </c>
      <c r="AB241" s="35"/>
      <c r="AC241" s="35"/>
    </row>
    <row r="242" spans="13:29" s="36" customFormat="1" ht="26.25" x14ac:dyDescent="0.25">
      <c r="O242" s="65" t="s">
        <v>47</v>
      </c>
      <c r="P242" s="65" t="s">
        <v>46</v>
      </c>
      <c r="Q242" s="58">
        <f t="shared" ref="Q242:AA242" si="16">+SUMIFS(Q$5:Q$221,$C$5:$C$221,$O242)/1000000</f>
        <v>105764.4</v>
      </c>
      <c r="R242" s="58">
        <f t="shared" si="16"/>
        <v>0</v>
      </c>
      <c r="S242" s="58">
        <f t="shared" si="16"/>
        <v>0</v>
      </c>
      <c r="T242" s="58">
        <f t="shared" si="16"/>
        <v>105764.4</v>
      </c>
      <c r="U242" s="58">
        <f t="shared" si="16"/>
        <v>105764.4</v>
      </c>
      <c r="V242" s="58">
        <f t="shared" si="16"/>
        <v>0</v>
      </c>
      <c r="W242" s="58">
        <f t="shared" si="16"/>
        <v>0</v>
      </c>
      <c r="X242" s="58">
        <f t="shared" si="16"/>
        <v>0</v>
      </c>
      <c r="Y242" s="58">
        <f t="shared" si="16"/>
        <v>0</v>
      </c>
      <c r="Z242" s="58">
        <f t="shared" si="16"/>
        <v>0</v>
      </c>
      <c r="AA242" s="58">
        <f t="shared" si="16"/>
        <v>0</v>
      </c>
      <c r="AB242" s="35"/>
      <c r="AC242" s="35"/>
    </row>
    <row r="243" spans="13:29" s="36" customFormat="1" ht="29.25" x14ac:dyDescent="0.25">
      <c r="M243" s="66" t="s">
        <v>468</v>
      </c>
      <c r="N243" s="62">
        <v>10</v>
      </c>
      <c r="O243" s="65" t="s">
        <v>70</v>
      </c>
      <c r="P243" s="65" t="s">
        <v>72</v>
      </c>
      <c r="Q243" s="58">
        <f>+SUMIFS(Q$5:Q$221,$C$5:$C$221,$O243,$N$5:$N$221,$N243)/1000000</f>
        <v>3091561.04458</v>
      </c>
      <c r="R243" s="58">
        <f t="shared" ref="R243:AA244" si="17">+SUMIFS(R$5:R$221,$C$5:$C$221,$O243,$N$5:$N$221,$N243)/1000000</f>
        <v>48406.252545000003</v>
      </c>
      <c r="S243" s="58">
        <f t="shared" si="17"/>
        <v>2221752.6541690002</v>
      </c>
      <c r="T243" s="58">
        <f t="shared" si="17"/>
        <v>918214.64295600005</v>
      </c>
      <c r="U243" s="58">
        <f t="shared" si="17"/>
        <v>848182.37264700001</v>
      </c>
      <c r="V243" s="58">
        <f t="shared" si="17"/>
        <v>70032.270309</v>
      </c>
      <c r="W243" s="58">
        <f t="shared" si="17"/>
        <v>0</v>
      </c>
      <c r="X243" s="58">
        <f t="shared" si="17"/>
        <v>0</v>
      </c>
      <c r="Y243" s="58">
        <f t="shared" si="17"/>
        <v>0</v>
      </c>
      <c r="Z243" s="58">
        <f t="shared" si="17"/>
        <v>0</v>
      </c>
      <c r="AA243" s="58">
        <f t="shared" si="17"/>
        <v>0</v>
      </c>
      <c r="AB243" s="35"/>
      <c r="AC243" s="35"/>
    </row>
    <row r="244" spans="13:29" s="36" customFormat="1" ht="26.25" x14ac:dyDescent="0.25">
      <c r="N244" s="62">
        <v>11</v>
      </c>
      <c r="O244" s="65" t="s">
        <v>70</v>
      </c>
      <c r="P244" s="65" t="s">
        <v>72</v>
      </c>
      <c r="Q244" s="58">
        <f>+SUMIFS(Q$5:Q$221,$C$5:$C$221,$O244,$N$5:$N$221,$N244)/1000000</f>
        <v>3368442.5189999999</v>
      </c>
      <c r="R244" s="58">
        <f t="shared" si="17"/>
        <v>2141507.434688</v>
      </c>
      <c r="S244" s="58">
        <f t="shared" si="17"/>
        <v>4288424.1330080004</v>
      </c>
      <c r="T244" s="58">
        <f t="shared" si="17"/>
        <v>1221525.8206799999</v>
      </c>
      <c r="U244" s="58">
        <f t="shared" si="17"/>
        <v>1220587.8206799999</v>
      </c>
      <c r="V244" s="58">
        <f t="shared" si="17"/>
        <v>938</v>
      </c>
      <c r="W244" s="58">
        <f t="shared" si="17"/>
        <v>0</v>
      </c>
      <c r="X244" s="58">
        <f t="shared" si="17"/>
        <v>0</v>
      </c>
      <c r="Y244" s="58">
        <f t="shared" si="17"/>
        <v>0</v>
      </c>
      <c r="Z244" s="58">
        <f t="shared" si="17"/>
        <v>0</v>
      </c>
      <c r="AA244" s="58">
        <f t="shared" si="17"/>
        <v>0</v>
      </c>
      <c r="AB244" s="35"/>
      <c r="AC244" s="35"/>
    </row>
    <row r="245" spans="13:29" s="36" customFormat="1" x14ac:dyDescent="0.25">
      <c r="AB245" s="35"/>
      <c r="AC245" s="35"/>
    </row>
    <row r="246" spans="13:29" s="36" customFormat="1" x14ac:dyDescent="0.25">
      <c r="P246" s="62" t="s">
        <v>469</v>
      </c>
      <c r="AB246" s="35"/>
      <c r="AC246" s="35"/>
    </row>
    <row r="247" spans="13:29" s="36" customFormat="1" x14ac:dyDescent="0.25">
      <c r="O247" s="50" t="s">
        <v>32</v>
      </c>
      <c r="P247" s="50" t="s">
        <v>441</v>
      </c>
      <c r="Q247" s="58">
        <f>+Q234-SUM(Q241:Q244)</f>
        <v>16919470.710285999</v>
      </c>
      <c r="R247" s="58">
        <f t="shared" ref="R247:AA247" si="18">+R234-SUM(R241:R244)</f>
        <v>9042.7465280001052</v>
      </c>
      <c r="S247" s="58">
        <f t="shared" si="18"/>
        <v>7897.1458949996158</v>
      </c>
      <c r="T247" s="58">
        <f t="shared" si="18"/>
        <v>16920616.310918998</v>
      </c>
      <c r="U247" s="58">
        <f t="shared" si="18"/>
        <v>285448.26363200042</v>
      </c>
      <c r="V247" s="58">
        <f t="shared" si="18"/>
        <v>13265535.410600191</v>
      </c>
      <c r="W247" s="58">
        <f t="shared" si="18"/>
        <v>3369632.6366868098</v>
      </c>
      <c r="X247" s="58">
        <f t="shared" si="18"/>
        <v>7151953.0388169503</v>
      </c>
      <c r="Y247" s="58">
        <f t="shared" si="18"/>
        <v>6287989.0316958297</v>
      </c>
      <c r="Z247" s="58">
        <f t="shared" si="18"/>
        <v>6287989.0316958297</v>
      </c>
      <c r="AA247" s="58">
        <f t="shared" si="18"/>
        <v>6257628.4671378303</v>
      </c>
      <c r="AB247" s="35"/>
      <c r="AC247" s="35"/>
    </row>
    <row r="248" spans="13:29" s="36" customFormat="1" x14ac:dyDescent="0.25">
      <c r="O248" s="59" t="s">
        <v>180</v>
      </c>
      <c r="P248" s="59" t="s">
        <v>465</v>
      </c>
      <c r="Q248" s="60">
        <f t="shared" ref="Q248:AA249" si="19">+SUMIFS(Q$5:Q$221,$D$5:$D$221,$O248)/1000000</f>
        <v>0</v>
      </c>
      <c r="R248" s="60">
        <f t="shared" si="19"/>
        <v>0</v>
      </c>
      <c r="S248" s="60">
        <f t="shared" si="19"/>
        <v>0</v>
      </c>
      <c r="T248" s="60">
        <f t="shared" si="19"/>
        <v>0</v>
      </c>
      <c r="U248" s="60">
        <f t="shared" si="19"/>
        <v>0</v>
      </c>
      <c r="V248" s="60">
        <f t="shared" si="19"/>
        <v>0</v>
      </c>
      <c r="W248" s="60">
        <f t="shared" si="19"/>
        <v>0</v>
      </c>
      <c r="X248" s="60">
        <f t="shared" si="19"/>
        <v>0</v>
      </c>
      <c r="Y248" s="60">
        <f t="shared" si="19"/>
        <v>0</v>
      </c>
      <c r="Z248" s="60">
        <f t="shared" si="19"/>
        <v>0</v>
      </c>
      <c r="AA248" s="60">
        <f t="shared" si="19"/>
        <v>0</v>
      </c>
      <c r="AB248" s="35"/>
      <c r="AC248" s="35"/>
    </row>
    <row r="249" spans="13:29" s="36" customFormat="1" x14ac:dyDescent="0.25">
      <c r="O249" s="50" t="s">
        <v>183</v>
      </c>
      <c r="P249" s="50" t="s">
        <v>443</v>
      </c>
      <c r="Q249" s="58">
        <f t="shared" si="19"/>
        <v>4406184.0702529997</v>
      </c>
      <c r="R249" s="58">
        <f t="shared" si="19"/>
        <v>2792.981072</v>
      </c>
      <c r="S249" s="58">
        <f t="shared" si="19"/>
        <v>2792.981072</v>
      </c>
      <c r="T249" s="58">
        <f t="shared" si="19"/>
        <v>4406184.0702529997</v>
      </c>
      <c r="U249" s="58">
        <f t="shared" si="19"/>
        <v>2055333.0295200001</v>
      </c>
      <c r="V249" s="58">
        <f t="shared" si="19"/>
        <v>1681988.8034141201</v>
      </c>
      <c r="W249" s="58">
        <f t="shared" si="19"/>
        <v>668862.23731887992</v>
      </c>
      <c r="X249" s="58">
        <f t="shared" si="19"/>
        <v>1647761.5028280001</v>
      </c>
      <c r="Y249" s="58">
        <f t="shared" si="19"/>
        <v>369803.17413895001</v>
      </c>
      <c r="Z249" s="58">
        <f t="shared" si="19"/>
        <v>369755.64595094998</v>
      </c>
      <c r="AA249" s="58">
        <f t="shared" si="19"/>
        <v>369748.56538094999</v>
      </c>
      <c r="AB249" s="35"/>
      <c r="AC249" s="35"/>
    </row>
    <row r="250" spans="13:29" s="36" customFormat="1" x14ac:dyDescent="0.25">
      <c r="AB250" s="35"/>
      <c r="AC250" s="35"/>
    </row>
    <row r="251" spans="13:29" s="36" customFormat="1" ht="37.5" x14ac:dyDescent="0.3">
      <c r="P251" s="67" t="s">
        <v>470</v>
      </c>
      <c r="Q251" s="68" t="s">
        <v>21</v>
      </c>
      <c r="R251" s="68" t="s">
        <v>22</v>
      </c>
      <c r="S251" s="68" t="s">
        <v>23</v>
      </c>
      <c r="T251" s="68" t="s">
        <v>24</v>
      </c>
      <c r="U251" s="68" t="s">
        <v>25</v>
      </c>
      <c r="V251" s="68" t="s">
        <v>471</v>
      </c>
      <c r="W251" s="68" t="s">
        <v>26</v>
      </c>
      <c r="X251" s="68" t="s">
        <v>472</v>
      </c>
      <c r="Y251" s="68" t="s">
        <v>27</v>
      </c>
      <c r="Z251" s="68" t="s">
        <v>28</v>
      </c>
      <c r="AB251" s="35"/>
      <c r="AC251" s="35"/>
    </row>
    <row r="252" spans="13:29" s="36" customFormat="1" x14ac:dyDescent="0.25">
      <c r="AB252" s="35"/>
      <c r="AC252" s="35"/>
    </row>
    <row r="253" spans="13:29" s="36" customFormat="1" x14ac:dyDescent="0.25">
      <c r="O253" s="69" t="s">
        <v>445</v>
      </c>
      <c r="P253" s="70"/>
      <c r="Q253" s="70">
        <f>+T223</f>
        <v>32378725627902</v>
      </c>
      <c r="R253" s="70">
        <f>+U223</f>
        <v>9178841473941</v>
      </c>
      <c r="S253" s="70">
        <f>+V223</f>
        <v>18930291316307.836</v>
      </c>
      <c r="T253" s="70">
        <f>+W223</f>
        <v>4269592837653.1602</v>
      </c>
      <c r="U253" s="70">
        <f>+X223</f>
        <v>10988723634833.412</v>
      </c>
      <c r="V253" s="71">
        <f>+U253/Q253</f>
        <v>0.33938098000262257</v>
      </c>
      <c r="W253" s="70">
        <f>+Y223</f>
        <v>8613582209494.8398</v>
      </c>
      <c r="X253" s="71">
        <f>+W253/Q253</f>
        <v>0.26602597978940168</v>
      </c>
      <c r="Y253" s="70">
        <f>+Z223</f>
        <v>8598692412724.4902</v>
      </c>
      <c r="Z253" s="70">
        <f>+AA223</f>
        <v>8535812506859.7705</v>
      </c>
      <c r="AA253" s="52"/>
      <c r="AB253" s="35"/>
      <c r="AC253" s="35"/>
    </row>
    <row r="254" spans="13:29" s="36" customFormat="1" x14ac:dyDescent="0.25"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  <c r="AB254" s="35"/>
      <c r="AC254" s="35"/>
    </row>
    <row r="255" spans="13:29" s="36" customFormat="1" x14ac:dyDescent="0.25">
      <c r="N255" s="57">
        <f>+Q255-Q258-Q259-Q260-Q261-Q262-Q263</f>
        <v>22645492208321.906</v>
      </c>
      <c r="O255" s="36" t="s">
        <v>32</v>
      </c>
      <c r="P255" s="72" t="s">
        <v>473</v>
      </c>
      <c r="Q255" s="73">
        <f>+SUMIFS(T$1:T$221,$D$1:$D$221,$O255,$A$1:$A$221,"13-01-01")</f>
        <v>22776942401649</v>
      </c>
      <c r="R255" s="73">
        <f t="shared" ref="R255:U256" si="20">+SUMIFS(U$1:U$221,$D$1:$D$221,$O255,$A$1:$A$221,"13-01-01")</f>
        <v>6069836084053</v>
      </c>
      <c r="S255" s="73">
        <f t="shared" si="20"/>
        <v>13337473680909.189</v>
      </c>
      <c r="T255" s="73">
        <f t="shared" si="20"/>
        <v>3369632636686.8101</v>
      </c>
      <c r="U255" s="74">
        <f t="shared" si="20"/>
        <v>7151953038816.9502</v>
      </c>
      <c r="V255" s="75">
        <f>+U255/Q255</f>
        <v>0.31399969814645379</v>
      </c>
      <c r="W255" s="73">
        <f>+SUMIFS(Y$1:Y$221,$D$1:$D$221,$O255,$A$1:$A$221,"13-01-01")</f>
        <v>6287989031695.8301</v>
      </c>
      <c r="X255" s="75">
        <f>+W255/Q255</f>
        <v>0.27606817986423821</v>
      </c>
      <c r="Y255" s="73">
        <f>+SUMIFS(Z$1:Z$221,$D$1:$D$221,$O255,$A$1:$A$221,"13-01-01")</f>
        <v>6287989031695.8301</v>
      </c>
      <c r="Z255" s="73">
        <f>+SUMIFS(AA$1:AA$221,$D$1:$D$221,$O255,$A$1:$A$221,"13-01-01")</f>
        <v>6257628467137.8301</v>
      </c>
      <c r="AA255" s="73"/>
      <c r="AB255" s="35"/>
      <c r="AC255" s="35"/>
    </row>
    <row r="256" spans="13:29" s="36" customFormat="1" x14ac:dyDescent="0.25">
      <c r="O256" s="36" t="s">
        <v>183</v>
      </c>
      <c r="P256" s="72" t="s">
        <v>474</v>
      </c>
      <c r="Q256" s="73">
        <f>+SUMIFS(T$1:T$221,$D$1:$D$221,$O256,$A$1:$A$221,"13-01-01")</f>
        <v>3610659766423</v>
      </c>
      <c r="R256" s="73">
        <f t="shared" si="20"/>
        <v>2055333029520</v>
      </c>
      <c r="S256" s="73">
        <f t="shared" si="20"/>
        <v>937658791124.16992</v>
      </c>
      <c r="T256" s="73">
        <f t="shared" si="20"/>
        <v>617667945778.82996</v>
      </c>
      <c r="U256" s="74">
        <f t="shared" si="20"/>
        <v>933739624459.40991</v>
      </c>
      <c r="V256" s="75">
        <f>+U256/Q256</f>
        <v>0.25860637248146062</v>
      </c>
      <c r="W256" s="73">
        <f>+SUMIFS(Y$1:Y$221,$D$1:$D$221,$O256,$A$1:$A$221,"13-01-01")</f>
        <v>303504426007.01996</v>
      </c>
      <c r="X256" s="75">
        <f>+W256/Q256</f>
        <v>8.4057885716464234E-2</v>
      </c>
      <c r="Y256" s="73">
        <f>+SUMIFS(Z$1:Z$221,$D$1:$D$221,$O256,$A$1:$A$221,"13-01-01")</f>
        <v>303504426007.01996</v>
      </c>
      <c r="Z256" s="73">
        <f>+SUMIFS(AA$1:AA$221,$D$1:$D$221,$O256,$A$1:$A$221,"13-01-01")</f>
        <v>303504426007.01996</v>
      </c>
      <c r="AA256" s="73"/>
      <c r="AB256" s="35"/>
      <c r="AC256" s="35"/>
    </row>
    <row r="257" spans="10:29" s="36" customFormat="1" x14ac:dyDescent="0.25">
      <c r="P257" s="76" t="s">
        <v>475</v>
      </c>
      <c r="Q257" s="72"/>
      <c r="R257" s="72"/>
      <c r="S257" s="72"/>
      <c r="T257" s="72"/>
      <c r="U257" s="72"/>
      <c r="V257" s="72"/>
      <c r="W257" s="72"/>
      <c r="X257" s="72"/>
      <c r="Y257" s="72"/>
      <c r="Z257" s="72"/>
      <c r="AB257" s="35"/>
      <c r="AC257" s="35"/>
    </row>
    <row r="258" spans="10:29" s="36" customFormat="1" x14ac:dyDescent="0.25">
      <c r="P258" s="72" t="s">
        <v>476</v>
      </c>
      <c r="Q258" s="77">
        <f>+T241+T242</f>
        <v>3716585.6270940001</v>
      </c>
      <c r="R258" s="77">
        <f>+U241+U242</f>
        <v>3715617.6270940001</v>
      </c>
      <c r="S258" s="77">
        <f t="shared" ref="S258:U258" si="21">+V241+V242</f>
        <v>968</v>
      </c>
      <c r="T258" s="77">
        <f t="shared" si="21"/>
        <v>0</v>
      </c>
      <c r="U258" s="77">
        <f t="shared" si="21"/>
        <v>0</v>
      </c>
      <c r="V258" s="72"/>
      <c r="W258" s="77">
        <f>+Y241+Y242</f>
        <v>0</v>
      </c>
      <c r="X258" s="72"/>
      <c r="Y258" s="77">
        <f>+Z241+Z242</f>
        <v>0</v>
      </c>
      <c r="Z258" s="77">
        <f>+AA241+AA242</f>
        <v>0</v>
      </c>
      <c r="AB258" s="35"/>
      <c r="AC258" s="35"/>
    </row>
    <row r="259" spans="10:29" s="36" customFormat="1" x14ac:dyDescent="0.25">
      <c r="O259" s="36" t="s">
        <v>477</v>
      </c>
      <c r="P259" s="72" t="s">
        <v>478</v>
      </c>
      <c r="Q259" s="77">
        <f>+T243+T244</f>
        <v>2139740.4636359997</v>
      </c>
      <c r="R259" s="77">
        <f>+U243+U244</f>
        <v>2068770.1933269999</v>
      </c>
      <c r="S259" s="77">
        <f t="shared" ref="S259:U259" si="22">+V243+V244</f>
        <v>70970.270309</v>
      </c>
      <c r="T259" s="77">
        <f t="shared" si="22"/>
        <v>0</v>
      </c>
      <c r="U259" s="77">
        <f t="shared" si="22"/>
        <v>0</v>
      </c>
      <c r="V259" s="72"/>
      <c r="W259" s="77">
        <f>+Y242+Y243</f>
        <v>0</v>
      </c>
      <c r="X259" s="72"/>
      <c r="Y259" s="77">
        <f>+Z242+Z243</f>
        <v>0</v>
      </c>
      <c r="Z259" s="77">
        <f>+AA242+AA243</f>
        <v>0</v>
      </c>
      <c r="AB259" s="35"/>
      <c r="AC259" s="35"/>
    </row>
    <row r="260" spans="10:29" s="36" customFormat="1" ht="30" x14ac:dyDescent="0.25">
      <c r="O260" s="36" t="s">
        <v>55</v>
      </c>
      <c r="P260" s="72" t="s">
        <v>479</v>
      </c>
      <c r="Q260" s="73">
        <f>+SUMIFS(T$1:T$221,C$1:C$221,$O260,$A$1:$A$221,"13-01-01")</f>
        <v>57211000000</v>
      </c>
      <c r="R260" s="73">
        <f t="shared" ref="R260:U263" si="23">+SUMIFS(U$1:U$221,D$1:D$221,$O260,$A$1:$A$221,"13-01-01")</f>
        <v>0</v>
      </c>
      <c r="S260" s="73">
        <f t="shared" si="23"/>
        <v>0</v>
      </c>
      <c r="T260" s="73">
        <f t="shared" si="23"/>
        <v>0</v>
      </c>
      <c r="U260" s="73">
        <f t="shared" si="23"/>
        <v>0</v>
      </c>
      <c r="V260" s="72"/>
      <c r="W260" s="73">
        <f>+SUMIFS(Y$1:Y$221,I$1:I$221,$O260,$A$1:$A$221,"13-01-01")</f>
        <v>0</v>
      </c>
      <c r="X260" s="72"/>
      <c r="Y260" s="73">
        <f>+SUMIFS(Z$1:Z$221,K$1:K$221,$O260,$A$1:$A$221,"13-01-01")</f>
        <v>0</v>
      </c>
      <c r="Z260" s="73">
        <f>+SUMIFS(AA$1:AA$221,L$1:L$221,$O260,$A$1:$A$221,"13-01-01")</f>
        <v>0</v>
      </c>
      <c r="AB260" s="35"/>
      <c r="AC260" s="35"/>
    </row>
    <row r="261" spans="10:29" s="36" customFormat="1" ht="30" x14ac:dyDescent="0.25">
      <c r="O261" s="36" t="s">
        <v>123</v>
      </c>
      <c r="P261" s="72" t="s">
        <v>480</v>
      </c>
      <c r="Q261" s="73">
        <f t="shared" ref="Q261:Q263" si="24">+SUMIFS(T$1:T$221,C$1:C$221,$O261,$A$1:$A$221,"13-01-01")</f>
        <v>35640000000</v>
      </c>
      <c r="R261" s="73">
        <f t="shared" si="23"/>
        <v>0</v>
      </c>
      <c r="S261" s="73">
        <f t="shared" si="23"/>
        <v>0</v>
      </c>
      <c r="T261" s="73">
        <f t="shared" si="23"/>
        <v>0</v>
      </c>
      <c r="U261" s="73">
        <f t="shared" si="23"/>
        <v>0</v>
      </c>
      <c r="V261" s="72"/>
      <c r="W261" s="73">
        <f t="shared" ref="W261:W263" si="25">+SUMIFS(Y$1:Y$221,I$1:I$221,$O261,$A$1:$A$221,"13-01-01")</f>
        <v>0</v>
      </c>
      <c r="X261" s="72"/>
      <c r="Y261" s="73">
        <f t="shared" ref="Y261:Z263" si="26">+SUMIFS(Z$1:Z$221,K$1:K$221,$O261,$A$1:$A$221,"13-01-01")</f>
        <v>0</v>
      </c>
      <c r="Z261" s="73">
        <f t="shared" si="26"/>
        <v>0</v>
      </c>
      <c r="AB261" s="35"/>
      <c r="AC261" s="35"/>
    </row>
    <row r="262" spans="10:29" s="36" customFormat="1" ht="30" x14ac:dyDescent="0.25">
      <c r="O262" s="36" t="s">
        <v>58</v>
      </c>
      <c r="P262" s="72" t="s">
        <v>481</v>
      </c>
      <c r="Q262" s="73">
        <f t="shared" si="24"/>
        <v>2000000000</v>
      </c>
      <c r="R262" s="73">
        <f t="shared" si="23"/>
        <v>0</v>
      </c>
      <c r="S262" s="73">
        <f t="shared" si="23"/>
        <v>0</v>
      </c>
      <c r="T262" s="73">
        <f t="shared" si="23"/>
        <v>0</v>
      </c>
      <c r="U262" s="73">
        <f t="shared" si="23"/>
        <v>0</v>
      </c>
      <c r="W262" s="73">
        <f t="shared" si="25"/>
        <v>0</v>
      </c>
      <c r="Y262" s="73">
        <f t="shared" si="26"/>
        <v>0</v>
      </c>
      <c r="Z262" s="73">
        <f t="shared" si="26"/>
        <v>0</v>
      </c>
      <c r="AB262" s="35"/>
      <c r="AC262" s="35"/>
    </row>
    <row r="263" spans="10:29" s="36" customFormat="1" ht="72" x14ac:dyDescent="0.25">
      <c r="J263" s="78"/>
      <c r="K263" s="78"/>
      <c r="L263" s="78"/>
      <c r="M263" s="78" t="s">
        <v>482</v>
      </c>
      <c r="N263" s="58">
        <v>1551000000</v>
      </c>
      <c r="O263" s="36" t="s">
        <v>156</v>
      </c>
      <c r="P263" s="72" t="s">
        <v>483</v>
      </c>
      <c r="Q263" s="73">
        <f t="shared" si="24"/>
        <v>36593337001</v>
      </c>
      <c r="R263" s="73">
        <f t="shared" si="23"/>
        <v>0</v>
      </c>
      <c r="S263" s="73">
        <f t="shared" si="23"/>
        <v>0</v>
      </c>
      <c r="T263" s="73">
        <f t="shared" si="23"/>
        <v>0</v>
      </c>
      <c r="U263" s="73">
        <f t="shared" si="23"/>
        <v>0</v>
      </c>
      <c r="W263" s="73">
        <f t="shared" si="25"/>
        <v>0</v>
      </c>
      <c r="Y263" s="73">
        <f t="shared" si="26"/>
        <v>0</v>
      </c>
      <c r="Z263" s="73">
        <f t="shared" si="26"/>
        <v>0</v>
      </c>
      <c r="AB263" s="35"/>
      <c r="AC263" s="35"/>
    </row>
    <row r="264" spans="10:29" s="80" customFormat="1" ht="71.25" x14ac:dyDescent="0.2">
      <c r="J264" s="79" t="s">
        <v>484</v>
      </c>
      <c r="K264" s="78"/>
      <c r="L264" s="78"/>
      <c r="M264" s="78"/>
      <c r="P264" s="81"/>
      <c r="AB264" s="82"/>
      <c r="AC264" s="82"/>
    </row>
    <row r="265" spans="10:29" s="36" customFormat="1" x14ac:dyDescent="0.25">
      <c r="P265" s="76" t="s">
        <v>485</v>
      </c>
      <c r="Q265" s="68" t="s">
        <v>21</v>
      </c>
      <c r="R265" s="68" t="s">
        <v>22</v>
      </c>
      <c r="S265" s="68" t="s">
        <v>23</v>
      </c>
      <c r="T265" s="68" t="s">
        <v>24</v>
      </c>
      <c r="U265" s="68" t="s">
        <v>25</v>
      </c>
      <c r="V265" s="68" t="s">
        <v>471</v>
      </c>
      <c r="W265" s="68" t="s">
        <v>26</v>
      </c>
      <c r="X265" s="68" t="s">
        <v>472</v>
      </c>
      <c r="Y265" s="68" t="s">
        <v>27</v>
      </c>
      <c r="Z265" s="68" t="s">
        <v>28</v>
      </c>
      <c r="AB265" s="35"/>
      <c r="AC265" s="35"/>
    </row>
    <row r="266" spans="10:29" s="36" customFormat="1" x14ac:dyDescent="0.25">
      <c r="O266" s="36" t="s">
        <v>32</v>
      </c>
      <c r="P266" s="72" t="s">
        <v>486</v>
      </c>
      <c r="Q266" s="73">
        <f>+SUMIFS($T$1:$T$221,$AC$1:$AC$221,$O266,$A$1:$A$221,"13-01-01")</f>
        <v>0</v>
      </c>
      <c r="AB266" s="35"/>
      <c r="AC266" s="35"/>
    </row>
    <row r="267" spans="10:29" s="36" customFormat="1" x14ac:dyDescent="0.25">
      <c r="O267" s="36" t="s">
        <v>487</v>
      </c>
      <c r="P267" s="72" t="s">
        <v>488</v>
      </c>
      <c r="Q267" s="73">
        <f>+SUMIFS(T$1:T$221,$AC$1:$AC$221,$O267,$A$1:$A$221,"13-01-01")</f>
        <v>906798381174</v>
      </c>
      <c r="R267" s="73">
        <f t="shared" ref="R267:Z269" si="27">+SUMIFS(U$1:U$221,$AC$1:$AC$221,$O267,$A$1:$A$221,"13-01-01")</f>
        <v>0</v>
      </c>
      <c r="S267" s="73">
        <f t="shared" si="27"/>
        <v>906798381174</v>
      </c>
      <c r="T267" s="73">
        <f t="shared" si="27"/>
        <v>0</v>
      </c>
      <c r="U267" s="73">
        <f t="shared" si="27"/>
        <v>906798381174</v>
      </c>
      <c r="V267" s="75">
        <f>+U267/Q267</f>
        <v>1</v>
      </c>
      <c r="W267" s="73">
        <f>+SUMIFS(Y$1:Y$221,$AC$1:$AC$221,$O267,$A$1:$A$221,"13-01-01")</f>
        <v>287447920208.38</v>
      </c>
      <c r="X267" s="75">
        <f>+W267/Q267</f>
        <v>0.31699209678366574</v>
      </c>
      <c r="Y267" s="73">
        <f>+SUMIFS(Z$1:Z$221,$AC$1:$AC$221,$O267,$A$1:$A$221,"13-01-01")</f>
        <v>287447920208.38</v>
      </c>
      <c r="Z267" s="73">
        <f>+SUMIFS(AA$1:AA$221,$AC$1:$AC$221,$O267,$A$1:$A$221,"13-01-01")</f>
        <v>287447920208.38</v>
      </c>
      <c r="AA267" s="73"/>
      <c r="AB267" s="35"/>
      <c r="AC267" s="35"/>
    </row>
    <row r="268" spans="10:29" s="36" customFormat="1" x14ac:dyDescent="0.25">
      <c r="O268" s="36" t="s">
        <v>489</v>
      </c>
      <c r="P268" s="72" t="s">
        <v>490</v>
      </c>
      <c r="Q268" s="73">
        <f t="shared" ref="Q268:Q269" si="28">+SUMIFS(T$1:T$221,$AC$1:$AC$221,$O268,$A$1:$A$221,"13-01-01")</f>
        <v>2662837837722</v>
      </c>
      <c r="R268" s="73">
        <f t="shared" si="27"/>
        <v>2055333029520</v>
      </c>
      <c r="S268" s="73">
        <f t="shared" si="27"/>
        <v>0</v>
      </c>
      <c r="T268" s="73">
        <f t="shared" si="27"/>
        <v>607504808202</v>
      </c>
      <c r="U268" s="73">
        <f t="shared" si="27"/>
        <v>0</v>
      </c>
      <c r="V268" s="75">
        <f>+U268/Q268</f>
        <v>0</v>
      </c>
      <c r="W268" s="73">
        <f t="shared" ref="W268:W269" si="29">+SUMIFS(Y$1:Y$221,$AC$1:$AC$221,$O268,$A$1:$A$221,"13-01-01")</f>
        <v>0</v>
      </c>
      <c r="X268" s="75">
        <f>+W268/Q268</f>
        <v>0</v>
      </c>
      <c r="Y268" s="73">
        <f t="shared" si="27"/>
        <v>0</v>
      </c>
      <c r="Z268" s="73">
        <f t="shared" si="27"/>
        <v>0</v>
      </c>
      <c r="AA268" s="73"/>
      <c r="AB268" s="35"/>
      <c r="AC268" s="35"/>
    </row>
    <row r="269" spans="10:29" s="36" customFormat="1" x14ac:dyDescent="0.25">
      <c r="O269" s="36" t="s">
        <v>491</v>
      </c>
      <c r="P269" s="72" t="s">
        <v>492</v>
      </c>
      <c r="Q269" s="73">
        <f t="shared" si="28"/>
        <v>41023547527</v>
      </c>
      <c r="R269" s="73">
        <f t="shared" si="27"/>
        <v>0</v>
      </c>
      <c r="S269" s="73">
        <f t="shared" si="27"/>
        <v>30860409950.169998</v>
      </c>
      <c r="T269" s="73">
        <f t="shared" si="27"/>
        <v>10163137576.83</v>
      </c>
      <c r="U269" s="73">
        <f t="shared" si="27"/>
        <v>26941243285.41</v>
      </c>
      <c r="V269" s="75">
        <f>+U269/Q269</f>
        <v>0.65672631718839991</v>
      </c>
      <c r="W269" s="73">
        <f t="shared" si="29"/>
        <v>16056505798.639999</v>
      </c>
      <c r="X269" s="75">
        <f>+W269/Q269</f>
        <v>0.3913973014662438</v>
      </c>
      <c r="Y269" s="73">
        <f t="shared" si="27"/>
        <v>0</v>
      </c>
      <c r="Z269" s="73">
        <f t="shared" si="27"/>
        <v>0</v>
      </c>
      <c r="AA269" s="73"/>
      <c r="AB269" s="35"/>
      <c r="AC269" s="35"/>
    </row>
    <row r="270" spans="10:29" s="80" customFormat="1" ht="12" x14ac:dyDescent="0.2">
      <c r="P270" s="80" t="s">
        <v>460</v>
      </c>
      <c r="Q270" s="83">
        <f>+Q266+Q267+Q268+Q269</f>
        <v>3610659766423</v>
      </c>
      <c r="R270" s="83">
        <f>+R266+R267+R268+R269</f>
        <v>2055333029520</v>
      </c>
      <c r="S270" s="83">
        <f t="shared" ref="S270:Z270" si="30">+S266+S267+S268+S269</f>
        <v>937658791124.17004</v>
      </c>
      <c r="T270" s="83">
        <f t="shared" si="30"/>
        <v>617667945778.82996</v>
      </c>
      <c r="U270" s="83">
        <f t="shared" si="30"/>
        <v>933739624459.41003</v>
      </c>
      <c r="V270" s="84">
        <f>+U270/Q270</f>
        <v>0.25860637248146062</v>
      </c>
      <c r="W270" s="83">
        <f t="shared" si="30"/>
        <v>303504426007.02002</v>
      </c>
      <c r="X270" s="84">
        <f>+W270/Q270</f>
        <v>8.4057885716464248E-2</v>
      </c>
      <c r="Y270" s="83">
        <f t="shared" si="30"/>
        <v>287447920208.38</v>
      </c>
      <c r="Z270" s="83">
        <f t="shared" si="30"/>
        <v>287447920208.38</v>
      </c>
      <c r="AA270" s="83"/>
      <c r="AB270" s="82"/>
      <c r="AC270" s="82"/>
    </row>
    <row r="271" spans="10:29" s="36" customFormat="1" x14ac:dyDescent="0.25">
      <c r="AB271" s="35"/>
      <c r="AC271" s="35"/>
    </row>
    <row r="272" spans="10:29" s="36" customFormat="1" x14ac:dyDescent="0.25">
      <c r="AB272" s="35"/>
      <c r="AC272" s="35"/>
    </row>
    <row r="273" spans="16:29" s="36" customFormat="1" x14ac:dyDescent="0.25">
      <c r="AB273" s="35"/>
      <c r="AC273" s="35"/>
    </row>
    <row r="274" spans="16:29" s="36" customFormat="1" x14ac:dyDescent="0.25">
      <c r="P274" s="36" t="s">
        <v>368</v>
      </c>
      <c r="AB274" s="35"/>
      <c r="AC274" s="35"/>
    </row>
    <row r="275" spans="16:29" s="36" customFormat="1" x14ac:dyDescent="0.25">
      <c r="P275" s="36" t="s">
        <v>371</v>
      </c>
      <c r="AB275" s="35"/>
      <c r="AC275" s="35"/>
    </row>
    <row r="276" spans="16:29" s="36" customFormat="1" x14ac:dyDescent="0.25">
      <c r="P276" s="36" t="s">
        <v>372</v>
      </c>
      <c r="AB276" s="35"/>
      <c r="AC276" s="35"/>
    </row>
    <row r="277" spans="16:29" s="36" customFormat="1" x14ac:dyDescent="0.25">
      <c r="P277" s="36" t="s">
        <v>439</v>
      </c>
      <c r="AB277" s="35"/>
      <c r="AC277" s="35"/>
    </row>
    <row r="278" spans="16:29" s="36" customFormat="1" x14ac:dyDescent="0.25">
      <c r="P278" s="36" t="s">
        <v>375</v>
      </c>
      <c r="AB278" s="35"/>
      <c r="AC278" s="35"/>
    </row>
    <row r="279" spans="16:29" s="36" customFormat="1" x14ac:dyDescent="0.25">
      <c r="P279" s="36" t="s">
        <v>381</v>
      </c>
      <c r="AB279" s="35"/>
      <c r="AC279" s="35"/>
    </row>
    <row r="280" spans="16:29" s="36" customFormat="1" x14ac:dyDescent="0.25">
      <c r="P280" s="36" t="s">
        <v>382</v>
      </c>
      <c r="AB280" s="35"/>
      <c r="AC280" s="35"/>
    </row>
    <row r="281" spans="16:29" s="36" customFormat="1" x14ac:dyDescent="0.25">
      <c r="P281" s="36" t="s">
        <v>386</v>
      </c>
      <c r="AB281" s="35"/>
      <c r="AC281" s="35"/>
    </row>
    <row r="282" spans="16:29" s="36" customFormat="1" x14ac:dyDescent="0.25">
      <c r="P282" s="36" t="s">
        <v>387</v>
      </c>
      <c r="AB282" s="35"/>
      <c r="AC282" s="35"/>
    </row>
    <row r="283" spans="16:29" s="36" customFormat="1" x14ac:dyDescent="0.25">
      <c r="P283" s="36" t="s">
        <v>388</v>
      </c>
      <c r="AB283" s="35"/>
      <c r="AC283" s="35"/>
    </row>
    <row r="284" spans="16:29" s="36" customFormat="1" x14ac:dyDescent="0.25">
      <c r="P284" s="36" t="s">
        <v>389</v>
      </c>
      <c r="AB284" s="35"/>
      <c r="AC284" s="35"/>
    </row>
    <row r="285" spans="16:29" s="36" customFormat="1" x14ac:dyDescent="0.25">
      <c r="P285" s="36" t="s">
        <v>390</v>
      </c>
      <c r="AB285" s="35"/>
      <c r="AC285" s="3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06A85-4A01-4051-967B-6244A1C8948B}">
  <dimension ref="A1:C51"/>
  <sheetViews>
    <sheetView topLeftCell="A34" workbookViewId="0">
      <selection activeCell="D10" sqref="D10"/>
    </sheetView>
  </sheetViews>
  <sheetFormatPr baseColWidth="10" defaultRowHeight="15" x14ac:dyDescent="0.25"/>
  <cols>
    <col min="1" max="1" width="23.28515625" customWidth="1"/>
    <col min="2" max="2" width="14.85546875" customWidth="1"/>
    <col min="3" max="3" width="73.140625" customWidth="1"/>
  </cols>
  <sheetData>
    <row r="1" spans="1:3" x14ac:dyDescent="0.25">
      <c r="A1" s="91" t="s">
        <v>493</v>
      </c>
      <c r="B1" s="91"/>
      <c r="C1" s="91"/>
    </row>
    <row r="2" spans="1:3" x14ac:dyDescent="0.25">
      <c r="A2" s="9" t="s">
        <v>351</v>
      </c>
      <c r="B2" s="9" t="s">
        <v>8</v>
      </c>
      <c r="C2" s="9" t="s">
        <v>17</v>
      </c>
    </row>
    <row r="3" spans="1:3" x14ac:dyDescent="0.25">
      <c r="A3" s="85" t="s">
        <v>352</v>
      </c>
      <c r="B3" s="10" t="s">
        <v>44</v>
      </c>
      <c r="C3" s="10" t="s">
        <v>46</v>
      </c>
    </row>
    <row r="4" spans="1:3" x14ac:dyDescent="0.25">
      <c r="A4" s="86"/>
      <c r="B4" s="10" t="s">
        <v>70</v>
      </c>
      <c r="C4" s="10" t="s">
        <v>353</v>
      </c>
    </row>
    <row r="5" spans="1:3" x14ac:dyDescent="0.25">
      <c r="A5" s="86"/>
      <c r="B5" s="10" t="s">
        <v>70</v>
      </c>
      <c r="C5" s="10" t="s">
        <v>354</v>
      </c>
    </row>
    <row r="6" spans="1:3" x14ac:dyDescent="0.25">
      <c r="A6" s="86"/>
      <c r="B6" s="10" t="s">
        <v>128</v>
      </c>
      <c r="C6" s="10" t="s">
        <v>131</v>
      </c>
    </row>
    <row r="7" spans="1:3" x14ac:dyDescent="0.25">
      <c r="A7" s="86"/>
      <c r="B7" s="10" t="s">
        <v>135</v>
      </c>
      <c r="C7" s="10" t="s">
        <v>137</v>
      </c>
    </row>
    <row r="8" spans="1:3" x14ac:dyDescent="0.25">
      <c r="A8" s="86"/>
      <c r="B8" s="10" t="s">
        <v>138</v>
      </c>
      <c r="C8" s="10" t="s">
        <v>140</v>
      </c>
    </row>
    <row r="9" spans="1:3" x14ac:dyDescent="0.25">
      <c r="A9" s="86"/>
      <c r="B9" s="10" t="s">
        <v>141</v>
      </c>
      <c r="C9" s="10" t="s">
        <v>143</v>
      </c>
    </row>
    <row r="10" spans="1:3" x14ac:dyDescent="0.25">
      <c r="A10" s="86"/>
      <c r="B10" s="10" t="s">
        <v>163</v>
      </c>
      <c r="C10" s="10" t="s">
        <v>164</v>
      </c>
    </row>
    <row r="11" spans="1:3" ht="27" x14ac:dyDescent="0.25">
      <c r="A11" s="86"/>
      <c r="B11" s="10" t="s">
        <v>169</v>
      </c>
      <c r="C11" s="10" t="s">
        <v>355</v>
      </c>
    </row>
    <row r="12" spans="1:3" x14ac:dyDescent="0.25">
      <c r="A12" s="86"/>
      <c r="B12" s="10" t="s">
        <v>171</v>
      </c>
      <c r="C12" s="10" t="s">
        <v>172</v>
      </c>
    </row>
    <row r="13" spans="1:3" x14ac:dyDescent="0.25">
      <c r="A13" s="86"/>
      <c r="B13" s="10" t="s">
        <v>177</v>
      </c>
      <c r="C13" s="10" t="s">
        <v>178</v>
      </c>
    </row>
    <row r="14" spans="1:3" x14ac:dyDescent="0.25">
      <c r="A14" s="86"/>
      <c r="B14" s="10" t="s">
        <v>200</v>
      </c>
      <c r="C14" s="10" t="s">
        <v>202</v>
      </c>
    </row>
    <row r="15" spans="1:3" ht="18" x14ac:dyDescent="0.25">
      <c r="A15" s="86"/>
      <c r="B15" s="10" t="s">
        <v>203</v>
      </c>
      <c r="C15" s="10" t="s">
        <v>356</v>
      </c>
    </row>
    <row r="16" spans="1:3" ht="18" x14ac:dyDescent="0.25">
      <c r="A16" s="86"/>
      <c r="B16" s="10" t="s">
        <v>203</v>
      </c>
      <c r="C16" s="10" t="s">
        <v>357</v>
      </c>
    </row>
    <row r="17" spans="1:3" ht="18" x14ac:dyDescent="0.25">
      <c r="A17" s="86"/>
      <c r="B17" s="10" t="s">
        <v>203</v>
      </c>
      <c r="C17" s="10" t="s">
        <v>358</v>
      </c>
    </row>
    <row r="18" spans="1:3" ht="18" x14ac:dyDescent="0.25">
      <c r="A18" s="86"/>
      <c r="B18" s="10" t="s">
        <v>255</v>
      </c>
      <c r="C18" s="10" t="s">
        <v>256</v>
      </c>
    </row>
    <row r="19" spans="1:3" x14ac:dyDescent="0.25">
      <c r="A19" s="85" t="s">
        <v>359</v>
      </c>
      <c r="B19" s="10" t="s">
        <v>31</v>
      </c>
      <c r="C19" s="10" t="s">
        <v>37</v>
      </c>
    </row>
    <row r="20" spans="1:3" x14ac:dyDescent="0.25">
      <c r="A20" s="86"/>
      <c r="B20" s="10" t="s">
        <v>48</v>
      </c>
      <c r="C20" s="10" t="s">
        <v>49</v>
      </c>
    </row>
    <row r="21" spans="1:3" ht="36" x14ac:dyDescent="0.25">
      <c r="A21" s="92"/>
      <c r="B21" s="10" t="s">
        <v>347</v>
      </c>
      <c r="C21" s="10" t="s">
        <v>434</v>
      </c>
    </row>
    <row r="22" spans="1:3" ht="45" x14ac:dyDescent="0.25">
      <c r="A22" s="11" t="s">
        <v>360</v>
      </c>
      <c r="B22" s="10" t="s">
        <v>31</v>
      </c>
      <c r="C22" s="10" t="s">
        <v>37</v>
      </c>
    </row>
    <row r="23" spans="1:3" x14ac:dyDescent="0.25">
      <c r="A23" s="85" t="s">
        <v>361</v>
      </c>
      <c r="B23" s="10" t="s">
        <v>31</v>
      </c>
      <c r="C23" s="10" t="s">
        <v>37</v>
      </c>
    </row>
    <row r="24" spans="1:3" x14ac:dyDescent="0.25">
      <c r="A24" s="86"/>
      <c r="B24" s="10" t="s">
        <v>48</v>
      </c>
      <c r="C24" s="10" t="s">
        <v>49</v>
      </c>
    </row>
    <row r="25" spans="1:3" ht="36" x14ac:dyDescent="0.25">
      <c r="A25" s="86"/>
      <c r="B25" s="10" t="s">
        <v>432</v>
      </c>
      <c r="C25" s="10" t="s">
        <v>433</v>
      </c>
    </row>
    <row r="26" spans="1:3" ht="18" x14ac:dyDescent="0.25">
      <c r="A26" s="87"/>
      <c r="B26" s="10" t="s">
        <v>220</v>
      </c>
      <c r="C26" s="10" t="s">
        <v>278</v>
      </c>
    </row>
    <row r="27" spans="1:3" x14ac:dyDescent="0.25">
      <c r="A27" s="85" t="s">
        <v>362</v>
      </c>
      <c r="B27" s="10" t="s">
        <v>31</v>
      </c>
      <c r="C27" s="10" t="s">
        <v>37</v>
      </c>
    </row>
    <row r="28" spans="1:3" x14ac:dyDescent="0.25">
      <c r="A28" s="86"/>
      <c r="B28" s="10" t="s">
        <v>48</v>
      </c>
      <c r="C28" s="10" t="s">
        <v>49</v>
      </c>
    </row>
    <row r="29" spans="1:3" ht="18" x14ac:dyDescent="0.25">
      <c r="A29" s="86"/>
      <c r="B29" s="10" t="s">
        <v>284</v>
      </c>
      <c r="C29" s="10" t="s">
        <v>285</v>
      </c>
    </row>
    <row r="30" spans="1:3" ht="18" x14ac:dyDescent="0.25">
      <c r="A30" s="86"/>
      <c r="B30" s="10" t="s">
        <v>292</v>
      </c>
      <c r="C30" s="10" t="s">
        <v>293</v>
      </c>
    </row>
    <row r="31" spans="1:3" x14ac:dyDescent="0.25">
      <c r="A31" s="86"/>
      <c r="B31" s="10" t="s">
        <v>220</v>
      </c>
      <c r="C31" s="10" t="s">
        <v>294</v>
      </c>
    </row>
    <row r="32" spans="1:3" x14ac:dyDescent="0.25">
      <c r="A32" s="86"/>
      <c r="B32" s="10" t="s">
        <v>223</v>
      </c>
      <c r="C32" s="10" t="s">
        <v>295</v>
      </c>
    </row>
    <row r="33" spans="1:3" x14ac:dyDescent="0.25">
      <c r="A33" s="87"/>
      <c r="B33" s="10" t="s">
        <v>227</v>
      </c>
      <c r="C33" s="10" t="s">
        <v>297</v>
      </c>
    </row>
    <row r="34" spans="1:3" x14ac:dyDescent="0.25">
      <c r="A34" s="85" t="s">
        <v>363</v>
      </c>
      <c r="B34" s="10" t="s">
        <v>31</v>
      </c>
      <c r="C34" s="10" t="s">
        <v>37</v>
      </c>
    </row>
    <row r="35" spans="1:3" x14ac:dyDescent="0.25">
      <c r="A35" s="86"/>
      <c r="B35" s="10" t="s">
        <v>38</v>
      </c>
      <c r="C35" s="10" t="s">
        <v>40</v>
      </c>
    </row>
    <row r="36" spans="1:3" x14ac:dyDescent="0.25">
      <c r="A36" s="86"/>
      <c r="B36" s="10" t="s">
        <v>41</v>
      </c>
      <c r="C36" s="10" t="s">
        <v>43</v>
      </c>
    </row>
    <row r="37" spans="1:3" x14ac:dyDescent="0.25">
      <c r="A37" s="86"/>
      <c r="B37" s="10" t="s">
        <v>48</v>
      </c>
      <c r="C37" s="10" t="s">
        <v>49</v>
      </c>
    </row>
    <row r="38" spans="1:3" x14ac:dyDescent="0.25">
      <c r="A38" s="87"/>
      <c r="B38" s="10" t="s">
        <v>314</v>
      </c>
      <c r="C38" s="10" t="s">
        <v>315</v>
      </c>
    </row>
    <row r="39" spans="1:3" x14ac:dyDescent="0.25">
      <c r="A39" s="85" t="s">
        <v>364</v>
      </c>
      <c r="B39" s="10" t="s">
        <v>31</v>
      </c>
      <c r="C39" s="10" t="s">
        <v>37</v>
      </c>
    </row>
    <row r="40" spans="1:3" ht="18" x14ac:dyDescent="0.25">
      <c r="A40" s="86"/>
      <c r="B40" s="10" t="s">
        <v>259</v>
      </c>
      <c r="C40" s="10" t="s">
        <v>320</v>
      </c>
    </row>
    <row r="41" spans="1:3" ht="18" x14ac:dyDescent="0.25">
      <c r="A41" s="87"/>
      <c r="B41" s="10" t="s">
        <v>262</v>
      </c>
      <c r="C41" s="10" t="s">
        <v>321</v>
      </c>
    </row>
    <row r="42" spans="1:3" x14ac:dyDescent="0.25">
      <c r="A42" s="88" t="s">
        <v>323</v>
      </c>
      <c r="B42" s="10" t="s">
        <v>31</v>
      </c>
      <c r="C42" s="10" t="s">
        <v>37</v>
      </c>
    </row>
    <row r="43" spans="1:3" x14ac:dyDescent="0.25">
      <c r="A43" s="89"/>
      <c r="B43" s="10" t="s">
        <v>38</v>
      </c>
      <c r="C43" s="10" t="s">
        <v>40</v>
      </c>
    </row>
    <row r="44" spans="1:3" x14ac:dyDescent="0.25">
      <c r="A44" s="89"/>
      <c r="B44" s="10" t="s">
        <v>324</v>
      </c>
      <c r="C44" s="10" t="s">
        <v>325</v>
      </c>
    </row>
    <row r="45" spans="1:3" ht="18" x14ac:dyDescent="0.25">
      <c r="A45" s="90"/>
      <c r="B45" s="10" t="s">
        <v>220</v>
      </c>
      <c r="C45" s="10" t="s">
        <v>334</v>
      </c>
    </row>
    <row r="46" spans="1:3" x14ac:dyDescent="0.25">
      <c r="A46" s="85" t="s">
        <v>365</v>
      </c>
      <c r="B46" s="10" t="s">
        <v>31</v>
      </c>
      <c r="C46" s="10" t="s">
        <v>37</v>
      </c>
    </row>
    <row r="47" spans="1:3" x14ac:dyDescent="0.25">
      <c r="A47" s="86"/>
      <c r="B47" s="10" t="s">
        <v>48</v>
      </c>
      <c r="C47" s="10" t="s">
        <v>49</v>
      </c>
    </row>
    <row r="48" spans="1:3" x14ac:dyDescent="0.25">
      <c r="A48" s="93"/>
      <c r="B48" s="10" t="s">
        <v>342</v>
      </c>
      <c r="C48" s="10" t="s">
        <v>343</v>
      </c>
    </row>
    <row r="49" spans="1:3" ht="27" x14ac:dyDescent="0.25">
      <c r="A49" s="92"/>
      <c r="B49" s="10" t="s">
        <v>216</v>
      </c>
      <c r="C49" s="10" t="s">
        <v>435</v>
      </c>
    </row>
    <row r="50" spans="1:3" x14ac:dyDescent="0.25">
      <c r="A50" s="85" t="s">
        <v>366</v>
      </c>
      <c r="B50" s="10" t="s">
        <v>31</v>
      </c>
      <c r="C50" s="10" t="s">
        <v>37</v>
      </c>
    </row>
    <row r="51" spans="1:3" ht="18" x14ac:dyDescent="0.25">
      <c r="A51" s="87"/>
      <c r="B51" s="10" t="s">
        <v>347</v>
      </c>
      <c r="C51" s="10" t="s">
        <v>349</v>
      </c>
    </row>
  </sheetData>
  <mergeCells count="10">
    <mergeCell ref="A39:A41"/>
    <mergeCell ref="A42:A45"/>
    <mergeCell ref="A46:A49"/>
    <mergeCell ref="A50:A51"/>
    <mergeCell ref="A1:C1"/>
    <mergeCell ref="A3:A18"/>
    <mergeCell ref="A19:A21"/>
    <mergeCell ref="A23:A26"/>
    <mergeCell ref="A27:A33"/>
    <mergeCell ref="A34:A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Ejecucion_SIIF_2023</vt:lpstr>
      <vt:lpstr>Principales_rubros_2023</vt:lpstr>
      <vt:lpstr>Ejecucion_SIIF_2024</vt:lpstr>
      <vt:lpstr>Principales_rubros_2024</vt:lpstr>
      <vt:lpstr>Ejecucion_SIIF_julio_2025</vt:lpstr>
      <vt:lpstr>Principales_rubros_2025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Valentina Navarro Miranda</cp:lastModifiedBy>
  <dcterms:modified xsi:type="dcterms:W3CDTF">2025-08-25T20:27:37Z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