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of364_Apoyo\Downloads\"/>
    </mc:Choice>
  </mc:AlternateContent>
  <bookViews>
    <workbookView xWindow="0" yWindow="0" windowWidth="28800" windowHeight="12330" activeTab="1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" l="1"/>
  <c r="B26" i="2"/>
  <c r="Z22" i="2"/>
  <c r="Y22" i="2"/>
  <c r="X22" i="2"/>
  <c r="W22" i="2"/>
  <c r="V22" i="2"/>
  <c r="U22" i="2"/>
  <c r="X10" i="2"/>
  <c r="W10" i="2"/>
  <c r="V10" i="2"/>
  <c r="U10" i="2"/>
  <c r="T10" i="2"/>
  <c r="S10" i="2"/>
  <c r="R10" i="2"/>
  <c r="Z10" i="2" s="1"/>
  <c r="J10" i="2"/>
  <c r="K10" i="2" s="1"/>
  <c r="D10" i="2"/>
  <c r="B10" i="2"/>
  <c r="AA9" i="2"/>
  <c r="Z9" i="2"/>
  <c r="Y9" i="2"/>
  <c r="K9" i="2"/>
  <c r="F9" i="2"/>
  <c r="Z8" i="2"/>
  <c r="Y8" i="2"/>
  <c r="AA8" i="2" s="1"/>
  <c r="X8" i="2"/>
  <c r="K8" i="2"/>
  <c r="F8" i="2"/>
  <c r="Z7" i="2"/>
  <c r="Y7" i="2"/>
  <c r="AA7" i="2" s="1"/>
  <c r="K7" i="2"/>
  <c r="F7" i="2"/>
  <c r="Z6" i="2"/>
  <c r="Y6" i="2"/>
  <c r="AA6" i="2" s="1"/>
  <c r="K6" i="2"/>
  <c r="F6" i="2"/>
  <c r="AA5" i="2"/>
  <c r="Z5" i="2"/>
  <c r="Y5" i="2"/>
  <c r="K5" i="2"/>
  <c r="F5" i="2"/>
  <c r="Z4" i="2"/>
  <c r="Y4" i="2"/>
  <c r="Y10" i="2" s="1"/>
  <c r="K4" i="2"/>
  <c r="F4" i="2"/>
  <c r="F10" i="2" s="1"/>
  <c r="AA10" i="2" l="1"/>
  <c r="AA4" i="2"/>
</calcChain>
</file>

<file path=xl/sharedStrings.xml><?xml version="1.0" encoding="utf-8"?>
<sst xmlns="http://schemas.openxmlformats.org/spreadsheetml/2006/main" count="112" uniqueCount="59">
  <si>
    <t>CANTIDAD ENTREGADA AL MUNICIPIO QUETAME</t>
  </si>
  <si>
    <t>CANTIDAD ENTREGADA AL MUNICIPIO QUETAME
SEGUN INFORMACIÓN DE UAEGRD-CMGRD - 06/08/2023</t>
  </si>
  <si>
    <t>APOYO UNGRD AHE EN ACOPIO</t>
  </si>
  <si>
    <t>AHE MUNICIPIO QUETAME</t>
  </si>
  <si>
    <t>ITEM</t>
  </si>
  <si>
    <t xml:space="preserve">AHE CUNDINAMARCA </t>
  </si>
  <si>
    <t>UNGRD</t>
  </si>
  <si>
    <t>TOTAL</t>
  </si>
  <si>
    <t>ENTREGADO UNGRD</t>
  </si>
  <si>
    <t>ENTREGADOS A COMUNIDAD</t>
  </si>
  <si>
    <t>EN ACOPIO</t>
  </si>
  <si>
    <t>FALTANTE</t>
  </si>
  <si>
    <t>ACTIVADO UNGRD 
(INFO)</t>
  </si>
  <si>
    <t>ENTREGA
 A COMUNIDAD
Quetame</t>
  </si>
  <si>
    <t>ENTREGA
 A COMUNIDAD
Pte Quetame</t>
  </si>
  <si>
    <t>TOTAL ENTREGAS</t>
  </si>
  <si>
    <t>EN ACOPIO Quetame</t>
  </si>
  <si>
    <t>EN ACOPIO
Albergue</t>
  </si>
  <si>
    <t>EN ACOPIO
Pte Quetame</t>
  </si>
  <si>
    <t>TOTAL EN ACOPIO</t>
  </si>
  <si>
    <t>REMANENTE
UNGRD</t>
  </si>
  <si>
    <t>DIFERENCIA
UNGRD</t>
  </si>
  <si>
    <t>EN ACOPIO PTE QUETAME</t>
  </si>
  <si>
    <t>KIT ASEO</t>
  </si>
  <si>
    <t xml:space="preserve">UNGRD </t>
  </si>
  <si>
    <t>OK</t>
  </si>
  <si>
    <t>KIT COCINA</t>
  </si>
  <si>
    <t>KIT COCINA **</t>
  </si>
  <si>
    <t xml:space="preserve">KIT COCINA </t>
  </si>
  <si>
    <t>KIT ALIMENTO</t>
  </si>
  <si>
    <t>COLCHONETAS</t>
  </si>
  <si>
    <t>COLCHONETAS **</t>
  </si>
  <si>
    <t>FRAZADAS</t>
  </si>
  <si>
    <t xml:space="preserve">FRAZADAS </t>
  </si>
  <si>
    <t>2 LONAS</t>
  </si>
  <si>
    <t>CARPAS (X6)</t>
  </si>
  <si>
    <t>CARPAS</t>
  </si>
  <si>
    <t>ALCALDIA</t>
  </si>
  <si>
    <t>KATHERIN PARRADO</t>
  </si>
  <si>
    <t>DEISY ARDILA</t>
  </si>
  <si>
    <t xml:space="preserve">INFOMRACIÓN DE ACTAS COMPARTIDAS POR LA CMGRD
ENTRE EL 21 Y 22 DE JULIO DE 2023 </t>
  </si>
  <si>
    <t xml:space="preserve">GOBERNACIÓN </t>
  </si>
  <si>
    <t>JOSE ELVIS TRIVIÑO</t>
  </si>
  <si>
    <t>ACTA</t>
  </si>
  <si>
    <t>COLCHONETA</t>
  </si>
  <si>
    <t>DEFENSA CIVIL</t>
  </si>
  <si>
    <t>MY. EDGAR GARAY</t>
  </si>
  <si>
    <t>LAURA QUINTANA</t>
  </si>
  <si>
    <t>CANTIDAD ENTREGADA AL MUNICIPIO GUAYABETAL</t>
  </si>
  <si>
    <t>MUNICIPIOS DE GUAYABETAL- AHE</t>
  </si>
  <si>
    <t>ENTREGAS A LA COMUNIDAD</t>
  </si>
  <si>
    <t>SECTOR</t>
  </si>
  <si>
    <t>CANTIDAD</t>
  </si>
  <si>
    <t>ACTAS DE ENTREGA</t>
  </si>
  <si>
    <t>Vereda de limoncitos</t>
  </si>
  <si>
    <t>SABANAS</t>
  </si>
  <si>
    <t>CRUZ ROJA</t>
  </si>
  <si>
    <t>FILTROS</t>
  </si>
  <si>
    <t>MERCADOS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</si>
</sst>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1"/>
      <color rgb="FFFFFFFF"/>
      <name val="Calibri"/>
      <family val="2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  <fill>
      <patternFill patternType="solid">
        <fgColor rgb="FFFFC000"/>
        <bgColor rgb="FFFFC000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0" fillId="0" borderId="0" xfId="0" applyFont="1" applyAlignment="1"/>
    <xf numFmtId="0" fontId="6" fillId="2" borderId="0" xfId="0" applyFont="1" applyFill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4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8" fillId="3" borderId="3" xfId="0" applyFont="1" applyFill="1" applyBorder="1"/>
    <xf numFmtId="0" fontId="8" fillId="0" borderId="3" xfId="0" applyFont="1" applyBorder="1"/>
    <xf numFmtId="0" fontId="9" fillId="3" borderId="11" xfId="0" applyFont="1" applyFill="1" applyBorder="1" applyAlignment="1"/>
    <xf numFmtId="0" fontId="9" fillId="0" borderId="4" xfId="0" applyFont="1" applyBorder="1" applyAlignment="1">
      <alignment horizontal="right"/>
    </xf>
    <xf numFmtId="0" fontId="1" fillId="0" borderId="0" xfId="0" applyFont="1" applyAlignment="1"/>
    <xf numFmtId="0" fontId="9" fillId="3" borderId="12" xfId="0" applyFont="1" applyFill="1" applyBorder="1" applyAlignment="1"/>
    <xf numFmtId="0" fontId="9" fillId="0" borderId="13" xfId="0" applyFont="1" applyBorder="1" applyAlignment="1">
      <alignment horizontal="right"/>
    </xf>
    <xf numFmtId="0" fontId="9" fillId="4" borderId="14" xfId="0" applyFont="1" applyFill="1" applyBorder="1" applyAlignment="1">
      <alignment horizontal="right"/>
    </xf>
    <xf numFmtId="0" fontId="9" fillId="5" borderId="14" xfId="0" applyFont="1" applyFill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9" fillId="3" borderId="3" xfId="0" applyFont="1" applyFill="1" applyBorder="1" applyAlignment="1"/>
    <xf numFmtId="0" fontId="0" fillId="0" borderId="3" xfId="0" applyFont="1" applyBorder="1" applyAlignment="1"/>
    <xf numFmtId="0" fontId="10" fillId="0" borderId="14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4" fillId="2" borderId="3" xfId="0" applyFont="1" applyFill="1" applyBorder="1"/>
    <xf numFmtId="0" fontId="6" fillId="2" borderId="11" xfId="0" applyFont="1" applyFill="1" applyBorder="1" applyAlignment="1"/>
    <xf numFmtId="0" fontId="6" fillId="2" borderId="4" xfId="0" applyFont="1" applyFill="1" applyBorder="1" applyAlignment="1">
      <alignment horizontal="right"/>
    </xf>
    <xf numFmtId="0" fontId="6" fillId="2" borderId="12" xfId="0" applyFont="1" applyFill="1" applyBorder="1" applyAlignment="1"/>
    <xf numFmtId="0" fontId="6" fillId="2" borderId="15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right"/>
    </xf>
    <xf numFmtId="0" fontId="11" fillId="3" borderId="18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5" fillId="0" borderId="11" xfId="0" applyFont="1" applyBorder="1"/>
    <xf numFmtId="0" fontId="8" fillId="3" borderId="3" xfId="0" applyFont="1" applyFill="1" applyBorder="1" applyAlignment="1">
      <alignment vertical="center"/>
    </xf>
    <xf numFmtId="0" fontId="11" fillId="3" borderId="3" xfId="0" applyFont="1" applyFill="1" applyBorder="1"/>
    <xf numFmtId="0" fontId="9" fillId="3" borderId="19" xfId="0" applyFont="1" applyFill="1" applyBorder="1" applyAlignment="1"/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8" fillId="0" borderId="0" xfId="0" applyFont="1"/>
    <xf numFmtId="0" fontId="4" fillId="2" borderId="22" xfId="0" applyFont="1" applyFill="1" applyBorder="1" applyAlignment="1">
      <alignment horizontal="center" vertical="center" wrapText="1"/>
    </xf>
    <xf numFmtId="0" fontId="5" fillId="0" borderId="23" xfId="0" applyFont="1" applyBorder="1"/>
    <xf numFmtId="0" fontId="4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5" fillId="0" borderId="24" xfId="0" applyFont="1" applyBorder="1"/>
    <xf numFmtId="0" fontId="5" fillId="0" borderId="12" xfId="0" applyFont="1" applyBorder="1"/>
    <xf numFmtId="0" fontId="5" fillId="0" borderId="4" xfId="0" applyFont="1" applyBorder="1"/>
    <xf numFmtId="0" fontId="4" fillId="0" borderId="0" xfId="0" applyFont="1"/>
    <xf numFmtId="0" fontId="8" fillId="0" borderId="3" xfId="0" applyFont="1" applyBorder="1" applyAlignment="1"/>
    <xf numFmtId="0" fontId="8" fillId="3" borderId="3" xfId="0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/>
    <xf numFmtId="0" fontId="1" fillId="0" borderId="3" xfId="0" applyFont="1" applyBorder="1"/>
    <xf numFmtId="0" fontId="1" fillId="0" borderId="21" xfId="0" applyFont="1" applyBorder="1" applyAlignment="1">
      <alignment horizontal="center"/>
    </xf>
    <xf numFmtId="0" fontId="5" fillId="0" borderId="19" xfId="0" applyFont="1" applyBorder="1"/>
    <xf numFmtId="0" fontId="6" fillId="2" borderId="3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3" fillId="2" borderId="3" xfId="0" applyFont="1" applyFill="1" applyBorder="1" applyAlignment="1"/>
    <xf numFmtId="0" fontId="3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workbookViewId="0">
      <selection activeCell="I16" sqref="I16"/>
    </sheetView>
  </sheetViews>
  <sheetFormatPr baseColWidth="10" defaultRowHeight="15" x14ac:dyDescent="0.25"/>
  <sheetData>
    <row r="1" spans="1:30" ht="15.75" x14ac:dyDescent="0.25">
      <c r="A1" s="1" t="s">
        <v>0</v>
      </c>
      <c r="B1" s="2"/>
      <c r="C1" s="2"/>
      <c r="D1" s="2"/>
      <c r="E1" s="2"/>
      <c r="F1" s="2"/>
      <c r="G1" s="3"/>
      <c r="H1" s="4" t="s">
        <v>0</v>
      </c>
      <c r="I1" s="5"/>
      <c r="J1" s="5"/>
      <c r="K1" s="5"/>
      <c r="L1" s="5"/>
      <c r="M1" s="5"/>
      <c r="N1" s="3"/>
      <c r="O1" s="3"/>
      <c r="P1" s="3"/>
      <c r="Q1" s="4" t="s">
        <v>1</v>
      </c>
      <c r="R1" s="5"/>
      <c r="S1" s="5"/>
      <c r="T1" s="5"/>
      <c r="U1" s="5"/>
      <c r="V1" s="5"/>
      <c r="W1" s="5"/>
      <c r="X1" s="5"/>
      <c r="Y1" s="5"/>
      <c r="Z1" s="5"/>
      <c r="AA1" s="5"/>
      <c r="AB1" s="6"/>
      <c r="AC1" s="7" t="s">
        <v>2</v>
      </c>
      <c r="AD1" s="5"/>
    </row>
    <row r="2" spans="1:30" ht="15.75" thickBot="1" x14ac:dyDescent="0.3">
      <c r="A2" s="2"/>
      <c r="B2" s="2"/>
      <c r="C2" s="2"/>
      <c r="D2" s="2"/>
      <c r="E2" s="2"/>
      <c r="F2" s="2"/>
      <c r="G2" s="3"/>
      <c r="H2" s="5"/>
      <c r="I2" s="5"/>
      <c r="J2" s="5"/>
      <c r="K2" s="5"/>
      <c r="L2" s="5"/>
      <c r="M2" s="5"/>
      <c r="N2" s="3"/>
      <c r="O2" s="3"/>
      <c r="P2" s="3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6"/>
      <c r="AC2" s="8" t="s">
        <v>3</v>
      </c>
      <c r="AD2" s="5"/>
    </row>
    <row r="3" spans="1:30" ht="45.75" thickTop="1" x14ac:dyDescent="0.25">
      <c r="A3" s="9" t="s">
        <v>4</v>
      </c>
      <c r="B3" s="10" t="s">
        <v>5</v>
      </c>
      <c r="C3" s="11"/>
      <c r="D3" s="12" t="s">
        <v>6</v>
      </c>
      <c r="E3" s="12"/>
      <c r="F3" s="12" t="s">
        <v>7</v>
      </c>
      <c r="G3" s="3"/>
      <c r="H3" s="13" t="s">
        <v>4</v>
      </c>
      <c r="I3" s="13" t="s">
        <v>8</v>
      </c>
      <c r="J3" s="14" t="s">
        <v>9</v>
      </c>
      <c r="K3" s="14" t="s">
        <v>10</v>
      </c>
      <c r="L3" s="14" t="s">
        <v>7</v>
      </c>
      <c r="M3" s="14" t="s">
        <v>11</v>
      </c>
      <c r="N3" s="3"/>
      <c r="O3" s="3"/>
      <c r="P3" s="3"/>
      <c r="Q3" s="15" t="s">
        <v>4</v>
      </c>
      <c r="R3" s="16" t="s">
        <v>12</v>
      </c>
      <c r="S3" s="17" t="s">
        <v>13</v>
      </c>
      <c r="T3" s="18" t="s">
        <v>14</v>
      </c>
      <c r="U3" s="19" t="s">
        <v>15</v>
      </c>
      <c r="V3" s="20" t="s">
        <v>16</v>
      </c>
      <c r="W3" s="18" t="s">
        <v>17</v>
      </c>
      <c r="X3" s="18" t="s">
        <v>18</v>
      </c>
      <c r="Y3" s="19" t="s">
        <v>19</v>
      </c>
      <c r="Z3" s="17" t="s">
        <v>20</v>
      </c>
      <c r="AA3" s="21" t="s">
        <v>21</v>
      </c>
      <c r="AB3" s="3"/>
      <c r="AC3" s="22" t="s">
        <v>4</v>
      </c>
      <c r="AD3" s="23" t="s">
        <v>22</v>
      </c>
    </row>
    <row r="4" spans="1:30" x14ac:dyDescent="0.25">
      <c r="A4" s="24" t="s">
        <v>23</v>
      </c>
      <c r="B4" s="25">
        <v>40</v>
      </c>
      <c r="C4" s="25" t="s">
        <v>24</v>
      </c>
      <c r="D4" s="25">
        <v>500</v>
      </c>
      <c r="E4" s="25"/>
      <c r="F4" s="25">
        <f t="shared" ref="F4:F5" si="0">SUM(B4,D4)</f>
        <v>540</v>
      </c>
      <c r="G4" s="3"/>
      <c r="H4" s="26" t="s">
        <v>23</v>
      </c>
      <c r="I4" s="27">
        <v>500</v>
      </c>
      <c r="J4" s="27">
        <v>296</v>
      </c>
      <c r="K4" s="27">
        <f t="shared" ref="K4:K10" si="1">I4-J4</f>
        <v>204</v>
      </c>
      <c r="L4" s="27">
        <v>500</v>
      </c>
      <c r="M4" s="27">
        <v>0</v>
      </c>
      <c r="N4" s="28">
        <v>296</v>
      </c>
      <c r="O4" s="3"/>
      <c r="P4" s="3"/>
      <c r="Q4" s="29" t="s">
        <v>23</v>
      </c>
      <c r="R4" s="30">
        <v>500</v>
      </c>
      <c r="S4" s="30">
        <v>200</v>
      </c>
      <c r="T4" s="27">
        <v>117</v>
      </c>
      <c r="U4" s="31">
        <v>318</v>
      </c>
      <c r="V4" s="30">
        <v>100</v>
      </c>
      <c r="W4" s="27">
        <v>0</v>
      </c>
      <c r="X4" s="27">
        <v>82</v>
      </c>
      <c r="Y4" s="32">
        <f t="shared" ref="Y4:Y6" si="2">V4+X4</f>
        <v>182</v>
      </c>
      <c r="Z4" s="30">
        <f t="shared" ref="Z4:Z10" si="3">R4-U4</f>
        <v>182</v>
      </c>
      <c r="AA4" s="33">
        <f t="shared" ref="AA4:AA10" si="4">Y4-Z4</f>
        <v>0</v>
      </c>
      <c r="AB4" s="28" t="s">
        <v>25</v>
      </c>
      <c r="AC4" s="34" t="s">
        <v>23</v>
      </c>
      <c r="AD4" s="35">
        <v>75</v>
      </c>
    </row>
    <row r="5" spans="1:30" x14ac:dyDescent="0.25">
      <c r="A5" s="24" t="s">
        <v>26</v>
      </c>
      <c r="B5" s="25">
        <v>40</v>
      </c>
      <c r="C5" s="25" t="s">
        <v>6</v>
      </c>
      <c r="D5" s="25">
        <v>566</v>
      </c>
      <c r="E5" s="25"/>
      <c r="F5" s="25">
        <f t="shared" si="0"/>
        <v>606</v>
      </c>
      <c r="G5" s="3"/>
      <c r="H5" s="26" t="s">
        <v>26</v>
      </c>
      <c r="I5" s="27">
        <v>566</v>
      </c>
      <c r="J5" s="27">
        <v>296</v>
      </c>
      <c r="K5" s="27">
        <f t="shared" si="1"/>
        <v>270</v>
      </c>
      <c r="L5" s="27">
        <v>565</v>
      </c>
      <c r="M5" s="27">
        <v>1</v>
      </c>
      <c r="N5" s="28">
        <v>296</v>
      </c>
      <c r="O5" s="3"/>
      <c r="P5" s="3"/>
      <c r="Q5" s="29" t="s">
        <v>27</v>
      </c>
      <c r="R5" s="30">
        <v>566</v>
      </c>
      <c r="S5" s="30">
        <v>200</v>
      </c>
      <c r="T5" s="27">
        <v>117</v>
      </c>
      <c r="U5" s="31">
        <v>318</v>
      </c>
      <c r="V5" s="30">
        <v>100</v>
      </c>
      <c r="W5" s="27">
        <v>0</v>
      </c>
      <c r="X5" s="27">
        <v>147</v>
      </c>
      <c r="Y5" s="32">
        <f t="shared" si="2"/>
        <v>247</v>
      </c>
      <c r="Z5" s="30">
        <f t="shared" si="3"/>
        <v>248</v>
      </c>
      <c r="AA5" s="36">
        <f t="shared" si="4"/>
        <v>-1</v>
      </c>
      <c r="AB5" s="3"/>
      <c r="AC5" s="34" t="s">
        <v>28</v>
      </c>
      <c r="AD5" s="35">
        <v>140</v>
      </c>
    </row>
    <row r="6" spans="1:30" x14ac:dyDescent="0.25">
      <c r="A6" s="24" t="s">
        <v>29</v>
      </c>
      <c r="B6" s="25">
        <v>40</v>
      </c>
      <c r="C6" s="25"/>
      <c r="D6" s="25">
        <v>500</v>
      </c>
      <c r="E6" s="25"/>
      <c r="F6" s="25">
        <f>SUM(D6)</f>
        <v>500</v>
      </c>
      <c r="G6" s="3"/>
      <c r="H6" s="26" t="s">
        <v>29</v>
      </c>
      <c r="I6" s="27">
        <v>500</v>
      </c>
      <c r="J6" s="27">
        <v>296</v>
      </c>
      <c r="K6" s="27">
        <f t="shared" si="1"/>
        <v>204</v>
      </c>
      <c r="L6" s="27">
        <v>539</v>
      </c>
      <c r="M6" s="27">
        <v>-39</v>
      </c>
      <c r="N6" s="28">
        <v>296</v>
      </c>
      <c r="O6" s="3"/>
      <c r="P6" s="3"/>
      <c r="Q6" s="29" t="s">
        <v>29</v>
      </c>
      <c r="R6" s="30">
        <v>500</v>
      </c>
      <c r="S6" s="30">
        <v>199</v>
      </c>
      <c r="T6" s="27">
        <v>117</v>
      </c>
      <c r="U6" s="31">
        <v>317</v>
      </c>
      <c r="V6" s="30">
        <v>100</v>
      </c>
      <c r="W6" s="27">
        <v>0</v>
      </c>
      <c r="X6" s="27">
        <v>164</v>
      </c>
      <c r="Y6" s="32">
        <f t="shared" si="2"/>
        <v>264</v>
      </c>
      <c r="Z6" s="30">
        <f t="shared" si="3"/>
        <v>183</v>
      </c>
      <c r="AA6" s="33">
        <f t="shared" si="4"/>
        <v>81</v>
      </c>
      <c r="AB6" s="28" t="s">
        <v>25</v>
      </c>
      <c r="AC6" s="34" t="s">
        <v>29</v>
      </c>
      <c r="AD6" s="35">
        <v>159</v>
      </c>
    </row>
    <row r="7" spans="1:30" x14ac:dyDescent="0.25">
      <c r="A7" s="24" t="s">
        <v>30</v>
      </c>
      <c r="B7" s="25">
        <v>60</v>
      </c>
      <c r="C7" s="25"/>
      <c r="D7" s="25">
        <v>370</v>
      </c>
      <c r="E7" s="25"/>
      <c r="F7" s="25">
        <f t="shared" ref="F7:F9" si="5">SUM(B7,D7)</f>
        <v>430</v>
      </c>
      <c r="G7" s="3"/>
      <c r="H7" s="26" t="s">
        <v>30</v>
      </c>
      <c r="I7" s="27">
        <v>370</v>
      </c>
      <c r="J7" s="27">
        <v>121</v>
      </c>
      <c r="K7" s="27">
        <f t="shared" si="1"/>
        <v>249</v>
      </c>
      <c r="L7" s="27">
        <v>277</v>
      </c>
      <c r="M7" s="27">
        <v>93</v>
      </c>
      <c r="N7" s="28">
        <v>121</v>
      </c>
      <c r="O7" s="3"/>
      <c r="P7" s="3"/>
      <c r="Q7" s="29" t="s">
        <v>31</v>
      </c>
      <c r="R7" s="30">
        <v>370</v>
      </c>
      <c r="S7" s="30">
        <v>55</v>
      </c>
      <c r="T7" s="27">
        <v>82</v>
      </c>
      <c r="U7" s="31">
        <v>138</v>
      </c>
      <c r="V7" s="30">
        <v>5</v>
      </c>
      <c r="W7" s="27">
        <v>23</v>
      </c>
      <c r="X7" s="27">
        <v>114</v>
      </c>
      <c r="Y7" s="32">
        <f>V7+X7+W7</f>
        <v>142</v>
      </c>
      <c r="Z7" s="30">
        <f t="shared" si="3"/>
        <v>232</v>
      </c>
      <c r="AA7" s="36">
        <f t="shared" si="4"/>
        <v>-90</v>
      </c>
      <c r="AB7" s="3"/>
      <c r="AC7" s="34" t="s">
        <v>30</v>
      </c>
      <c r="AD7" s="35">
        <v>112</v>
      </c>
    </row>
    <row r="8" spans="1:30" x14ac:dyDescent="0.25">
      <c r="A8" s="24" t="s">
        <v>32</v>
      </c>
      <c r="B8" s="25">
        <v>35</v>
      </c>
      <c r="C8" s="25"/>
      <c r="D8" s="25">
        <v>400</v>
      </c>
      <c r="E8" s="25"/>
      <c r="F8" s="25">
        <f t="shared" si="5"/>
        <v>435</v>
      </c>
      <c r="G8" s="3"/>
      <c r="H8" s="26" t="s">
        <v>32</v>
      </c>
      <c r="I8" s="27">
        <v>400</v>
      </c>
      <c r="J8" s="27">
        <v>72</v>
      </c>
      <c r="K8" s="27">
        <f t="shared" si="1"/>
        <v>328</v>
      </c>
      <c r="L8" s="27">
        <v>325</v>
      </c>
      <c r="M8" s="27">
        <v>75</v>
      </c>
      <c r="N8" s="28">
        <v>72</v>
      </c>
      <c r="O8" s="3"/>
      <c r="P8" s="3"/>
      <c r="Q8" s="29" t="s">
        <v>33</v>
      </c>
      <c r="R8" s="30">
        <v>400</v>
      </c>
      <c r="S8" s="30">
        <v>0</v>
      </c>
      <c r="T8" s="27">
        <v>87</v>
      </c>
      <c r="U8" s="31">
        <v>85</v>
      </c>
      <c r="V8" s="30">
        <v>0</v>
      </c>
      <c r="W8" s="27">
        <v>0</v>
      </c>
      <c r="X8" s="27">
        <f>400-T8</f>
        <v>313</v>
      </c>
      <c r="Y8" s="32">
        <f>V8+X8</f>
        <v>313</v>
      </c>
      <c r="Z8" s="30">
        <f t="shared" si="3"/>
        <v>315</v>
      </c>
      <c r="AA8" s="36">
        <f t="shared" si="4"/>
        <v>-2</v>
      </c>
      <c r="AB8" s="3"/>
      <c r="AC8" s="34" t="s">
        <v>33</v>
      </c>
      <c r="AD8" s="37" t="s">
        <v>34</v>
      </c>
    </row>
    <row r="9" spans="1:30" ht="15.75" thickBot="1" x14ac:dyDescent="0.3">
      <c r="A9" s="24" t="s">
        <v>35</v>
      </c>
      <c r="B9" s="25"/>
      <c r="C9" s="25"/>
      <c r="D9" s="25">
        <v>200</v>
      </c>
      <c r="E9" s="25"/>
      <c r="F9" s="25">
        <f t="shared" si="5"/>
        <v>200</v>
      </c>
      <c r="G9" s="3"/>
      <c r="H9" s="26" t="s">
        <v>35</v>
      </c>
      <c r="I9" s="27">
        <v>200</v>
      </c>
      <c r="J9" s="27">
        <v>27</v>
      </c>
      <c r="K9" s="27">
        <f t="shared" si="1"/>
        <v>173</v>
      </c>
      <c r="L9" s="27">
        <v>75</v>
      </c>
      <c r="M9" s="27">
        <v>125</v>
      </c>
      <c r="N9" s="28">
        <v>27</v>
      </c>
      <c r="O9" s="3"/>
      <c r="P9" s="3"/>
      <c r="Q9" s="29" t="s">
        <v>36</v>
      </c>
      <c r="R9" s="30">
        <v>200</v>
      </c>
      <c r="S9" s="30">
        <v>3</v>
      </c>
      <c r="T9" s="27">
        <v>38</v>
      </c>
      <c r="U9" s="31">
        <v>40</v>
      </c>
      <c r="V9" s="30">
        <v>57</v>
      </c>
      <c r="W9" s="27">
        <v>43</v>
      </c>
      <c r="X9" s="27">
        <v>22</v>
      </c>
      <c r="Y9" s="32">
        <f>V9+X9+W9</f>
        <v>122</v>
      </c>
      <c r="Z9" s="38">
        <f t="shared" si="3"/>
        <v>160</v>
      </c>
      <c r="AA9" s="36">
        <f t="shared" si="4"/>
        <v>-38</v>
      </c>
      <c r="AB9" s="3"/>
      <c r="AC9" s="34" t="s">
        <v>36</v>
      </c>
      <c r="AD9" s="35">
        <v>49</v>
      </c>
    </row>
    <row r="10" spans="1:30" ht="16.5" thickTop="1" thickBot="1" x14ac:dyDescent="0.3">
      <c r="A10" s="39" t="s">
        <v>7</v>
      </c>
      <c r="B10" s="39">
        <f>SUM(B4:B9)</f>
        <v>215</v>
      </c>
      <c r="C10" s="39"/>
      <c r="D10" s="39">
        <f>SUM(D4:D9)</f>
        <v>2536</v>
      </c>
      <c r="E10" s="39"/>
      <c r="F10" s="39">
        <f>SUM(F4:F9)</f>
        <v>2711</v>
      </c>
      <c r="G10" s="3"/>
      <c r="H10" s="40" t="s">
        <v>7</v>
      </c>
      <c r="I10" s="41">
        <v>2536</v>
      </c>
      <c r="J10" s="41">
        <f>SUM(J4:J9)</f>
        <v>1108</v>
      </c>
      <c r="K10" s="41">
        <f t="shared" si="1"/>
        <v>1428</v>
      </c>
      <c r="L10" s="41">
        <v>2281</v>
      </c>
      <c r="M10" s="41">
        <v>255</v>
      </c>
      <c r="N10" s="3"/>
      <c r="O10" s="3"/>
      <c r="P10" s="3"/>
      <c r="Q10" s="42" t="s">
        <v>7</v>
      </c>
      <c r="R10" s="43">
        <f t="shared" ref="R10:T10" si="6">SUM(R4:R9)</f>
        <v>2536</v>
      </c>
      <c r="S10" s="43">
        <f t="shared" si="6"/>
        <v>657</v>
      </c>
      <c r="T10" s="44">
        <f t="shared" si="6"/>
        <v>558</v>
      </c>
      <c r="U10" s="45">
        <f>T10+S10</f>
        <v>1215</v>
      </c>
      <c r="V10" s="43">
        <f t="shared" ref="V10:Y10" si="7">SUM(V4:V9)</f>
        <v>362</v>
      </c>
      <c r="W10" s="44">
        <f t="shared" si="7"/>
        <v>66</v>
      </c>
      <c r="X10" s="44">
        <f t="shared" si="7"/>
        <v>842</v>
      </c>
      <c r="Y10" s="45">
        <f t="shared" si="7"/>
        <v>1270</v>
      </c>
      <c r="Z10" s="43">
        <f t="shared" si="3"/>
        <v>1321</v>
      </c>
      <c r="AA10" s="43">
        <f t="shared" si="4"/>
        <v>-51</v>
      </c>
      <c r="AB10" s="3"/>
      <c r="AC10" s="3"/>
      <c r="AD10" s="3"/>
    </row>
    <row r="11" spans="1:30" ht="15.75" thickTop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 x14ac:dyDescent="0.25">
      <c r="A12" s="46" t="s">
        <v>37</v>
      </c>
      <c r="B12" s="25" t="s">
        <v>38</v>
      </c>
      <c r="C12" s="47">
        <v>3208496662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 x14ac:dyDescent="0.25">
      <c r="A13" s="48"/>
      <c r="B13" s="49" t="s">
        <v>39</v>
      </c>
      <c r="C13" s="47">
        <v>3123903238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 t="s">
        <v>40</v>
      </c>
      <c r="U13" s="5"/>
      <c r="V13" s="5"/>
      <c r="W13" s="5"/>
      <c r="X13" s="5"/>
      <c r="Y13" s="5"/>
      <c r="Z13" s="5"/>
      <c r="AA13" s="3"/>
      <c r="AB13" s="3"/>
      <c r="AC13" s="3"/>
      <c r="AD13" s="3"/>
    </row>
    <row r="14" spans="1:30" x14ac:dyDescent="0.25">
      <c r="A14" s="50" t="s">
        <v>41</v>
      </c>
      <c r="B14" s="25" t="s">
        <v>42</v>
      </c>
      <c r="C14" s="47">
        <v>3213938648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14" t="s">
        <v>43</v>
      </c>
      <c r="U14" s="51" t="s">
        <v>23</v>
      </c>
      <c r="V14" s="51" t="s">
        <v>26</v>
      </c>
      <c r="W14" s="51" t="s">
        <v>29</v>
      </c>
      <c r="X14" s="51" t="s">
        <v>44</v>
      </c>
      <c r="Y14" s="51" t="s">
        <v>32</v>
      </c>
      <c r="Z14" s="51" t="s">
        <v>36</v>
      </c>
      <c r="AA14" s="3"/>
      <c r="AB14" s="3"/>
      <c r="AC14" s="3"/>
      <c r="AD14" s="3"/>
    </row>
    <row r="15" spans="1:30" x14ac:dyDescent="0.25">
      <c r="A15" s="50" t="s">
        <v>45</v>
      </c>
      <c r="B15" s="25" t="s">
        <v>46</v>
      </c>
      <c r="C15" s="47">
        <v>3133128401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22">
        <v>1</v>
      </c>
      <c r="U15" s="52"/>
      <c r="V15" s="53"/>
      <c r="W15" s="53"/>
      <c r="X15" s="53">
        <v>75</v>
      </c>
      <c r="Y15" s="53"/>
      <c r="Z15" s="53">
        <v>124</v>
      </c>
      <c r="AA15" s="3"/>
      <c r="AB15" s="3"/>
      <c r="AC15" s="3"/>
      <c r="AD15" s="3"/>
    </row>
    <row r="16" spans="1:30" x14ac:dyDescent="0.25">
      <c r="A16" s="50" t="s">
        <v>6</v>
      </c>
      <c r="B16" s="25" t="s">
        <v>47</v>
      </c>
      <c r="C16" s="47">
        <v>3102896934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8"/>
      <c r="S16" s="3"/>
      <c r="T16" s="22">
        <v>2</v>
      </c>
      <c r="U16" s="53"/>
      <c r="V16" s="53"/>
      <c r="W16" s="53"/>
      <c r="X16" s="53">
        <v>110</v>
      </c>
      <c r="Y16" s="53"/>
      <c r="Z16" s="53"/>
      <c r="AA16" s="3"/>
      <c r="AB16" s="3"/>
      <c r="AC16" s="3"/>
      <c r="AD16" s="3"/>
    </row>
    <row r="17" spans="1:3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28"/>
      <c r="S17" s="3"/>
      <c r="T17" s="22">
        <v>3</v>
      </c>
      <c r="U17" s="53">
        <v>500</v>
      </c>
      <c r="V17" s="53">
        <v>500</v>
      </c>
      <c r="W17" s="53">
        <v>500</v>
      </c>
      <c r="X17" s="53"/>
      <c r="Y17" s="53"/>
      <c r="Z17" s="53"/>
      <c r="AA17" s="3"/>
      <c r="AB17" s="3"/>
      <c r="AC17" s="3"/>
      <c r="AD17" s="3"/>
    </row>
    <row r="18" spans="1:30" x14ac:dyDescent="0.25">
      <c r="A18" s="3"/>
      <c r="B18" s="3"/>
      <c r="C18" s="5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6"/>
      <c r="R18" s="6"/>
      <c r="S18" s="3"/>
      <c r="T18" s="22">
        <v>4</v>
      </c>
      <c r="U18" s="53"/>
      <c r="V18" s="53"/>
      <c r="W18" s="53"/>
      <c r="X18" s="53">
        <v>90</v>
      </c>
      <c r="Y18" s="53"/>
      <c r="Z18" s="53">
        <v>76</v>
      </c>
      <c r="AA18" s="6"/>
      <c r="AB18" s="6"/>
      <c r="AC18" s="3"/>
      <c r="AD18" s="3"/>
    </row>
    <row r="19" spans="1:30" x14ac:dyDescent="0.25">
      <c r="A19" s="55" t="s">
        <v>48</v>
      </c>
      <c r="B19" s="56"/>
      <c r="C19" s="57"/>
      <c r="D19" s="58" t="s">
        <v>49</v>
      </c>
      <c r="E19" s="59"/>
      <c r="F19" s="59"/>
      <c r="G19" s="59"/>
      <c r="H19" s="1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22">
        <v>5</v>
      </c>
      <c r="U19" s="52"/>
      <c r="V19" s="52">
        <v>66</v>
      </c>
      <c r="W19" s="52"/>
      <c r="X19" s="52">
        <v>95</v>
      </c>
      <c r="Y19" s="52">
        <v>400</v>
      </c>
      <c r="Z19" s="52"/>
      <c r="AA19" s="3"/>
      <c r="AB19" s="3"/>
      <c r="AC19" s="3"/>
      <c r="AD19" s="3"/>
    </row>
    <row r="20" spans="1:30" x14ac:dyDescent="0.25">
      <c r="A20" s="60"/>
      <c r="B20" s="61"/>
      <c r="C20" s="57"/>
      <c r="D20" s="10" t="s">
        <v>50</v>
      </c>
      <c r="E20" s="59"/>
      <c r="F20" s="59"/>
      <c r="G20" s="59"/>
      <c r="H20" s="1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0" x14ac:dyDescent="0.25">
      <c r="A21" s="12" t="s">
        <v>4</v>
      </c>
      <c r="B21" s="12" t="s">
        <v>6</v>
      </c>
      <c r="C21" s="62"/>
      <c r="D21" s="12" t="s">
        <v>4</v>
      </c>
      <c r="E21" s="12"/>
      <c r="F21" s="12" t="s">
        <v>51</v>
      </c>
      <c r="G21" s="12" t="s">
        <v>52</v>
      </c>
      <c r="H21" s="12" t="s">
        <v>53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0" x14ac:dyDescent="0.25">
      <c r="A22" s="24" t="s">
        <v>30</v>
      </c>
      <c r="B22" s="63">
        <v>88</v>
      </c>
      <c r="C22" s="54"/>
      <c r="D22" s="64" t="s">
        <v>30</v>
      </c>
      <c r="E22" s="65"/>
      <c r="F22" s="66" t="s">
        <v>54</v>
      </c>
      <c r="G22" s="67">
        <v>108</v>
      </c>
      <c r="H22" s="68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5" t="s">
        <v>7</v>
      </c>
      <c r="U22" s="69">
        <f t="shared" ref="U22:Z22" si="8">SUM(U15:U21)</f>
        <v>500</v>
      </c>
      <c r="V22" s="69">
        <f t="shared" si="8"/>
        <v>566</v>
      </c>
      <c r="W22" s="69">
        <f t="shared" si="8"/>
        <v>500</v>
      </c>
      <c r="X22" s="69">
        <f t="shared" si="8"/>
        <v>370</v>
      </c>
      <c r="Y22" s="69">
        <f t="shared" si="8"/>
        <v>400</v>
      </c>
      <c r="Z22" s="69">
        <f t="shared" si="8"/>
        <v>200</v>
      </c>
      <c r="AA22" s="3"/>
      <c r="AB22" s="3"/>
      <c r="AC22" s="3"/>
      <c r="AD22" s="3"/>
    </row>
    <row r="23" spans="1:30" x14ac:dyDescent="0.25">
      <c r="A23" s="24" t="s">
        <v>32</v>
      </c>
      <c r="B23" s="63">
        <v>200</v>
      </c>
      <c r="C23" s="54"/>
      <c r="D23" s="64" t="s">
        <v>55</v>
      </c>
      <c r="E23" s="65"/>
      <c r="F23" s="70"/>
      <c r="G23" s="67">
        <v>108</v>
      </c>
      <c r="H23" s="68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x14ac:dyDescent="0.25">
      <c r="A24" s="24" t="s">
        <v>35</v>
      </c>
      <c r="B24" s="63">
        <v>50</v>
      </c>
      <c r="C24" s="54"/>
      <c r="D24" s="24" t="s">
        <v>32</v>
      </c>
      <c r="E24" s="65"/>
      <c r="F24" s="70"/>
      <c r="G24" s="67">
        <v>108</v>
      </c>
      <c r="H24" s="68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x14ac:dyDescent="0.25">
      <c r="A25" s="24" t="s">
        <v>55</v>
      </c>
      <c r="B25" s="63">
        <v>200</v>
      </c>
      <c r="C25" s="54"/>
      <c r="D25" s="24" t="s">
        <v>35</v>
      </c>
      <c r="E25" s="65"/>
      <c r="F25" s="48"/>
      <c r="G25" s="67">
        <v>5</v>
      </c>
      <c r="H25" s="68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x14ac:dyDescent="0.25">
      <c r="A26" s="39" t="s">
        <v>7</v>
      </c>
      <c r="B26" s="39">
        <f>SUM(B22:B25)</f>
        <v>538</v>
      </c>
      <c r="C26" s="62"/>
      <c r="D26" s="39" t="s">
        <v>7</v>
      </c>
      <c r="E26" s="39"/>
      <c r="F26" s="39"/>
      <c r="G26" s="39"/>
      <c r="H26" s="39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x14ac:dyDescent="0.25">
      <c r="A27" s="12" t="s">
        <v>4</v>
      </c>
      <c r="B27" s="71" t="s">
        <v>56</v>
      </c>
      <c r="C27" s="54"/>
      <c r="D27" s="12" t="s">
        <v>4</v>
      </c>
      <c r="E27" s="12"/>
      <c r="F27" s="12" t="s">
        <v>51</v>
      </c>
      <c r="G27" s="12" t="s">
        <v>52</v>
      </c>
      <c r="H27" s="12" t="s">
        <v>53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x14ac:dyDescent="0.25">
      <c r="A28" s="72" t="s">
        <v>57</v>
      </c>
      <c r="B28" s="67">
        <v>72</v>
      </c>
      <c r="C28" s="3"/>
      <c r="D28" s="72" t="s">
        <v>57</v>
      </c>
      <c r="E28" s="68"/>
      <c r="F28" s="68"/>
      <c r="G28" s="68"/>
      <c r="H28" s="68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x14ac:dyDescent="0.25">
      <c r="A29" s="72" t="s">
        <v>58</v>
      </c>
      <c r="B29" s="67">
        <v>50</v>
      </c>
      <c r="C29" s="3"/>
      <c r="D29" s="72" t="s">
        <v>58</v>
      </c>
      <c r="E29" s="68"/>
      <c r="F29" s="68"/>
      <c r="G29" s="68"/>
      <c r="H29" s="68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x14ac:dyDescent="0.25">
      <c r="A30" s="72" t="s">
        <v>23</v>
      </c>
      <c r="B30" s="67">
        <v>72</v>
      </c>
      <c r="C30" s="3"/>
      <c r="D30" s="72" t="s">
        <v>23</v>
      </c>
      <c r="E30" s="68"/>
      <c r="F30" s="68"/>
      <c r="G30" s="68"/>
      <c r="H30" s="68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x14ac:dyDescent="0.25">
      <c r="A31" s="73" t="s">
        <v>7</v>
      </c>
      <c r="B31" s="74">
        <f>SUM(B28:B30)</f>
        <v>194</v>
      </c>
      <c r="C31" s="3"/>
      <c r="D31" s="39" t="s">
        <v>7</v>
      </c>
      <c r="E31" s="39"/>
      <c r="F31" s="39"/>
      <c r="G31" s="39"/>
      <c r="H31" s="39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</sheetData>
  <mergeCells count="12">
    <mergeCell ref="A12:A13"/>
    <mergeCell ref="T13:Z13"/>
    <mergeCell ref="A19:B20"/>
    <mergeCell ref="D19:H19"/>
    <mergeCell ref="D20:H20"/>
    <mergeCell ref="F22:F25"/>
    <mergeCell ref="A1:F2"/>
    <mergeCell ref="H1:M2"/>
    <mergeCell ref="Q1:AA2"/>
    <mergeCell ref="AC1:AD1"/>
    <mergeCell ref="AC2:AD2"/>
    <mergeCell ref="B3:C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ALFREDO LIZARAZO SUAREZ</dc:creator>
  <cp:lastModifiedBy>EDWIN ALFREDO LIZARAZO SUAREZ</cp:lastModifiedBy>
  <dcterms:created xsi:type="dcterms:W3CDTF">2025-05-13T14:54:45Z</dcterms:created>
  <dcterms:modified xsi:type="dcterms:W3CDTF">2025-05-13T14:59:23Z</dcterms:modified>
</cp:coreProperties>
</file>