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8-CPS 637--2025.MINISTERIO DE VIVIENDA\5.PETICIONES\9.HR VICTOR SALCEDO-PROPOSICIÓN 14 7C-2025ER0020170 - VIVIENDA\Anexos\"/>
    </mc:Choice>
  </mc:AlternateContent>
  <xr:revisionPtr revIDLastSave="0" documentId="8_{17F6ACD6-1483-4FD4-83AF-99E49A834234}" xr6:coauthVersionLast="47" xr6:coauthVersionMax="47" xr10:uidLastSave="{00000000-0000-0000-0000-000000000000}"/>
  <bookViews>
    <workbookView xWindow="-110" yWindow="-110" windowWidth="19420" windowHeight="10300" xr2:uid="{8CF0C00F-A585-864B-AD90-52C39F1E6A6C}"/>
  </bookViews>
  <sheets>
    <sheet name="ENTREGADOS A SATISFACCION " sheetId="1" r:id="rId1"/>
    <sheet name="MEJORAMIENTOS EN EJECUCION " sheetId="2" r:id="rId2"/>
    <sheet name="MEJORAMIENTOS SIN INICIA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1" l="1"/>
  <c r="B49" i="1"/>
  <c r="B41" i="1"/>
  <c r="B37" i="1"/>
  <c r="B33" i="1"/>
  <c r="B20" i="1"/>
  <c r="B17" i="1"/>
  <c r="B11" i="1"/>
  <c r="B3" i="1"/>
  <c r="D51" i="1"/>
  <c r="D50" i="1"/>
  <c r="D48" i="1"/>
  <c r="D47" i="1"/>
  <c r="D43" i="1"/>
  <c r="D36" i="1"/>
  <c r="D37" i="1"/>
  <c r="D38" i="1"/>
  <c r="D39" i="1"/>
  <c r="D40" i="1"/>
  <c r="B40" i="1" s="1"/>
  <c r="D41" i="1"/>
  <c r="D42" i="1"/>
  <c r="D35" i="1"/>
  <c r="B35" i="1" s="1"/>
  <c r="D25" i="1"/>
  <c r="D20" i="1"/>
  <c r="D11" i="1"/>
  <c r="D4" i="1"/>
  <c r="D5" i="1"/>
  <c r="D6" i="1"/>
  <c r="D7" i="1"/>
  <c r="D8" i="1"/>
  <c r="D9" i="1"/>
  <c r="D3" i="1"/>
  <c r="E52" i="1"/>
  <c r="D23" i="1"/>
  <c r="D24" i="1"/>
  <c r="D26" i="1"/>
  <c r="D27" i="1"/>
  <c r="D28" i="1"/>
  <c r="D29" i="1"/>
  <c r="D30" i="1"/>
  <c r="D31" i="1"/>
  <c r="D32" i="1"/>
  <c r="D22" i="1"/>
  <c r="B22" i="1" s="1"/>
  <c r="D10" i="1"/>
  <c r="F52" i="1"/>
  <c r="D13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72" i="3"/>
  <c r="E89" i="3"/>
  <c r="D45" i="3"/>
  <c r="D35" i="3"/>
  <c r="D36" i="3"/>
  <c r="D37" i="3"/>
  <c r="D38" i="3"/>
  <c r="D39" i="3"/>
  <c r="D40" i="3"/>
  <c r="D41" i="3"/>
  <c r="D42" i="3"/>
  <c r="D43" i="3"/>
  <c r="D44" i="3"/>
  <c r="D34" i="3"/>
  <c r="D31" i="3"/>
  <c r="D11" i="3"/>
  <c r="D4" i="3"/>
  <c r="D5" i="3"/>
  <c r="D6" i="3"/>
  <c r="D7" i="3"/>
  <c r="D8" i="3"/>
  <c r="D9" i="3"/>
  <c r="D10" i="3"/>
  <c r="D3" i="3"/>
  <c r="E55" i="2"/>
  <c r="D32" i="2"/>
  <c r="D33" i="2"/>
  <c r="D34" i="2"/>
  <c r="D31" i="2"/>
  <c r="D30" i="2"/>
  <c r="D29" i="2"/>
  <c r="D22" i="2"/>
  <c r="D23" i="2"/>
  <c r="D24" i="2"/>
  <c r="D25" i="2"/>
  <c r="D26" i="2"/>
  <c r="D27" i="2"/>
  <c r="D28" i="2"/>
  <c r="D21" i="2"/>
  <c r="D19" i="2"/>
  <c r="D20" i="2"/>
  <c r="D18" i="2"/>
  <c r="D13" i="2"/>
  <c r="D14" i="2"/>
  <c r="D15" i="2"/>
  <c r="D16" i="2"/>
  <c r="D12" i="2"/>
  <c r="D9" i="2"/>
  <c r="D4" i="2"/>
  <c r="D5" i="2"/>
  <c r="D6" i="2"/>
  <c r="D7" i="2"/>
  <c r="D3" i="2"/>
  <c r="F89" i="3"/>
  <c r="F55" i="2"/>
  <c r="B10" i="1" l="1"/>
  <c r="D52" i="1"/>
  <c r="B72" i="3"/>
  <c r="B34" i="3"/>
  <c r="D89" i="3"/>
  <c r="D55" i="2"/>
</calcChain>
</file>

<file path=xl/sharedStrings.xml><?xml version="1.0" encoding="utf-8"?>
<sst xmlns="http://schemas.openxmlformats.org/spreadsheetml/2006/main" count="416" uniqueCount="194">
  <si>
    <t>ESQUEMA COMUNITARIO</t>
  </si>
  <si>
    <t>MEJORAMIENTOS ENTREGADOS A SATISFACCIÓN</t>
  </si>
  <si>
    <t>DEPARTAMENTO</t>
  </si>
  <si>
    <t>MUNICIPIO</t>
  </si>
  <si>
    <t>TOTAL MEJORAMIENTOS</t>
  </si>
  <si>
    <t>URBANO</t>
  </si>
  <si>
    <t>RURAL</t>
  </si>
  <si>
    <t>GESTOR</t>
  </si>
  <si>
    <t>ANTIOQUIA</t>
  </si>
  <si>
    <t>CÁCERES</t>
  </si>
  <si>
    <t>ASOCODEMAN</t>
  </si>
  <si>
    <t>GIRARDOTA</t>
  </si>
  <si>
    <t>HYO ESTUDIOS TECNICOS SAS</t>
  </si>
  <si>
    <t>NECHÍ</t>
  </si>
  <si>
    <t>PEÑOL</t>
  </si>
  <si>
    <t>CONSTRUCCIONES GIL Y DELGADO SAS</t>
  </si>
  <si>
    <t>PEQUE</t>
  </si>
  <si>
    <t>ASOCIACION PARA LA VIVIENDA DE MUJERES ACTIVAS</t>
  </si>
  <si>
    <t>SAN CARLOS</t>
  </si>
  <si>
    <t>TARAZÁ</t>
  </si>
  <si>
    <t>ARCHIPIÉLAGO DE SAN ANDRÉS, PROVIDENCIA Y SANTA CATALINA</t>
  </si>
  <si>
    <t>SAN ANDRÉS</t>
  </si>
  <si>
    <t>MAURICIO  GALLARDO ARCHBOLD</t>
  </si>
  <si>
    <t>ATLÁNTICO</t>
  </si>
  <si>
    <t>BARANOA</t>
  </si>
  <si>
    <t>ADKUA  SAS</t>
  </si>
  <si>
    <t>FUNDACION PARA EL MEDIO AMBIENTE Y  DESARROLLO DEL CARIBE -FUMADEC</t>
  </si>
  <si>
    <t>JUAN DE ACOSTA</t>
  </si>
  <si>
    <t>INVERCONE  SAS</t>
  </si>
  <si>
    <t>MALAMBO</t>
  </si>
  <si>
    <t>FUNDACIÓN EXPRESO  DEL FUTURO</t>
  </si>
  <si>
    <t>PIOJÓ</t>
  </si>
  <si>
    <t>SOLEDAD</t>
  </si>
  <si>
    <t>ALFREDO ELIAS CORONADO</t>
  </si>
  <si>
    <t>BOLÍVAR</t>
  </si>
  <si>
    <t>CARTAGENA DE INDIAS</t>
  </si>
  <si>
    <t>COSCA SAS</t>
  </si>
  <si>
    <t>CICUCO</t>
  </si>
  <si>
    <t>ASOCIACION PARA LA VIVIENDA POPULAR  NUEVO AMANECER</t>
  </si>
  <si>
    <t>MAGANGUÉ</t>
  </si>
  <si>
    <t>CMC ASESORIAS Y SOLUCIONES  SAS</t>
  </si>
  <si>
    <t>CAQUETÁ</t>
  </si>
  <si>
    <t>EL DONCELLO</t>
  </si>
  <si>
    <t>CORPORACION DE VIVIENDA  OPV EN EQUIPO</t>
  </si>
  <si>
    <t>FLORENCIA</t>
  </si>
  <si>
    <t>INVERSIONES RIZCALA HERMANOS RIZCHER SAS</t>
  </si>
  <si>
    <t>CAUCA</t>
  </si>
  <si>
    <t>CAJIBÍO</t>
  </si>
  <si>
    <t>FEDERACION DE USUARIOS  CAMPESINOS DEL CAUCA - FEDEANUC</t>
  </si>
  <si>
    <t>CALDONO</t>
  </si>
  <si>
    <t>EL TAMBO</t>
  </si>
  <si>
    <t>MORALES</t>
  </si>
  <si>
    <t>PATÍA</t>
  </si>
  <si>
    <t>FUNDACION MUJER  CON VALOR</t>
  </si>
  <si>
    <t>PIENDAMÓ - TUNÍA</t>
  </si>
  <si>
    <t>ROSAS</t>
  </si>
  <si>
    <t>SILVIA</t>
  </si>
  <si>
    <t>SUÁREZ</t>
  </si>
  <si>
    <t>TIMBÍO</t>
  </si>
  <si>
    <t>CÓRDOBA</t>
  </si>
  <si>
    <t>LORICA</t>
  </si>
  <si>
    <t>CORPORACION FORMADORES AGROEMPRESARIALES DEL CARIBE - CORFACAR</t>
  </si>
  <si>
    <t>OPTIMAX SERVICIOS INTEGRALES  SAS</t>
  </si>
  <si>
    <t>HUILA</t>
  </si>
  <si>
    <t>PITALITO</t>
  </si>
  <si>
    <t>CORPORACION DE VIVIENDA OPV EN EQUIPO</t>
  </si>
  <si>
    <t>SAN AGUSTÍN</t>
  </si>
  <si>
    <t>MAGDALENA</t>
  </si>
  <si>
    <t>FUNDACIÓN</t>
  </si>
  <si>
    <t>CRISTIAN ANTONIO ROJANO SEGURA</t>
  </si>
  <si>
    <t>NUEVA GRANADA</t>
  </si>
  <si>
    <t>OSCAR LUIS  RUIZ BLANCO</t>
  </si>
  <si>
    <t>PIVIJAY</t>
  </si>
  <si>
    <t>ALBERTO JUNIOR  PIMIENTA OVALLES</t>
  </si>
  <si>
    <t>META</t>
  </si>
  <si>
    <t>SAN CARLOS DE GUAROA</t>
  </si>
  <si>
    <t>CONSTRUCCIONES ZION SAS</t>
  </si>
  <si>
    <t>NARIÑO</t>
  </si>
  <si>
    <t>GUACHUCAL</t>
  </si>
  <si>
    <t>H MORA CONSTRUCTORA SAS</t>
  </si>
  <si>
    <t>ILES</t>
  </si>
  <si>
    <t>FILIPO ORTEGA ARELLANO</t>
  </si>
  <si>
    <t>SAN ANDRÉS DE TUMACO</t>
  </si>
  <si>
    <t>INVERSIONES ALED SAS</t>
  </si>
  <si>
    <t>JARV INGENIERIA</t>
  </si>
  <si>
    <t>MORACORP BUSSINES GROUP  SAS</t>
  </si>
  <si>
    <t>OSCAR GERARDO GOMEZ BURGOS</t>
  </si>
  <si>
    <t>PASTO</t>
  </si>
  <si>
    <t>LABORATORIO BIOMETRICAL S.A.S</t>
  </si>
  <si>
    <t>TÚQUERRES</t>
  </si>
  <si>
    <t>TOLIMA</t>
  </si>
  <si>
    <t>MELGAR</t>
  </si>
  <si>
    <t>DICOIN INGENIEROS  SAS</t>
  </si>
  <si>
    <t>VALLE DEL CAUCA</t>
  </si>
  <si>
    <t>CARTAGO</t>
  </si>
  <si>
    <t>FUNDACION VIVIENDA Y TRABAJO  LUCRECIA JARAMILLO DE URIBE - VITRA</t>
  </si>
  <si>
    <t>EL DOVIO</t>
  </si>
  <si>
    <t>TOTAL GENERAL</t>
  </si>
  <si>
    <t>MEJORAMIENTOS EN EJECUCIÓN</t>
  </si>
  <si>
    <t>SANTA FÉ DE ANTIOQUIA</t>
  </si>
  <si>
    <t>TURBO</t>
  </si>
  <si>
    <t>ARCOSTA CONSTRUCCIONES SAS</t>
  </si>
  <si>
    <t>PIOJO</t>
  </si>
  <si>
    <t>SANTA LUCIA</t>
  </si>
  <si>
    <t>JAQUELINE MEDINA MEJIA</t>
  </si>
  <si>
    <t xml:space="preserve">ALFREDO ELIAS CORONADO </t>
  </si>
  <si>
    <t>ASOCIACION DE MUJERES PRODUCTORAS DE CARNICOS DEL CAQUETA -  ASOMUPCAR</t>
  </si>
  <si>
    <t xml:space="preserve">VALPARAISO </t>
  </si>
  <si>
    <t>PIENDAMO</t>
  </si>
  <si>
    <t>CHOCO</t>
  </si>
  <si>
    <t>NUQUI</t>
  </si>
  <si>
    <t>UNION TEMPORAL MEJORAMIENTO DE VIVIENDA NUQUI 2023</t>
  </si>
  <si>
    <t>QUIBDÓ</t>
  </si>
  <si>
    <t>UNION TEMPORAL  MEJORA MI CASA CHOCO</t>
  </si>
  <si>
    <t>PUEBLO NUEVO</t>
  </si>
  <si>
    <t>CIVILMETAL SAS</t>
  </si>
  <si>
    <t>SAN ANDRÉS DE SOTAVENTO</t>
  </si>
  <si>
    <t>BGE ARQUITECTURA SAS</t>
  </si>
  <si>
    <t>VALENCIA</t>
  </si>
  <si>
    <t>ASESORIAS, SERVICIOS Y CONSTRUCCIONES ASC SINUANDES SAS</t>
  </si>
  <si>
    <t>GUAVIARE</t>
  </si>
  <si>
    <t>CALAMAR</t>
  </si>
  <si>
    <t>GUBO CONSTRUCTORES SAS</t>
  </si>
  <si>
    <t>ALGARROBO</t>
  </si>
  <si>
    <t>DIAMOND INGENIERIA SA</t>
  </si>
  <si>
    <t xml:space="preserve">FUNDACION </t>
  </si>
  <si>
    <t>FUNDACION CALIDAD DE VIDA Y/O SERVICIOS</t>
  </si>
  <si>
    <t>SERVICIOS INTEGRALES DE SALUD DEL MAGDALENA</t>
  </si>
  <si>
    <t>SAN ZENON</t>
  </si>
  <si>
    <t>HAS INGENIERIA Y CONSULTORIA SAS</t>
  </si>
  <si>
    <t>SANTA BARBARA DE PINTO</t>
  </si>
  <si>
    <t>CONSTRUTECNI LTDA</t>
  </si>
  <si>
    <t>ZAPAYÁN</t>
  </si>
  <si>
    <t>FACTORY INTEGRATED LIGISTICS SAS</t>
  </si>
  <si>
    <t>ALDANA</t>
  </si>
  <si>
    <t>AUTORIDADES INDIGENAS DE COLOMBIA POR LA PACHA MAMA</t>
  </si>
  <si>
    <t>CUMBAL</t>
  </si>
  <si>
    <t>PROYECTOS MS SAS</t>
  </si>
  <si>
    <t xml:space="preserve">JARV INGENIERIA SAS </t>
  </si>
  <si>
    <t xml:space="preserve">LABORATORIO BIOMETRICAL SAS </t>
  </si>
  <si>
    <t>TUQUERRES</t>
  </si>
  <si>
    <t>MEJORAMIENTOS SIN INICIAR</t>
  </si>
  <si>
    <t>CACERES</t>
  </si>
  <si>
    <t>MEDELLIN</t>
  </si>
  <si>
    <t>NECHI</t>
  </si>
  <si>
    <t>ASOCIACIÓN PARA LA VIVIENDA DE MUJERES ACTIVAS</t>
  </si>
  <si>
    <t>GALAPA</t>
  </si>
  <si>
    <t xml:space="preserve">DISEÑO CONSULTORIA Y CONSTRUCCION ORSI SAS </t>
  </si>
  <si>
    <t>JACQUELINE MEDINA MEJIA</t>
  </si>
  <si>
    <t>SABANALARGA</t>
  </si>
  <si>
    <t xml:space="preserve">GRUPO EMPRESARIAL TERRA SAS </t>
  </si>
  <si>
    <t>URBACONE</t>
  </si>
  <si>
    <t>SANTO TOMAS</t>
  </si>
  <si>
    <t>ASOCIACION PARA LA VIVIENDA POPULAR CONSTRUIYENDO COMUNIDAD EN SANTO TOMAS DE VILLANUEA ATLANTICO</t>
  </si>
  <si>
    <t>CARTAGENA</t>
  </si>
  <si>
    <t>ASOCIACION PARA LA VIVIENDA POPULAR NUEVO AMANECER</t>
  </si>
  <si>
    <t>EL GUAMO</t>
  </si>
  <si>
    <t>LC ALFA CONSTRUCCIONES SAS</t>
  </si>
  <si>
    <t>MAGANGUE</t>
  </si>
  <si>
    <t>CMC ASESORIAS Y SOLUCIONES SAS</t>
  </si>
  <si>
    <t>VALPARAISO</t>
  </si>
  <si>
    <t xml:space="preserve">MORALES </t>
  </si>
  <si>
    <t>ANUC PIENDAMO CAUCA</t>
  </si>
  <si>
    <t>TIMBIO</t>
  </si>
  <si>
    <t>CESAR</t>
  </si>
  <si>
    <t xml:space="preserve">PUEBLO BELLO </t>
  </si>
  <si>
    <t xml:space="preserve">EFRAIN FUERTES QUINTERO </t>
  </si>
  <si>
    <t>COTORRA</t>
  </si>
  <si>
    <t>JESUS ANTONIO BARBOZA BRACAMONTE</t>
  </si>
  <si>
    <t>MONTERIA</t>
  </si>
  <si>
    <t>JUAN JOSE DE JESUS BAUTISTA KARDUSS</t>
  </si>
  <si>
    <t>EL RETORNO</t>
  </si>
  <si>
    <t>SAN JOSE DEL GUAVIARE</t>
  </si>
  <si>
    <t xml:space="preserve">HUILA </t>
  </si>
  <si>
    <t>NEIVA</t>
  </si>
  <si>
    <t>SUMINISTROS E INVERSIONES INTEGRALES SAS</t>
  </si>
  <si>
    <t>CIENAGA</t>
  </si>
  <si>
    <t>FUNDACION POPULAR DE VIVIENDA Y MEDIO AMBIENTE OIKOS</t>
  </si>
  <si>
    <t xml:space="preserve">ROBERTO CARLOS CALDERON CALABRIA </t>
  </si>
  <si>
    <t>SANTA MARTA</t>
  </si>
  <si>
    <t xml:space="preserve">ARQUITESSA CONSTRUCCIONES SAS </t>
  </si>
  <si>
    <t xml:space="preserve">SAN ZENON </t>
  </si>
  <si>
    <t xml:space="preserve">SITIO NUEVO </t>
  </si>
  <si>
    <t>FUNDACION SOCIAL OASIS DE VIDA FUNVIDA</t>
  </si>
  <si>
    <t xml:space="preserve">PROYECTOS MS SAS </t>
  </si>
  <si>
    <t xml:space="preserve">ILES </t>
  </si>
  <si>
    <t>CONSEJO COMUNITARIO UNION RIO CAUNAPI</t>
  </si>
  <si>
    <t xml:space="preserve">MORACORP BUSSINES GROUP SAS </t>
  </si>
  <si>
    <t xml:space="preserve">INVERSIONES ALED SAS </t>
  </si>
  <si>
    <t>LABORATORIO BIOMETRICAL SAS</t>
  </si>
  <si>
    <t>PUTUMAYO</t>
  </si>
  <si>
    <t xml:space="preserve">VILLAGARZON </t>
  </si>
  <si>
    <t xml:space="preserve">MEGACONSTRUCCIONES SAS </t>
  </si>
  <si>
    <t>FUNDACION VIVIENDA Y TRABAJO LUCRECIA JARAMILLO DE URIBE VITRA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</si>
</sst>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0" fontId="0" fillId="0" borderId="5" xfId="0" applyBorder="1"/>
    <xf numFmtId="0" fontId="0" fillId="0" borderId="1" xfId="0" applyBorder="1" applyAlignment="1">
      <alignment horizontal="right" vertical="center"/>
    </xf>
    <xf numFmtId="0" fontId="0" fillId="3" borderId="3" xfId="0" applyFill="1" applyBorder="1" applyAlignment="1">
      <alignment horizontal="left" vertical="center"/>
    </xf>
    <xf numFmtId="0" fontId="0" fillId="3" borderId="3" xfId="0" applyFill="1" applyBorder="1" applyAlignment="1">
      <alignment horizontal="right" vertical="center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wrapText="1"/>
    </xf>
    <xf numFmtId="0" fontId="0" fillId="0" borderId="3" xfId="0" applyBorder="1" applyAlignment="1">
      <alignment horizontal="righ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3" borderId="2" xfId="0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2" borderId="3" xfId="0" applyFill="1" applyBorder="1"/>
    <xf numFmtId="0" fontId="1" fillId="2" borderId="3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/>
    <xf numFmtId="0" fontId="0" fillId="5" borderId="1" xfId="0" applyFill="1" applyBorder="1" applyAlignment="1">
      <alignment horizontal="right" vertical="center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3" borderId="2" xfId="0" applyFill="1" applyBorder="1"/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horizontal="left" vertical="center"/>
    </xf>
    <xf numFmtId="0" fontId="0" fillId="5" borderId="3" xfId="0" applyFill="1" applyBorder="1" applyAlignment="1">
      <alignment horizontal="right" vertical="center"/>
    </xf>
    <xf numFmtId="0" fontId="0" fillId="5" borderId="3" xfId="0" applyFill="1" applyBorder="1" applyAlignment="1">
      <alignment vertical="center"/>
    </xf>
    <xf numFmtId="0" fontId="0" fillId="5" borderId="3" xfId="0" applyFill="1" applyBorder="1" applyAlignment="1">
      <alignment horizontal="center"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left" vertical="center"/>
    </xf>
    <xf numFmtId="0" fontId="0" fillId="4" borderId="2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12" xfId="0" applyFill="1" applyBorder="1" applyAlignment="1">
      <alignment horizontal="left" vertical="center"/>
    </xf>
    <xf numFmtId="0" fontId="0" fillId="4" borderId="13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0" xfId="0" applyFill="1"/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right" vertical="center" wrapText="1"/>
    </xf>
    <xf numFmtId="0" fontId="0" fillId="4" borderId="3" xfId="0" applyFill="1" applyBorder="1" applyAlignment="1">
      <alignment horizontal="right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4" borderId="12" xfId="0" applyFill="1" applyBorder="1" applyAlignment="1">
      <alignment horizontal="left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2" xfId="0" applyFill="1" applyBorder="1" applyAlignment="1">
      <alignment horizontal="right" vertical="center"/>
    </xf>
    <xf numFmtId="0" fontId="0" fillId="5" borderId="3" xfId="0" applyFill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1EC71-7ED3-104B-915F-9C810565A21C}">
  <dimension ref="A1:G52"/>
  <sheetViews>
    <sheetView tabSelected="1" zoomScale="90" zoomScaleNormal="90" workbookViewId="0">
      <selection activeCell="F52" sqref="F52"/>
    </sheetView>
  </sheetViews>
  <sheetFormatPr baseColWidth="10" defaultColWidth="11" defaultRowHeight="15.5" x14ac:dyDescent="0.35"/>
  <cols>
    <col min="1" max="1" width="29.58203125" customWidth="1"/>
    <col min="2" max="2" width="36.08203125" customWidth="1"/>
    <col min="3" max="3" width="23.58203125" customWidth="1"/>
    <col min="4" max="4" width="18" customWidth="1"/>
    <col min="5" max="5" width="16.33203125" customWidth="1"/>
    <col min="6" max="6" width="11" style="67"/>
    <col min="7" max="7" width="45.83203125" customWidth="1"/>
  </cols>
  <sheetData>
    <row r="1" spans="1:7" ht="47.25" customHeight="1" x14ac:dyDescent="0.35">
      <c r="A1" s="71" t="s">
        <v>0</v>
      </c>
      <c r="B1" s="71"/>
      <c r="C1" s="72" t="s">
        <v>1</v>
      </c>
      <c r="D1" s="72"/>
      <c r="E1" s="72"/>
      <c r="F1" s="72"/>
      <c r="G1" s="72"/>
    </row>
    <row r="2" spans="1:7" ht="35.25" customHeight="1" x14ac:dyDescent="0.35">
      <c r="A2" s="1" t="s">
        <v>2</v>
      </c>
      <c r="B2" s="3" t="s">
        <v>1</v>
      </c>
      <c r="C2" s="1" t="s">
        <v>3</v>
      </c>
      <c r="D2" s="2" t="s">
        <v>4</v>
      </c>
      <c r="E2" s="1" t="s">
        <v>5</v>
      </c>
      <c r="F2" s="28" t="s">
        <v>6</v>
      </c>
      <c r="G2" s="1" t="s">
        <v>7</v>
      </c>
    </row>
    <row r="3" spans="1:7" x14ac:dyDescent="0.35">
      <c r="A3" s="73" t="s">
        <v>8</v>
      </c>
      <c r="B3" s="74">
        <f>+D3+D4+D5+D6+D7+D8+D9</f>
        <v>60</v>
      </c>
      <c r="C3" s="59" t="s">
        <v>9</v>
      </c>
      <c r="D3" s="60">
        <f>+E3+F3</f>
        <v>13</v>
      </c>
      <c r="E3" s="60">
        <v>13</v>
      </c>
      <c r="F3" s="60">
        <v>0</v>
      </c>
      <c r="G3" s="6" t="s">
        <v>10</v>
      </c>
    </row>
    <row r="4" spans="1:7" x14ac:dyDescent="0.35">
      <c r="A4" s="73"/>
      <c r="B4" s="74"/>
      <c r="C4" s="61" t="s">
        <v>11</v>
      </c>
      <c r="D4" s="60">
        <f t="shared" ref="D4:D9" si="0">+E4+F4</f>
        <v>9</v>
      </c>
      <c r="E4" s="60">
        <v>9</v>
      </c>
      <c r="F4" s="60">
        <v>0</v>
      </c>
      <c r="G4" s="8" t="s">
        <v>12</v>
      </c>
    </row>
    <row r="5" spans="1:7" x14ac:dyDescent="0.35">
      <c r="A5" s="73"/>
      <c r="B5" s="74"/>
      <c r="C5" s="61" t="s">
        <v>13</v>
      </c>
      <c r="D5" s="60">
        <f t="shared" si="0"/>
        <v>13</v>
      </c>
      <c r="E5" s="60">
        <v>13</v>
      </c>
      <c r="F5" s="60">
        <v>0</v>
      </c>
      <c r="G5" s="6" t="s">
        <v>10</v>
      </c>
    </row>
    <row r="6" spans="1:7" x14ac:dyDescent="0.35">
      <c r="A6" s="73"/>
      <c r="B6" s="74"/>
      <c r="C6" s="61" t="s">
        <v>14</v>
      </c>
      <c r="D6" s="60">
        <f t="shared" si="0"/>
        <v>7</v>
      </c>
      <c r="E6" s="60">
        <v>1</v>
      </c>
      <c r="F6" s="60">
        <v>6</v>
      </c>
      <c r="G6" s="6" t="s">
        <v>15</v>
      </c>
    </row>
    <row r="7" spans="1:7" x14ac:dyDescent="0.35">
      <c r="A7" s="73"/>
      <c r="B7" s="74"/>
      <c r="C7" s="61" t="s">
        <v>16</v>
      </c>
      <c r="D7" s="60">
        <f t="shared" si="0"/>
        <v>8</v>
      </c>
      <c r="E7" s="60">
        <v>3</v>
      </c>
      <c r="F7" s="60">
        <v>5</v>
      </c>
      <c r="G7" s="6" t="s">
        <v>17</v>
      </c>
    </row>
    <row r="8" spans="1:7" x14ac:dyDescent="0.35">
      <c r="A8" s="73"/>
      <c r="B8" s="74"/>
      <c r="C8" s="61" t="s">
        <v>18</v>
      </c>
      <c r="D8" s="60">
        <f t="shared" si="0"/>
        <v>6</v>
      </c>
      <c r="E8" s="60">
        <v>6</v>
      </c>
      <c r="F8" s="60">
        <v>0</v>
      </c>
      <c r="G8" s="6" t="s">
        <v>15</v>
      </c>
    </row>
    <row r="9" spans="1:7" x14ac:dyDescent="0.35">
      <c r="A9" s="73"/>
      <c r="B9" s="74"/>
      <c r="C9" s="61" t="s">
        <v>19</v>
      </c>
      <c r="D9" s="60">
        <f t="shared" si="0"/>
        <v>4</v>
      </c>
      <c r="E9" s="60">
        <v>4</v>
      </c>
      <c r="F9" s="60">
        <v>0</v>
      </c>
      <c r="G9" s="6" t="s">
        <v>10</v>
      </c>
    </row>
    <row r="10" spans="1:7" ht="15.75" customHeight="1" x14ac:dyDescent="0.35">
      <c r="A10" s="45" t="s">
        <v>20</v>
      </c>
      <c r="B10" s="45">
        <f>+D10</f>
        <v>6</v>
      </c>
      <c r="C10" s="45" t="s">
        <v>21</v>
      </c>
      <c r="D10" s="45">
        <f t="shared" ref="D10" si="1">+E10+F10</f>
        <v>6</v>
      </c>
      <c r="E10" s="45">
        <v>0</v>
      </c>
      <c r="F10" s="45">
        <v>6</v>
      </c>
      <c r="G10" s="45" t="s">
        <v>22</v>
      </c>
    </row>
    <row r="11" spans="1:7" x14ac:dyDescent="0.35">
      <c r="A11" s="81" t="s">
        <v>23</v>
      </c>
      <c r="B11" s="82">
        <f>+D11+D13+D14+D15+D16</f>
        <v>290</v>
      </c>
      <c r="C11" s="83" t="s">
        <v>24</v>
      </c>
      <c r="D11" s="75">
        <f>+E11+E12</f>
        <v>110</v>
      </c>
      <c r="E11" s="60">
        <v>65</v>
      </c>
      <c r="F11" s="60">
        <v>0</v>
      </c>
      <c r="G11" s="6" t="s">
        <v>25</v>
      </c>
    </row>
    <row r="12" spans="1:7" ht="31" x14ac:dyDescent="0.35">
      <c r="A12" s="81"/>
      <c r="B12" s="82"/>
      <c r="C12" s="84"/>
      <c r="D12" s="76"/>
      <c r="E12" s="60">
        <v>45</v>
      </c>
      <c r="F12" s="60">
        <v>0</v>
      </c>
      <c r="G12" s="11" t="s">
        <v>26</v>
      </c>
    </row>
    <row r="13" spans="1:7" x14ac:dyDescent="0.35">
      <c r="A13" s="81"/>
      <c r="B13" s="82"/>
      <c r="C13" s="60" t="s">
        <v>27</v>
      </c>
      <c r="D13" s="60">
        <v>111</v>
      </c>
      <c r="E13" s="60">
        <v>111</v>
      </c>
      <c r="F13" s="60">
        <v>0</v>
      </c>
      <c r="G13" s="6" t="s">
        <v>28</v>
      </c>
    </row>
    <row r="14" spans="1:7" x14ac:dyDescent="0.35">
      <c r="A14" s="81"/>
      <c r="B14" s="82"/>
      <c r="C14" s="60" t="s">
        <v>29</v>
      </c>
      <c r="D14" s="60">
        <v>42</v>
      </c>
      <c r="E14" s="60">
        <v>42</v>
      </c>
      <c r="F14" s="60">
        <v>0</v>
      </c>
      <c r="G14" s="11" t="s">
        <v>30</v>
      </c>
    </row>
    <row r="15" spans="1:7" x14ac:dyDescent="0.35">
      <c r="A15" s="81"/>
      <c r="B15" s="82"/>
      <c r="C15" s="60" t="s">
        <v>31</v>
      </c>
      <c r="D15" s="60">
        <v>11</v>
      </c>
      <c r="E15" s="60">
        <v>11</v>
      </c>
      <c r="F15" s="60">
        <v>0</v>
      </c>
      <c r="G15" s="6" t="s">
        <v>28</v>
      </c>
    </row>
    <row r="16" spans="1:7" x14ac:dyDescent="0.35">
      <c r="A16" s="81"/>
      <c r="B16" s="82"/>
      <c r="C16" s="60" t="s">
        <v>32</v>
      </c>
      <c r="D16" s="60">
        <v>16</v>
      </c>
      <c r="E16" s="60">
        <v>16</v>
      </c>
      <c r="F16" s="60">
        <v>0</v>
      </c>
      <c r="G16" s="6" t="s">
        <v>33</v>
      </c>
    </row>
    <row r="17" spans="1:7" ht="16" customHeight="1" x14ac:dyDescent="0.35">
      <c r="A17" s="69" t="s">
        <v>34</v>
      </c>
      <c r="B17" s="69">
        <f>+D17+D18+D19</f>
        <v>56</v>
      </c>
      <c r="C17" s="69" t="s">
        <v>35</v>
      </c>
      <c r="D17" s="69">
        <v>24</v>
      </c>
      <c r="E17" s="69">
        <v>24</v>
      </c>
      <c r="F17" s="69">
        <v>0</v>
      </c>
      <c r="G17" s="69" t="s">
        <v>36</v>
      </c>
    </row>
    <row r="18" spans="1:7" ht="34" customHeight="1" x14ac:dyDescent="0.35">
      <c r="A18" s="70"/>
      <c r="B18" s="70"/>
      <c r="C18" s="70" t="s">
        <v>37</v>
      </c>
      <c r="D18" s="70">
        <v>2</v>
      </c>
      <c r="E18" s="70">
        <v>2</v>
      </c>
      <c r="F18" s="70">
        <v>0</v>
      </c>
      <c r="G18" s="70" t="s">
        <v>38</v>
      </c>
    </row>
    <row r="19" spans="1:7" ht="16" customHeight="1" x14ac:dyDescent="0.35">
      <c r="A19" s="70"/>
      <c r="B19" s="70"/>
      <c r="C19" s="70" t="s">
        <v>39</v>
      </c>
      <c r="D19" s="70">
        <v>30</v>
      </c>
      <c r="E19" s="70">
        <v>30</v>
      </c>
      <c r="F19" s="70">
        <v>0</v>
      </c>
      <c r="G19" s="70" t="s">
        <v>40</v>
      </c>
    </row>
    <row r="20" spans="1:7" x14ac:dyDescent="0.35">
      <c r="A20" s="79" t="s">
        <v>41</v>
      </c>
      <c r="B20" s="77">
        <f>+D20+D21</f>
        <v>69</v>
      </c>
      <c r="C20" s="60" t="s">
        <v>42</v>
      </c>
      <c r="D20" s="60">
        <f>+E20+F20</f>
        <v>50</v>
      </c>
      <c r="E20" s="60">
        <v>38</v>
      </c>
      <c r="F20" s="60">
        <v>12</v>
      </c>
      <c r="G20" s="6" t="s">
        <v>43</v>
      </c>
    </row>
    <row r="21" spans="1:7" x14ac:dyDescent="0.35">
      <c r="A21" s="80"/>
      <c r="B21" s="78"/>
      <c r="C21" s="60" t="s">
        <v>44</v>
      </c>
      <c r="D21" s="60">
        <v>19</v>
      </c>
      <c r="E21" s="60">
        <v>19</v>
      </c>
      <c r="F21" s="60">
        <v>0</v>
      </c>
      <c r="G21" s="6" t="s">
        <v>45</v>
      </c>
    </row>
    <row r="22" spans="1:7" x14ac:dyDescent="0.35">
      <c r="A22" s="68" t="s">
        <v>46</v>
      </c>
      <c r="B22" s="68">
        <f>+D22+D23+D24+D25+D26+D27+D28+D29+D30+D31+D32</f>
        <v>128</v>
      </c>
      <c r="C22" s="68" t="s">
        <v>47</v>
      </c>
      <c r="D22" s="68">
        <f>+E22+F22</f>
        <v>10</v>
      </c>
      <c r="E22" s="68">
        <v>0</v>
      </c>
      <c r="F22" s="68">
        <v>10</v>
      </c>
      <c r="G22" s="68" t="s">
        <v>48</v>
      </c>
    </row>
    <row r="23" spans="1:7" ht="34" customHeight="1" x14ac:dyDescent="0.35">
      <c r="A23" s="68"/>
      <c r="B23" s="68"/>
      <c r="C23" s="68" t="s">
        <v>49</v>
      </c>
      <c r="D23" s="68">
        <f t="shared" ref="D23:D32" si="2">+E23+F23</f>
        <v>8</v>
      </c>
      <c r="E23" s="68">
        <v>0</v>
      </c>
      <c r="F23" s="68">
        <v>8</v>
      </c>
      <c r="G23" s="68" t="s">
        <v>48</v>
      </c>
    </row>
    <row r="24" spans="1:7" ht="34" customHeight="1" x14ac:dyDescent="0.35">
      <c r="A24" s="68"/>
      <c r="B24" s="68"/>
      <c r="C24" s="68" t="s">
        <v>50</v>
      </c>
      <c r="D24" s="68">
        <f t="shared" si="2"/>
        <v>11</v>
      </c>
      <c r="E24" s="68">
        <v>0</v>
      </c>
      <c r="F24" s="68">
        <v>11</v>
      </c>
      <c r="G24" s="68" t="s">
        <v>48</v>
      </c>
    </row>
    <row r="25" spans="1:7" ht="34" customHeight="1" x14ac:dyDescent="0.35">
      <c r="A25" s="68"/>
      <c r="B25" s="68"/>
      <c r="C25" s="68" t="s">
        <v>51</v>
      </c>
      <c r="D25" s="68">
        <f>+E25+F25</f>
        <v>10</v>
      </c>
      <c r="E25" s="68">
        <v>0</v>
      </c>
      <c r="F25" s="68">
        <v>10</v>
      </c>
      <c r="G25" s="68" t="s">
        <v>48</v>
      </c>
    </row>
    <row r="26" spans="1:7" ht="22.5" customHeight="1" x14ac:dyDescent="0.35">
      <c r="A26" s="68"/>
      <c r="B26" s="68"/>
      <c r="C26" s="68" t="s">
        <v>52</v>
      </c>
      <c r="D26" s="68">
        <f t="shared" si="2"/>
        <v>5</v>
      </c>
      <c r="E26" s="68">
        <v>0</v>
      </c>
      <c r="F26" s="68">
        <v>5</v>
      </c>
      <c r="G26" s="68" t="s">
        <v>48</v>
      </c>
    </row>
    <row r="27" spans="1:7" ht="17.149999999999999" customHeight="1" x14ac:dyDescent="0.35">
      <c r="A27" s="68"/>
      <c r="B27" s="68"/>
      <c r="C27" s="68"/>
      <c r="D27" s="68">
        <f t="shared" si="2"/>
        <v>36</v>
      </c>
      <c r="E27" s="68"/>
      <c r="F27" s="68">
        <v>36</v>
      </c>
      <c r="G27" s="68" t="s">
        <v>53</v>
      </c>
    </row>
    <row r="28" spans="1:7" ht="34" customHeight="1" x14ac:dyDescent="0.35">
      <c r="A28" s="68"/>
      <c r="B28" s="68"/>
      <c r="C28" s="68" t="s">
        <v>54</v>
      </c>
      <c r="D28" s="68">
        <f t="shared" si="2"/>
        <v>17</v>
      </c>
      <c r="E28" s="68">
        <v>0</v>
      </c>
      <c r="F28" s="68">
        <v>17</v>
      </c>
      <c r="G28" s="68" t="s">
        <v>48</v>
      </c>
    </row>
    <row r="29" spans="1:7" ht="34" customHeight="1" x14ac:dyDescent="0.35">
      <c r="A29" s="68"/>
      <c r="B29" s="68"/>
      <c r="C29" s="68" t="s">
        <v>55</v>
      </c>
      <c r="D29" s="68">
        <f t="shared" si="2"/>
        <v>1</v>
      </c>
      <c r="E29" s="68">
        <v>0</v>
      </c>
      <c r="F29" s="68">
        <v>1</v>
      </c>
      <c r="G29" s="68" t="s">
        <v>48</v>
      </c>
    </row>
    <row r="30" spans="1:7" ht="34" customHeight="1" x14ac:dyDescent="0.35">
      <c r="A30" s="68"/>
      <c r="B30" s="68"/>
      <c r="C30" s="68" t="s">
        <v>56</v>
      </c>
      <c r="D30" s="68">
        <f t="shared" si="2"/>
        <v>13</v>
      </c>
      <c r="E30" s="68">
        <v>0</v>
      </c>
      <c r="F30" s="68">
        <v>13</v>
      </c>
      <c r="G30" s="68" t="s">
        <v>48</v>
      </c>
    </row>
    <row r="31" spans="1:7" ht="16" customHeight="1" x14ac:dyDescent="0.35">
      <c r="A31" s="68"/>
      <c r="B31" s="68"/>
      <c r="C31" s="68" t="s">
        <v>57</v>
      </c>
      <c r="D31" s="68">
        <f t="shared" si="2"/>
        <v>2</v>
      </c>
      <c r="E31" s="68">
        <v>0</v>
      </c>
      <c r="F31" s="68">
        <v>2</v>
      </c>
      <c r="G31" s="68" t="s">
        <v>53</v>
      </c>
    </row>
    <row r="32" spans="1:7" ht="34" customHeight="1" x14ac:dyDescent="0.35">
      <c r="A32" s="68"/>
      <c r="B32" s="68"/>
      <c r="C32" s="68" t="s">
        <v>58</v>
      </c>
      <c r="D32" s="68">
        <f t="shared" si="2"/>
        <v>15</v>
      </c>
      <c r="E32" s="68">
        <v>0</v>
      </c>
      <c r="F32" s="68">
        <v>15</v>
      </c>
      <c r="G32" s="68" t="s">
        <v>48</v>
      </c>
    </row>
    <row r="33" spans="1:7" ht="31" x14ac:dyDescent="0.35">
      <c r="A33" s="73" t="s">
        <v>59</v>
      </c>
      <c r="B33" s="74">
        <f>+D33+D34</f>
        <v>21</v>
      </c>
      <c r="C33" s="29" t="s">
        <v>60</v>
      </c>
      <c r="D33" s="29">
        <v>10</v>
      </c>
      <c r="E33" s="29">
        <v>0</v>
      </c>
      <c r="F33" s="29">
        <v>10</v>
      </c>
      <c r="G33" s="11" t="s">
        <v>61</v>
      </c>
    </row>
    <row r="34" spans="1:7" x14ac:dyDescent="0.35">
      <c r="A34" s="73"/>
      <c r="B34" s="74"/>
      <c r="C34" s="29" t="s">
        <v>18</v>
      </c>
      <c r="D34" s="60">
        <v>11</v>
      </c>
      <c r="E34" s="60">
        <v>0</v>
      </c>
      <c r="F34" s="60">
        <v>11</v>
      </c>
      <c r="G34" s="6" t="s">
        <v>62</v>
      </c>
    </row>
    <row r="35" spans="1:7" ht="17.149999999999999" customHeight="1" x14ac:dyDescent="0.35">
      <c r="A35" s="68" t="s">
        <v>63</v>
      </c>
      <c r="B35" s="68">
        <f>+D35+D36</f>
        <v>50</v>
      </c>
      <c r="C35" s="68" t="s">
        <v>64</v>
      </c>
      <c r="D35" s="68">
        <f>+E35+F35</f>
        <v>1</v>
      </c>
      <c r="E35" s="68">
        <v>1</v>
      </c>
      <c r="F35" s="68">
        <v>0</v>
      </c>
      <c r="G35" s="68" t="s">
        <v>65</v>
      </c>
    </row>
    <row r="36" spans="1:7" x14ac:dyDescent="0.35">
      <c r="A36" s="68"/>
      <c r="B36" s="68"/>
      <c r="C36" s="68" t="s">
        <v>66</v>
      </c>
      <c r="D36" s="68">
        <f t="shared" ref="D36:D42" si="3">+E36+F36</f>
        <v>49</v>
      </c>
      <c r="E36" s="68">
        <v>29</v>
      </c>
      <c r="F36" s="68">
        <v>20</v>
      </c>
      <c r="G36" s="68" t="s">
        <v>65</v>
      </c>
    </row>
    <row r="37" spans="1:7" x14ac:dyDescent="0.35">
      <c r="A37" s="73" t="s">
        <v>67</v>
      </c>
      <c r="B37" s="74">
        <f>+D37+D38+D39</f>
        <v>83</v>
      </c>
      <c r="C37" s="29" t="s">
        <v>68</v>
      </c>
      <c r="D37" s="29">
        <f t="shared" si="3"/>
        <v>16</v>
      </c>
      <c r="E37" s="29">
        <v>12</v>
      </c>
      <c r="F37" s="29">
        <v>4</v>
      </c>
      <c r="G37" s="11" t="s">
        <v>69</v>
      </c>
    </row>
    <row r="38" spans="1:7" x14ac:dyDescent="0.35">
      <c r="A38" s="73"/>
      <c r="B38" s="74"/>
      <c r="C38" s="29" t="s">
        <v>70</v>
      </c>
      <c r="D38" s="29">
        <f t="shared" si="3"/>
        <v>33</v>
      </c>
      <c r="E38" s="29">
        <v>33</v>
      </c>
      <c r="F38" s="29">
        <v>0</v>
      </c>
      <c r="G38" s="11" t="s">
        <v>71</v>
      </c>
    </row>
    <row r="39" spans="1:7" x14ac:dyDescent="0.35">
      <c r="A39" s="73"/>
      <c r="B39" s="74"/>
      <c r="C39" s="29" t="s">
        <v>72</v>
      </c>
      <c r="D39" s="29">
        <f t="shared" si="3"/>
        <v>34</v>
      </c>
      <c r="E39" s="60">
        <v>34</v>
      </c>
      <c r="F39" s="60">
        <v>0</v>
      </c>
      <c r="G39" s="11" t="s">
        <v>73</v>
      </c>
    </row>
    <row r="40" spans="1:7" x14ac:dyDescent="0.35">
      <c r="A40" s="40" t="s">
        <v>74</v>
      </c>
      <c r="B40" s="40">
        <f>+D40</f>
        <v>60</v>
      </c>
      <c r="C40" s="40" t="s">
        <v>75</v>
      </c>
      <c r="D40" s="40">
        <f t="shared" si="3"/>
        <v>60</v>
      </c>
      <c r="E40" s="40">
        <v>60</v>
      </c>
      <c r="F40" s="40">
        <v>0</v>
      </c>
      <c r="G40" s="40" t="s">
        <v>76</v>
      </c>
    </row>
    <row r="41" spans="1:7" x14ac:dyDescent="0.35">
      <c r="A41" s="73" t="s">
        <v>77</v>
      </c>
      <c r="B41" s="74">
        <f>+D41+D42+D43+D47+D48</f>
        <v>210</v>
      </c>
      <c r="C41" s="29" t="s">
        <v>78</v>
      </c>
      <c r="D41" s="29">
        <f t="shared" si="3"/>
        <v>3</v>
      </c>
      <c r="E41" s="29">
        <v>0</v>
      </c>
      <c r="F41" s="29">
        <v>3</v>
      </c>
      <c r="G41" s="11" t="s">
        <v>79</v>
      </c>
    </row>
    <row r="42" spans="1:7" x14ac:dyDescent="0.35">
      <c r="A42" s="73"/>
      <c r="B42" s="74"/>
      <c r="C42" s="29" t="s">
        <v>80</v>
      </c>
      <c r="D42" s="62">
        <f t="shared" si="3"/>
        <v>38</v>
      </c>
      <c r="E42" s="29">
        <v>0</v>
      </c>
      <c r="F42" s="29">
        <v>38</v>
      </c>
      <c r="G42" s="11" t="s">
        <v>81</v>
      </c>
    </row>
    <row r="43" spans="1:7" ht="17.149999999999999" customHeight="1" x14ac:dyDescent="0.35">
      <c r="A43" s="73"/>
      <c r="B43" s="74"/>
      <c r="C43" s="85" t="s">
        <v>82</v>
      </c>
      <c r="D43" s="88">
        <f>+E43+E44+E45+E46+F44+F45+F46</f>
        <v>135</v>
      </c>
      <c r="E43" s="63">
        <v>26</v>
      </c>
      <c r="F43" s="29">
        <v>0</v>
      </c>
      <c r="G43" s="11" t="s">
        <v>83</v>
      </c>
    </row>
    <row r="44" spans="1:7" ht="17.149999999999999" customHeight="1" x14ac:dyDescent="0.35">
      <c r="A44" s="73"/>
      <c r="B44" s="74"/>
      <c r="C44" s="86"/>
      <c r="D44" s="89"/>
      <c r="E44" s="63">
        <v>23</v>
      </c>
      <c r="F44" s="29">
        <v>0</v>
      </c>
      <c r="G44" s="11" t="s">
        <v>84</v>
      </c>
    </row>
    <row r="45" spans="1:7" ht="17.149999999999999" customHeight="1" x14ac:dyDescent="0.35">
      <c r="A45" s="73"/>
      <c r="B45" s="74"/>
      <c r="C45" s="86"/>
      <c r="D45" s="89"/>
      <c r="E45" s="63">
        <v>0</v>
      </c>
      <c r="F45" s="29">
        <v>60</v>
      </c>
      <c r="G45" s="11" t="s">
        <v>85</v>
      </c>
    </row>
    <row r="46" spans="1:7" ht="17.149999999999999" customHeight="1" x14ac:dyDescent="0.35">
      <c r="A46" s="73"/>
      <c r="B46" s="74"/>
      <c r="C46" s="87"/>
      <c r="D46" s="89"/>
      <c r="E46" s="63">
        <v>0</v>
      </c>
      <c r="F46" s="29">
        <v>26</v>
      </c>
      <c r="G46" s="11" t="s">
        <v>86</v>
      </c>
    </row>
    <row r="47" spans="1:7" ht="17.149999999999999" customHeight="1" x14ac:dyDescent="0.35">
      <c r="A47" s="73"/>
      <c r="B47" s="74"/>
      <c r="C47" s="64" t="s">
        <v>87</v>
      </c>
      <c r="D47" s="65">
        <f>+E47+F47</f>
        <v>30</v>
      </c>
      <c r="E47" s="63">
        <v>30</v>
      </c>
      <c r="F47" s="29">
        <v>0</v>
      </c>
      <c r="G47" s="11" t="s">
        <v>88</v>
      </c>
    </row>
    <row r="48" spans="1:7" ht="17.149999999999999" customHeight="1" x14ac:dyDescent="0.35">
      <c r="A48" s="73"/>
      <c r="B48" s="74"/>
      <c r="C48" s="29" t="s">
        <v>89</v>
      </c>
      <c r="D48" s="66">
        <f>+E48+F48</f>
        <v>4</v>
      </c>
      <c r="E48" s="60">
        <v>0</v>
      </c>
      <c r="F48" s="60">
        <v>4</v>
      </c>
      <c r="G48" s="11" t="s">
        <v>79</v>
      </c>
    </row>
    <row r="49" spans="1:7" x14ac:dyDescent="0.35">
      <c r="A49" s="40" t="s">
        <v>90</v>
      </c>
      <c r="B49" s="40">
        <f>+D49</f>
        <v>52</v>
      </c>
      <c r="C49" s="40" t="s">
        <v>91</v>
      </c>
      <c r="D49" s="40">
        <v>52</v>
      </c>
      <c r="E49" s="40">
        <v>52</v>
      </c>
      <c r="F49" s="40">
        <v>0</v>
      </c>
      <c r="G49" s="40" t="s">
        <v>92</v>
      </c>
    </row>
    <row r="50" spans="1:7" ht="31" x14ac:dyDescent="0.35">
      <c r="A50" s="73" t="s">
        <v>93</v>
      </c>
      <c r="B50" s="74">
        <f>+D50+D51</f>
        <v>14</v>
      </c>
      <c r="C50" s="29" t="s">
        <v>94</v>
      </c>
      <c r="D50" s="29">
        <f>+E50+F50</f>
        <v>8</v>
      </c>
      <c r="E50" s="29">
        <v>8</v>
      </c>
      <c r="F50" s="29">
        <v>0</v>
      </c>
      <c r="G50" s="11" t="s">
        <v>95</v>
      </c>
    </row>
    <row r="51" spans="1:7" ht="31" x14ac:dyDescent="0.35">
      <c r="A51" s="73"/>
      <c r="B51" s="74"/>
      <c r="C51" s="29" t="s">
        <v>96</v>
      </c>
      <c r="D51" s="60">
        <f>+E51+F51</f>
        <v>6</v>
      </c>
      <c r="E51" s="60">
        <v>3</v>
      </c>
      <c r="F51" s="60">
        <v>3</v>
      </c>
      <c r="G51" s="11" t="s">
        <v>95</v>
      </c>
    </row>
    <row r="52" spans="1:7" x14ac:dyDescent="0.35">
      <c r="C52" s="13" t="s">
        <v>97</v>
      </c>
      <c r="D52" s="14">
        <f>SUM(D3:D51)</f>
        <v>1099</v>
      </c>
      <c r="E52" s="14">
        <f>SUM(E3:E51)</f>
        <v>763</v>
      </c>
      <c r="F52" s="14">
        <f>SUM(F3:F51)</f>
        <v>336</v>
      </c>
      <c r="G52" s="14"/>
    </row>
  </sheetData>
  <mergeCells count="41">
    <mergeCell ref="A22:A32"/>
    <mergeCell ref="B22:B32"/>
    <mergeCell ref="D43:D46"/>
    <mergeCell ref="C22:C32"/>
    <mergeCell ref="D22:D32"/>
    <mergeCell ref="A33:A34"/>
    <mergeCell ref="B33:B34"/>
    <mergeCell ref="C43:C46"/>
    <mergeCell ref="A50:A51"/>
    <mergeCell ref="B50:B51"/>
    <mergeCell ref="A37:A39"/>
    <mergeCell ref="B37:B39"/>
    <mergeCell ref="A41:A48"/>
    <mergeCell ref="B41:B48"/>
    <mergeCell ref="A35:A36"/>
    <mergeCell ref="B35:B36"/>
    <mergeCell ref="B17:B19"/>
    <mergeCell ref="A17:A19"/>
    <mergeCell ref="B20:B21"/>
    <mergeCell ref="A20:A21"/>
    <mergeCell ref="A11:A16"/>
    <mergeCell ref="B11:B16"/>
    <mergeCell ref="A1:B1"/>
    <mergeCell ref="C1:G1"/>
    <mergeCell ref="A3:A9"/>
    <mergeCell ref="B3:B9"/>
    <mergeCell ref="D11:D12"/>
    <mergeCell ref="C11:C12"/>
    <mergeCell ref="C17:C19"/>
    <mergeCell ref="D17:D19"/>
    <mergeCell ref="E17:E19"/>
    <mergeCell ref="F17:F19"/>
    <mergeCell ref="G17:G19"/>
    <mergeCell ref="E22:E32"/>
    <mergeCell ref="F22:F32"/>
    <mergeCell ref="G22:G32"/>
    <mergeCell ref="C35:C36"/>
    <mergeCell ref="D35:D36"/>
    <mergeCell ref="E35:E36"/>
    <mergeCell ref="F35:F36"/>
    <mergeCell ref="G35:G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5C729-8369-4776-991D-D58555AB2B57}">
  <dimension ref="A1:G55"/>
  <sheetViews>
    <sheetView topLeftCell="A43" zoomScale="90" zoomScaleNormal="90" workbookViewId="0">
      <selection activeCell="A55" sqref="A55"/>
    </sheetView>
  </sheetViews>
  <sheetFormatPr baseColWidth="10" defaultColWidth="11" defaultRowHeight="15.5" x14ac:dyDescent="0.35"/>
  <cols>
    <col min="1" max="1" width="29.58203125" customWidth="1"/>
    <col min="2" max="2" width="36.08203125" customWidth="1"/>
    <col min="3" max="3" width="23.58203125" customWidth="1"/>
    <col min="4" max="4" width="18" customWidth="1"/>
    <col min="5" max="5" width="16.33203125" customWidth="1"/>
    <col min="7" max="7" width="45.83203125" customWidth="1"/>
  </cols>
  <sheetData>
    <row r="1" spans="1:7" ht="47.25" customHeight="1" x14ac:dyDescent="0.35">
      <c r="A1" s="109" t="s">
        <v>0</v>
      </c>
      <c r="B1" s="109"/>
      <c r="C1" s="103" t="s">
        <v>98</v>
      </c>
      <c r="D1" s="104"/>
      <c r="E1" s="104"/>
      <c r="F1" s="104"/>
      <c r="G1" s="105"/>
    </row>
    <row r="2" spans="1:7" ht="35.25" customHeight="1" x14ac:dyDescent="0.35">
      <c r="A2" s="38" t="s">
        <v>2</v>
      </c>
      <c r="B2" s="39" t="s">
        <v>98</v>
      </c>
      <c r="C2" s="38" t="s">
        <v>3</v>
      </c>
      <c r="D2" s="39" t="s">
        <v>4</v>
      </c>
      <c r="E2" s="38" t="s">
        <v>5</v>
      </c>
      <c r="F2" s="38" t="s">
        <v>6</v>
      </c>
      <c r="G2" s="38" t="s">
        <v>7</v>
      </c>
    </row>
    <row r="3" spans="1:7" x14ac:dyDescent="0.35">
      <c r="A3" s="73" t="s">
        <v>8</v>
      </c>
      <c r="B3" s="73">
        <v>1</v>
      </c>
      <c r="C3" s="4" t="s">
        <v>9</v>
      </c>
      <c r="D3" s="5">
        <f>E3+F3</f>
        <v>0</v>
      </c>
      <c r="E3" s="5">
        <v>0</v>
      </c>
      <c r="F3" s="5">
        <v>0</v>
      </c>
      <c r="G3" s="6" t="s">
        <v>10</v>
      </c>
    </row>
    <row r="4" spans="1:7" x14ac:dyDescent="0.35">
      <c r="A4" s="73"/>
      <c r="B4" s="73"/>
      <c r="C4" s="7" t="s">
        <v>16</v>
      </c>
      <c r="D4" s="5">
        <f t="shared" ref="D4:D7" si="0">E4+F4</f>
        <v>0</v>
      </c>
      <c r="E4" s="5">
        <v>0</v>
      </c>
      <c r="F4" s="5">
        <v>0</v>
      </c>
      <c r="G4" s="6" t="s">
        <v>17</v>
      </c>
    </row>
    <row r="5" spans="1:7" x14ac:dyDescent="0.35">
      <c r="A5" s="73"/>
      <c r="B5" s="73"/>
      <c r="C5" s="7" t="s">
        <v>18</v>
      </c>
      <c r="D5" s="5">
        <f t="shared" si="0"/>
        <v>1</v>
      </c>
      <c r="E5" s="5">
        <v>0</v>
      </c>
      <c r="F5" s="5">
        <v>1</v>
      </c>
      <c r="G5" s="6" t="s">
        <v>15</v>
      </c>
    </row>
    <row r="6" spans="1:7" x14ac:dyDescent="0.35">
      <c r="A6" s="73"/>
      <c r="B6" s="73"/>
      <c r="C6" s="7" t="s">
        <v>99</v>
      </c>
      <c r="D6" s="5">
        <f t="shared" si="0"/>
        <v>0</v>
      </c>
      <c r="E6" s="5">
        <v>0</v>
      </c>
      <c r="F6" s="5">
        <v>0</v>
      </c>
      <c r="G6" s="6" t="s">
        <v>15</v>
      </c>
    </row>
    <row r="7" spans="1:7" x14ac:dyDescent="0.35">
      <c r="A7" s="73"/>
      <c r="B7" s="73"/>
      <c r="C7" s="12" t="s">
        <v>100</v>
      </c>
      <c r="D7" s="5">
        <f t="shared" si="0"/>
        <v>0</v>
      </c>
      <c r="E7" s="22">
        <v>0</v>
      </c>
      <c r="F7" s="22">
        <v>0</v>
      </c>
      <c r="G7" s="6" t="s">
        <v>10</v>
      </c>
    </row>
    <row r="8" spans="1:7" ht="33" customHeight="1" x14ac:dyDescent="0.35">
      <c r="A8" s="15" t="s">
        <v>20</v>
      </c>
      <c r="B8" s="16">
        <v>7</v>
      </c>
      <c r="C8" s="17" t="s">
        <v>21</v>
      </c>
      <c r="D8" s="20">
        <v>7</v>
      </c>
      <c r="E8" s="20">
        <v>0</v>
      </c>
      <c r="F8" s="20">
        <v>7</v>
      </c>
      <c r="G8" s="1" t="s">
        <v>22</v>
      </c>
    </row>
    <row r="9" spans="1:7" ht="18" customHeight="1" x14ac:dyDescent="0.35">
      <c r="A9" s="81" t="s">
        <v>23</v>
      </c>
      <c r="B9" s="110">
        <v>30</v>
      </c>
      <c r="C9" s="97" t="s">
        <v>24</v>
      </c>
      <c r="D9" s="100">
        <f>SUM(E9:F11)</f>
        <v>5</v>
      </c>
      <c r="E9" s="5">
        <v>0</v>
      </c>
      <c r="F9" s="5">
        <v>0</v>
      </c>
      <c r="G9" s="6" t="s">
        <v>25</v>
      </c>
    </row>
    <row r="10" spans="1:7" ht="16.5" customHeight="1" x14ac:dyDescent="0.35">
      <c r="A10" s="81"/>
      <c r="B10" s="110"/>
      <c r="C10" s="98"/>
      <c r="D10" s="101"/>
      <c r="E10" s="5">
        <v>0</v>
      </c>
      <c r="F10" s="5">
        <v>0</v>
      </c>
      <c r="G10" s="6" t="s">
        <v>101</v>
      </c>
    </row>
    <row r="11" spans="1:7" ht="31" x14ac:dyDescent="0.35">
      <c r="A11" s="81"/>
      <c r="B11" s="110"/>
      <c r="C11" s="99"/>
      <c r="D11" s="102"/>
      <c r="E11" s="5">
        <v>5</v>
      </c>
      <c r="F11" s="5">
        <v>0</v>
      </c>
      <c r="G11" s="11" t="s">
        <v>26</v>
      </c>
    </row>
    <row r="12" spans="1:7" x14ac:dyDescent="0.35">
      <c r="A12" s="81"/>
      <c r="B12" s="110"/>
      <c r="C12" s="5" t="s">
        <v>27</v>
      </c>
      <c r="D12" s="5">
        <f>E12+F12</f>
        <v>3</v>
      </c>
      <c r="E12" s="5">
        <v>3</v>
      </c>
      <c r="F12" s="5">
        <v>0</v>
      </c>
      <c r="G12" s="6" t="s">
        <v>28</v>
      </c>
    </row>
    <row r="13" spans="1:7" x14ac:dyDescent="0.35">
      <c r="A13" s="81"/>
      <c r="B13" s="110"/>
      <c r="C13" s="5" t="s">
        <v>102</v>
      </c>
      <c r="D13" s="5">
        <f t="shared" ref="D13:D16" si="1">E13+F13</f>
        <v>8</v>
      </c>
      <c r="E13" s="5">
        <v>8</v>
      </c>
      <c r="F13" s="5">
        <v>0</v>
      </c>
      <c r="G13" s="6" t="s">
        <v>28</v>
      </c>
    </row>
    <row r="14" spans="1:7" x14ac:dyDescent="0.35">
      <c r="A14" s="81"/>
      <c r="B14" s="110"/>
      <c r="C14" s="5" t="s">
        <v>103</v>
      </c>
      <c r="D14" s="5">
        <f t="shared" si="1"/>
        <v>11</v>
      </c>
      <c r="E14" s="5">
        <v>0</v>
      </c>
      <c r="F14" s="5">
        <v>11</v>
      </c>
      <c r="G14" s="6" t="s">
        <v>104</v>
      </c>
    </row>
    <row r="15" spans="1:7" x14ac:dyDescent="0.35">
      <c r="A15" s="81"/>
      <c r="B15" s="110"/>
      <c r="C15" s="5" t="s">
        <v>32</v>
      </c>
      <c r="D15" s="5">
        <f t="shared" si="1"/>
        <v>3</v>
      </c>
      <c r="E15" s="5">
        <v>3</v>
      </c>
      <c r="F15" s="5">
        <v>0</v>
      </c>
      <c r="G15" s="6" t="s">
        <v>105</v>
      </c>
    </row>
    <row r="16" spans="1:7" x14ac:dyDescent="0.35">
      <c r="A16" s="81"/>
      <c r="B16" s="110"/>
      <c r="C16" s="5" t="s">
        <v>29</v>
      </c>
      <c r="D16" s="5">
        <f t="shared" si="1"/>
        <v>0</v>
      </c>
      <c r="E16" s="5">
        <v>0</v>
      </c>
      <c r="F16" s="5">
        <v>0</v>
      </c>
      <c r="G16" s="11" t="s">
        <v>30</v>
      </c>
    </row>
    <row r="17" spans="1:7" x14ac:dyDescent="0.35">
      <c r="A17" s="16" t="s">
        <v>34</v>
      </c>
      <c r="B17" s="16">
        <v>6</v>
      </c>
      <c r="C17" s="18" t="s">
        <v>35</v>
      </c>
      <c r="D17" s="18">
        <v>6</v>
      </c>
      <c r="E17" s="18">
        <v>6</v>
      </c>
      <c r="F17" s="18">
        <v>0</v>
      </c>
      <c r="G17" s="19" t="s">
        <v>36</v>
      </c>
    </row>
    <row r="18" spans="1:7" ht="31" x14ac:dyDescent="0.35">
      <c r="A18" s="79" t="s">
        <v>41</v>
      </c>
      <c r="B18" s="79">
        <v>24</v>
      </c>
      <c r="C18" s="108" t="s">
        <v>44</v>
      </c>
      <c r="D18" s="46">
        <f>E18+F18</f>
        <v>0</v>
      </c>
      <c r="E18" s="10">
        <v>0</v>
      </c>
      <c r="F18" s="10">
        <v>0</v>
      </c>
      <c r="G18" s="9" t="s">
        <v>106</v>
      </c>
    </row>
    <row r="19" spans="1:7" x14ac:dyDescent="0.35">
      <c r="A19" s="80"/>
      <c r="B19" s="80"/>
      <c r="C19" s="108"/>
      <c r="D19" s="46">
        <f t="shared" ref="D19:D20" si="2">E19+F19</f>
        <v>15</v>
      </c>
      <c r="E19" s="10">
        <v>15</v>
      </c>
      <c r="F19" s="10"/>
      <c r="G19" s="6" t="s">
        <v>45</v>
      </c>
    </row>
    <row r="20" spans="1:7" x14ac:dyDescent="0.35">
      <c r="A20" s="80"/>
      <c r="B20" s="80"/>
      <c r="C20" s="47" t="s">
        <v>107</v>
      </c>
      <c r="D20" s="46">
        <f t="shared" si="2"/>
        <v>9</v>
      </c>
      <c r="E20" s="5">
        <v>9</v>
      </c>
      <c r="F20" s="5">
        <v>0</v>
      </c>
      <c r="G20" s="6" t="s">
        <v>45</v>
      </c>
    </row>
    <row r="21" spans="1:7" ht="31" x14ac:dyDescent="0.35">
      <c r="A21" s="92" t="s">
        <v>46</v>
      </c>
      <c r="B21" s="92">
        <v>18</v>
      </c>
      <c r="C21" s="20" t="s">
        <v>47</v>
      </c>
      <c r="D21" s="21">
        <f>E21+F21</f>
        <v>3</v>
      </c>
      <c r="E21" s="21">
        <v>0</v>
      </c>
      <c r="F21" s="21">
        <v>3</v>
      </c>
      <c r="G21" s="3" t="s">
        <v>48</v>
      </c>
    </row>
    <row r="22" spans="1:7" ht="31" x14ac:dyDescent="0.35">
      <c r="A22" s="93"/>
      <c r="B22" s="93"/>
      <c r="C22" s="20" t="s">
        <v>49</v>
      </c>
      <c r="D22" s="21">
        <f t="shared" ref="D22:D28" si="3">E22+F22</f>
        <v>3</v>
      </c>
      <c r="E22" s="21">
        <v>0</v>
      </c>
      <c r="F22" s="21">
        <v>3</v>
      </c>
      <c r="G22" s="3" t="s">
        <v>48</v>
      </c>
    </row>
    <row r="23" spans="1:7" ht="31" x14ac:dyDescent="0.35">
      <c r="A23" s="93"/>
      <c r="B23" s="93"/>
      <c r="C23" s="20" t="s">
        <v>50</v>
      </c>
      <c r="D23" s="21">
        <f t="shared" si="3"/>
        <v>2</v>
      </c>
      <c r="E23" s="21">
        <v>0</v>
      </c>
      <c r="F23" s="21">
        <v>2</v>
      </c>
      <c r="G23" s="3" t="s">
        <v>48</v>
      </c>
    </row>
    <row r="24" spans="1:7" ht="31" x14ac:dyDescent="0.35">
      <c r="A24" s="93"/>
      <c r="B24" s="93"/>
      <c r="C24" s="20" t="s">
        <v>51</v>
      </c>
      <c r="D24" s="21">
        <f t="shared" si="3"/>
        <v>1</v>
      </c>
      <c r="E24" s="21">
        <v>0</v>
      </c>
      <c r="F24" s="21">
        <v>1</v>
      </c>
      <c r="G24" s="3" t="s">
        <v>48</v>
      </c>
    </row>
    <row r="25" spans="1:7" ht="31" x14ac:dyDescent="0.35">
      <c r="A25" s="93"/>
      <c r="B25" s="93"/>
      <c r="C25" s="20" t="s">
        <v>108</v>
      </c>
      <c r="D25" s="21">
        <f t="shared" si="3"/>
        <v>1</v>
      </c>
      <c r="E25" s="21">
        <v>0</v>
      </c>
      <c r="F25" s="21">
        <v>1</v>
      </c>
      <c r="G25" s="3" t="s">
        <v>48</v>
      </c>
    </row>
    <row r="26" spans="1:7" x14ac:dyDescent="0.35">
      <c r="A26" s="93"/>
      <c r="B26" s="93"/>
      <c r="C26" s="17" t="s">
        <v>52</v>
      </c>
      <c r="D26" s="21">
        <f t="shared" si="3"/>
        <v>0</v>
      </c>
      <c r="E26" s="21">
        <v>0</v>
      </c>
      <c r="F26" s="21">
        <v>0</v>
      </c>
      <c r="G26" s="3" t="s">
        <v>53</v>
      </c>
    </row>
    <row r="27" spans="1:7" ht="31" x14ac:dyDescent="0.35">
      <c r="A27" s="93"/>
      <c r="B27" s="93"/>
      <c r="C27" s="20" t="s">
        <v>55</v>
      </c>
      <c r="D27" s="21">
        <f t="shared" si="3"/>
        <v>6</v>
      </c>
      <c r="E27" s="21">
        <v>0</v>
      </c>
      <c r="F27" s="21">
        <v>6</v>
      </c>
      <c r="G27" s="3" t="s">
        <v>48</v>
      </c>
    </row>
    <row r="28" spans="1:7" ht="31" x14ac:dyDescent="0.35">
      <c r="A28" s="94"/>
      <c r="B28" s="94"/>
      <c r="C28" s="20" t="s">
        <v>56</v>
      </c>
      <c r="D28" s="21">
        <f t="shared" si="3"/>
        <v>2</v>
      </c>
      <c r="E28" s="21">
        <v>0</v>
      </c>
      <c r="F28" s="21">
        <v>2</v>
      </c>
      <c r="G28" s="3" t="s">
        <v>48</v>
      </c>
    </row>
    <row r="29" spans="1:7" ht="31" x14ac:dyDescent="0.35">
      <c r="A29" s="79" t="s">
        <v>109</v>
      </c>
      <c r="B29" s="79">
        <v>6</v>
      </c>
      <c r="C29" s="10" t="s">
        <v>110</v>
      </c>
      <c r="D29" s="23">
        <f>E29+F29</f>
        <v>4</v>
      </c>
      <c r="E29" s="23">
        <v>4</v>
      </c>
      <c r="F29" s="23">
        <v>0</v>
      </c>
      <c r="G29" s="11" t="s">
        <v>111</v>
      </c>
    </row>
    <row r="30" spans="1:7" x14ac:dyDescent="0.35">
      <c r="A30" s="90"/>
      <c r="B30" s="90"/>
      <c r="C30" s="10" t="s">
        <v>112</v>
      </c>
      <c r="D30" s="23">
        <f>E30+F30</f>
        <v>2</v>
      </c>
      <c r="E30" s="23">
        <v>0</v>
      </c>
      <c r="F30" s="23">
        <v>2</v>
      </c>
      <c r="G30" s="11" t="s">
        <v>113</v>
      </c>
    </row>
    <row r="31" spans="1:7" ht="31" x14ac:dyDescent="0.35">
      <c r="A31" s="91" t="s">
        <v>59</v>
      </c>
      <c r="B31" s="91">
        <v>2</v>
      </c>
      <c r="C31" s="20" t="s">
        <v>60</v>
      </c>
      <c r="D31" s="20">
        <f>+E31+F31</f>
        <v>0</v>
      </c>
      <c r="E31" s="20">
        <v>0</v>
      </c>
      <c r="F31" s="20">
        <v>0</v>
      </c>
      <c r="G31" s="3" t="s">
        <v>61</v>
      </c>
    </row>
    <row r="32" spans="1:7" x14ac:dyDescent="0.35">
      <c r="A32" s="91"/>
      <c r="B32" s="91"/>
      <c r="C32" s="20" t="s">
        <v>114</v>
      </c>
      <c r="D32" s="20">
        <f t="shared" ref="D32:D34" si="4">+E32+F32</f>
        <v>0</v>
      </c>
      <c r="E32" s="20">
        <v>0</v>
      </c>
      <c r="F32" s="20">
        <v>0</v>
      </c>
      <c r="G32" s="3" t="s">
        <v>115</v>
      </c>
    </row>
    <row r="33" spans="1:7" x14ac:dyDescent="0.35">
      <c r="A33" s="91"/>
      <c r="B33" s="91"/>
      <c r="C33" s="20" t="s">
        <v>116</v>
      </c>
      <c r="D33" s="20">
        <f t="shared" si="4"/>
        <v>0</v>
      </c>
      <c r="E33" s="20">
        <v>0</v>
      </c>
      <c r="F33" s="20">
        <v>0</v>
      </c>
      <c r="G33" s="3" t="s">
        <v>117</v>
      </c>
    </row>
    <row r="34" spans="1:7" ht="31" x14ac:dyDescent="0.35">
      <c r="A34" s="91"/>
      <c r="B34" s="91"/>
      <c r="C34" s="20" t="s">
        <v>118</v>
      </c>
      <c r="D34" s="20">
        <f t="shared" si="4"/>
        <v>0</v>
      </c>
      <c r="E34" s="18">
        <v>0</v>
      </c>
      <c r="F34" s="18">
        <v>0</v>
      </c>
      <c r="G34" s="3" t="s">
        <v>119</v>
      </c>
    </row>
    <row r="35" spans="1:7" x14ac:dyDescent="0.35">
      <c r="A35" s="8" t="s">
        <v>120</v>
      </c>
      <c r="B35" s="8">
        <v>3</v>
      </c>
      <c r="C35" s="10" t="s">
        <v>121</v>
      </c>
      <c r="D35" s="10">
        <v>0</v>
      </c>
      <c r="E35" s="10">
        <v>0</v>
      </c>
      <c r="F35" s="10">
        <v>0</v>
      </c>
      <c r="G35" s="11" t="s">
        <v>122</v>
      </c>
    </row>
    <row r="36" spans="1:7" x14ac:dyDescent="0.35">
      <c r="A36" s="91" t="s">
        <v>67</v>
      </c>
      <c r="B36" s="91">
        <v>62</v>
      </c>
      <c r="C36" s="20" t="s">
        <v>123</v>
      </c>
      <c r="D36" s="20">
        <v>11</v>
      </c>
      <c r="E36" s="20">
        <v>11</v>
      </c>
      <c r="F36" s="20">
        <v>0</v>
      </c>
      <c r="G36" s="3" t="s">
        <v>124</v>
      </c>
    </row>
    <row r="37" spans="1:7" x14ac:dyDescent="0.35">
      <c r="A37" s="91"/>
      <c r="B37" s="91"/>
      <c r="C37" s="92" t="s">
        <v>125</v>
      </c>
      <c r="D37" s="20">
        <v>1</v>
      </c>
      <c r="E37" s="20">
        <v>1</v>
      </c>
      <c r="F37" s="20">
        <v>0</v>
      </c>
      <c r="G37" s="3" t="s">
        <v>69</v>
      </c>
    </row>
    <row r="38" spans="1:7" x14ac:dyDescent="0.35">
      <c r="A38" s="91"/>
      <c r="B38" s="91"/>
      <c r="C38" s="94"/>
      <c r="D38" s="20">
        <v>2</v>
      </c>
      <c r="E38" s="20">
        <v>2</v>
      </c>
      <c r="F38" s="20">
        <v>0</v>
      </c>
      <c r="G38" s="3" t="s">
        <v>126</v>
      </c>
    </row>
    <row r="39" spans="1:7" x14ac:dyDescent="0.35">
      <c r="A39" s="91"/>
      <c r="B39" s="91"/>
      <c r="C39" s="20" t="s">
        <v>70</v>
      </c>
      <c r="D39" s="20">
        <v>1</v>
      </c>
      <c r="E39" s="20">
        <v>1</v>
      </c>
      <c r="F39" s="20">
        <v>0</v>
      </c>
      <c r="G39" s="3" t="s">
        <v>71</v>
      </c>
    </row>
    <row r="40" spans="1:7" x14ac:dyDescent="0.35">
      <c r="A40" s="91"/>
      <c r="B40" s="91"/>
      <c r="C40" s="95" t="s">
        <v>72</v>
      </c>
      <c r="D40" s="106">
        <v>24</v>
      </c>
      <c r="E40" s="20">
        <v>2</v>
      </c>
      <c r="F40" s="20">
        <v>0</v>
      </c>
      <c r="G40" s="3" t="s">
        <v>73</v>
      </c>
    </row>
    <row r="41" spans="1:7" x14ac:dyDescent="0.35">
      <c r="A41" s="91"/>
      <c r="B41" s="91"/>
      <c r="C41" s="96"/>
      <c r="D41" s="107"/>
      <c r="E41" s="20">
        <v>22</v>
      </c>
      <c r="F41" s="20">
        <v>0</v>
      </c>
      <c r="G41" s="3" t="s">
        <v>127</v>
      </c>
    </row>
    <row r="42" spans="1:7" x14ac:dyDescent="0.35">
      <c r="A42" s="91"/>
      <c r="B42" s="91"/>
      <c r="C42" s="24" t="s">
        <v>128</v>
      </c>
      <c r="D42" s="25">
        <v>9</v>
      </c>
      <c r="E42" s="20">
        <v>0</v>
      </c>
      <c r="F42" s="20">
        <v>9</v>
      </c>
      <c r="G42" s="3" t="s">
        <v>129</v>
      </c>
    </row>
    <row r="43" spans="1:7" x14ac:dyDescent="0.35">
      <c r="A43" s="91"/>
      <c r="B43" s="91"/>
      <c r="C43" s="24" t="s">
        <v>130</v>
      </c>
      <c r="D43" s="25">
        <v>9</v>
      </c>
      <c r="E43" s="20">
        <v>9</v>
      </c>
      <c r="F43" s="20">
        <v>0</v>
      </c>
      <c r="G43" s="3" t="s">
        <v>131</v>
      </c>
    </row>
    <row r="44" spans="1:7" x14ac:dyDescent="0.35">
      <c r="A44" s="91"/>
      <c r="B44" s="91"/>
      <c r="C44" s="20" t="s">
        <v>132</v>
      </c>
      <c r="D44" s="18">
        <v>5</v>
      </c>
      <c r="E44" s="18">
        <v>5</v>
      </c>
      <c r="F44" s="18">
        <v>0</v>
      </c>
      <c r="G44" s="3" t="s">
        <v>133</v>
      </c>
    </row>
    <row r="45" spans="1:7" x14ac:dyDescent="0.35">
      <c r="A45" s="8" t="s">
        <v>74</v>
      </c>
      <c r="B45" s="8">
        <v>0</v>
      </c>
      <c r="C45" s="10" t="s">
        <v>75</v>
      </c>
      <c r="D45" s="10">
        <v>0</v>
      </c>
      <c r="E45" s="10">
        <v>0</v>
      </c>
      <c r="F45" s="10">
        <v>0</v>
      </c>
      <c r="G45" s="11" t="s">
        <v>76</v>
      </c>
    </row>
    <row r="46" spans="1:7" ht="31" x14ac:dyDescent="0.35">
      <c r="A46" s="92" t="s">
        <v>77</v>
      </c>
      <c r="B46" s="92">
        <v>74</v>
      </c>
      <c r="C46" s="20" t="s">
        <v>134</v>
      </c>
      <c r="D46" s="20">
        <v>22</v>
      </c>
      <c r="E46" s="20">
        <v>0</v>
      </c>
      <c r="F46" s="20">
        <v>9</v>
      </c>
      <c r="G46" s="3" t="s">
        <v>135</v>
      </c>
    </row>
    <row r="47" spans="1:7" ht="31" x14ac:dyDescent="0.35">
      <c r="A47" s="93"/>
      <c r="B47" s="93"/>
      <c r="C47" s="95" t="s">
        <v>136</v>
      </c>
      <c r="D47" s="20">
        <v>26</v>
      </c>
      <c r="E47" s="20">
        <v>0</v>
      </c>
      <c r="F47" s="20">
        <v>0</v>
      </c>
      <c r="G47" s="3" t="s">
        <v>135</v>
      </c>
    </row>
    <row r="48" spans="1:7" x14ac:dyDescent="0.35">
      <c r="A48" s="93"/>
      <c r="B48" s="93"/>
      <c r="C48" s="96"/>
      <c r="D48" s="20"/>
      <c r="E48" s="20"/>
      <c r="F48" s="20">
        <v>14</v>
      </c>
      <c r="G48" s="3" t="s">
        <v>137</v>
      </c>
    </row>
    <row r="49" spans="1:7" x14ac:dyDescent="0.35">
      <c r="A49" s="93"/>
      <c r="B49" s="93"/>
      <c r="C49" s="20" t="s">
        <v>78</v>
      </c>
      <c r="D49" s="20">
        <v>11</v>
      </c>
      <c r="E49" s="20">
        <v>0</v>
      </c>
      <c r="F49" s="20">
        <v>0</v>
      </c>
      <c r="G49" s="3" t="s">
        <v>79</v>
      </c>
    </row>
    <row r="50" spans="1:7" x14ac:dyDescent="0.35">
      <c r="A50" s="93"/>
      <c r="B50" s="93"/>
      <c r="C50" s="92" t="s">
        <v>82</v>
      </c>
      <c r="D50" s="34">
        <v>4</v>
      </c>
      <c r="E50" s="20">
        <v>4</v>
      </c>
      <c r="F50" s="20">
        <v>0</v>
      </c>
      <c r="G50" s="3" t="s">
        <v>83</v>
      </c>
    </row>
    <row r="51" spans="1:7" x14ac:dyDescent="0.35">
      <c r="A51" s="93"/>
      <c r="B51" s="93"/>
      <c r="C51" s="94"/>
      <c r="D51" s="27">
        <v>7</v>
      </c>
      <c r="E51" s="20">
        <v>1</v>
      </c>
      <c r="F51" s="20">
        <v>6</v>
      </c>
      <c r="G51" s="3" t="s">
        <v>138</v>
      </c>
    </row>
    <row r="52" spans="1:7" x14ac:dyDescent="0.35">
      <c r="A52" s="93"/>
      <c r="B52" s="93"/>
      <c r="C52" s="26" t="s">
        <v>87</v>
      </c>
      <c r="D52" s="27">
        <v>2</v>
      </c>
      <c r="E52" s="20">
        <v>2</v>
      </c>
      <c r="F52" s="20">
        <v>0</v>
      </c>
      <c r="G52" s="3" t="s">
        <v>139</v>
      </c>
    </row>
    <row r="53" spans="1:7" x14ac:dyDescent="0.35">
      <c r="A53" s="93"/>
      <c r="B53" s="93"/>
      <c r="C53" s="26" t="s">
        <v>140</v>
      </c>
      <c r="D53" s="27">
        <v>2</v>
      </c>
      <c r="E53" s="20">
        <v>0</v>
      </c>
      <c r="F53" s="20">
        <v>5</v>
      </c>
      <c r="G53" s="3" t="s">
        <v>137</v>
      </c>
    </row>
    <row r="54" spans="1:7" x14ac:dyDescent="0.35">
      <c r="A54" s="28" t="s">
        <v>90</v>
      </c>
      <c r="B54" s="28">
        <v>7</v>
      </c>
      <c r="C54" s="29" t="s">
        <v>91</v>
      </c>
      <c r="D54" s="29">
        <v>7</v>
      </c>
      <c r="E54" s="29">
        <v>7</v>
      </c>
      <c r="F54" s="29">
        <v>0</v>
      </c>
      <c r="G54" s="30" t="s">
        <v>92</v>
      </c>
    </row>
    <row r="55" spans="1:7" x14ac:dyDescent="0.35">
      <c r="C55" s="13" t="s">
        <v>97</v>
      </c>
      <c r="D55" s="14">
        <f>SUM(D3:D54)</f>
        <v>235</v>
      </c>
      <c r="E55" s="14">
        <f>SUM(E3:E54)</f>
        <v>120</v>
      </c>
      <c r="F55" s="14">
        <f>SUM(F3:F54)</f>
        <v>82</v>
      </c>
      <c r="G55" s="14"/>
    </row>
  </sheetData>
  <mergeCells count="26">
    <mergeCell ref="C9:C11"/>
    <mergeCell ref="D9:D11"/>
    <mergeCell ref="C1:G1"/>
    <mergeCell ref="B21:B28"/>
    <mergeCell ref="C40:C41"/>
    <mergeCell ref="D40:D41"/>
    <mergeCell ref="C18:C19"/>
    <mergeCell ref="C37:C38"/>
    <mergeCell ref="A1:B1"/>
    <mergeCell ref="A3:A7"/>
    <mergeCell ref="B3:B7"/>
    <mergeCell ref="A9:A16"/>
    <mergeCell ref="B9:B16"/>
    <mergeCell ref="A18:A20"/>
    <mergeCell ref="B18:B20"/>
    <mergeCell ref="A29:A30"/>
    <mergeCell ref="B29:B30"/>
    <mergeCell ref="A36:A44"/>
    <mergeCell ref="B36:B44"/>
    <mergeCell ref="A21:A28"/>
    <mergeCell ref="C50:C51"/>
    <mergeCell ref="A46:A53"/>
    <mergeCell ref="B46:B53"/>
    <mergeCell ref="A31:A34"/>
    <mergeCell ref="B31:B34"/>
    <mergeCell ref="C47:C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1233-F927-4335-95C2-5763376C2038}">
  <dimension ref="A1:G89"/>
  <sheetViews>
    <sheetView zoomScale="90" zoomScaleNormal="90" workbookViewId="0">
      <selection activeCell="B3" sqref="B3:B11"/>
    </sheetView>
  </sheetViews>
  <sheetFormatPr baseColWidth="10" defaultColWidth="11" defaultRowHeight="15.5" x14ac:dyDescent="0.35"/>
  <cols>
    <col min="1" max="1" width="29.58203125" customWidth="1"/>
    <col min="2" max="2" width="36.08203125" customWidth="1"/>
    <col min="3" max="3" width="23.58203125" customWidth="1"/>
    <col min="4" max="4" width="18" customWidth="1"/>
    <col min="5" max="5" width="16.33203125" customWidth="1"/>
    <col min="7" max="7" width="45.83203125" customWidth="1"/>
  </cols>
  <sheetData>
    <row r="1" spans="1:7" ht="47.25" customHeight="1" x14ac:dyDescent="0.35">
      <c r="A1" s="109" t="s">
        <v>0</v>
      </c>
      <c r="B1" s="109"/>
      <c r="C1" s="103" t="s">
        <v>141</v>
      </c>
      <c r="D1" s="104"/>
      <c r="E1" s="104"/>
      <c r="F1" s="104"/>
      <c r="G1" s="105"/>
    </row>
    <row r="2" spans="1:7" ht="35.25" customHeight="1" x14ac:dyDescent="0.35">
      <c r="A2" s="38" t="s">
        <v>2</v>
      </c>
      <c r="B2" s="39" t="s">
        <v>141</v>
      </c>
      <c r="C2" s="38" t="s">
        <v>3</v>
      </c>
      <c r="D2" s="39" t="s">
        <v>4</v>
      </c>
      <c r="E2" s="38" t="s">
        <v>5</v>
      </c>
      <c r="F2" s="38" t="s">
        <v>6</v>
      </c>
      <c r="G2" s="38" t="s">
        <v>7</v>
      </c>
    </row>
    <row r="3" spans="1:7" ht="35.25" customHeight="1" x14ac:dyDescent="0.35">
      <c r="A3" s="79" t="s">
        <v>8</v>
      </c>
      <c r="B3" s="79">
        <v>23</v>
      </c>
      <c r="C3" s="4" t="s">
        <v>142</v>
      </c>
      <c r="D3" s="48">
        <f>E3+F3</f>
        <v>1</v>
      </c>
      <c r="E3" s="48">
        <v>1</v>
      </c>
      <c r="F3" s="48">
        <v>0</v>
      </c>
      <c r="G3" s="8" t="s">
        <v>10</v>
      </c>
    </row>
    <row r="4" spans="1:7" x14ac:dyDescent="0.35">
      <c r="A4" s="80"/>
      <c r="B4" s="80"/>
      <c r="C4" s="4" t="s">
        <v>11</v>
      </c>
      <c r="D4" s="48">
        <f t="shared" ref="D4:D11" si="0">E4+F4</f>
        <v>1</v>
      </c>
      <c r="E4" s="5">
        <v>1</v>
      </c>
      <c r="F4" s="5">
        <v>0</v>
      </c>
      <c r="G4" s="6" t="s">
        <v>12</v>
      </c>
    </row>
    <row r="5" spans="1:7" x14ac:dyDescent="0.35">
      <c r="A5" s="80"/>
      <c r="B5" s="80"/>
      <c r="C5" s="4" t="s">
        <v>143</v>
      </c>
      <c r="D5" s="48">
        <f t="shared" si="0"/>
        <v>1</v>
      </c>
      <c r="E5" s="5">
        <v>1</v>
      </c>
      <c r="F5" s="5">
        <v>0</v>
      </c>
      <c r="G5" s="6" t="s">
        <v>15</v>
      </c>
    </row>
    <row r="6" spans="1:7" x14ac:dyDescent="0.35">
      <c r="A6" s="80"/>
      <c r="B6" s="80"/>
      <c r="C6" s="4" t="s">
        <v>144</v>
      </c>
      <c r="D6" s="48">
        <f t="shared" si="0"/>
        <v>0</v>
      </c>
      <c r="E6" s="5">
        <v>0</v>
      </c>
      <c r="F6" s="5">
        <v>0</v>
      </c>
      <c r="G6" s="6" t="s">
        <v>10</v>
      </c>
    </row>
    <row r="7" spans="1:7" x14ac:dyDescent="0.35">
      <c r="A7" s="80"/>
      <c r="B7" s="80"/>
      <c r="C7" s="7" t="s">
        <v>14</v>
      </c>
      <c r="D7" s="48">
        <f t="shared" si="0"/>
        <v>0</v>
      </c>
      <c r="E7" s="5">
        <v>0</v>
      </c>
      <c r="F7" s="5">
        <v>0</v>
      </c>
      <c r="G7" s="6" t="s">
        <v>15</v>
      </c>
    </row>
    <row r="8" spans="1:7" x14ac:dyDescent="0.35">
      <c r="A8" s="80"/>
      <c r="B8" s="80"/>
      <c r="C8" s="7" t="s">
        <v>16</v>
      </c>
      <c r="D8" s="48">
        <f t="shared" si="0"/>
        <v>4</v>
      </c>
      <c r="E8" s="5">
        <v>0</v>
      </c>
      <c r="F8" s="5">
        <v>4</v>
      </c>
      <c r="G8" s="6" t="s">
        <v>145</v>
      </c>
    </row>
    <row r="9" spans="1:7" x14ac:dyDescent="0.35">
      <c r="A9" s="80"/>
      <c r="B9" s="80"/>
      <c r="C9" s="7" t="s">
        <v>18</v>
      </c>
      <c r="D9" s="48">
        <f t="shared" si="0"/>
        <v>10</v>
      </c>
      <c r="E9" s="5">
        <v>5</v>
      </c>
      <c r="F9" s="5">
        <v>5</v>
      </c>
      <c r="G9" s="6" t="s">
        <v>15</v>
      </c>
    </row>
    <row r="10" spans="1:7" x14ac:dyDescent="0.35">
      <c r="A10" s="80"/>
      <c r="B10" s="80"/>
      <c r="C10" s="7" t="s">
        <v>99</v>
      </c>
      <c r="D10" s="48">
        <f t="shared" si="0"/>
        <v>5</v>
      </c>
      <c r="E10" s="5">
        <v>5</v>
      </c>
      <c r="F10" s="5">
        <v>0</v>
      </c>
      <c r="G10" s="6" t="s">
        <v>15</v>
      </c>
    </row>
    <row r="11" spans="1:7" x14ac:dyDescent="0.35">
      <c r="A11" s="90"/>
      <c r="B11" s="90"/>
      <c r="C11" s="7" t="s">
        <v>100</v>
      </c>
      <c r="D11" s="48">
        <f t="shared" si="0"/>
        <v>1</v>
      </c>
      <c r="E11" s="5">
        <v>1</v>
      </c>
      <c r="F11" s="5">
        <v>0</v>
      </c>
      <c r="G11" s="6" t="s">
        <v>10</v>
      </c>
    </row>
    <row r="12" spans="1:7" ht="33" customHeight="1" x14ac:dyDescent="0.35">
      <c r="A12" s="15" t="s">
        <v>20</v>
      </c>
      <c r="B12" s="16">
        <v>0</v>
      </c>
      <c r="C12" s="17" t="s">
        <v>21</v>
      </c>
      <c r="D12" s="20">
        <v>0</v>
      </c>
      <c r="E12" s="20">
        <v>0</v>
      </c>
      <c r="F12" s="20">
        <v>0</v>
      </c>
      <c r="G12" s="1" t="s">
        <v>22</v>
      </c>
    </row>
    <row r="13" spans="1:7" ht="18" customHeight="1" x14ac:dyDescent="0.35">
      <c r="A13" s="122" t="s">
        <v>23</v>
      </c>
      <c r="B13" s="79">
        <v>228</v>
      </c>
      <c r="C13" s="97" t="s">
        <v>24</v>
      </c>
      <c r="D13" s="100">
        <f>E13+E14+E15</f>
        <v>40</v>
      </c>
      <c r="E13" s="5">
        <v>19</v>
      </c>
      <c r="F13" s="5">
        <v>0</v>
      </c>
      <c r="G13" s="6" t="s">
        <v>25</v>
      </c>
    </row>
    <row r="14" spans="1:7" ht="16.5" customHeight="1" x14ac:dyDescent="0.35">
      <c r="A14" s="123"/>
      <c r="B14" s="80"/>
      <c r="C14" s="98"/>
      <c r="D14" s="101"/>
      <c r="E14" s="5">
        <v>13</v>
      </c>
      <c r="F14" s="5">
        <v>0</v>
      </c>
      <c r="G14" s="6" t="s">
        <v>101</v>
      </c>
    </row>
    <row r="15" spans="1:7" ht="31" x14ac:dyDescent="0.35">
      <c r="A15" s="123"/>
      <c r="B15" s="80"/>
      <c r="C15" s="99"/>
      <c r="D15" s="102"/>
      <c r="E15" s="5">
        <v>8</v>
      </c>
      <c r="F15" s="5">
        <v>0</v>
      </c>
      <c r="G15" s="11" t="s">
        <v>26</v>
      </c>
    </row>
    <row r="16" spans="1:7" x14ac:dyDescent="0.35">
      <c r="A16" s="123"/>
      <c r="B16" s="80"/>
      <c r="C16" s="97" t="s">
        <v>146</v>
      </c>
      <c r="D16" s="31">
        <v>2</v>
      </c>
      <c r="E16" s="5">
        <v>2</v>
      </c>
      <c r="F16" s="5">
        <v>0</v>
      </c>
      <c r="G16" s="11" t="s">
        <v>25</v>
      </c>
    </row>
    <row r="17" spans="1:7" x14ac:dyDescent="0.35">
      <c r="A17" s="123"/>
      <c r="B17" s="80"/>
      <c r="C17" s="99"/>
      <c r="D17" s="31">
        <v>3</v>
      </c>
      <c r="E17" s="5">
        <v>3</v>
      </c>
      <c r="F17" s="5">
        <v>0</v>
      </c>
      <c r="G17" s="11" t="s">
        <v>147</v>
      </c>
    </row>
    <row r="18" spans="1:7" x14ac:dyDescent="0.35">
      <c r="A18" s="123"/>
      <c r="B18" s="80"/>
      <c r="C18" s="120" t="s">
        <v>27</v>
      </c>
      <c r="D18" s="31">
        <v>34</v>
      </c>
      <c r="E18" s="5">
        <v>34</v>
      </c>
      <c r="F18" s="5">
        <v>0</v>
      </c>
      <c r="G18" s="11" t="s">
        <v>101</v>
      </c>
    </row>
    <row r="19" spans="1:7" x14ac:dyDescent="0.35">
      <c r="A19" s="123"/>
      <c r="B19" s="80"/>
      <c r="C19" s="121"/>
      <c r="D19" s="5">
        <v>14</v>
      </c>
      <c r="E19" s="5">
        <v>14</v>
      </c>
      <c r="F19" s="5">
        <v>0</v>
      </c>
      <c r="G19" s="6" t="s">
        <v>28</v>
      </c>
    </row>
    <row r="20" spans="1:7" x14ac:dyDescent="0.35">
      <c r="A20" s="123"/>
      <c r="B20" s="80"/>
      <c r="C20" s="5" t="s">
        <v>103</v>
      </c>
      <c r="D20" s="5">
        <v>5</v>
      </c>
      <c r="E20" s="5">
        <v>0</v>
      </c>
      <c r="F20" s="5">
        <v>5</v>
      </c>
      <c r="G20" s="6" t="s">
        <v>148</v>
      </c>
    </row>
    <row r="21" spans="1:7" ht="16" customHeight="1" x14ac:dyDescent="0.35">
      <c r="A21" s="123"/>
      <c r="B21" s="80"/>
      <c r="C21" s="5" t="s">
        <v>29</v>
      </c>
      <c r="D21" s="5">
        <v>33</v>
      </c>
      <c r="E21" s="5">
        <v>33</v>
      </c>
      <c r="F21" s="5">
        <v>0</v>
      </c>
      <c r="G21" s="11" t="s">
        <v>30</v>
      </c>
    </row>
    <row r="22" spans="1:7" ht="16" customHeight="1" x14ac:dyDescent="0.35">
      <c r="A22" s="123"/>
      <c r="B22" s="80"/>
      <c r="C22" s="5" t="s">
        <v>102</v>
      </c>
      <c r="D22" s="5">
        <v>14</v>
      </c>
      <c r="E22" s="5">
        <v>14</v>
      </c>
      <c r="F22" s="5">
        <v>0</v>
      </c>
      <c r="G22" s="11" t="s">
        <v>28</v>
      </c>
    </row>
    <row r="23" spans="1:7" ht="16" customHeight="1" x14ac:dyDescent="0.35">
      <c r="A23" s="123"/>
      <c r="B23" s="80"/>
      <c r="C23" s="120" t="s">
        <v>149</v>
      </c>
      <c r="D23" s="5">
        <v>2</v>
      </c>
      <c r="E23" s="5">
        <v>2</v>
      </c>
      <c r="F23" s="5">
        <v>0</v>
      </c>
      <c r="G23" s="11" t="s">
        <v>150</v>
      </c>
    </row>
    <row r="24" spans="1:7" ht="16" customHeight="1" x14ac:dyDescent="0.35">
      <c r="A24" s="123"/>
      <c r="B24" s="80"/>
      <c r="C24" s="121"/>
      <c r="D24" s="5">
        <v>13</v>
      </c>
      <c r="E24" s="5">
        <v>13</v>
      </c>
      <c r="F24" s="5">
        <v>0</v>
      </c>
      <c r="G24" s="11" t="s">
        <v>151</v>
      </c>
    </row>
    <row r="25" spans="1:7" ht="46.5" x14ac:dyDescent="0.35">
      <c r="A25" s="123"/>
      <c r="B25" s="80"/>
      <c r="C25" s="49" t="s">
        <v>152</v>
      </c>
      <c r="D25" s="5">
        <v>67</v>
      </c>
      <c r="E25" s="5">
        <v>67</v>
      </c>
      <c r="F25" s="5">
        <v>0</v>
      </c>
      <c r="G25" s="11" t="s">
        <v>153</v>
      </c>
    </row>
    <row r="26" spans="1:7" x14ac:dyDescent="0.35">
      <c r="A26" s="124"/>
      <c r="B26" s="90"/>
      <c r="C26" s="49" t="s">
        <v>32</v>
      </c>
      <c r="D26" s="5">
        <v>1</v>
      </c>
      <c r="E26" s="5">
        <v>1</v>
      </c>
      <c r="F26" s="5">
        <v>0</v>
      </c>
      <c r="G26" s="11" t="s">
        <v>33</v>
      </c>
    </row>
    <row r="27" spans="1:7" x14ac:dyDescent="0.35">
      <c r="A27" s="92" t="s">
        <v>34</v>
      </c>
      <c r="B27" s="92">
        <v>83</v>
      </c>
      <c r="C27" s="18" t="s">
        <v>154</v>
      </c>
      <c r="D27" s="18">
        <v>4</v>
      </c>
      <c r="E27" s="18">
        <v>4</v>
      </c>
      <c r="F27" s="18">
        <v>0</v>
      </c>
      <c r="G27" s="1" t="s">
        <v>36</v>
      </c>
    </row>
    <row r="28" spans="1:7" ht="31" x14ac:dyDescent="0.35">
      <c r="A28" s="93"/>
      <c r="B28" s="93"/>
      <c r="C28" s="18" t="s">
        <v>37</v>
      </c>
      <c r="D28" s="18">
        <v>5</v>
      </c>
      <c r="E28" s="18">
        <v>5</v>
      </c>
      <c r="F28" s="18"/>
      <c r="G28" s="2" t="s">
        <v>155</v>
      </c>
    </row>
    <row r="29" spans="1:7" x14ac:dyDescent="0.35">
      <c r="A29" s="93"/>
      <c r="B29" s="93"/>
      <c r="C29" s="18" t="s">
        <v>156</v>
      </c>
      <c r="D29" s="18">
        <v>44</v>
      </c>
      <c r="E29" s="18">
        <v>42</v>
      </c>
      <c r="F29" s="18">
        <v>2</v>
      </c>
      <c r="G29" s="19" t="s">
        <v>157</v>
      </c>
    </row>
    <row r="30" spans="1:7" x14ac:dyDescent="0.35">
      <c r="A30" s="94"/>
      <c r="B30" s="94"/>
      <c r="C30" s="50" t="s">
        <v>158</v>
      </c>
      <c r="D30" s="50">
        <v>30</v>
      </c>
      <c r="E30" s="18">
        <v>30</v>
      </c>
      <c r="F30" s="18">
        <v>0</v>
      </c>
      <c r="G30" s="19" t="s">
        <v>159</v>
      </c>
    </row>
    <row r="31" spans="1:7" ht="31" x14ac:dyDescent="0.35">
      <c r="A31" s="79" t="s">
        <v>41</v>
      </c>
      <c r="B31" s="79">
        <v>292</v>
      </c>
      <c r="C31" s="97" t="s">
        <v>44</v>
      </c>
      <c r="D31" s="118">
        <f>SUM(E31:F32)</f>
        <v>288</v>
      </c>
      <c r="E31" s="10">
        <v>0</v>
      </c>
      <c r="F31" s="10">
        <v>251</v>
      </c>
      <c r="G31" s="9" t="s">
        <v>106</v>
      </c>
    </row>
    <row r="32" spans="1:7" x14ac:dyDescent="0.35">
      <c r="A32" s="80"/>
      <c r="B32" s="80"/>
      <c r="C32" s="99"/>
      <c r="D32" s="119"/>
      <c r="E32" s="5">
        <v>37</v>
      </c>
      <c r="F32" s="5">
        <v>0</v>
      </c>
      <c r="G32" s="6" t="s">
        <v>45</v>
      </c>
    </row>
    <row r="33" spans="1:7" x14ac:dyDescent="0.35">
      <c r="A33" s="90"/>
      <c r="B33" s="90"/>
      <c r="C33" s="32" t="s">
        <v>160</v>
      </c>
      <c r="D33" s="33">
        <v>4</v>
      </c>
      <c r="E33" s="5">
        <v>4</v>
      </c>
      <c r="F33" s="5"/>
      <c r="G33" s="6" t="s">
        <v>45</v>
      </c>
    </row>
    <row r="34" spans="1:7" ht="31" x14ac:dyDescent="0.35">
      <c r="A34" s="92" t="s">
        <v>46</v>
      </c>
      <c r="B34" s="92">
        <f>SUM(D34:D44)</f>
        <v>180</v>
      </c>
      <c r="C34" s="20" t="s">
        <v>47</v>
      </c>
      <c r="D34" s="21">
        <f>E34+F34</f>
        <v>6</v>
      </c>
      <c r="E34" s="21">
        <v>0</v>
      </c>
      <c r="F34" s="21">
        <v>6</v>
      </c>
      <c r="G34" s="3" t="s">
        <v>48</v>
      </c>
    </row>
    <row r="35" spans="1:7" ht="31" x14ac:dyDescent="0.35">
      <c r="A35" s="93"/>
      <c r="B35" s="93"/>
      <c r="C35" s="20" t="s">
        <v>49</v>
      </c>
      <c r="D35" s="21">
        <f t="shared" ref="D35:D45" si="1">E35+F35</f>
        <v>6</v>
      </c>
      <c r="E35" s="21">
        <v>0</v>
      </c>
      <c r="F35" s="21">
        <v>6</v>
      </c>
      <c r="G35" s="3" t="s">
        <v>48</v>
      </c>
    </row>
    <row r="36" spans="1:7" ht="31" x14ac:dyDescent="0.35">
      <c r="A36" s="93"/>
      <c r="B36" s="93"/>
      <c r="C36" s="20" t="s">
        <v>50</v>
      </c>
      <c r="D36" s="21">
        <f t="shared" si="1"/>
        <v>7</v>
      </c>
      <c r="E36" s="21">
        <v>0</v>
      </c>
      <c r="F36" s="21">
        <v>7</v>
      </c>
      <c r="G36" s="3" t="s">
        <v>48</v>
      </c>
    </row>
    <row r="37" spans="1:7" ht="31" x14ac:dyDescent="0.35">
      <c r="A37" s="93"/>
      <c r="B37" s="93"/>
      <c r="C37" s="20" t="s">
        <v>161</v>
      </c>
      <c r="D37" s="21">
        <f t="shared" si="1"/>
        <v>6</v>
      </c>
      <c r="E37" s="21">
        <v>0</v>
      </c>
      <c r="F37" s="21">
        <v>6</v>
      </c>
      <c r="G37" s="3" t="s">
        <v>48</v>
      </c>
    </row>
    <row r="38" spans="1:7" x14ac:dyDescent="0.35">
      <c r="A38" s="93"/>
      <c r="B38" s="93"/>
      <c r="C38" s="95" t="s">
        <v>52</v>
      </c>
      <c r="D38" s="21">
        <f t="shared" si="1"/>
        <v>29</v>
      </c>
      <c r="E38" s="21">
        <v>0</v>
      </c>
      <c r="F38" s="21">
        <v>29</v>
      </c>
      <c r="G38" s="3" t="s">
        <v>53</v>
      </c>
    </row>
    <row r="39" spans="1:7" ht="31" x14ac:dyDescent="0.35">
      <c r="A39" s="93"/>
      <c r="B39" s="93"/>
      <c r="C39" s="96"/>
      <c r="D39" s="21">
        <f t="shared" si="1"/>
        <v>8</v>
      </c>
      <c r="E39" s="21">
        <v>0</v>
      </c>
      <c r="F39" s="21">
        <v>8</v>
      </c>
      <c r="G39" s="3" t="s">
        <v>48</v>
      </c>
    </row>
    <row r="40" spans="1:7" x14ac:dyDescent="0.35">
      <c r="A40" s="93"/>
      <c r="B40" s="93"/>
      <c r="C40" s="95" t="s">
        <v>108</v>
      </c>
      <c r="D40" s="21">
        <f t="shared" si="1"/>
        <v>84</v>
      </c>
      <c r="E40" s="21">
        <v>0</v>
      </c>
      <c r="F40" s="21">
        <v>84</v>
      </c>
      <c r="G40" s="3" t="s">
        <v>162</v>
      </c>
    </row>
    <row r="41" spans="1:7" ht="31" x14ac:dyDescent="0.35">
      <c r="A41" s="93"/>
      <c r="B41" s="93"/>
      <c r="C41" s="96"/>
      <c r="D41" s="21">
        <f t="shared" si="1"/>
        <v>10</v>
      </c>
      <c r="E41" s="21">
        <v>0</v>
      </c>
      <c r="F41" s="21">
        <v>10</v>
      </c>
      <c r="G41" s="3" t="s">
        <v>48</v>
      </c>
    </row>
    <row r="42" spans="1:7" ht="31" x14ac:dyDescent="0.35">
      <c r="A42" s="93"/>
      <c r="B42" s="93"/>
      <c r="C42" s="20" t="s">
        <v>55</v>
      </c>
      <c r="D42" s="21">
        <f t="shared" si="1"/>
        <v>6</v>
      </c>
      <c r="E42" s="21">
        <v>0</v>
      </c>
      <c r="F42" s="21">
        <v>6</v>
      </c>
      <c r="G42" s="3" t="s">
        <v>48</v>
      </c>
    </row>
    <row r="43" spans="1:7" ht="31" x14ac:dyDescent="0.35">
      <c r="A43" s="93"/>
      <c r="B43" s="93"/>
      <c r="C43" s="20" t="s">
        <v>56</v>
      </c>
      <c r="D43" s="21">
        <f t="shared" si="1"/>
        <v>4</v>
      </c>
      <c r="E43" s="21">
        <v>0</v>
      </c>
      <c r="F43" s="21">
        <v>4</v>
      </c>
      <c r="G43" s="3" t="s">
        <v>48</v>
      </c>
    </row>
    <row r="44" spans="1:7" ht="31" x14ac:dyDescent="0.35">
      <c r="A44" s="94"/>
      <c r="B44" s="94"/>
      <c r="C44" s="20" t="s">
        <v>163</v>
      </c>
      <c r="D44" s="21">
        <f t="shared" si="1"/>
        <v>14</v>
      </c>
      <c r="E44" s="21">
        <v>0</v>
      </c>
      <c r="F44" s="21">
        <v>14</v>
      </c>
      <c r="G44" s="3" t="s">
        <v>48</v>
      </c>
    </row>
    <row r="45" spans="1:7" x14ac:dyDescent="0.35">
      <c r="A45" s="35" t="s">
        <v>164</v>
      </c>
      <c r="B45" s="35"/>
      <c r="C45" s="10" t="s">
        <v>165</v>
      </c>
      <c r="D45" s="23">
        <f t="shared" si="1"/>
        <v>10</v>
      </c>
      <c r="E45" s="23">
        <v>10</v>
      </c>
      <c r="F45" s="23">
        <v>0</v>
      </c>
      <c r="G45" s="11" t="s">
        <v>166</v>
      </c>
    </row>
    <row r="46" spans="1:7" ht="31" x14ac:dyDescent="0.35">
      <c r="A46" s="69" t="s">
        <v>109</v>
      </c>
      <c r="B46" s="69">
        <v>27</v>
      </c>
      <c r="C46" s="41" t="s">
        <v>110</v>
      </c>
      <c r="D46" s="44">
        <v>11</v>
      </c>
      <c r="E46" s="44">
        <v>11</v>
      </c>
      <c r="F46" s="44">
        <v>0</v>
      </c>
      <c r="G46" s="42" t="s">
        <v>111</v>
      </c>
    </row>
    <row r="47" spans="1:7" x14ac:dyDescent="0.35">
      <c r="A47" s="112"/>
      <c r="B47" s="112"/>
      <c r="C47" s="41" t="s">
        <v>112</v>
      </c>
      <c r="D47" s="44">
        <v>16</v>
      </c>
      <c r="E47" s="44">
        <v>0</v>
      </c>
      <c r="F47" s="44">
        <v>16</v>
      </c>
      <c r="G47" s="42" t="s">
        <v>113</v>
      </c>
    </row>
    <row r="48" spans="1:7" x14ac:dyDescent="0.35">
      <c r="A48" s="79" t="s">
        <v>59</v>
      </c>
      <c r="B48" s="79">
        <v>130</v>
      </c>
      <c r="C48" s="10" t="s">
        <v>167</v>
      </c>
      <c r="D48" s="23">
        <v>3</v>
      </c>
      <c r="E48" s="23">
        <v>3</v>
      </c>
      <c r="F48" s="23">
        <v>0</v>
      </c>
      <c r="G48" s="11" t="s">
        <v>168</v>
      </c>
    </row>
    <row r="49" spans="1:7" ht="31" x14ac:dyDescent="0.35">
      <c r="A49" s="80"/>
      <c r="B49" s="80"/>
      <c r="C49" s="10" t="s">
        <v>60</v>
      </c>
      <c r="D49" s="10">
        <v>11</v>
      </c>
      <c r="E49" s="10">
        <v>0</v>
      </c>
      <c r="F49" s="10">
        <v>11</v>
      </c>
      <c r="G49" s="11" t="s">
        <v>61</v>
      </c>
    </row>
    <row r="50" spans="1:7" x14ac:dyDescent="0.35">
      <c r="A50" s="80"/>
      <c r="B50" s="80"/>
      <c r="C50" s="10" t="s">
        <v>114</v>
      </c>
      <c r="D50" s="10">
        <v>69</v>
      </c>
      <c r="E50" s="10">
        <v>69</v>
      </c>
      <c r="F50" s="10">
        <v>0</v>
      </c>
      <c r="G50" s="11" t="s">
        <v>115</v>
      </c>
    </row>
    <row r="51" spans="1:7" x14ac:dyDescent="0.35">
      <c r="A51" s="80"/>
      <c r="B51" s="80"/>
      <c r="C51" s="10" t="s">
        <v>169</v>
      </c>
      <c r="D51" s="10">
        <v>17</v>
      </c>
      <c r="E51" s="10">
        <v>17</v>
      </c>
      <c r="F51" s="10">
        <v>0</v>
      </c>
      <c r="G51" s="11" t="s">
        <v>170</v>
      </c>
    </row>
    <row r="52" spans="1:7" x14ac:dyDescent="0.35">
      <c r="A52" s="80"/>
      <c r="B52" s="80"/>
      <c r="C52" s="10" t="s">
        <v>116</v>
      </c>
      <c r="D52" s="10">
        <v>29</v>
      </c>
      <c r="E52" s="10">
        <v>29</v>
      </c>
      <c r="F52" s="10">
        <v>0</v>
      </c>
      <c r="G52" s="11" t="s">
        <v>117</v>
      </c>
    </row>
    <row r="53" spans="1:7" ht="31" x14ac:dyDescent="0.35">
      <c r="A53" s="90"/>
      <c r="B53" s="90"/>
      <c r="C53" s="10" t="s">
        <v>118</v>
      </c>
      <c r="D53" s="5">
        <v>1</v>
      </c>
      <c r="E53" s="5">
        <v>1</v>
      </c>
      <c r="F53" s="5">
        <v>0</v>
      </c>
      <c r="G53" s="11" t="s">
        <v>119</v>
      </c>
    </row>
    <row r="54" spans="1:7" x14ac:dyDescent="0.35">
      <c r="A54" s="69" t="s">
        <v>120</v>
      </c>
      <c r="B54" s="69">
        <v>7</v>
      </c>
      <c r="C54" s="41" t="s">
        <v>121</v>
      </c>
      <c r="D54" s="41">
        <v>3</v>
      </c>
      <c r="E54" s="41">
        <v>0</v>
      </c>
      <c r="F54" s="41">
        <v>3</v>
      </c>
      <c r="G54" s="42" t="s">
        <v>122</v>
      </c>
    </row>
    <row r="55" spans="1:7" x14ac:dyDescent="0.35">
      <c r="A55" s="70"/>
      <c r="B55" s="70"/>
      <c r="C55" s="41" t="s">
        <v>171</v>
      </c>
      <c r="D55" s="41">
        <v>2</v>
      </c>
      <c r="E55" s="41">
        <v>0</v>
      </c>
      <c r="F55" s="41">
        <v>2</v>
      </c>
      <c r="G55" s="42" t="s">
        <v>122</v>
      </c>
    </row>
    <row r="56" spans="1:7" x14ac:dyDescent="0.35">
      <c r="A56" s="112"/>
      <c r="B56" s="112"/>
      <c r="C56" s="41" t="s">
        <v>172</v>
      </c>
      <c r="D56" s="41">
        <v>2</v>
      </c>
      <c r="E56" s="41">
        <v>0</v>
      </c>
      <c r="F56" s="41">
        <v>2</v>
      </c>
      <c r="G56" s="42" t="s">
        <v>122</v>
      </c>
    </row>
    <row r="57" spans="1:7" x14ac:dyDescent="0.35">
      <c r="A57" s="53" t="s">
        <v>173</v>
      </c>
      <c r="B57">
        <v>37</v>
      </c>
      <c r="C57" s="51" t="s">
        <v>174</v>
      </c>
      <c r="D57" s="51">
        <v>37</v>
      </c>
      <c r="E57" s="51">
        <v>37</v>
      </c>
      <c r="F57" s="51">
        <v>0</v>
      </c>
      <c r="G57" s="52" t="s">
        <v>175</v>
      </c>
    </row>
    <row r="58" spans="1:7" x14ac:dyDescent="0.35">
      <c r="A58" s="68" t="s">
        <v>67</v>
      </c>
      <c r="B58" s="68">
        <v>498</v>
      </c>
      <c r="C58" s="41" t="s">
        <v>123</v>
      </c>
      <c r="D58" s="41">
        <v>56</v>
      </c>
      <c r="E58" s="41">
        <v>56</v>
      </c>
      <c r="F58" s="41">
        <v>0</v>
      </c>
      <c r="G58" s="42" t="s">
        <v>124</v>
      </c>
    </row>
    <row r="59" spans="1:7" ht="31" x14ac:dyDescent="0.35">
      <c r="A59" s="68"/>
      <c r="B59" s="68"/>
      <c r="C59" s="41" t="s">
        <v>176</v>
      </c>
      <c r="D59" s="41">
        <v>13</v>
      </c>
      <c r="E59" s="41">
        <v>13</v>
      </c>
      <c r="F59" s="41">
        <v>0</v>
      </c>
      <c r="G59" s="42" t="s">
        <v>177</v>
      </c>
    </row>
    <row r="60" spans="1:7" x14ac:dyDescent="0.35">
      <c r="A60" s="68"/>
      <c r="B60" s="68"/>
      <c r="C60" s="41" t="s">
        <v>70</v>
      </c>
      <c r="D60" s="41">
        <v>20</v>
      </c>
      <c r="E60" s="41">
        <v>20</v>
      </c>
      <c r="F60" s="41">
        <v>0</v>
      </c>
      <c r="G60" s="42" t="s">
        <v>71</v>
      </c>
    </row>
    <row r="61" spans="1:7" x14ac:dyDescent="0.35">
      <c r="A61" s="68"/>
      <c r="B61" s="68"/>
      <c r="C61" s="113" t="s">
        <v>125</v>
      </c>
      <c r="D61" s="54">
        <v>25</v>
      </c>
      <c r="E61" s="41">
        <v>25</v>
      </c>
      <c r="F61" s="41">
        <v>0</v>
      </c>
      <c r="G61" s="42" t="s">
        <v>178</v>
      </c>
    </row>
    <row r="62" spans="1:7" x14ac:dyDescent="0.35">
      <c r="A62" s="68"/>
      <c r="B62" s="68"/>
      <c r="C62" s="114"/>
      <c r="D62" s="54">
        <v>5</v>
      </c>
      <c r="E62" s="41">
        <v>5</v>
      </c>
      <c r="F62" s="41">
        <v>0</v>
      </c>
      <c r="G62" s="42" t="s">
        <v>126</v>
      </c>
    </row>
    <row r="63" spans="1:7" x14ac:dyDescent="0.35">
      <c r="A63" s="68"/>
      <c r="B63" s="68"/>
      <c r="C63" s="115"/>
      <c r="D63" s="54">
        <v>5</v>
      </c>
      <c r="E63" s="41">
        <v>4</v>
      </c>
      <c r="F63" s="41">
        <v>1</v>
      </c>
      <c r="G63" s="42" t="s">
        <v>69</v>
      </c>
    </row>
    <row r="64" spans="1:7" x14ac:dyDescent="0.35">
      <c r="A64" s="68"/>
      <c r="B64" s="68"/>
      <c r="C64" s="113" t="s">
        <v>72</v>
      </c>
      <c r="D64" s="116">
        <v>67</v>
      </c>
      <c r="E64" s="41">
        <v>13</v>
      </c>
      <c r="F64" s="41">
        <v>0</v>
      </c>
      <c r="G64" s="42" t="s">
        <v>73</v>
      </c>
    </row>
    <row r="65" spans="1:7" x14ac:dyDescent="0.35">
      <c r="A65" s="68"/>
      <c r="B65" s="68"/>
      <c r="C65" s="115"/>
      <c r="D65" s="117"/>
      <c r="E65" s="41">
        <v>54</v>
      </c>
      <c r="F65" s="41">
        <v>0</v>
      </c>
      <c r="G65" s="42" t="s">
        <v>127</v>
      </c>
    </row>
    <row r="66" spans="1:7" x14ac:dyDescent="0.35">
      <c r="A66" s="68"/>
      <c r="B66" s="68"/>
      <c r="C66" s="55" t="s">
        <v>130</v>
      </c>
      <c r="D66" s="56">
        <v>81</v>
      </c>
      <c r="E66" s="41">
        <v>81</v>
      </c>
      <c r="F66" s="41">
        <v>0</v>
      </c>
      <c r="G66" s="42" t="s">
        <v>131</v>
      </c>
    </row>
    <row r="67" spans="1:7" x14ac:dyDescent="0.35">
      <c r="A67" s="68"/>
      <c r="B67" s="68"/>
      <c r="C67" s="55" t="s">
        <v>179</v>
      </c>
      <c r="D67" s="56">
        <v>13</v>
      </c>
      <c r="E67" s="41">
        <v>13</v>
      </c>
      <c r="F67" s="41">
        <v>0</v>
      </c>
      <c r="G67" s="42" t="s">
        <v>180</v>
      </c>
    </row>
    <row r="68" spans="1:7" x14ac:dyDescent="0.35">
      <c r="A68" s="68"/>
      <c r="B68" s="68"/>
      <c r="C68" s="55" t="s">
        <v>181</v>
      </c>
      <c r="D68" s="56">
        <v>53</v>
      </c>
      <c r="E68" s="41">
        <v>0</v>
      </c>
      <c r="F68" s="41">
        <v>53</v>
      </c>
      <c r="G68" s="42" t="s">
        <v>129</v>
      </c>
    </row>
    <row r="69" spans="1:7" x14ac:dyDescent="0.35">
      <c r="A69" s="68"/>
      <c r="B69" s="68"/>
      <c r="C69" s="55" t="s">
        <v>182</v>
      </c>
      <c r="D69" s="56">
        <v>12</v>
      </c>
      <c r="E69" s="41">
        <v>12</v>
      </c>
      <c r="F69" s="41">
        <v>0</v>
      </c>
      <c r="G69" s="42" t="s">
        <v>183</v>
      </c>
    </row>
    <row r="70" spans="1:7" x14ac:dyDescent="0.35">
      <c r="A70" s="68"/>
      <c r="B70" s="68"/>
      <c r="C70" s="41" t="s">
        <v>132</v>
      </c>
      <c r="D70" s="43">
        <v>148</v>
      </c>
      <c r="E70" s="43">
        <v>148</v>
      </c>
      <c r="F70" s="43">
        <v>0</v>
      </c>
      <c r="G70" s="42" t="s">
        <v>133</v>
      </c>
    </row>
    <row r="71" spans="1:7" x14ac:dyDescent="0.35">
      <c r="A71" s="8" t="s">
        <v>74</v>
      </c>
      <c r="B71" s="8">
        <v>5</v>
      </c>
      <c r="C71" s="10" t="s">
        <v>75</v>
      </c>
      <c r="D71" s="10">
        <v>5</v>
      </c>
      <c r="E71" s="10">
        <v>5</v>
      </c>
      <c r="F71" s="10">
        <v>0</v>
      </c>
      <c r="G71" s="11" t="s">
        <v>76</v>
      </c>
    </row>
    <row r="72" spans="1:7" ht="31" x14ac:dyDescent="0.35">
      <c r="A72" s="69" t="s">
        <v>77</v>
      </c>
      <c r="B72" s="69">
        <f>SUM(D72:D85)</f>
        <v>351</v>
      </c>
      <c r="C72" s="41" t="s">
        <v>134</v>
      </c>
      <c r="D72" s="41">
        <f>E72+F72</f>
        <v>15</v>
      </c>
      <c r="E72" s="41">
        <v>0</v>
      </c>
      <c r="F72" s="41">
        <v>15</v>
      </c>
      <c r="G72" s="42" t="s">
        <v>135</v>
      </c>
    </row>
    <row r="73" spans="1:7" x14ac:dyDescent="0.35">
      <c r="A73" s="70"/>
      <c r="B73" s="70"/>
      <c r="C73" s="111" t="s">
        <v>136</v>
      </c>
      <c r="D73" s="41">
        <f t="shared" ref="D73:D85" si="2">E73+F73</f>
        <v>30</v>
      </c>
      <c r="E73" s="41">
        <v>0</v>
      </c>
      <c r="F73" s="41">
        <v>30</v>
      </c>
      <c r="G73" s="42" t="s">
        <v>184</v>
      </c>
    </row>
    <row r="74" spans="1:7" ht="31" x14ac:dyDescent="0.35">
      <c r="A74" s="70"/>
      <c r="B74" s="70"/>
      <c r="C74" s="111"/>
      <c r="D74" s="41">
        <f t="shared" si="2"/>
        <v>26</v>
      </c>
      <c r="E74" s="41">
        <v>0</v>
      </c>
      <c r="F74" s="41">
        <v>26</v>
      </c>
      <c r="G74" s="42" t="s">
        <v>135</v>
      </c>
    </row>
    <row r="75" spans="1:7" x14ac:dyDescent="0.35">
      <c r="A75" s="70"/>
      <c r="B75" s="70"/>
      <c r="C75" s="41" t="s">
        <v>78</v>
      </c>
      <c r="D75" s="41">
        <f t="shared" si="2"/>
        <v>44</v>
      </c>
      <c r="E75" s="41">
        <v>0</v>
      </c>
      <c r="F75" s="41">
        <v>44</v>
      </c>
      <c r="G75" s="42" t="s">
        <v>79</v>
      </c>
    </row>
    <row r="76" spans="1:7" x14ac:dyDescent="0.35">
      <c r="A76" s="70"/>
      <c r="B76" s="70"/>
      <c r="C76" s="111" t="s">
        <v>185</v>
      </c>
      <c r="D76" s="41">
        <f t="shared" si="2"/>
        <v>13</v>
      </c>
      <c r="E76" s="41">
        <v>0</v>
      </c>
      <c r="F76" s="41">
        <v>13</v>
      </c>
      <c r="G76" s="42" t="s">
        <v>184</v>
      </c>
    </row>
    <row r="77" spans="1:7" x14ac:dyDescent="0.35">
      <c r="A77" s="70"/>
      <c r="B77" s="70"/>
      <c r="C77" s="111"/>
      <c r="D77" s="41">
        <f t="shared" si="2"/>
        <v>0</v>
      </c>
      <c r="E77" s="41">
        <v>0</v>
      </c>
      <c r="F77" s="41"/>
      <c r="G77" s="42"/>
    </row>
    <row r="78" spans="1:7" x14ac:dyDescent="0.35">
      <c r="A78" s="70"/>
      <c r="B78" s="70"/>
      <c r="C78" s="113" t="s">
        <v>82</v>
      </c>
      <c r="D78" s="41">
        <f t="shared" si="2"/>
        <v>30</v>
      </c>
      <c r="E78" s="41">
        <v>30</v>
      </c>
      <c r="F78" s="41">
        <v>0</v>
      </c>
      <c r="G78" s="42" t="s">
        <v>84</v>
      </c>
    </row>
    <row r="79" spans="1:7" x14ac:dyDescent="0.35">
      <c r="A79" s="70"/>
      <c r="B79" s="70"/>
      <c r="C79" s="114"/>
      <c r="D79" s="41">
        <f t="shared" si="2"/>
        <v>9</v>
      </c>
      <c r="E79" s="41">
        <v>0</v>
      </c>
      <c r="F79" s="41">
        <v>9</v>
      </c>
      <c r="G79" s="42" t="s">
        <v>186</v>
      </c>
    </row>
    <row r="80" spans="1:7" x14ac:dyDescent="0.35">
      <c r="A80" s="70"/>
      <c r="B80" s="70"/>
      <c r="C80" s="114"/>
      <c r="D80" s="41">
        <f t="shared" si="2"/>
        <v>18</v>
      </c>
      <c r="E80" s="41">
        <v>0</v>
      </c>
      <c r="F80" s="41">
        <v>18</v>
      </c>
      <c r="G80" s="42" t="s">
        <v>187</v>
      </c>
    </row>
    <row r="81" spans="1:7" x14ac:dyDescent="0.35">
      <c r="A81" s="70"/>
      <c r="B81" s="70"/>
      <c r="C81" s="114"/>
      <c r="D81" s="41">
        <f t="shared" si="2"/>
        <v>8</v>
      </c>
      <c r="E81" s="41">
        <v>8</v>
      </c>
      <c r="F81" s="41">
        <v>0</v>
      </c>
      <c r="G81" s="42" t="s">
        <v>188</v>
      </c>
    </row>
    <row r="82" spans="1:7" x14ac:dyDescent="0.35">
      <c r="A82" s="70"/>
      <c r="B82" s="70"/>
      <c r="C82" s="115"/>
      <c r="D82" s="41">
        <f t="shared" si="2"/>
        <v>18</v>
      </c>
      <c r="E82" s="41">
        <v>0</v>
      </c>
      <c r="F82" s="41">
        <v>18</v>
      </c>
      <c r="G82" s="42" t="s">
        <v>86</v>
      </c>
    </row>
    <row r="83" spans="1:7" x14ac:dyDescent="0.35">
      <c r="A83" s="70"/>
      <c r="B83" s="70"/>
      <c r="C83" s="111" t="s">
        <v>140</v>
      </c>
      <c r="D83" s="41">
        <f t="shared" si="2"/>
        <v>29</v>
      </c>
      <c r="E83" s="41">
        <v>0</v>
      </c>
      <c r="F83" s="41">
        <v>29</v>
      </c>
      <c r="G83" s="42" t="s">
        <v>79</v>
      </c>
    </row>
    <row r="84" spans="1:7" x14ac:dyDescent="0.35">
      <c r="A84" s="70"/>
      <c r="B84" s="70"/>
      <c r="C84" s="111"/>
      <c r="D84" s="41">
        <f t="shared" si="2"/>
        <v>9</v>
      </c>
      <c r="E84" s="41">
        <v>0</v>
      </c>
      <c r="F84" s="41">
        <v>9</v>
      </c>
      <c r="G84" s="42" t="s">
        <v>184</v>
      </c>
    </row>
    <row r="85" spans="1:7" x14ac:dyDescent="0.35">
      <c r="A85" s="112"/>
      <c r="B85" s="112"/>
      <c r="C85" s="55" t="s">
        <v>87</v>
      </c>
      <c r="D85" s="41">
        <f t="shared" si="2"/>
        <v>102</v>
      </c>
      <c r="E85" s="57">
        <v>102</v>
      </c>
      <c r="F85" s="57">
        <v>0</v>
      </c>
      <c r="G85" s="58" t="s">
        <v>189</v>
      </c>
    </row>
    <row r="86" spans="1:7" x14ac:dyDescent="0.35">
      <c r="A86" s="8" t="s">
        <v>90</v>
      </c>
      <c r="B86" s="8">
        <v>31</v>
      </c>
      <c r="C86" s="10" t="s">
        <v>91</v>
      </c>
      <c r="D86" s="10">
        <v>31</v>
      </c>
      <c r="E86" s="10">
        <v>31</v>
      </c>
      <c r="F86" s="10">
        <v>0</v>
      </c>
      <c r="G86" s="11" t="s">
        <v>92</v>
      </c>
    </row>
    <row r="87" spans="1:7" x14ac:dyDescent="0.35">
      <c r="A87" s="40" t="s">
        <v>190</v>
      </c>
      <c r="B87" s="40">
        <v>2</v>
      </c>
      <c r="C87" s="41" t="s">
        <v>191</v>
      </c>
      <c r="D87" s="41">
        <v>0</v>
      </c>
      <c r="E87" s="41">
        <v>0</v>
      </c>
      <c r="F87" s="41">
        <v>2</v>
      </c>
      <c r="G87" s="42" t="s">
        <v>192</v>
      </c>
    </row>
    <row r="88" spans="1:7" ht="31" x14ac:dyDescent="0.35">
      <c r="A88" s="8" t="s">
        <v>93</v>
      </c>
      <c r="B88" s="8">
        <v>7</v>
      </c>
      <c r="C88" s="10" t="s">
        <v>94</v>
      </c>
      <c r="D88" s="10">
        <v>7</v>
      </c>
      <c r="E88" s="10">
        <v>7</v>
      </c>
      <c r="F88" s="10">
        <v>0</v>
      </c>
      <c r="G88" s="11" t="s">
        <v>193</v>
      </c>
    </row>
    <row r="89" spans="1:7" x14ac:dyDescent="0.35">
      <c r="C89" s="37" t="s">
        <v>97</v>
      </c>
      <c r="D89" s="36">
        <f>SUM(D4:D86)</f>
        <v>1901</v>
      </c>
      <c r="E89" s="36">
        <f>SUM(E3:E88)</f>
        <v>1163</v>
      </c>
      <c r="F89" s="36">
        <f>SUM(F4:F87)</f>
        <v>748</v>
      </c>
      <c r="G89" s="36"/>
    </row>
  </sheetData>
  <mergeCells count="38">
    <mergeCell ref="A1:B1"/>
    <mergeCell ref="C1:G1"/>
    <mergeCell ref="C13:C15"/>
    <mergeCell ref="D13:D15"/>
    <mergeCell ref="D64:D65"/>
    <mergeCell ref="C31:C32"/>
    <mergeCell ref="D31:D32"/>
    <mergeCell ref="C38:C39"/>
    <mergeCell ref="B31:B33"/>
    <mergeCell ref="B3:B11"/>
    <mergeCell ref="A3:A11"/>
    <mergeCell ref="C16:C17"/>
    <mergeCell ref="C18:C19"/>
    <mergeCell ref="C23:C24"/>
    <mergeCell ref="A13:A26"/>
    <mergeCell ref="B13:B26"/>
    <mergeCell ref="B27:B30"/>
    <mergeCell ref="A27:A30"/>
    <mergeCell ref="A48:A53"/>
    <mergeCell ref="B48:B53"/>
    <mergeCell ref="C61:C63"/>
    <mergeCell ref="A31:A33"/>
    <mergeCell ref="A46:A47"/>
    <mergeCell ref="B46:B47"/>
    <mergeCell ref="A58:A70"/>
    <mergeCell ref="B58:B70"/>
    <mergeCell ref="A54:A56"/>
    <mergeCell ref="B54:B56"/>
    <mergeCell ref="C40:C41"/>
    <mergeCell ref="A34:A44"/>
    <mergeCell ref="B34:B44"/>
    <mergeCell ref="C64:C65"/>
    <mergeCell ref="C83:C84"/>
    <mergeCell ref="C76:C77"/>
    <mergeCell ref="B72:B85"/>
    <mergeCell ref="A72:A85"/>
    <mergeCell ref="C78:C82"/>
    <mergeCell ref="C73:C7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c82bf6-0efe-4f7c-a8c5-9b63a28a2e90">
      <Terms xmlns="http://schemas.microsoft.com/office/infopath/2007/PartnerControls"/>
    </lcf76f155ced4ddcb4097134ff3c332f>
    <TaxCatchAll xmlns="3db4f98a-eb2c-452f-8824-97742e74579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BB707141918449AB2FD3C6BFBCE517" ma:contentTypeVersion="15" ma:contentTypeDescription="Crear nuevo documento." ma:contentTypeScope="" ma:versionID="b2510d90bc269f82aa9561f8186a30ce">
  <xsd:schema xmlns:xsd="http://www.w3.org/2001/XMLSchema" xmlns:xs="http://www.w3.org/2001/XMLSchema" xmlns:p="http://schemas.microsoft.com/office/2006/metadata/properties" xmlns:ns2="3db4f98a-eb2c-452f-8824-97742e745794" xmlns:ns3="46c82bf6-0efe-4f7c-a8c5-9b63a28a2e90" targetNamespace="http://schemas.microsoft.com/office/2006/metadata/properties" ma:root="true" ma:fieldsID="b2421d5ee34f222e607fbe6dcc86c788" ns2:_="" ns3:_="">
    <xsd:import namespace="3db4f98a-eb2c-452f-8824-97742e745794"/>
    <xsd:import namespace="46c82bf6-0efe-4f7c-a8c5-9b63a28a2e9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b4f98a-eb2c-452f-8824-97742e7457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23e2a0-9208-4e4e-b05c-22ffaacc31ee}" ma:internalName="TaxCatchAll" ma:showField="CatchAllData" ma:web="3db4f98a-eb2c-452f-8824-97742e7457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82bf6-0efe-4f7c-a8c5-9b63a28a2e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bc45cb4-c21a-49bb-988e-5b402dd8a9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B33E7E-2C6F-415A-94E1-DBD44DE291FF}">
  <ds:schemaRefs>
    <ds:schemaRef ds:uri="http://schemas.microsoft.com/office/2006/metadata/properties"/>
    <ds:schemaRef ds:uri="http://schemas.microsoft.com/office/infopath/2007/PartnerControls"/>
    <ds:schemaRef ds:uri="46c82bf6-0efe-4f7c-a8c5-9b63a28a2e90"/>
    <ds:schemaRef ds:uri="3db4f98a-eb2c-452f-8824-97742e745794"/>
  </ds:schemaRefs>
</ds:datastoreItem>
</file>

<file path=customXml/itemProps2.xml><?xml version="1.0" encoding="utf-8"?>
<ds:datastoreItem xmlns:ds="http://schemas.openxmlformats.org/officeDocument/2006/customXml" ds:itemID="{93A10470-B881-4161-8E9A-98ECE4522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27C7D7-FFAA-48ED-83B7-FD2D71E051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b4f98a-eb2c-452f-8824-97742e745794"/>
    <ds:schemaRef ds:uri="46c82bf6-0efe-4f7c-a8c5-9b63a28a2e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ENTREGADOS A SATISFACCION </vt:lpstr>
      <vt:lpstr>MEJORAMIENTOS EN EJECUCION </vt:lpstr>
      <vt:lpstr>MEJORAMIENTOS SIN INICIAR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David Castano Chiguasuque</cp:lastModifiedBy>
  <cp:revision/>
  <dcterms:created xsi:type="dcterms:W3CDTF">2025-02-27T14:20:06Z</dcterms:created>
  <dcterms:modified xsi:type="dcterms:W3CDTF">2025-03-06T16:19:15Z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0x010100AEBB707141918449AB2FD3C6BFBCE517</vt:lpwstr>
  </property>
  <property fmtid="{D5CDD505-2E9C-101B-9397-08002B2CF9AE}" pid="3" name="MediaServiceImageTags">
    <vt:lpwstr/>
  </property>
</Properties>
</file>