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mjramirez\Downloads\"/>
    </mc:Choice>
  </mc:AlternateContent>
  <xr:revisionPtr revIDLastSave="0" documentId="13_ncr:1_{27E8F64E-0EE6-45C1-9A87-F883E3FCA2A7}" xr6:coauthVersionLast="47" xr6:coauthVersionMax="47" xr10:uidLastSave="{00000000-0000-0000-0000-000000000000}"/>
  <bookViews>
    <workbookView xWindow="-120" yWindow="-120" windowWidth="29040" windowHeight="15840" activeTab="2" xr2:uid="{64C02264-AE6A-1C4F-9F21-F13388FB6CA8}"/>
  </bookViews>
  <sheets>
    <sheet name="Beneficiarios PG 2022" sheetId="1" r:id="rId1"/>
    <sheet name="Beneficiarios PG 2023" sheetId="3" r:id="rId2"/>
    <sheet name="Beneficiarios PG 2024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1" l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3" i="1"/>
  <c r="J3" i="1" s="1"/>
  <c r="H67" i="1" l="1"/>
  <c r="J67" i="1" s="1"/>
  <c r="E12" i="1" l="1"/>
  <c r="E14" i="1"/>
  <c r="E15" i="1"/>
  <c r="E20" i="1"/>
  <c r="E22" i="1"/>
  <c r="E23" i="1"/>
  <c r="E30" i="1"/>
  <c r="E31" i="1"/>
  <c r="E36" i="1"/>
  <c r="E38" i="1"/>
  <c r="E39" i="1"/>
  <c r="E44" i="1"/>
  <c r="E46" i="1"/>
  <c r="E47" i="1"/>
  <c r="E52" i="1"/>
  <c r="E54" i="1"/>
  <c r="E55" i="1"/>
  <c r="E60" i="1"/>
  <c r="E62" i="1"/>
  <c r="E63" i="1"/>
  <c r="D67" i="1"/>
  <c r="E66" i="1"/>
  <c r="E65" i="1"/>
  <c r="E64" i="1"/>
  <c r="E61" i="1"/>
  <c r="E59" i="1"/>
  <c r="E58" i="1"/>
  <c r="E57" i="1"/>
  <c r="E56" i="1"/>
  <c r="E53" i="1"/>
  <c r="E51" i="1"/>
  <c r="E50" i="1"/>
  <c r="E49" i="1"/>
  <c r="E48" i="1"/>
  <c r="E45" i="1"/>
  <c r="E43" i="1"/>
  <c r="E42" i="1"/>
  <c r="E41" i="1"/>
  <c r="E40" i="1"/>
  <c r="E37" i="1"/>
  <c r="E35" i="1"/>
  <c r="E34" i="1"/>
  <c r="E33" i="1"/>
  <c r="E32" i="1"/>
  <c r="E29" i="1"/>
  <c r="E28" i="1"/>
  <c r="E27" i="1"/>
  <c r="E26" i="1"/>
  <c r="E25" i="1"/>
  <c r="E24" i="1"/>
  <c r="E21" i="1"/>
  <c r="E19" i="1"/>
  <c r="E18" i="1"/>
  <c r="E17" i="1"/>
  <c r="E16" i="1"/>
  <c r="E13" i="1"/>
  <c r="E11" i="1"/>
  <c r="E10" i="1"/>
  <c r="E9" i="1"/>
  <c r="E8" i="1"/>
  <c r="E7" i="1"/>
  <c r="E6" i="1"/>
  <c r="E5" i="1"/>
  <c r="E4" i="1"/>
  <c r="C67" i="1" l="1"/>
  <c r="E67" i="1" s="1"/>
  <c r="E3" i="1"/>
</calcChain>
</file>

<file path=xl/sharedStrings.xml><?xml version="1.0" encoding="utf-8"?>
<sst xmlns="http://schemas.openxmlformats.org/spreadsheetml/2006/main" count="231" uniqueCount="96">
  <si>
    <t>IES_PADRE</t>
  </si>
  <si>
    <t>IES_NOMBRE</t>
  </si>
  <si>
    <t>2022-1</t>
  </si>
  <si>
    <t>2022-2</t>
  </si>
  <si>
    <t>TOTAL BENEFICIARIOS</t>
  </si>
  <si>
    <t>UNIVERSIDAD NACIONAL DE COLOMBIA</t>
  </si>
  <si>
    <t>UNIVERSIDAD PEDAGOGICA NACIONAL</t>
  </si>
  <si>
    <t>UNIVERSIDAD PEDAGOGICA Y TECNOLOGICA DE COLOMBIA - UPTC</t>
  </si>
  <si>
    <t>UNIVERSIDAD DEL CAUCA</t>
  </si>
  <si>
    <t>UNIVERSIDAD TECNOLOGICA DE PEREIRA - UTP</t>
  </si>
  <si>
    <t>UNIVERSIDAD DE CALDAS</t>
  </si>
  <si>
    <t>UNIVERSIDAD DE CORDOBA</t>
  </si>
  <si>
    <t>UNIVERSIDAD SURCOLOMBIANA</t>
  </si>
  <si>
    <t>UNIVERSIDAD DE LA AMAZONIA</t>
  </si>
  <si>
    <t>UNIVERSIDAD MILITAR-NUEVA GRANADA</t>
  </si>
  <si>
    <t>UNIVERSIDAD TECNOLOGICA DEL CHOCO-DIEGO LUIS CORDOBA</t>
  </si>
  <si>
    <t>UNIVERSIDAD DE LOS LLANOS</t>
  </si>
  <si>
    <t>UNIVERSIDAD POPULAR DEL CESAR</t>
  </si>
  <si>
    <t>UNIVERSIDAD-COLEGIO MAYOR DE CUNDINAMARCA</t>
  </si>
  <si>
    <t>UNIVERSIDAD DEL PACIFICO</t>
  </si>
  <si>
    <t>UNIVERSIDAD DE ANTIOQUIA</t>
  </si>
  <si>
    <t>UNIVERSIDAD DEL ATLANTICO</t>
  </si>
  <si>
    <t>UNIVERSIDAD DEL VALLE</t>
  </si>
  <si>
    <t>UNIVERSIDAD INDUSTRIAL DE SANTANDER</t>
  </si>
  <si>
    <t>UNIVERSIDAD DE CARTAGENA</t>
  </si>
  <si>
    <t>UNIVERSIDAD DE NARIÑO</t>
  </si>
  <si>
    <t>UNIVERSIDAD DEL TOLIMA</t>
  </si>
  <si>
    <t>UNIVERSIDAD DEL QUINDIO</t>
  </si>
  <si>
    <t>UNIVERSIDAD FRANCISCO DE PAULA SANTANDER</t>
  </si>
  <si>
    <t>UNIVERSIDAD DE PAMPLONA</t>
  </si>
  <si>
    <t>UNIVERSIDAD DEL MAGDALENA - UNIMAGDALENA</t>
  </si>
  <si>
    <t>UNIVERSIDAD DE CUNDINAMARCA-UDEC</t>
  </si>
  <si>
    <t>UNIVERSIDAD DE SUCRE</t>
  </si>
  <si>
    <t>UNIVERSIDAD DE LA GUAJIRA</t>
  </si>
  <si>
    <t>UNIVERSIDAD DISTRITAL-FRANCISCO JOSE DE CALDAS</t>
  </si>
  <si>
    <t>UNIVERSIDAD NACIONAL ABIERTA Y A DISTANCIA UNAD</t>
  </si>
  <si>
    <t>COLEGIO MAYOR DE ANTIOQUIA</t>
  </si>
  <si>
    <t>ESCUELA NACIONAL DEL DEPORTE</t>
  </si>
  <si>
    <t>INSTITUTO DEPARTAMENTAL DE BELLAS ARTES</t>
  </si>
  <si>
    <t>INSTITUTO UNIVERSITARIO DE LA PAZ</t>
  </si>
  <si>
    <t>CONSERVATORIO DEL TOLIMA</t>
  </si>
  <si>
    <t>POLITECNICO COLOMBIANO JAIME ISAZA CADAVID</t>
  </si>
  <si>
    <t>INSTITUCION UNIVERSITARIA BELLAS ARTES Y CIENCIAS DE BOLIVAR</t>
  </si>
  <si>
    <t>UNIDAD CENTRAL DEL VALLE DEL CAUCA</t>
  </si>
  <si>
    <t>INSTITUCION UNIVERSITARIA DE ENVIGADO</t>
  </si>
  <si>
    <t>UNIVERSIDAD INTERNACIONAL DEL TRÓPICO AMERICANO</t>
  </si>
  <si>
    <t>INSTITUTO SUPERIOR DE EDUCACION RURAL-ISER-</t>
  </si>
  <si>
    <t>INSTITUCIÓN UNIVERSITARIA MAYOR DE CARTAGENA</t>
  </si>
  <si>
    <t>COLEGIO MAYOR DEL CAUCA</t>
  </si>
  <si>
    <t>INSTITUCIÓN UNIVERSITARIA PASCUAL BRAVO</t>
  </si>
  <si>
    <t>INSTITUTO TECNOLOGICO DEL PUTUMAYO</t>
  </si>
  <si>
    <t>INSTITUCIÓN UNIVERSITARIA DE BARRANQUILLA - IUB</t>
  </si>
  <si>
    <t>UNIDADES TECNOLOGICAS DE SANTANDER</t>
  </si>
  <si>
    <t>TECNOLOGICO DE ANTIOQUIA</t>
  </si>
  <si>
    <t>INSTITUCION UNIVERSITARIA ANTONIO JOSE CAMACHO</t>
  </si>
  <si>
    <t>INSTITUTO TECNOLOGICO METROPOLITANO</t>
  </si>
  <si>
    <t>TECNOLÓGICO DE ARTES DÉBORA ARANGO INSTITUCIÓN REDEFINIDA</t>
  </si>
  <si>
    <t>INSTITUTO DE EDUCACION TECNICA PROFESIONAL DE ROLDANILLO</t>
  </si>
  <si>
    <t>INSTITUTO NACIONAL DE FORMACION TECNICA PROFESIONAL DE SAN JUAN DEL CESAR</t>
  </si>
  <si>
    <t>INSTITUTO NACIONAL DE FORMACION TECNICA PROFESIONAL DE SAN ANDRES</t>
  </si>
  <si>
    <t>UNIDAD TÉCNICA PARA EL DESARROLLO PROFESIONAL - UTEDÉ</t>
  </si>
  <si>
    <t>ESCUELA TECNOLOGICA INSTITUTO TECNICO CENTRAL</t>
  </si>
  <si>
    <t>INSTITUTO TECNICO NACIONAL DE COMERCIO SIMON RODRIGUEZ - INTENALCO</t>
  </si>
  <si>
    <t>INSTITUTO TOLIMENSE DE FORMACION TECNICA PROFESIONAL</t>
  </si>
  <si>
    <t>INSTITUTO NACIONAL DE FORMACION TECNICA PROFESIONAL - HUMBERTO VELASQUEZ GARCIA</t>
  </si>
  <si>
    <t>COLEGIO INTEGRADO NACIONAL ORIENTE DE CALDAS - IES CINOC</t>
  </si>
  <si>
    <t>INSTITUCION UNIVERSITARIA DIGITAL DE ANTIOQUIA -IU. DIGITAL</t>
  </si>
  <si>
    <t>UNIVERSIDAD AUTÓNOMA INDÍGENA INTERCULTURAL - UAIIN</t>
  </si>
  <si>
    <t>TOTAL</t>
  </si>
  <si>
    <t>VALOR RECONOCIDO</t>
  </si>
  <si>
    <t>TOTAL MATRÍCULA</t>
  </si>
  <si>
    <t>% DE ESTUDIANTES CUBIERTOS</t>
  </si>
  <si>
    <t>EJECUCIÓN</t>
  </si>
  <si>
    <t>NOMBRE_IES</t>
  </si>
  <si>
    <t>INSTITUTO NACIONAL DE FORMACION TECNICA PROFESIONAL DE SAN ANDRES Y PROVIDENCIA - INFOTEP</t>
  </si>
  <si>
    <t>UNIVERSIDAD INTERNACIONAL DEL TRÓPICO AMERICANO - UNITRÓPICO</t>
  </si>
  <si>
    <t xml:space="preserve">Total </t>
  </si>
  <si>
    <t>Ejecución 2023-1</t>
  </si>
  <si>
    <t>Ejecución 2023-2</t>
  </si>
  <si>
    <t>Ejecución 2024-1</t>
  </si>
  <si>
    <t xml:space="preserve"> Total beneficiarios 2023-1  </t>
  </si>
  <si>
    <t xml:space="preserve"> Total beneficiarios 2023-2 </t>
  </si>
  <si>
    <t xml:space="preserve"> Total beneficiarios 2024-1 </t>
  </si>
  <si>
    <t xml:space="preserve"> Total matrícula 2023-1 </t>
  </si>
  <si>
    <t>% beneficiarios 2023-1</t>
  </si>
  <si>
    <t xml:space="preserve"> Total matrícula 2023-2 </t>
  </si>
  <si>
    <t>% beneficiarios 2023-2</t>
  </si>
  <si>
    <t xml:space="preserve"> Total matrícula 2024-1  </t>
  </si>
  <si>
    <t>% beneficiarios 2024-1</t>
  </si>
  <si>
    <t xml:space="preserve"> Sin datos </t>
  </si>
  <si>
    <t xml:space="preserve"> Sin datos  </t>
  </si>
  <si>
    <t>Total beneficiarios 2024-2</t>
  </si>
  <si>
    <t>Total Matrícula financiada 2023-1</t>
  </si>
  <si>
    <t>Total Matrícula financiada 2023-2</t>
  </si>
  <si>
    <t>Total Matrícula financiada 2024-1</t>
  </si>
  <si>
    <t>Total Matrícula financiada 2024-2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</si>
</sst>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_-;_-@_-"/>
    <numFmt numFmtId="167" formatCode="_-* #,##0_-;\-* #,##0_-;_-* &quot;-&quot;_-;_-@_-"/>
    <numFmt numFmtId="168" formatCode="_-&quot;$&quot;\ * #,##0.00_-;\-&quot;$&quot;\ * #,##0.00_-;_-&quot;$&quot;\ * &quot;-&quot;??_-;_-@_-"/>
  </numFmts>
  <fonts count="20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scheme val="minor"/>
    </font>
    <font>
      <b/>
      <sz val="12"/>
      <color theme="1"/>
      <name val="Aptos Narrow"/>
      <scheme val="minor"/>
    </font>
    <font>
      <sz val="9"/>
      <color rgb="FFFFFFFF"/>
      <name val="Calibri"/>
      <family val="2"/>
    </font>
    <font>
      <sz val="9"/>
      <color rgb="FF000000"/>
      <name val="Aptos Narrow"/>
      <family val="2"/>
    </font>
    <font>
      <sz val="9"/>
      <color rgb="FFFFFFFF"/>
      <name val="Aptos Narrow"/>
      <family val="2"/>
    </font>
    <font>
      <sz val="7.5"/>
      <color rgb="FFFFFFFF"/>
      <name val="Verdana"/>
      <family val="2"/>
    </font>
    <font>
      <sz val="7.5"/>
      <color rgb="FF000000"/>
      <name val="Verdana"/>
      <family val="2"/>
    </font>
    <font>
      <b/>
      <sz val="8"/>
      <color rgb="FFFFFFFF"/>
      <name val="Calibri"/>
      <family val="2"/>
    </font>
    <font>
      <sz val="8"/>
      <color rgb="FF000000"/>
      <name val="Aptos Narrow"/>
      <family val="2"/>
    </font>
    <font>
      <b/>
      <sz val="9"/>
      <color rgb="FFFFFFFF"/>
      <name val="Calibri"/>
      <family val="2"/>
    </font>
    <font>
      <sz val="11"/>
      <color indexed="8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sz val="8"/>
      <color rgb="FFFFFFFF"/>
      <name val="Calibri"/>
      <family val="2"/>
    </font>
    <font>
      <b/>
      <sz val="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5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164" fontId="3" fillId="0" borderId="0" xfId="1" applyNumberFormat="1" applyFont="1"/>
    <xf numFmtId="164" fontId="0" fillId="0" borderId="1" xfId="1" applyNumberFormat="1" applyFon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165" fontId="0" fillId="0" borderId="1" xfId="1" applyNumberFormat="1" applyFont="1" applyBorder="1"/>
    <xf numFmtId="165" fontId="5" fillId="0" borderId="0" xfId="1" applyNumberFormat="1" applyFont="1"/>
    <xf numFmtId="165" fontId="0" fillId="0" borderId="0" xfId="0" applyNumberFormat="1"/>
    <xf numFmtId="165" fontId="0" fillId="0" borderId="1" xfId="0" applyNumberFormat="1" applyBorder="1"/>
    <xf numFmtId="165" fontId="3" fillId="0" borderId="0" xfId="1" applyNumberFormat="1" applyFont="1"/>
    <xf numFmtId="0" fontId="4" fillId="2" borderId="0" xfId="0" applyFont="1" applyFill="1" applyAlignment="1">
      <alignment horizontal="center" vertical="center"/>
    </xf>
    <xf numFmtId="9" fontId="0" fillId="0" borderId="1" xfId="2" applyFont="1" applyBorder="1"/>
    <xf numFmtId="164" fontId="4" fillId="2" borderId="0" xfId="1" applyNumberFormat="1" applyFont="1" applyFill="1" applyAlignment="1">
      <alignment vertical="center"/>
    </xf>
    <xf numFmtId="164" fontId="4" fillId="2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/>
    <xf numFmtId="9" fontId="0" fillId="0" borderId="0" xfId="2" applyFont="1" applyBorder="1"/>
    <xf numFmtId="165" fontId="0" fillId="0" borderId="0" xfId="1" applyNumberFormat="1" applyFont="1" applyBorder="1"/>
    <xf numFmtId="0" fontId="4" fillId="2" borderId="3" xfId="0" applyFont="1" applyFill="1" applyBorder="1" applyAlignment="1">
      <alignment horizontal="center" vertical="center"/>
    </xf>
    <xf numFmtId="164" fontId="0" fillId="0" borderId="3" xfId="1" applyNumberFormat="1" applyFont="1" applyBorder="1"/>
    <xf numFmtId="164" fontId="0" fillId="0" borderId="2" xfId="1" applyNumberFormat="1" applyFont="1" applyBorder="1"/>
    <xf numFmtId="164" fontId="4" fillId="2" borderId="4" xfId="1" applyNumberFormat="1" applyFont="1" applyFill="1" applyBorder="1" applyAlignment="1">
      <alignment horizontal="center" vertical="center"/>
    </xf>
    <xf numFmtId="9" fontId="0" fillId="0" borderId="4" xfId="2" applyFont="1" applyBorder="1"/>
    <xf numFmtId="9" fontId="0" fillId="0" borderId="5" xfId="2" applyFont="1" applyBorder="1"/>
    <xf numFmtId="165" fontId="6" fillId="0" borderId="0" xfId="1" applyNumberFormat="1" applyFont="1"/>
    <xf numFmtId="0" fontId="7" fillId="3" borderId="6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 wrapText="1"/>
    </xf>
    <xf numFmtId="3" fontId="9" fillId="3" borderId="0" xfId="0" applyNumberFormat="1" applyFont="1" applyFill="1" applyAlignment="1">
      <alignment horizontal="right" vertical="center"/>
    </xf>
    <xf numFmtId="0" fontId="10" fillId="3" borderId="7" xfId="0" applyFont="1" applyFill="1" applyBorder="1" applyAlignment="1">
      <alignment horizontal="justify" vertical="center" wrapText="1"/>
    </xf>
    <xf numFmtId="9" fontId="11" fillId="0" borderId="9" xfId="0" applyNumberFormat="1" applyFont="1" applyBorder="1" applyAlignment="1">
      <alignment horizontal="justify" vertical="center"/>
    </xf>
    <xf numFmtId="0" fontId="8" fillId="0" borderId="9" xfId="0" applyFont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/>
    </xf>
    <xf numFmtId="3" fontId="13" fillId="0" borderId="9" xfId="0" applyNumberFormat="1" applyFont="1" applyBorder="1" applyAlignment="1">
      <alignment vertical="center"/>
    </xf>
    <xf numFmtId="3" fontId="12" fillId="3" borderId="9" xfId="0" applyNumberFormat="1" applyFont="1" applyFill="1" applyBorder="1" applyAlignment="1">
      <alignment horizontal="center" vertical="center"/>
    </xf>
    <xf numFmtId="9" fontId="12" fillId="3" borderId="9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3" fontId="13" fillId="0" borderId="8" xfId="0" applyNumberFormat="1" applyFont="1" applyBorder="1" applyAlignment="1">
      <alignment vertical="center"/>
    </xf>
    <xf numFmtId="3" fontId="12" fillId="3" borderId="8" xfId="0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vertical="center" wrapText="1"/>
    </xf>
    <xf numFmtId="3" fontId="14" fillId="3" borderId="9" xfId="0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9" fontId="0" fillId="0" borderId="0" xfId="2" applyFont="1"/>
    <xf numFmtId="9" fontId="0" fillId="0" borderId="0" xfId="2" applyFont="1" applyFill="1" applyBorder="1"/>
    <xf numFmtId="0" fontId="4" fillId="2" borderId="0" xfId="0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5" fontId="17" fillId="3" borderId="0" xfId="3" applyNumberFormat="1" applyFont="1" applyFill="1" applyAlignment="1">
      <alignment horizontal="center"/>
    </xf>
    <xf numFmtId="9" fontId="13" fillId="0" borderId="11" xfId="0" applyNumberFormat="1" applyFont="1" applyBorder="1" applyAlignment="1">
      <alignment horizontal="right" vertical="center"/>
    </xf>
    <xf numFmtId="165" fontId="16" fillId="0" borderId="10" xfId="0" applyNumberFormat="1" applyFont="1" applyBorder="1"/>
    <xf numFmtId="0" fontId="18" fillId="3" borderId="12" xfId="0" applyFont="1" applyFill="1" applyBorder="1" applyAlignment="1">
      <alignment horizontal="center" vertical="center" wrapText="1"/>
    </xf>
    <xf numFmtId="165" fontId="19" fillId="3" borderId="10" xfId="3" applyNumberFormat="1" applyFont="1" applyFill="1" applyBorder="1" applyAlignment="1">
      <alignment horizontal="center"/>
    </xf>
    <xf numFmtId="9" fontId="12" fillId="3" borderId="11" xfId="0" applyNumberFormat="1" applyFont="1" applyFill="1" applyBorder="1" applyAlignment="1">
      <alignment horizontal="center" vertical="center"/>
    </xf>
    <xf numFmtId="167" fontId="16" fillId="0" borderId="0" xfId="3" applyFont="1"/>
    <xf numFmtId="167" fontId="19" fillId="3" borderId="0" xfId="3" applyFont="1" applyFill="1" applyAlignment="1">
      <alignment horizontal="center"/>
    </xf>
    <xf numFmtId="167" fontId="16" fillId="0" borderId="10" xfId="3" applyFont="1" applyBorder="1"/>
    <xf numFmtId="167" fontId="16" fillId="0" borderId="10" xfId="3" applyFont="1" applyFill="1" applyBorder="1"/>
    <xf numFmtId="167" fontId="19" fillId="3" borderId="10" xfId="3" applyFont="1" applyFill="1" applyBorder="1" applyAlignment="1">
      <alignment horizontal="center"/>
    </xf>
    <xf numFmtId="0" fontId="16" fillId="0" borderId="0" xfId="0" applyFont="1"/>
    <xf numFmtId="167" fontId="0" fillId="0" borderId="0" xfId="0" applyNumberFormat="1"/>
    <xf numFmtId="165" fontId="0" fillId="0" borderId="0" xfId="0" applyNumberFormat="1"/>
  </cellXfs>
  <cellStyles count="8">
    <cellStyle name="Millares" xfId="1" builtinId="3"/>
    <cellStyle name="Millares [0] 2" xfId="3" xr:uid="{F5CF21A6-6D61-444C-AEAA-C06B8DCDCE33}"/>
    <cellStyle name="Moneda [0] 2" xfId="4" xr:uid="{7399EA9A-2686-4CC3-ADB9-B1C80282171E}"/>
    <cellStyle name="Moneda 2" xfId="6" xr:uid="{D54FEFB8-8478-4356-8338-ACAE751F98D3}"/>
    <cellStyle name="Normal" xfId="0" builtinId="0"/>
    <cellStyle name="Normal 2" xfId="5" xr:uid="{385981DF-D5E4-4007-BF34-B3E9D9DECB26}"/>
    <cellStyle name="Normal 3" xfId="7" xr:uid="{C7D95164-61E7-4B83-950C-2CAA3F87A132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blocastro/Downloads/Tablerodecontron_PACA_JFFR_20230731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D vs CI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DEDA-7344-3642-977D-727381399BAA}">
  <dimension ref="A1:L78"/>
  <sheetViews>
    <sheetView showGridLines="0" topLeftCell="C52" zoomScale="90" zoomScaleNormal="90" workbookViewId="0">
      <selection activeCell="F70" sqref="F70"/>
    </sheetView>
  </sheetViews>
  <sheetFormatPr baseColWidth="10" defaultRowHeight="15.75" x14ac:dyDescent="0.25"/>
  <cols>
    <col min="1" max="1" width="9.5" bestFit="1" customWidth="1"/>
    <col min="2" max="2" width="80.875" bestFit="1" customWidth="1"/>
    <col min="3" max="4" width="19.375" customWidth="1"/>
    <col min="5" max="5" width="26.625" bestFit="1" customWidth="1"/>
    <col min="6" max="9" width="19.375" customWidth="1"/>
    <col min="10" max="10" width="26.625" bestFit="1" customWidth="1"/>
    <col min="11" max="12" width="19.375" customWidth="1"/>
    <col min="15" max="15" width="21.625" bestFit="1" customWidth="1"/>
  </cols>
  <sheetData>
    <row r="1" spans="1:12" x14ac:dyDescent="0.25">
      <c r="A1" s="50" t="s">
        <v>0</v>
      </c>
      <c r="B1" s="50" t="s">
        <v>1</v>
      </c>
      <c r="C1" s="52" t="s">
        <v>2</v>
      </c>
      <c r="D1" s="50"/>
      <c r="E1" s="50"/>
      <c r="F1" s="50"/>
      <c r="G1" s="53"/>
      <c r="H1" s="51" t="s">
        <v>3</v>
      </c>
      <c r="I1" s="51"/>
      <c r="J1" s="51"/>
      <c r="K1" s="51"/>
      <c r="L1" s="51"/>
    </row>
    <row r="2" spans="1:12" x14ac:dyDescent="0.25">
      <c r="A2" s="50"/>
      <c r="B2" s="50"/>
      <c r="C2" s="22" t="s">
        <v>70</v>
      </c>
      <c r="D2" s="18" t="s">
        <v>4</v>
      </c>
      <c r="E2" s="18" t="s">
        <v>71</v>
      </c>
      <c r="F2" s="18" t="s">
        <v>69</v>
      </c>
      <c r="G2" s="25" t="s">
        <v>72</v>
      </c>
      <c r="H2" s="15" t="s">
        <v>70</v>
      </c>
      <c r="I2" s="17" t="s">
        <v>4</v>
      </c>
      <c r="J2" s="18" t="s">
        <v>71</v>
      </c>
      <c r="K2" s="17" t="s">
        <v>69</v>
      </c>
      <c r="L2" s="25" t="s">
        <v>72</v>
      </c>
    </row>
    <row r="3" spans="1:12" x14ac:dyDescent="0.25">
      <c r="A3" s="1">
        <v>1101</v>
      </c>
      <c r="B3" t="s">
        <v>5</v>
      </c>
      <c r="C3" s="23">
        <v>49472</v>
      </c>
      <c r="D3" s="19">
        <v>40469</v>
      </c>
      <c r="E3" s="20">
        <f>D3/C3</f>
        <v>0.81801827296248386</v>
      </c>
      <c r="F3" s="21">
        <v>23412080113</v>
      </c>
      <c r="G3" s="26">
        <v>1</v>
      </c>
      <c r="H3" s="2">
        <f>_xlfn.XLOOKUP(A3,'[1]CD vs CIA'!$C$7:$C$70,'[1]CD vs CIA'!$K$7:$K$70,0,0)</f>
        <v>0</v>
      </c>
      <c r="I3" s="3">
        <v>40855</v>
      </c>
      <c r="J3" s="20" t="e">
        <f>I3/H3</f>
        <v>#DIV/0!</v>
      </c>
      <c r="K3" s="12">
        <v>23593803695</v>
      </c>
      <c r="L3" s="26">
        <v>1</v>
      </c>
    </row>
    <row r="4" spans="1:12" x14ac:dyDescent="0.25">
      <c r="A4" s="1">
        <v>1105</v>
      </c>
      <c r="B4" t="s">
        <v>6</v>
      </c>
      <c r="C4" s="23">
        <v>8557</v>
      </c>
      <c r="D4" s="19">
        <v>8208</v>
      </c>
      <c r="E4" s="20">
        <f t="shared" ref="E4:E67" si="0">D4/C4</f>
        <v>0.95921467804136962</v>
      </c>
      <c r="F4" s="21">
        <v>5507829000</v>
      </c>
      <c r="G4" s="26">
        <v>1</v>
      </c>
      <c r="H4" s="2">
        <f>_xlfn.XLOOKUP(A4,'[1]CD vs CIA'!$C$7:$C$70,'[1]CD vs CIA'!$K$7:$K$70,0,0)</f>
        <v>0</v>
      </c>
      <c r="I4" s="3">
        <v>8000</v>
      </c>
      <c r="J4" s="20" t="e">
        <f t="shared" ref="J4:J67" si="1">I4/H4</f>
        <v>#DIV/0!</v>
      </c>
      <c r="K4" s="12">
        <v>5290014000</v>
      </c>
      <c r="L4" s="26">
        <v>1</v>
      </c>
    </row>
    <row r="5" spans="1:12" x14ac:dyDescent="0.25">
      <c r="A5" s="1">
        <v>1106</v>
      </c>
      <c r="B5" t="s">
        <v>7</v>
      </c>
      <c r="C5" s="23">
        <v>28389</v>
      </c>
      <c r="D5" s="19">
        <v>26032</v>
      </c>
      <c r="E5" s="20">
        <f t="shared" si="0"/>
        <v>0.91697488463841625</v>
      </c>
      <c r="F5" s="21">
        <v>14656111596</v>
      </c>
      <c r="G5" s="26">
        <v>1</v>
      </c>
      <c r="H5" s="2">
        <f>_xlfn.XLOOKUP(A5,'[1]CD vs CIA'!$C$7:$C$70,'[1]CD vs CIA'!$K$7:$K$70,0,0)</f>
        <v>0</v>
      </c>
      <c r="I5" s="3">
        <v>21706</v>
      </c>
      <c r="J5" s="20" t="e">
        <f t="shared" si="1"/>
        <v>#DIV/0!</v>
      </c>
      <c r="K5" s="12">
        <v>13817468400</v>
      </c>
      <c r="L5" s="26">
        <v>1</v>
      </c>
    </row>
    <row r="6" spans="1:12" x14ac:dyDescent="0.25">
      <c r="A6" s="1">
        <v>1110</v>
      </c>
      <c r="B6" t="s">
        <v>8</v>
      </c>
      <c r="C6" s="23">
        <v>16372</v>
      </c>
      <c r="D6" s="19">
        <v>14702</v>
      </c>
      <c r="E6" s="20">
        <f t="shared" si="0"/>
        <v>0.89799657952602008</v>
      </c>
      <c r="F6" s="21">
        <v>5455093077</v>
      </c>
      <c r="G6" s="26">
        <v>1</v>
      </c>
      <c r="H6" s="2">
        <f>_xlfn.XLOOKUP(A6,'[1]CD vs CIA'!$C$7:$C$70,'[1]CD vs CIA'!$K$7:$K$70,0,0)</f>
        <v>0</v>
      </c>
      <c r="I6" s="3">
        <v>12462</v>
      </c>
      <c r="J6" s="20" t="e">
        <f t="shared" si="1"/>
        <v>#DIV/0!</v>
      </c>
      <c r="K6" s="12">
        <v>4599562651</v>
      </c>
      <c r="L6" s="26">
        <v>1</v>
      </c>
    </row>
    <row r="7" spans="1:12" x14ac:dyDescent="0.25">
      <c r="A7" s="1">
        <v>1111</v>
      </c>
      <c r="B7" t="s">
        <v>9</v>
      </c>
      <c r="C7" s="23">
        <v>16062</v>
      </c>
      <c r="D7" s="19">
        <v>14344</v>
      </c>
      <c r="E7" s="20">
        <f t="shared" si="0"/>
        <v>0.89303947204582246</v>
      </c>
      <c r="F7" s="21">
        <v>12693042293</v>
      </c>
      <c r="G7" s="26">
        <v>1</v>
      </c>
      <c r="H7" s="2">
        <f>_xlfn.XLOOKUP(A7,'[1]CD vs CIA'!$C$7:$C$70,'[1]CD vs CIA'!$K$7:$K$70,0,0)</f>
        <v>0</v>
      </c>
      <c r="I7" s="3">
        <v>13656</v>
      </c>
      <c r="J7" s="20" t="e">
        <f t="shared" si="1"/>
        <v>#DIV/0!</v>
      </c>
      <c r="K7" s="12">
        <v>13446963555</v>
      </c>
      <c r="L7" s="26">
        <v>1</v>
      </c>
    </row>
    <row r="8" spans="1:12" x14ac:dyDescent="0.25">
      <c r="A8" s="1">
        <v>1112</v>
      </c>
      <c r="B8" t="s">
        <v>10</v>
      </c>
      <c r="C8" s="23">
        <v>12128</v>
      </c>
      <c r="D8" s="19">
        <v>10593</v>
      </c>
      <c r="E8" s="20">
        <f t="shared" si="0"/>
        <v>0.87343337730870707</v>
      </c>
      <c r="F8" s="21">
        <v>3764257187</v>
      </c>
      <c r="G8" s="26">
        <v>1</v>
      </c>
      <c r="H8" s="2">
        <f>_xlfn.XLOOKUP(A8,'[1]CD vs CIA'!$C$7:$C$70,'[1]CD vs CIA'!$K$7:$K$70,0,0)</f>
        <v>0</v>
      </c>
      <c r="I8" s="3">
        <v>10940</v>
      </c>
      <c r="J8" s="20" t="e">
        <f t="shared" si="1"/>
        <v>#DIV/0!</v>
      </c>
      <c r="K8" s="12">
        <v>4011557989</v>
      </c>
      <c r="L8" s="26">
        <v>1</v>
      </c>
    </row>
    <row r="9" spans="1:12" x14ac:dyDescent="0.25">
      <c r="A9" s="1">
        <v>1113</v>
      </c>
      <c r="B9" t="s">
        <v>11</v>
      </c>
      <c r="C9" s="23">
        <v>16440</v>
      </c>
      <c r="D9" s="19">
        <v>16055</v>
      </c>
      <c r="E9" s="20">
        <f t="shared" si="0"/>
        <v>0.97658150851581504</v>
      </c>
      <c r="F9" s="21">
        <v>6645602889</v>
      </c>
      <c r="G9" s="26">
        <v>1</v>
      </c>
      <c r="H9" s="2">
        <f>_xlfn.XLOOKUP(A9,'[1]CD vs CIA'!$C$7:$C$70,'[1]CD vs CIA'!$K$7:$K$70,0,0)</f>
        <v>0</v>
      </c>
      <c r="I9" s="3">
        <v>14829</v>
      </c>
      <c r="J9" s="20" t="e">
        <f t="shared" si="1"/>
        <v>#DIV/0!</v>
      </c>
      <c r="K9" s="12">
        <v>6502454541</v>
      </c>
      <c r="L9" s="26">
        <v>1</v>
      </c>
    </row>
    <row r="10" spans="1:12" x14ac:dyDescent="0.25">
      <c r="A10" s="1">
        <v>1114</v>
      </c>
      <c r="B10" t="s">
        <v>12</v>
      </c>
      <c r="C10" s="23">
        <v>13918</v>
      </c>
      <c r="D10" s="19">
        <v>12095</v>
      </c>
      <c r="E10" s="20">
        <f t="shared" si="0"/>
        <v>0.86901853714614163</v>
      </c>
      <c r="F10" s="21">
        <v>7569717057</v>
      </c>
      <c r="G10" s="26">
        <v>1</v>
      </c>
      <c r="H10" s="2">
        <f>_xlfn.XLOOKUP(A10,'[1]CD vs CIA'!$C$7:$C$70,'[1]CD vs CIA'!$K$7:$K$70,0,0)</f>
        <v>0</v>
      </c>
      <c r="I10" s="3">
        <v>11292</v>
      </c>
      <c r="J10" s="20" t="e">
        <f t="shared" si="1"/>
        <v>#DIV/0!</v>
      </c>
      <c r="K10" s="12">
        <v>7083374615</v>
      </c>
      <c r="L10" s="26">
        <v>1</v>
      </c>
    </row>
    <row r="11" spans="1:12" x14ac:dyDescent="0.25">
      <c r="A11" s="1">
        <v>1115</v>
      </c>
      <c r="B11" t="s">
        <v>13</v>
      </c>
      <c r="C11" s="23">
        <v>8901</v>
      </c>
      <c r="D11" s="19">
        <v>7907</v>
      </c>
      <c r="E11" s="20">
        <f t="shared" si="0"/>
        <v>0.88832715425233122</v>
      </c>
      <c r="F11" s="21">
        <v>6145149179</v>
      </c>
      <c r="G11" s="26">
        <v>1</v>
      </c>
      <c r="H11" s="2">
        <f>_xlfn.XLOOKUP(A11,'[1]CD vs CIA'!$C$7:$C$70,'[1]CD vs CIA'!$K$7:$K$70,0,0)</f>
        <v>0</v>
      </c>
      <c r="I11" s="3">
        <v>6715</v>
      </c>
      <c r="J11" s="20" t="e">
        <f t="shared" si="1"/>
        <v>#DIV/0!</v>
      </c>
      <c r="K11" s="12">
        <v>5396295000</v>
      </c>
      <c r="L11" s="26">
        <v>1</v>
      </c>
    </row>
    <row r="12" spans="1:12" x14ac:dyDescent="0.25">
      <c r="A12" s="1">
        <v>1117</v>
      </c>
      <c r="B12" t="s">
        <v>14</v>
      </c>
      <c r="C12" s="23">
        <v>16509</v>
      </c>
      <c r="D12" s="19">
        <v>13953</v>
      </c>
      <c r="E12" s="20">
        <f t="shared" si="0"/>
        <v>0.84517535889514805</v>
      </c>
      <c r="F12" s="21">
        <v>58555326844</v>
      </c>
      <c r="G12" s="26">
        <v>1</v>
      </c>
      <c r="H12" s="2">
        <f>_xlfn.XLOOKUP(A12,'[1]CD vs CIA'!$C$7:$C$70,'[1]CD vs CIA'!$K$7:$K$70,0,0)</f>
        <v>0</v>
      </c>
      <c r="I12" s="3">
        <v>13748</v>
      </c>
      <c r="J12" s="20" t="e">
        <f t="shared" si="1"/>
        <v>#DIV/0!</v>
      </c>
      <c r="K12" s="12">
        <v>58579439058</v>
      </c>
      <c r="L12" s="26">
        <v>1</v>
      </c>
    </row>
    <row r="13" spans="1:12" x14ac:dyDescent="0.25">
      <c r="A13" s="1">
        <v>1118</v>
      </c>
      <c r="B13" t="s">
        <v>15</v>
      </c>
      <c r="C13" s="23">
        <v>14268</v>
      </c>
      <c r="D13" s="19">
        <v>12867</v>
      </c>
      <c r="E13" s="20">
        <f t="shared" si="0"/>
        <v>0.90180824222035327</v>
      </c>
      <c r="F13" s="21">
        <v>11084951900</v>
      </c>
      <c r="G13" s="26">
        <v>1</v>
      </c>
      <c r="H13" s="2">
        <f>_xlfn.XLOOKUP(A13,'[1]CD vs CIA'!$C$7:$C$70,'[1]CD vs CIA'!$K$7:$K$70,0,0)</f>
        <v>0</v>
      </c>
      <c r="I13" s="3">
        <v>13255</v>
      </c>
      <c r="J13" s="20" t="e">
        <f t="shared" si="1"/>
        <v>#DIV/0!</v>
      </c>
      <c r="K13" s="12">
        <v>11479487560</v>
      </c>
      <c r="L13" s="26">
        <v>1</v>
      </c>
    </row>
    <row r="14" spans="1:12" x14ac:dyDescent="0.25">
      <c r="A14" s="1">
        <v>1119</v>
      </c>
      <c r="B14" t="s">
        <v>16</v>
      </c>
      <c r="C14" s="23">
        <v>6410</v>
      </c>
      <c r="D14" s="19">
        <v>5633</v>
      </c>
      <c r="E14" s="20">
        <f t="shared" si="0"/>
        <v>0.878783151326053</v>
      </c>
      <c r="F14" s="21">
        <v>3739997165</v>
      </c>
      <c r="G14" s="26">
        <v>1</v>
      </c>
      <c r="H14" s="2">
        <f>_xlfn.XLOOKUP(A14,'[1]CD vs CIA'!$C$7:$C$70,'[1]CD vs CIA'!$K$7:$K$70,0,0)</f>
        <v>0</v>
      </c>
      <c r="I14" s="3">
        <v>5647</v>
      </c>
      <c r="J14" s="20" t="e">
        <f t="shared" si="1"/>
        <v>#DIV/0!</v>
      </c>
      <c r="K14" s="12">
        <v>3795932709</v>
      </c>
      <c r="L14" s="26">
        <v>1</v>
      </c>
    </row>
    <row r="15" spans="1:12" x14ac:dyDescent="0.25">
      <c r="A15" s="1">
        <v>1120</v>
      </c>
      <c r="B15" t="s">
        <v>17</v>
      </c>
      <c r="C15" s="23">
        <v>16590</v>
      </c>
      <c r="D15" s="19">
        <v>15015</v>
      </c>
      <c r="E15" s="20">
        <f t="shared" si="0"/>
        <v>0.90506329113924056</v>
      </c>
      <c r="F15" s="21">
        <v>13352000000</v>
      </c>
      <c r="G15" s="26">
        <v>1</v>
      </c>
      <c r="H15" s="2">
        <f>_xlfn.XLOOKUP(A15,'[1]CD vs CIA'!$C$7:$C$70,'[1]CD vs CIA'!$K$7:$K$70,0,0)</f>
        <v>0</v>
      </c>
      <c r="I15" s="3">
        <v>12110</v>
      </c>
      <c r="J15" s="20" t="e">
        <f t="shared" si="1"/>
        <v>#DIV/0!</v>
      </c>
      <c r="K15" s="12">
        <v>11216075326</v>
      </c>
      <c r="L15" s="26">
        <v>1</v>
      </c>
    </row>
    <row r="16" spans="1:12" x14ac:dyDescent="0.25">
      <c r="A16" s="1">
        <v>1121</v>
      </c>
      <c r="B16" t="s">
        <v>18</v>
      </c>
      <c r="C16" s="23">
        <v>6421</v>
      </c>
      <c r="D16" s="19">
        <v>6204</v>
      </c>
      <c r="E16" s="20">
        <f t="shared" si="0"/>
        <v>0.96620464102164771</v>
      </c>
      <c r="F16" s="21">
        <v>9464048000</v>
      </c>
      <c r="G16" s="26">
        <v>1</v>
      </c>
      <c r="H16" s="2">
        <f>_xlfn.XLOOKUP(A16,'[1]CD vs CIA'!$C$7:$C$70,'[1]CD vs CIA'!$K$7:$K$70,0,0)</f>
        <v>0</v>
      </c>
      <c r="I16" s="3">
        <v>6231</v>
      </c>
      <c r="J16" s="20" t="e">
        <f t="shared" si="1"/>
        <v>#DIV/0!</v>
      </c>
      <c r="K16" s="12">
        <v>9398151000</v>
      </c>
      <c r="L16" s="26">
        <v>1</v>
      </c>
    </row>
    <row r="17" spans="1:12" x14ac:dyDescent="0.25">
      <c r="A17" s="1">
        <v>1122</v>
      </c>
      <c r="B17" t="s">
        <v>19</v>
      </c>
      <c r="C17" s="23">
        <v>2642</v>
      </c>
      <c r="D17" s="19">
        <v>2561</v>
      </c>
      <c r="E17" s="20">
        <f t="shared" si="0"/>
        <v>0.96934140802422408</v>
      </c>
      <c r="F17" s="21">
        <v>609788550</v>
      </c>
      <c r="G17" s="26">
        <v>1</v>
      </c>
      <c r="H17" s="2">
        <f>_xlfn.XLOOKUP(A17,'[1]CD vs CIA'!$C$7:$C$70,'[1]CD vs CIA'!$K$7:$K$70,0,0)</f>
        <v>0</v>
      </c>
      <c r="I17" s="3">
        <v>2222</v>
      </c>
      <c r="J17" s="20" t="e">
        <f t="shared" si="1"/>
        <v>#DIV/0!</v>
      </c>
      <c r="K17" s="12">
        <v>442081700</v>
      </c>
      <c r="L17" s="26">
        <v>1</v>
      </c>
    </row>
    <row r="18" spans="1:12" x14ac:dyDescent="0.25">
      <c r="A18" s="1">
        <v>1201</v>
      </c>
      <c r="B18" t="s">
        <v>20</v>
      </c>
      <c r="C18" s="23">
        <v>34146</v>
      </c>
      <c r="D18" s="19">
        <v>28699</v>
      </c>
      <c r="E18" s="20">
        <f t="shared" si="0"/>
        <v>0.84047911907690509</v>
      </c>
      <c r="F18" s="21">
        <v>9762248300</v>
      </c>
      <c r="G18" s="26">
        <v>1</v>
      </c>
      <c r="H18" s="2">
        <f>_xlfn.XLOOKUP(A18,'[1]CD vs CIA'!$C$7:$C$70,'[1]CD vs CIA'!$K$7:$K$70,0,0)</f>
        <v>0</v>
      </c>
      <c r="I18" s="3">
        <v>17933</v>
      </c>
      <c r="J18" s="20" t="e">
        <f t="shared" si="1"/>
        <v>#DIV/0!</v>
      </c>
      <c r="K18" s="12">
        <v>5751645545</v>
      </c>
      <c r="L18" s="26">
        <v>1</v>
      </c>
    </row>
    <row r="19" spans="1:12" x14ac:dyDescent="0.25">
      <c r="A19" s="1">
        <v>1202</v>
      </c>
      <c r="B19" t="s">
        <v>21</v>
      </c>
      <c r="C19" s="23">
        <v>22279</v>
      </c>
      <c r="D19" s="19">
        <v>20239</v>
      </c>
      <c r="E19" s="20">
        <f t="shared" si="0"/>
        <v>0.90843395125454462</v>
      </c>
      <c r="F19" s="21">
        <v>5600630192</v>
      </c>
      <c r="G19" s="26">
        <v>1</v>
      </c>
      <c r="H19" s="2">
        <f>_xlfn.XLOOKUP(A19,'[1]CD vs CIA'!$C$7:$C$70,'[1]CD vs CIA'!$K$7:$K$70,0,0)</f>
        <v>0</v>
      </c>
      <c r="I19" s="3">
        <v>18824</v>
      </c>
      <c r="J19" s="20" t="e">
        <f t="shared" si="1"/>
        <v>#DIV/0!</v>
      </c>
      <c r="K19" s="12">
        <v>5268000000</v>
      </c>
      <c r="L19" s="26">
        <v>1</v>
      </c>
    </row>
    <row r="20" spans="1:12" x14ac:dyDescent="0.25">
      <c r="A20" s="1">
        <v>1203</v>
      </c>
      <c r="B20" t="s">
        <v>22</v>
      </c>
      <c r="C20" s="23">
        <v>31061</v>
      </c>
      <c r="D20" s="19">
        <v>26930</v>
      </c>
      <c r="E20" s="20">
        <f t="shared" si="0"/>
        <v>0.86700363800264002</v>
      </c>
      <c r="F20" s="21">
        <v>8668998921</v>
      </c>
      <c r="G20" s="26">
        <v>1</v>
      </c>
      <c r="H20" s="2">
        <f>_xlfn.XLOOKUP(A20,'[1]CD vs CIA'!$C$7:$C$70,'[1]CD vs CIA'!$K$7:$K$70,0,0)</f>
        <v>0</v>
      </c>
      <c r="I20" s="3">
        <v>24824</v>
      </c>
      <c r="J20" s="20" t="e">
        <f t="shared" si="1"/>
        <v>#DIV/0!</v>
      </c>
      <c r="K20" s="12">
        <v>8962112150</v>
      </c>
      <c r="L20" s="26">
        <v>1</v>
      </c>
    </row>
    <row r="21" spans="1:12" x14ac:dyDescent="0.25">
      <c r="A21" s="1">
        <v>1204</v>
      </c>
      <c r="B21" t="s">
        <v>23</v>
      </c>
      <c r="C21" s="23">
        <v>20405</v>
      </c>
      <c r="D21" s="19">
        <v>16836</v>
      </c>
      <c r="E21" s="20">
        <f t="shared" si="0"/>
        <v>0.82509188924283261</v>
      </c>
      <c r="F21" s="21">
        <v>14332977891</v>
      </c>
      <c r="G21" s="26">
        <v>1</v>
      </c>
      <c r="H21" s="2">
        <f>_xlfn.XLOOKUP(A21,'[1]CD vs CIA'!$C$7:$C$70,'[1]CD vs CIA'!$K$7:$K$70,0,0)</f>
        <v>0</v>
      </c>
      <c r="I21" s="3">
        <v>16864</v>
      </c>
      <c r="J21" s="20" t="e">
        <f t="shared" si="1"/>
        <v>#DIV/0!</v>
      </c>
      <c r="K21" s="12">
        <v>14496799125</v>
      </c>
      <c r="L21" s="26">
        <v>1</v>
      </c>
    </row>
    <row r="22" spans="1:12" x14ac:dyDescent="0.25">
      <c r="A22" s="1">
        <v>1205</v>
      </c>
      <c r="B22" t="s">
        <v>24</v>
      </c>
      <c r="C22" s="23">
        <v>20253</v>
      </c>
      <c r="D22" s="19">
        <v>19115</v>
      </c>
      <c r="E22" s="20">
        <f t="shared" si="0"/>
        <v>0.94381079346269692</v>
      </c>
      <c r="F22" s="21">
        <v>10254115052</v>
      </c>
      <c r="G22" s="26">
        <v>1</v>
      </c>
      <c r="H22" s="2">
        <f>_xlfn.XLOOKUP(A22,'[1]CD vs CIA'!$C$7:$C$70,'[1]CD vs CIA'!$K$7:$K$70,0,0)</f>
        <v>0</v>
      </c>
      <c r="I22" s="3">
        <v>19044</v>
      </c>
      <c r="J22" s="20" t="e">
        <f t="shared" si="1"/>
        <v>#DIV/0!</v>
      </c>
      <c r="K22" s="12">
        <v>11760147072</v>
      </c>
      <c r="L22" s="26">
        <v>1</v>
      </c>
    </row>
    <row r="23" spans="1:12" x14ac:dyDescent="0.25">
      <c r="A23" s="1">
        <v>1206</v>
      </c>
      <c r="B23" t="s">
        <v>25</v>
      </c>
      <c r="C23" s="23">
        <v>13921</v>
      </c>
      <c r="D23" s="19">
        <v>13083</v>
      </c>
      <c r="E23" s="20">
        <f t="shared" si="0"/>
        <v>0.93980317505926303</v>
      </c>
      <c r="F23" s="21">
        <v>3543039841</v>
      </c>
      <c r="G23" s="26">
        <v>1</v>
      </c>
      <c r="H23" s="2">
        <f>_xlfn.XLOOKUP(A23,'[1]CD vs CIA'!$C$7:$C$70,'[1]CD vs CIA'!$K$7:$K$70,0,0)</f>
        <v>0</v>
      </c>
      <c r="I23" s="3">
        <v>9985</v>
      </c>
      <c r="J23" s="20" t="e">
        <f t="shared" si="1"/>
        <v>#DIV/0!</v>
      </c>
      <c r="K23" s="12">
        <v>3053115432</v>
      </c>
      <c r="L23" s="26">
        <v>1</v>
      </c>
    </row>
    <row r="24" spans="1:12" x14ac:dyDescent="0.25">
      <c r="A24" s="1">
        <v>1207</v>
      </c>
      <c r="B24" t="s">
        <v>26</v>
      </c>
      <c r="C24" s="23">
        <v>23362</v>
      </c>
      <c r="D24" s="19">
        <v>21729</v>
      </c>
      <c r="E24" s="20">
        <f t="shared" si="0"/>
        <v>0.93010016265730677</v>
      </c>
      <c r="F24" s="21">
        <v>13829951852</v>
      </c>
      <c r="G24" s="26">
        <v>1</v>
      </c>
      <c r="H24" s="2">
        <f>_xlfn.XLOOKUP(A24,'[1]CD vs CIA'!$C$7:$C$70,'[1]CD vs CIA'!$K$7:$K$70,0,0)</f>
        <v>0</v>
      </c>
      <c r="I24" s="3">
        <v>20637</v>
      </c>
      <c r="J24" s="20" t="e">
        <f t="shared" si="1"/>
        <v>#DIV/0!</v>
      </c>
      <c r="K24" s="12">
        <v>13756602320</v>
      </c>
      <c r="L24" s="26">
        <v>1</v>
      </c>
    </row>
    <row r="25" spans="1:12" x14ac:dyDescent="0.25">
      <c r="A25" s="1">
        <v>1208</v>
      </c>
      <c r="B25" t="s">
        <v>27</v>
      </c>
      <c r="C25" s="23">
        <v>17074</v>
      </c>
      <c r="D25" s="19">
        <v>14996</v>
      </c>
      <c r="E25" s="20">
        <f t="shared" si="0"/>
        <v>0.87829448283940492</v>
      </c>
      <c r="F25" s="21">
        <v>10775509175</v>
      </c>
      <c r="G25" s="26">
        <v>1</v>
      </c>
      <c r="H25" s="2">
        <f>_xlfn.XLOOKUP(A25,'[1]CD vs CIA'!$C$7:$C$70,'[1]CD vs CIA'!$K$7:$K$70,0,0)</f>
        <v>0</v>
      </c>
      <c r="I25" s="3">
        <v>14538</v>
      </c>
      <c r="J25" s="20" t="e">
        <f t="shared" si="1"/>
        <v>#DIV/0!</v>
      </c>
      <c r="K25" s="12">
        <v>10474970672</v>
      </c>
      <c r="L25" s="26">
        <v>1</v>
      </c>
    </row>
    <row r="26" spans="1:12" x14ac:dyDescent="0.25">
      <c r="A26" s="1">
        <v>1209</v>
      </c>
      <c r="B26" t="s">
        <v>28</v>
      </c>
      <c r="C26" s="23">
        <v>16940</v>
      </c>
      <c r="D26" s="19">
        <v>16389</v>
      </c>
      <c r="E26" s="20">
        <f t="shared" si="0"/>
        <v>0.96747343565525379</v>
      </c>
      <c r="F26" s="21">
        <v>13361124706</v>
      </c>
      <c r="G26" s="26">
        <v>1</v>
      </c>
      <c r="H26" s="2">
        <f>_xlfn.XLOOKUP(A26,'[1]CD vs CIA'!$C$7:$C$70,'[1]CD vs CIA'!$K$7:$K$70,0,0)</f>
        <v>0</v>
      </c>
      <c r="I26" s="3">
        <v>13976</v>
      </c>
      <c r="J26" s="20" t="e">
        <f t="shared" si="1"/>
        <v>#DIV/0!</v>
      </c>
      <c r="K26" s="12">
        <v>11446230250</v>
      </c>
      <c r="L26" s="26">
        <v>1</v>
      </c>
    </row>
    <row r="27" spans="1:12" x14ac:dyDescent="0.25">
      <c r="A27" s="1">
        <v>1210</v>
      </c>
      <c r="B27" t="s">
        <v>28</v>
      </c>
      <c r="C27" s="23">
        <v>5901</v>
      </c>
      <c r="D27" s="19">
        <v>5647</v>
      </c>
      <c r="E27" s="20">
        <f t="shared" si="0"/>
        <v>0.95695644805965085</v>
      </c>
      <c r="F27" s="21">
        <v>3060546490</v>
      </c>
      <c r="G27" s="26">
        <v>1</v>
      </c>
      <c r="H27" s="2">
        <f>_xlfn.XLOOKUP(A27,'[1]CD vs CIA'!$C$7:$C$70,'[1]CD vs CIA'!$K$7:$K$70,0,0)</f>
        <v>0</v>
      </c>
      <c r="I27" s="3">
        <v>4347</v>
      </c>
      <c r="J27" s="20" t="e">
        <f t="shared" si="1"/>
        <v>#DIV/0!</v>
      </c>
      <c r="K27" s="12">
        <v>2448828778</v>
      </c>
      <c r="L27" s="26">
        <v>1</v>
      </c>
    </row>
    <row r="28" spans="1:12" x14ac:dyDescent="0.25">
      <c r="A28" s="1">
        <v>1212</v>
      </c>
      <c r="B28" t="s">
        <v>29</v>
      </c>
      <c r="C28" s="23">
        <v>22154</v>
      </c>
      <c r="D28" s="19">
        <v>21516</v>
      </c>
      <c r="E28" s="20">
        <f t="shared" si="0"/>
        <v>0.97120158887785502</v>
      </c>
      <c r="F28" s="21">
        <v>21128021890</v>
      </c>
      <c r="G28" s="26">
        <v>1</v>
      </c>
      <c r="H28" s="2">
        <f>_xlfn.XLOOKUP(A28,'[1]CD vs CIA'!$C$7:$C$70,'[1]CD vs CIA'!$K$7:$K$70,0,0)</f>
        <v>0</v>
      </c>
      <c r="I28" s="3">
        <v>20642</v>
      </c>
      <c r="J28" s="20" t="e">
        <f t="shared" si="1"/>
        <v>#DIV/0!</v>
      </c>
      <c r="K28" s="12">
        <v>20719797018</v>
      </c>
      <c r="L28" s="26">
        <v>1</v>
      </c>
    </row>
    <row r="29" spans="1:12" x14ac:dyDescent="0.25">
      <c r="A29" s="1">
        <v>1213</v>
      </c>
      <c r="B29" t="s">
        <v>30</v>
      </c>
      <c r="C29" s="23">
        <v>24073</v>
      </c>
      <c r="D29" s="19">
        <v>22836</v>
      </c>
      <c r="E29" s="20">
        <f t="shared" si="0"/>
        <v>0.94861463049889916</v>
      </c>
      <c r="F29" s="21">
        <v>19955435606</v>
      </c>
      <c r="G29" s="26">
        <v>1</v>
      </c>
      <c r="H29" s="2">
        <f>_xlfn.XLOOKUP(A29,'[1]CD vs CIA'!$C$7:$C$70,'[1]CD vs CIA'!$K$7:$K$70,0,0)</f>
        <v>0</v>
      </c>
      <c r="I29" s="3">
        <v>20868</v>
      </c>
      <c r="J29" s="20" t="e">
        <f t="shared" si="1"/>
        <v>#DIV/0!</v>
      </c>
      <c r="K29" s="12">
        <v>20010349654</v>
      </c>
      <c r="L29" s="26">
        <v>1</v>
      </c>
    </row>
    <row r="30" spans="1:12" x14ac:dyDescent="0.25">
      <c r="A30" s="1">
        <v>1214</v>
      </c>
      <c r="B30" t="s">
        <v>31</v>
      </c>
      <c r="C30" s="23">
        <v>12768</v>
      </c>
      <c r="D30" s="19">
        <v>12265</v>
      </c>
      <c r="E30" s="20">
        <f t="shared" si="0"/>
        <v>0.96060463659147866</v>
      </c>
      <c r="F30" s="21">
        <v>10760238144</v>
      </c>
      <c r="G30" s="26">
        <v>1</v>
      </c>
      <c r="H30" s="2">
        <f>_xlfn.XLOOKUP(A30,'[1]CD vs CIA'!$C$7:$C$70,'[1]CD vs CIA'!$K$7:$K$70,0,0)</f>
        <v>0</v>
      </c>
      <c r="I30" s="3">
        <v>11288</v>
      </c>
      <c r="J30" s="20" t="e">
        <f t="shared" si="1"/>
        <v>#DIV/0!</v>
      </c>
      <c r="K30" s="12">
        <v>11025456000</v>
      </c>
      <c r="L30" s="26">
        <v>1</v>
      </c>
    </row>
    <row r="31" spans="1:12" x14ac:dyDescent="0.25">
      <c r="A31" s="1">
        <v>1217</v>
      </c>
      <c r="B31" t="s">
        <v>32</v>
      </c>
      <c r="C31" s="23">
        <v>6105</v>
      </c>
      <c r="D31" s="19">
        <v>5974</v>
      </c>
      <c r="E31" s="20">
        <f t="shared" si="0"/>
        <v>0.97854217854217851</v>
      </c>
      <c r="F31" s="21">
        <v>6095947500</v>
      </c>
      <c r="G31" s="26">
        <v>1</v>
      </c>
      <c r="H31" s="2">
        <f>_xlfn.XLOOKUP(A31,'[1]CD vs CIA'!$C$7:$C$70,'[1]CD vs CIA'!$K$7:$K$70,0,0)</f>
        <v>0</v>
      </c>
      <c r="I31" s="3">
        <v>5800</v>
      </c>
      <c r="J31" s="20" t="e">
        <f t="shared" si="1"/>
        <v>#DIV/0!</v>
      </c>
      <c r="K31" s="12">
        <v>5949312500</v>
      </c>
      <c r="L31" s="26">
        <v>1</v>
      </c>
    </row>
    <row r="32" spans="1:12" x14ac:dyDescent="0.25">
      <c r="A32" s="1">
        <v>1218</v>
      </c>
      <c r="B32" t="s">
        <v>33</v>
      </c>
      <c r="C32" s="23">
        <v>13987</v>
      </c>
      <c r="D32" s="19">
        <v>13403</v>
      </c>
      <c r="E32" s="20">
        <f t="shared" si="0"/>
        <v>0.95824694359047691</v>
      </c>
      <c r="F32" s="21">
        <v>7783761082</v>
      </c>
      <c r="G32" s="26">
        <v>1</v>
      </c>
      <c r="H32" s="2">
        <f>_xlfn.XLOOKUP(A32,'[1]CD vs CIA'!$C$7:$C$70,'[1]CD vs CIA'!$K$7:$K$70,0,0)</f>
        <v>0</v>
      </c>
      <c r="I32" s="3">
        <v>13636</v>
      </c>
      <c r="J32" s="20" t="e">
        <f t="shared" si="1"/>
        <v>#DIV/0!</v>
      </c>
      <c r="K32" s="12">
        <v>9349532190</v>
      </c>
      <c r="L32" s="26">
        <v>1</v>
      </c>
    </row>
    <row r="33" spans="1:12" x14ac:dyDescent="0.25">
      <c r="A33" s="1">
        <v>1301</v>
      </c>
      <c r="B33" t="s">
        <v>34</v>
      </c>
      <c r="C33" s="23">
        <v>26405</v>
      </c>
      <c r="D33" s="19">
        <v>18832</v>
      </c>
      <c r="E33" s="20">
        <f t="shared" si="0"/>
        <v>0.71319825790569968</v>
      </c>
      <c r="F33" s="21">
        <v>6335433226</v>
      </c>
      <c r="G33" s="26">
        <v>1</v>
      </c>
      <c r="H33" s="2">
        <f>_xlfn.XLOOKUP(A33,'[1]CD vs CIA'!$C$7:$C$70,'[1]CD vs CIA'!$K$7:$K$70,0,0)</f>
        <v>0</v>
      </c>
      <c r="I33" s="3">
        <v>21594</v>
      </c>
      <c r="J33" s="20" t="e">
        <f t="shared" si="1"/>
        <v>#DIV/0!</v>
      </c>
      <c r="K33" s="12">
        <v>6048627611</v>
      </c>
      <c r="L33" s="26">
        <v>1</v>
      </c>
    </row>
    <row r="34" spans="1:12" x14ac:dyDescent="0.25">
      <c r="A34" s="1">
        <v>2102</v>
      </c>
      <c r="B34" t="s">
        <v>35</v>
      </c>
      <c r="C34" s="23">
        <v>123970</v>
      </c>
      <c r="D34" s="19">
        <v>89994</v>
      </c>
      <c r="E34" s="20">
        <f t="shared" si="0"/>
        <v>0.72593369363555704</v>
      </c>
      <c r="F34" s="21">
        <v>142294822763</v>
      </c>
      <c r="G34" s="26">
        <v>1</v>
      </c>
      <c r="H34" s="2">
        <f>_xlfn.XLOOKUP(A34,'[1]CD vs CIA'!$C$7:$C$70,'[1]CD vs CIA'!$K$7:$K$70,0,0)</f>
        <v>0</v>
      </c>
      <c r="I34" s="3">
        <v>86717</v>
      </c>
      <c r="J34" s="20" t="e">
        <f t="shared" si="1"/>
        <v>#DIV/0!</v>
      </c>
      <c r="K34" s="12">
        <v>150497338472</v>
      </c>
      <c r="L34" s="26">
        <v>1</v>
      </c>
    </row>
    <row r="35" spans="1:12" x14ac:dyDescent="0.25">
      <c r="A35" s="1">
        <v>2110</v>
      </c>
      <c r="B35" t="s">
        <v>36</v>
      </c>
      <c r="C35" s="23">
        <v>5192</v>
      </c>
      <c r="D35" s="19">
        <v>4860</v>
      </c>
      <c r="E35" s="20">
        <f t="shared" si="0"/>
        <v>0.93605546995377509</v>
      </c>
      <c r="F35" s="21">
        <v>3654765714</v>
      </c>
      <c r="G35" s="26">
        <v>1</v>
      </c>
      <c r="H35" s="2">
        <f>_xlfn.XLOOKUP(A35,'[1]CD vs CIA'!$C$7:$C$70,'[1]CD vs CIA'!$K$7:$K$70,0,0)</f>
        <v>0</v>
      </c>
      <c r="I35" s="3">
        <v>4389</v>
      </c>
      <c r="J35" s="20" t="e">
        <f t="shared" si="1"/>
        <v>#DIV/0!</v>
      </c>
      <c r="K35" s="12">
        <v>3926319333</v>
      </c>
      <c r="L35" s="26">
        <v>1</v>
      </c>
    </row>
    <row r="36" spans="1:12" x14ac:dyDescent="0.25">
      <c r="A36" s="1">
        <v>2114</v>
      </c>
      <c r="B36" t="s">
        <v>37</v>
      </c>
      <c r="C36" s="23">
        <v>3690</v>
      </c>
      <c r="D36" s="19">
        <v>3353</v>
      </c>
      <c r="E36" s="20">
        <f t="shared" si="0"/>
        <v>0.90867208672086719</v>
      </c>
      <c r="F36" s="21">
        <v>10745000000</v>
      </c>
      <c r="G36" s="26">
        <v>1</v>
      </c>
      <c r="H36" s="2">
        <f>_xlfn.XLOOKUP(A36,'[1]CD vs CIA'!$C$7:$C$70,'[1]CD vs CIA'!$K$7:$K$70,0,0)</f>
        <v>0</v>
      </c>
      <c r="I36" s="3">
        <v>3279</v>
      </c>
      <c r="J36" s="20" t="e">
        <f t="shared" si="1"/>
        <v>#DIV/0!</v>
      </c>
      <c r="K36" s="12">
        <v>11087309827</v>
      </c>
      <c r="L36" s="26">
        <v>1</v>
      </c>
    </row>
    <row r="37" spans="1:12" x14ac:dyDescent="0.25">
      <c r="A37" s="1">
        <v>2206</v>
      </c>
      <c r="B37" t="s">
        <v>38</v>
      </c>
      <c r="C37" s="23">
        <v>763</v>
      </c>
      <c r="D37" s="19">
        <v>654</v>
      </c>
      <c r="E37" s="20">
        <f t="shared" si="0"/>
        <v>0.8571428571428571</v>
      </c>
      <c r="F37" s="21">
        <v>890941000</v>
      </c>
      <c r="G37" s="26">
        <v>1</v>
      </c>
      <c r="H37" s="2">
        <f>_xlfn.XLOOKUP(A37,'[1]CD vs CIA'!$C$7:$C$70,'[1]CD vs CIA'!$K$7:$K$70,0,0)</f>
        <v>0</v>
      </c>
      <c r="I37" s="3">
        <v>675</v>
      </c>
      <c r="J37" s="20" t="e">
        <f t="shared" si="1"/>
        <v>#DIV/0!</v>
      </c>
      <c r="K37" s="12">
        <v>918914000</v>
      </c>
      <c r="L37" s="26">
        <v>1</v>
      </c>
    </row>
    <row r="38" spans="1:12" x14ac:dyDescent="0.25">
      <c r="A38" s="1">
        <v>2207</v>
      </c>
      <c r="B38" t="s">
        <v>39</v>
      </c>
      <c r="C38" s="23">
        <v>3845</v>
      </c>
      <c r="D38" s="19">
        <v>3716</v>
      </c>
      <c r="E38" s="20">
        <f t="shared" si="0"/>
        <v>0.96644993498049414</v>
      </c>
      <c r="F38" s="21">
        <v>3495597876</v>
      </c>
      <c r="G38" s="26">
        <v>1</v>
      </c>
      <c r="H38" s="2">
        <f>_xlfn.XLOOKUP(A38,'[1]CD vs CIA'!$C$7:$C$70,'[1]CD vs CIA'!$K$7:$K$70,0,0)</f>
        <v>0</v>
      </c>
      <c r="I38" s="3">
        <v>3794</v>
      </c>
      <c r="J38" s="20" t="e">
        <f t="shared" si="1"/>
        <v>#DIV/0!</v>
      </c>
      <c r="K38" s="12">
        <v>3598474314</v>
      </c>
      <c r="L38" s="26">
        <v>1</v>
      </c>
    </row>
    <row r="39" spans="1:12" x14ac:dyDescent="0.25">
      <c r="A39" s="1">
        <v>2208</v>
      </c>
      <c r="B39" t="s">
        <v>40</v>
      </c>
      <c r="C39" s="23">
        <v>510</v>
      </c>
      <c r="D39" s="19">
        <v>472</v>
      </c>
      <c r="E39" s="20">
        <f t="shared" si="0"/>
        <v>0.92549019607843142</v>
      </c>
      <c r="F39" s="21">
        <v>443328038</v>
      </c>
      <c r="G39" s="26">
        <v>1</v>
      </c>
      <c r="H39" s="2">
        <f>_xlfn.XLOOKUP(A39,'[1]CD vs CIA'!$C$7:$C$70,'[1]CD vs CIA'!$K$7:$K$70,0,0)</f>
        <v>0</v>
      </c>
      <c r="I39" s="3">
        <v>475</v>
      </c>
      <c r="J39" s="20" t="e">
        <f t="shared" si="1"/>
        <v>#DIV/0!</v>
      </c>
      <c r="K39" s="12">
        <v>568104725</v>
      </c>
      <c r="L39" s="26">
        <v>1</v>
      </c>
    </row>
    <row r="40" spans="1:12" x14ac:dyDescent="0.25">
      <c r="A40" s="1">
        <v>2209</v>
      </c>
      <c r="B40" t="s">
        <v>41</v>
      </c>
      <c r="C40" s="23">
        <v>11922</v>
      </c>
      <c r="D40" s="19">
        <v>10901</v>
      </c>
      <c r="E40" s="20">
        <f t="shared" si="0"/>
        <v>0.9143600067102835</v>
      </c>
      <c r="F40" s="21">
        <v>9079330519</v>
      </c>
      <c r="G40" s="26">
        <v>1</v>
      </c>
      <c r="H40" s="2">
        <f>_xlfn.XLOOKUP(A40,'[1]CD vs CIA'!$C$7:$C$70,'[1]CD vs CIA'!$K$7:$K$70,0,0)</f>
        <v>0</v>
      </c>
      <c r="I40" s="3">
        <v>10469</v>
      </c>
      <c r="J40" s="20" t="e">
        <f t="shared" si="1"/>
        <v>#DIV/0!</v>
      </c>
      <c r="K40" s="12">
        <v>8244098443</v>
      </c>
      <c r="L40" s="26">
        <v>1</v>
      </c>
    </row>
    <row r="41" spans="1:12" x14ac:dyDescent="0.25">
      <c r="A41" s="1">
        <v>2211</v>
      </c>
      <c r="B41" t="s">
        <v>42</v>
      </c>
      <c r="C41" s="23">
        <v>1409</v>
      </c>
      <c r="D41" s="19">
        <v>1277</v>
      </c>
      <c r="E41" s="20">
        <f t="shared" si="0"/>
        <v>0.90631653655074518</v>
      </c>
      <c r="F41" s="21">
        <v>1467656652</v>
      </c>
      <c r="G41" s="26">
        <v>1</v>
      </c>
      <c r="H41" s="2">
        <f>_xlfn.XLOOKUP(A41,'[1]CD vs CIA'!$C$7:$C$70,'[1]CD vs CIA'!$K$7:$K$70,0,0)</f>
        <v>0</v>
      </c>
      <c r="I41" s="3">
        <v>1229</v>
      </c>
      <c r="J41" s="20" t="e">
        <f t="shared" si="1"/>
        <v>#DIV/0!</v>
      </c>
      <c r="K41" s="12">
        <v>1489518700</v>
      </c>
      <c r="L41" s="26">
        <v>1</v>
      </c>
    </row>
    <row r="42" spans="1:12" x14ac:dyDescent="0.25">
      <c r="A42" s="1">
        <v>2301</v>
      </c>
      <c r="B42" t="s">
        <v>43</v>
      </c>
      <c r="C42" s="23">
        <v>4964</v>
      </c>
      <c r="D42" s="19">
        <v>4678</v>
      </c>
      <c r="E42" s="20">
        <f t="shared" si="0"/>
        <v>0.94238517324738114</v>
      </c>
      <c r="F42" s="21">
        <v>14138142883</v>
      </c>
      <c r="G42" s="26">
        <v>1</v>
      </c>
      <c r="H42" s="2">
        <f>_xlfn.XLOOKUP(A42,'[1]CD vs CIA'!$C$7:$C$70,'[1]CD vs CIA'!$K$7:$K$70,0,0)</f>
        <v>0</v>
      </c>
      <c r="I42" s="3">
        <v>4800</v>
      </c>
      <c r="J42" s="20" t="e">
        <f t="shared" si="1"/>
        <v>#DIV/0!</v>
      </c>
      <c r="K42" s="12">
        <v>14174903692</v>
      </c>
      <c r="L42" s="26">
        <v>1</v>
      </c>
    </row>
    <row r="43" spans="1:12" x14ac:dyDescent="0.25">
      <c r="A43" s="1">
        <v>2302</v>
      </c>
      <c r="B43" t="s">
        <v>44</v>
      </c>
      <c r="C43" s="23">
        <v>5077</v>
      </c>
      <c r="D43" s="19">
        <v>3760</v>
      </c>
      <c r="E43" s="20">
        <f t="shared" si="0"/>
        <v>0.74059483947212923</v>
      </c>
      <c r="F43" s="21">
        <v>7468154000</v>
      </c>
      <c r="G43" s="26">
        <v>1</v>
      </c>
      <c r="H43" s="2">
        <f>_xlfn.XLOOKUP(A43,'[1]CD vs CIA'!$C$7:$C$70,'[1]CD vs CIA'!$K$7:$K$70,0,0)</f>
        <v>0</v>
      </c>
      <c r="I43" s="3">
        <v>4546</v>
      </c>
      <c r="J43" s="20" t="e">
        <f t="shared" si="1"/>
        <v>#DIV/0!</v>
      </c>
      <c r="K43" s="12">
        <v>7671336320</v>
      </c>
      <c r="L43" s="26">
        <v>1</v>
      </c>
    </row>
    <row r="44" spans="1:12" x14ac:dyDescent="0.25">
      <c r="A44" s="1">
        <v>2743</v>
      </c>
      <c r="B44" t="s">
        <v>45</v>
      </c>
      <c r="C44" s="23">
        <v>2415</v>
      </c>
      <c r="D44" s="19">
        <v>2173</v>
      </c>
      <c r="E44" s="20">
        <f t="shared" si="0"/>
        <v>0.8997929606625259</v>
      </c>
      <c r="F44" s="21">
        <v>2862502100</v>
      </c>
      <c r="G44" s="26">
        <v>1</v>
      </c>
      <c r="H44" s="2">
        <f>_xlfn.XLOOKUP(A44,'[1]CD vs CIA'!$C$7:$C$70,'[1]CD vs CIA'!$K$7:$K$70,0,0)</f>
        <v>0</v>
      </c>
      <c r="I44" s="3">
        <v>2303</v>
      </c>
      <c r="J44" s="20" t="e">
        <f t="shared" si="1"/>
        <v>#DIV/0!</v>
      </c>
      <c r="K44" s="12">
        <v>3067373000</v>
      </c>
      <c r="L44" s="26">
        <v>1</v>
      </c>
    </row>
    <row r="45" spans="1:12" x14ac:dyDescent="0.25">
      <c r="A45" s="1">
        <v>3102</v>
      </c>
      <c r="B45" t="s">
        <v>46</v>
      </c>
      <c r="C45" s="23">
        <v>1390</v>
      </c>
      <c r="D45" s="19">
        <v>1349</v>
      </c>
      <c r="E45" s="20">
        <f t="shared" si="0"/>
        <v>0.97050359712230216</v>
      </c>
      <c r="F45" s="21">
        <v>964187200</v>
      </c>
      <c r="G45" s="26">
        <v>1</v>
      </c>
      <c r="H45" s="2">
        <f>_xlfn.XLOOKUP(A45,'[1]CD vs CIA'!$C$7:$C$70,'[1]CD vs CIA'!$K$7:$K$70,0,0)</f>
        <v>0</v>
      </c>
      <c r="I45" s="3">
        <v>1145</v>
      </c>
      <c r="J45" s="20" t="e">
        <f t="shared" si="1"/>
        <v>#DIV/0!</v>
      </c>
      <c r="K45" s="12">
        <v>800516273</v>
      </c>
      <c r="L45" s="26">
        <v>1</v>
      </c>
    </row>
    <row r="46" spans="1:12" x14ac:dyDescent="0.25">
      <c r="A46" s="1">
        <v>3103</v>
      </c>
      <c r="B46" t="s">
        <v>47</v>
      </c>
      <c r="C46" s="23">
        <v>3512</v>
      </c>
      <c r="D46" s="19">
        <v>3404</v>
      </c>
      <c r="E46" s="20">
        <f t="shared" si="0"/>
        <v>0.96924829157175396</v>
      </c>
      <c r="F46" s="21">
        <v>3086725000</v>
      </c>
      <c r="G46" s="26">
        <v>1</v>
      </c>
      <c r="H46" s="2">
        <f>_xlfn.XLOOKUP(A46,'[1]CD vs CIA'!$C$7:$C$70,'[1]CD vs CIA'!$K$7:$K$70,0,0)</f>
        <v>0</v>
      </c>
      <c r="I46" s="3">
        <v>3095</v>
      </c>
      <c r="J46" s="20" t="e">
        <f t="shared" si="1"/>
        <v>#DIV/0!</v>
      </c>
      <c r="K46" s="12">
        <v>2961400000</v>
      </c>
      <c r="L46" s="26">
        <v>1</v>
      </c>
    </row>
    <row r="47" spans="1:12" x14ac:dyDescent="0.25">
      <c r="A47" s="1">
        <v>3104</v>
      </c>
      <c r="B47" t="s">
        <v>48</v>
      </c>
      <c r="C47" s="23">
        <v>2400</v>
      </c>
      <c r="D47" s="19">
        <v>2239</v>
      </c>
      <c r="E47" s="20">
        <f t="shared" si="0"/>
        <v>0.93291666666666662</v>
      </c>
      <c r="F47" s="21">
        <v>1773033410</v>
      </c>
      <c r="G47" s="26">
        <v>1</v>
      </c>
      <c r="H47" s="2">
        <f>_xlfn.XLOOKUP(A47,'[1]CD vs CIA'!$C$7:$C$70,'[1]CD vs CIA'!$K$7:$K$70,0,0)</f>
        <v>0</v>
      </c>
      <c r="I47" s="3">
        <v>2162</v>
      </c>
      <c r="J47" s="20" t="e">
        <f t="shared" si="1"/>
        <v>#DIV/0!</v>
      </c>
      <c r="K47" s="12">
        <v>1721384830</v>
      </c>
      <c r="L47" s="26">
        <v>1</v>
      </c>
    </row>
    <row r="48" spans="1:12" x14ac:dyDescent="0.25">
      <c r="A48" s="1">
        <v>3107</v>
      </c>
      <c r="B48" t="s">
        <v>49</v>
      </c>
      <c r="C48" s="23">
        <v>7203</v>
      </c>
      <c r="D48" s="19">
        <v>6509</v>
      </c>
      <c r="E48" s="20">
        <f t="shared" si="0"/>
        <v>0.90365125642093569</v>
      </c>
      <c r="F48" s="21">
        <v>6477569531</v>
      </c>
      <c r="G48" s="26">
        <v>1</v>
      </c>
      <c r="H48" s="2">
        <f>_xlfn.XLOOKUP(A48,'[1]CD vs CIA'!$C$7:$C$70,'[1]CD vs CIA'!$K$7:$K$70,0,0)</f>
        <v>0</v>
      </c>
      <c r="I48" s="3">
        <v>6142</v>
      </c>
      <c r="J48" s="20" t="e">
        <f t="shared" si="1"/>
        <v>#DIV/0!</v>
      </c>
      <c r="K48" s="12">
        <v>7146832582</v>
      </c>
      <c r="L48" s="26">
        <v>1</v>
      </c>
    </row>
    <row r="49" spans="1:12" x14ac:dyDescent="0.25">
      <c r="A49" s="1">
        <v>3115</v>
      </c>
      <c r="B49" t="s">
        <v>50</v>
      </c>
      <c r="C49" s="23">
        <v>2677</v>
      </c>
      <c r="D49" s="19">
        <v>2608</v>
      </c>
      <c r="E49" s="20">
        <f t="shared" si="0"/>
        <v>0.97422487859544271</v>
      </c>
      <c r="F49" s="21">
        <v>2061914000</v>
      </c>
      <c r="G49" s="26">
        <v>1</v>
      </c>
      <c r="H49" s="2">
        <f>_xlfn.XLOOKUP(A49,'[1]CD vs CIA'!$C$7:$C$70,'[1]CD vs CIA'!$K$7:$K$70,0,0)</f>
        <v>0</v>
      </c>
      <c r="I49" s="3">
        <v>2441</v>
      </c>
      <c r="J49" s="20" t="e">
        <f t="shared" si="1"/>
        <v>#DIV/0!</v>
      </c>
      <c r="K49" s="12">
        <v>1605495232</v>
      </c>
      <c r="L49" s="26">
        <v>1</v>
      </c>
    </row>
    <row r="50" spans="1:12" x14ac:dyDescent="0.25">
      <c r="A50" s="1">
        <v>3117</v>
      </c>
      <c r="B50" t="s">
        <v>51</v>
      </c>
      <c r="C50" s="23">
        <v>5241</v>
      </c>
      <c r="D50" s="19">
        <v>4935</v>
      </c>
      <c r="E50" s="20">
        <f t="shared" si="0"/>
        <v>0.94161419576416716</v>
      </c>
      <c r="F50" s="21">
        <v>7898989479</v>
      </c>
      <c r="G50" s="26">
        <v>1</v>
      </c>
      <c r="H50" s="2">
        <f>_xlfn.XLOOKUP(A50,'[1]CD vs CIA'!$C$7:$C$70,'[1]CD vs CIA'!$K$7:$K$70,0,0)</f>
        <v>0</v>
      </c>
      <c r="I50" s="3">
        <v>4169</v>
      </c>
      <c r="J50" s="20" t="e">
        <f t="shared" si="1"/>
        <v>#DIV/0!</v>
      </c>
      <c r="K50" s="12">
        <v>4418703220</v>
      </c>
      <c r="L50" s="26">
        <v>1</v>
      </c>
    </row>
    <row r="51" spans="1:12" x14ac:dyDescent="0.25">
      <c r="A51" s="1">
        <v>3201</v>
      </c>
      <c r="B51" t="s">
        <v>52</v>
      </c>
      <c r="C51" s="23">
        <v>22081</v>
      </c>
      <c r="D51" s="19">
        <v>21128</v>
      </c>
      <c r="E51" s="20">
        <f t="shared" si="0"/>
        <v>0.95684072279335175</v>
      </c>
      <c r="F51" s="21">
        <v>31625187500</v>
      </c>
      <c r="G51" s="26">
        <v>1</v>
      </c>
      <c r="H51" s="2">
        <f>_xlfn.XLOOKUP(A51,'[1]CD vs CIA'!$C$7:$C$70,'[1]CD vs CIA'!$K$7:$K$70,0,0)</f>
        <v>0</v>
      </c>
      <c r="I51" s="3">
        <v>20842</v>
      </c>
      <c r="J51" s="20" t="e">
        <f t="shared" si="1"/>
        <v>#DIV/0!</v>
      </c>
      <c r="K51" s="12">
        <v>31380998750</v>
      </c>
      <c r="L51" s="26">
        <v>1</v>
      </c>
    </row>
    <row r="52" spans="1:12" x14ac:dyDescent="0.25">
      <c r="A52" s="1">
        <v>3204</v>
      </c>
      <c r="B52" t="s">
        <v>53</v>
      </c>
      <c r="C52" s="23">
        <v>12264</v>
      </c>
      <c r="D52" s="19">
        <v>11843</v>
      </c>
      <c r="E52" s="20">
        <f t="shared" si="0"/>
        <v>0.96567188519243319</v>
      </c>
      <c r="F52" s="21">
        <v>11048264218</v>
      </c>
      <c r="G52" s="26">
        <v>1</v>
      </c>
      <c r="H52" s="2">
        <f>_xlfn.XLOOKUP(A52,'[1]CD vs CIA'!$C$7:$C$70,'[1]CD vs CIA'!$K$7:$K$70,0,0)</f>
        <v>0</v>
      </c>
      <c r="I52" s="3">
        <v>11346</v>
      </c>
      <c r="J52" s="20" t="e">
        <f t="shared" si="1"/>
        <v>#DIV/0!</v>
      </c>
      <c r="K52" s="12">
        <v>13777878600</v>
      </c>
      <c r="L52" s="26">
        <v>1</v>
      </c>
    </row>
    <row r="53" spans="1:12" x14ac:dyDescent="0.25">
      <c r="A53" s="1">
        <v>3301</v>
      </c>
      <c r="B53" t="s">
        <v>54</v>
      </c>
      <c r="C53" s="23">
        <v>11656</v>
      </c>
      <c r="D53" s="19">
        <v>11337</v>
      </c>
      <c r="E53" s="20">
        <f t="shared" si="0"/>
        <v>0.97263212079615646</v>
      </c>
      <c r="F53" s="21">
        <v>29785543819</v>
      </c>
      <c r="G53" s="26">
        <v>1</v>
      </c>
      <c r="H53" s="2">
        <f>_xlfn.XLOOKUP(A53,'[1]CD vs CIA'!$C$7:$C$70,'[1]CD vs CIA'!$K$7:$K$70,0,0)</f>
        <v>0</v>
      </c>
      <c r="I53" s="3">
        <v>11245</v>
      </c>
      <c r="J53" s="20" t="e">
        <f t="shared" si="1"/>
        <v>#DIV/0!</v>
      </c>
      <c r="K53" s="12">
        <v>30591492500</v>
      </c>
      <c r="L53" s="26">
        <v>1</v>
      </c>
    </row>
    <row r="54" spans="1:12" x14ac:dyDescent="0.25">
      <c r="A54" s="1">
        <v>3302</v>
      </c>
      <c r="B54" t="s">
        <v>55</v>
      </c>
      <c r="C54" s="23">
        <v>25273</v>
      </c>
      <c r="D54" s="19">
        <v>23810</v>
      </c>
      <c r="E54" s="20">
        <f t="shared" si="0"/>
        <v>0.94211213548055239</v>
      </c>
      <c r="F54" s="21">
        <v>13273046539</v>
      </c>
      <c r="G54" s="26">
        <v>1</v>
      </c>
      <c r="H54" s="2">
        <f>_xlfn.XLOOKUP(A54,'[1]CD vs CIA'!$C$7:$C$70,'[1]CD vs CIA'!$K$7:$K$70,0,0)</f>
        <v>0</v>
      </c>
      <c r="I54" s="3">
        <v>20556</v>
      </c>
      <c r="J54" s="20" t="e">
        <f t="shared" si="1"/>
        <v>#DIV/0!</v>
      </c>
      <c r="K54" s="12">
        <v>12140634873</v>
      </c>
      <c r="L54" s="26">
        <v>1</v>
      </c>
    </row>
    <row r="55" spans="1:12" x14ac:dyDescent="0.25">
      <c r="A55" s="1">
        <v>3303</v>
      </c>
      <c r="B55" t="s">
        <v>56</v>
      </c>
      <c r="C55" s="23">
        <v>990</v>
      </c>
      <c r="D55" s="19">
        <v>837</v>
      </c>
      <c r="E55" s="20">
        <f t="shared" si="0"/>
        <v>0.84545454545454546</v>
      </c>
      <c r="F55" s="21">
        <v>1030946645</v>
      </c>
      <c r="G55" s="26">
        <v>1</v>
      </c>
      <c r="H55" s="2">
        <f>_xlfn.XLOOKUP(A55,'[1]CD vs CIA'!$C$7:$C$70,'[1]CD vs CIA'!$K$7:$K$70,0,0)</f>
        <v>0</v>
      </c>
      <c r="I55" s="3">
        <v>810</v>
      </c>
      <c r="J55" s="20" t="e">
        <f t="shared" si="1"/>
        <v>#DIV/0!</v>
      </c>
      <c r="K55" s="12">
        <v>966597532</v>
      </c>
      <c r="L55" s="26">
        <v>1</v>
      </c>
    </row>
    <row r="56" spans="1:12" x14ac:dyDescent="0.25">
      <c r="A56" s="1">
        <v>4101</v>
      </c>
      <c r="B56" t="s">
        <v>57</v>
      </c>
      <c r="C56" s="23">
        <v>3772</v>
      </c>
      <c r="D56" s="19">
        <v>3526</v>
      </c>
      <c r="E56" s="20">
        <f t="shared" si="0"/>
        <v>0.93478260869565222</v>
      </c>
      <c r="F56" s="21">
        <v>1745696808</v>
      </c>
      <c r="G56" s="26">
        <v>1</v>
      </c>
      <c r="H56" s="2">
        <f>_xlfn.XLOOKUP(A56,'[1]CD vs CIA'!$C$7:$C$70,'[1]CD vs CIA'!$K$7:$K$70,0,0)</f>
        <v>0</v>
      </c>
      <c r="I56" s="3">
        <v>3084</v>
      </c>
      <c r="J56" s="20" t="e">
        <f t="shared" si="1"/>
        <v>#DIV/0!</v>
      </c>
      <c r="K56" s="12">
        <v>1365765496</v>
      </c>
      <c r="L56" s="26">
        <v>1</v>
      </c>
    </row>
    <row r="57" spans="1:12" x14ac:dyDescent="0.25">
      <c r="A57" s="1">
        <v>4102</v>
      </c>
      <c r="B57" t="s">
        <v>58</v>
      </c>
      <c r="C57" s="23">
        <v>876</v>
      </c>
      <c r="D57" s="19">
        <v>724</v>
      </c>
      <c r="E57" s="20">
        <f t="shared" si="0"/>
        <v>0.82648401826484019</v>
      </c>
      <c r="F57" s="21">
        <v>531207021</v>
      </c>
      <c r="G57" s="26">
        <v>1</v>
      </c>
      <c r="H57" s="2">
        <f>_xlfn.XLOOKUP(A57,'[1]CD vs CIA'!$C$7:$C$70,'[1]CD vs CIA'!$K$7:$K$70,0,0)</f>
        <v>0</v>
      </c>
      <c r="I57" s="3">
        <v>721</v>
      </c>
      <c r="J57" s="20" t="e">
        <f t="shared" si="1"/>
        <v>#DIV/0!</v>
      </c>
      <c r="K57" s="12">
        <v>525205665</v>
      </c>
      <c r="L57" s="26">
        <v>1</v>
      </c>
    </row>
    <row r="58" spans="1:12" x14ac:dyDescent="0.25">
      <c r="A58" s="1">
        <v>4106</v>
      </c>
      <c r="B58" t="s">
        <v>59</v>
      </c>
      <c r="C58" s="23">
        <v>433</v>
      </c>
      <c r="D58" s="19">
        <v>408</v>
      </c>
      <c r="E58" s="20">
        <f t="shared" si="0"/>
        <v>0.94226327944572752</v>
      </c>
      <c r="F58" s="21">
        <v>197720472</v>
      </c>
      <c r="G58" s="26">
        <v>1</v>
      </c>
      <c r="H58" s="2">
        <f>_xlfn.XLOOKUP(A58,'[1]CD vs CIA'!$C$7:$C$70,'[1]CD vs CIA'!$K$7:$K$70,0,0)</f>
        <v>0</v>
      </c>
      <c r="I58" s="3">
        <v>319</v>
      </c>
      <c r="J58" s="20" t="e">
        <f t="shared" si="1"/>
        <v>#DIV/0!</v>
      </c>
      <c r="K58" s="12">
        <v>152674496</v>
      </c>
      <c r="L58" s="26">
        <v>1</v>
      </c>
    </row>
    <row r="59" spans="1:12" x14ac:dyDescent="0.25">
      <c r="A59" s="1">
        <v>4107</v>
      </c>
      <c r="B59" t="s">
        <v>60</v>
      </c>
      <c r="C59" s="23">
        <v>557</v>
      </c>
      <c r="D59" s="19">
        <v>447</v>
      </c>
      <c r="E59" s="20">
        <f t="shared" si="0"/>
        <v>0.80251346499102338</v>
      </c>
      <c r="F59" s="21">
        <v>269985615</v>
      </c>
      <c r="G59" s="26">
        <v>1</v>
      </c>
      <c r="H59" s="2">
        <f>_xlfn.XLOOKUP(A59,'[1]CD vs CIA'!$C$7:$C$70,'[1]CD vs CIA'!$K$7:$K$70,0,0)</f>
        <v>0</v>
      </c>
      <c r="I59" s="3">
        <v>766</v>
      </c>
      <c r="J59" s="20" t="e">
        <f t="shared" si="1"/>
        <v>#DIV/0!</v>
      </c>
      <c r="K59" s="12">
        <v>322413434</v>
      </c>
      <c r="L59" s="26">
        <v>1</v>
      </c>
    </row>
    <row r="60" spans="1:12" x14ac:dyDescent="0.25">
      <c r="A60" s="1">
        <v>4108</v>
      </c>
      <c r="B60" t="s">
        <v>61</v>
      </c>
      <c r="C60" s="23">
        <v>3164</v>
      </c>
      <c r="D60" s="19">
        <v>2911</v>
      </c>
      <c r="E60" s="20">
        <f t="shared" si="0"/>
        <v>0.92003792667509476</v>
      </c>
      <c r="F60" s="21">
        <v>3300500000</v>
      </c>
      <c r="G60" s="26">
        <v>1</v>
      </c>
      <c r="H60" s="2">
        <f>_xlfn.XLOOKUP(A60,'[1]CD vs CIA'!$C$7:$C$70,'[1]CD vs CIA'!$K$7:$K$70,0,0)</f>
        <v>0</v>
      </c>
      <c r="I60" s="3">
        <v>2889</v>
      </c>
      <c r="J60" s="20" t="e">
        <f t="shared" si="1"/>
        <v>#DIV/0!</v>
      </c>
      <c r="K60" s="12">
        <v>3124294052</v>
      </c>
      <c r="L60" s="26">
        <v>1</v>
      </c>
    </row>
    <row r="61" spans="1:12" x14ac:dyDescent="0.25">
      <c r="A61" s="1">
        <v>4109</v>
      </c>
      <c r="B61" t="s">
        <v>62</v>
      </c>
      <c r="C61" s="23">
        <v>1913</v>
      </c>
      <c r="D61" s="19">
        <v>1750</v>
      </c>
      <c r="E61" s="20">
        <f t="shared" si="0"/>
        <v>0.91479351803450082</v>
      </c>
      <c r="F61" s="21">
        <v>1101295532</v>
      </c>
      <c r="G61" s="26">
        <v>1</v>
      </c>
      <c r="H61" s="2">
        <f>_xlfn.XLOOKUP(A61,'[1]CD vs CIA'!$C$7:$C$70,'[1]CD vs CIA'!$K$7:$K$70,0,0)</f>
        <v>0</v>
      </c>
      <c r="I61" s="3">
        <v>1504</v>
      </c>
      <c r="J61" s="20" t="e">
        <f t="shared" si="1"/>
        <v>#DIV/0!</v>
      </c>
      <c r="K61" s="12">
        <v>1143248674</v>
      </c>
      <c r="L61" s="26">
        <v>1</v>
      </c>
    </row>
    <row r="62" spans="1:12" x14ac:dyDescent="0.25">
      <c r="A62" s="1">
        <v>4110</v>
      </c>
      <c r="B62" t="s">
        <v>63</v>
      </c>
      <c r="C62" s="23">
        <v>4280</v>
      </c>
      <c r="D62" s="19">
        <v>4038</v>
      </c>
      <c r="E62" s="20">
        <f t="shared" si="0"/>
        <v>0.94345794392523363</v>
      </c>
      <c r="F62" s="21">
        <v>3148762031</v>
      </c>
      <c r="G62" s="26">
        <v>1</v>
      </c>
      <c r="H62" s="2">
        <f>_xlfn.XLOOKUP(A62,'[1]CD vs CIA'!$C$7:$C$70,'[1]CD vs CIA'!$K$7:$K$70,0,0)</f>
        <v>0</v>
      </c>
      <c r="I62" s="3">
        <v>3947</v>
      </c>
      <c r="J62" s="20" t="e">
        <f t="shared" si="1"/>
        <v>#DIV/0!</v>
      </c>
      <c r="K62" s="12">
        <v>3266704351</v>
      </c>
      <c r="L62" s="26">
        <v>1</v>
      </c>
    </row>
    <row r="63" spans="1:12" x14ac:dyDescent="0.25">
      <c r="A63" s="1">
        <v>4111</v>
      </c>
      <c r="B63" t="s">
        <v>64</v>
      </c>
      <c r="C63" s="23">
        <v>2780</v>
      </c>
      <c r="D63" s="19">
        <v>2720</v>
      </c>
      <c r="E63" s="20">
        <f t="shared" si="0"/>
        <v>0.97841726618705038</v>
      </c>
      <c r="F63" s="21">
        <v>1914000000</v>
      </c>
      <c r="G63" s="26">
        <v>1</v>
      </c>
      <c r="H63" s="2">
        <f>_xlfn.XLOOKUP(A63,'[1]CD vs CIA'!$C$7:$C$70,'[1]CD vs CIA'!$K$7:$K$70,0,0)</f>
        <v>0</v>
      </c>
      <c r="I63" s="3">
        <v>2536</v>
      </c>
      <c r="J63" s="20" t="e">
        <f t="shared" si="1"/>
        <v>#DIV/0!</v>
      </c>
      <c r="K63" s="12">
        <v>1832000000</v>
      </c>
      <c r="L63" s="26">
        <v>1</v>
      </c>
    </row>
    <row r="64" spans="1:12" x14ac:dyDescent="0.25">
      <c r="A64" s="1">
        <v>4112</v>
      </c>
      <c r="B64" t="s">
        <v>65</v>
      </c>
      <c r="C64" s="23">
        <v>658</v>
      </c>
      <c r="D64" s="19">
        <v>522</v>
      </c>
      <c r="E64" s="20">
        <f t="shared" si="0"/>
        <v>0.79331306990881456</v>
      </c>
      <c r="F64" s="21">
        <v>448679438</v>
      </c>
      <c r="G64" s="26">
        <v>1</v>
      </c>
      <c r="H64" s="2">
        <f>_xlfn.XLOOKUP(A64,'[1]CD vs CIA'!$C$7:$C$70,'[1]CD vs CIA'!$K$7:$K$70,0,0)</f>
        <v>0</v>
      </c>
      <c r="I64" s="3">
        <v>677</v>
      </c>
      <c r="J64" s="20" t="e">
        <f t="shared" si="1"/>
        <v>#DIV/0!</v>
      </c>
      <c r="K64" s="12">
        <v>611864703</v>
      </c>
      <c r="L64" s="26">
        <v>1</v>
      </c>
    </row>
    <row r="65" spans="1:12" x14ac:dyDescent="0.25">
      <c r="A65" s="1">
        <v>9927</v>
      </c>
      <c r="B65" t="s">
        <v>66</v>
      </c>
      <c r="C65" s="23">
        <v>4673</v>
      </c>
      <c r="D65" s="19">
        <v>3839</v>
      </c>
      <c r="E65" s="20">
        <f t="shared" si="0"/>
        <v>0.82152792638561956</v>
      </c>
      <c r="F65" s="21">
        <v>2230200000</v>
      </c>
      <c r="G65" s="26">
        <v>1</v>
      </c>
      <c r="H65" s="2">
        <f>_xlfn.XLOOKUP(A65,'[1]CD vs CIA'!$C$7:$C$70,'[1]CD vs CIA'!$K$7:$K$70,0,0)</f>
        <v>0</v>
      </c>
      <c r="I65" s="3">
        <v>4684</v>
      </c>
      <c r="J65" s="20" t="e">
        <f t="shared" si="1"/>
        <v>#DIV/0!</v>
      </c>
      <c r="K65" s="12">
        <v>2703900000</v>
      </c>
      <c r="L65" s="26">
        <v>1</v>
      </c>
    </row>
    <row r="66" spans="1:12" ht="16.5" thickBot="1" x14ac:dyDescent="0.3">
      <c r="A66" s="8">
        <v>9929</v>
      </c>
      <c r="B66" s="9" t="s">
        <v>67</v>
      </c>
      <c r="C66" s="24">
        <v>682</v>
      </c>
      <c r="D66" s="6">
        <v>625</v>
      </c>
      <c r="E66" s="16">
        <f t="shared" si="0"/>
        <v>0.91642228739002929</v>
      </c>
      <c r="F66" s="10">
        <v>127465000</v>
      </c>
      <c r="G66" s="27">
        <v>1</v>
      </c>
      <c r="H66" s="6">
        <f>_xlfn.XLOOKUP(A66,'[1]CD vs CIA'!$C$7:$C$70,'[1]CD vs CIA'!$K$7:$K$70,0,0)</f>
        <v>0</v>
      </c>
      <c r="I66" s="7">
        <v>641</v>
      </c>
      <c r="J66" s="16" t="e">
        <f t="shared" si="1"/>
        <v>#DIV/0!</v>
      </c>
      <c r="K66" s="13">
        <v>184175000</v>
      </c>
      <c r="L66" s="27">
        <v>1</v>
      </c>
    </row>
    <row r="67" spans="1:12" ht="17.25" thickTop="1" thickBot="1" x14ac:dyDescent="0.3">
      <c r="A67" s="1"/>
      <c r="B67" s="4" t="s">
        <v>68</v>
      </c>
      <c r="C67" s="5">
        <f>SUM(C3:C66)</f>
        <v>826145</v>
      </c>
      <c r="D67" s="5">
        <f>SUM(D3:D66)</f>
        <v>722474</v>
      </c>
      <c r="E67" s="16">
        <f t="shared" si="0"/>
        <v>0.87451234347481377</v>
      </c>
      <c r="F67" s="28">
        <v>668484135521</v>
      </c>
      <c r="G67" s="11"/>
      <c r="H67" s="5">
        <f>SUM(H3:H66)</f>
        <v>0</v>
      </c>
      <c r="I67" s="5">
        <f>SUM(I3:I66)</f>
        <v>676865</v>
      </c>
      <c r="J67" s="16" t="e">
        <f t="shared" si="1"/>
        <v>#DIV/0!</v>
      </c>
      <c r="K67" s="14">
        <v>667162059205</v>
      </c>
      <c r="L67" s="14"/>
    </row>
    <row r="68" spans="1:12" ht="16.5" thickTop="1" x14ac:dyDescent="0.25">
      <c r="H68" s="3"/>
      <c r="I68" s="3"/>
      <c r="J68" s="49"/>
    </row>
    <row r="69" spans="1:12" x14ac:dyDescent="0.25">
      <c r="I69" s="3"/>
      <c r="J69" s="3"/>
    </row>
    <row r="70" spans="1:12" x14ac:dyDescent="0.25">
      <c r="F70" s="3"/>
      <c r="G70" s="3"/>
      <c r="H70" s="48"/>
    </row>
    <row r="78" spans="1:12" x14ac:dyDescent="0.25">
      <c r="F78" s="12"/>
    </row>
  </sheetData>
  <mergeCells count="4">
    <mergeCell ref="A1:A2"/>
    <mergeCell ref="B1:B2"/>
    <mergeCell ref="H1:L1"/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976FE-FB56-4C52-AB74-B5F9CFE1E434}">
  <dimension ref="A1:K71"/>
  <sheetViews>
    <sheetView topLeftCell="A53" workbookViewId="0">
      <selection activeCell="E71" sqref="E71"/>
    </sheetView>
  </sheetViews>
  <sheetFormatPr baseColWidth="10" defaultRowHeight="15.75" x14ac:dyDescent="0.25"/>
  <cols>
    <col min="1" max="1" width="20.25" customWidth="1"/>
    <col min="2" max="2" width="15.125" customWidth="1"/>
    <col min="3" max="3" width="14.375" customWidth="1"/>
    <col min="4" max="4" width="15.875" customWidth="1"/>
    <col min="5" max="5" width="20" customWidth="1"/>
    <col min="6" max="6" width="11" customWidth="1"/>
    <col min="7" max="7" width="15.25" customWidth="1"/>
    <col min="8" max="8" width="16.875" customWidth="1"/>
    <col min="9" max="9" width="15" customWidth="1"/>
    <col min="10" max="10" width="22.625" customWidth="1"/>
  </cols>
  <sheetData>
    <row r="1" spans="1:11" ht="24.75" customHeight="1" thickBot="1" x14ac:dyDescent="0.3">
      <c r="A1" s="29" t="s">
        <v>73</v>
      </c>
      <c r="B1" s="36" t="s">
        <v>83</v>
      </c>
      <c r="C1" s="36" t="s">
        <v>80</v>
      </c>
      <c r="D1" s="36" t="s">
        <v>84</v>
      </c>
      <c r="E1" s="57" t="s">
        <v>92</v>
      </c>
      <c r="F1" s="33" t="s">
        <v>77</v>
      </c>
      <c r="G1" s="36" t="s">
        <v>85</v>
      </c>
      <c r="H1" s="36" t="s">
        <v>81</v>
      </c>
      <c r="I1" s="36" t="s">
        <v>86</v>
      </c>
      <c r="J1" s="57" t="s">
        <v>93</v>
      </c>
      <c r="K1" s="33" t="s">
        <v>78</v>
      </c>
    </row>
    <row r="2" spans="1:11" ht="36.75" thickBot="1" x14ac:dyDescent="0.3">
      <c r="A2" s="30" t="s">
        <v>65</v>
      </c>
      <c r="B2" s="37">
        <v>537</v>
      </c>
      <c r="C2" s="37">
        <v>509</v>
      </c>
      <c r="D2" s="55">
        <v>0.95</v>
      </c>
      <c r="E2" s="56">
        <v>485892224</v>
      </c>
      <c r="F2" s="34">
        <v>1.1000000000000001</v>
      </c>
      <c r="G2" s="37">
        <v>697</v>
      </c>
      <c r="H2" s="37">
        <v>665</v>
      </c>
      <c r="I2" s="55">
        <v>0.95</v>
      </c>
      <c r="J2" s="56">
        <v>653293382</v>
      </c>
      <c r="K2" s="34">
        <v>1.63</v>
      </c>
    </row>
    <row r="3" spans="1:11" ht="24.75" thickBot="1" x14ac:dyDescent="0.3">
      <c r="A3" s="30" t="s">
        <v>36</v>
      </c>
      <c r="B3" s="38">
        <v>4810</v>
      </c>
      <c r="C3" s="38">
        <v>4144</v>
      </c>
      <c r="D3" s="55">
        <v>0.86</v>
      </c>
      <c r="E3" s="56">
        <v>4545222521</v>
      </c>
      <c r="F3" s="34">
        <v>0.88</v>
      </c>
      <c r="G3" s="38">
        <v>4732</v>
      </c>
      <c r="H3" s="38">
        <v>3885</v>
      </c>
      <c r="I3" s="55">
        <v>0.82</v>
      </c>
      <c r="J3" s="56">
        <v>4761395722</v>
      </c>
      <c r="K3" s="34">
        <v>0.99</v>
      </c>
    </row>
    <row r="4" spans="1:11" ht="16.5" thickBot="1" x14ac:dyDescent="0.3">
      <c r="A4" s="30" t="s">
        <v>48</v>
      </c>
      <c r="B4" s="38">
        <v>2500</v>
      </c>
      <c r="C4" s="38">
        <v>2189</v>
      </c>
      <c r="D4" s="55">
        <v>0.88</v>
      </c>
      <c r="E4" s="56">
        <v>2002947340</v>
      </c>
      <c r="F4" s="34">
        <v>1</v>
      </c>
      <c r="G4" s="38">
        <v>2560</v>
      </c>
      <c r="H4" s="38">
        <v>2162</v>
      </c>
      <c r="I4" s="55">
        <v>0.84</v>
      </c>
      <c r="J4" s="56">
        <v>1969838800</v>
      </c>
      <c r="K4" s="34">
        <v>1.05</v>
      </c>
    </row>
    <row r="5" spans="1:11" ht="16.5" thickBot="1" x14ac:dyDescent="0.3">
      <c r="A5" s="30" t="s">
        <v>40</v>
      </c>
      <c r="B5" s="37">
        <v>561</v>
      </c>
      <c r="C5" s="37">
        <v>497</v>
      </c>
      <c r="D5" s="55">
        <v>0.89</v>
      </c>
      <c r="E5" s="56">
        <v>688414531</v>
      </c>
      <c r="F5" s="34">
        <v>1.05</v>
      </c>
      <c r="G5" s="37">
        <v>542</v>
      </c>
      <c r="H5" s="37">
        <v>476</v>
      </c>
      <c r="I5" s="55">
        <v>0.88</v>
      </c>
      <c r="J5" s="56">
        <v>707377701</v>
      </c>
      <c r="K5" s="34">
        <v>1.22</v>
      </c>
    </row>
    <row r="6" spans="1:11" ht="24.75" thickBot="1" x14ac:dyDescent="0.3">
      <c r="A6" s="30" t="s">
        <v>37</v>
      </c>
      <c r="B6" s="38">
        <v>3537</v>
      </c>
      <c r="C6" s="38">
        <v>3040</v>
      </c>
      <c r="D6" s="55">
        <v>0.86</v>
      </c>
      <c r="E6" s="56">
        <v>11649577156</v>
      </c>
      <c r="F6" s="34">
        <v>0.92</v>
      </c>
      <c r="G6" s="38">
        <v>3481</v>
      </c>
      <c r="H6" s="38">
        <v>2875</v>
      </c>
      <c r="I6" s="55">
        <v>0.83</v>
      </c>
      <c r="J6" s="56">
        <v>10935863853</v>
      </c>
      <c r="K6" s="34">
        <v>0.86</v>
      </c>
    </row>
    <row r="7" spans="1:11" ht="24.75" thickBot="1" x14ac:dyDescent="0.3">
      <c r="A7" s="30" t="s">
        <v>61</v>
      </c>
      <c r="B7" s="38">
        <v>3455</v>
      </c>
      <c r="C7" s="38">
        <v>2678</v>
      </c>
      <c r="D7" s="55">
        <v>0.78</v>
      </c>
      <c r="E7" s="56">
        <v>3494046000</v>
      </c>
      <c r="F7" s="34">
        <v>0.87</v>
      </c>
      <c r="G7" s="38">
        <v>3369</v>
      </c>
      <c r="H7" s="38">
        <v>2491</v>
      </c>
      <c r="I7" s="55">
        <v>0.74</v>
      </c>
      <c r="J7" s="56">
        <v>3201383000</v>
      </c>
      <c r="K7" s="34">
        <v>0.83</v>
      </c>
    </row>
    <row r="8" spans="1:11" ht="24.75" thickBot="1" x14ac:dyDescent="0.3">
      <c r="A8" s="30" t="s">
        <v>54</v>
      </c>
      <c r="B8" s="38">
        <v>12367</v>
      </c>
      <c r="C8" s="38">
        <v>11459</v>
      </c>
      <c r="D8" s="55">
        <v>0.93</v>
      </c>
      <c r="E8" s="56">
        <v>36083424000</v>
      </c>
      <c r="F8" s="34">
        <v>0.92</v>
      </c>
      <c r="G8" s="38">
        <v>12877</v>
      </c>
      <c r="H8" s="38">
        <v>11882</v>
      </c>
      <c r="I8" s="55">
        <v>0.92</v>
      </c>
      <c r="J8" s="56">
        <v>37370893100</v>
      </c>
      <c r="K8" s="34">
        <v>1.01</v>
      </c>
    </row>
    <row r="9" spans="1:11" ht="36.75" thickBot="1" x14ac:dyDescent="0.3">
      <c r="A9" s="30" t="s">
        <v>42</v>
      </c>
      <c r="B9" s="38">
        <v>1487</v>
      </c>
      <c r="C9" s="38">
        <v>1222</v>
      </c>
      <c r="D9" s="55">
        <v>0.82</v>
      </c>
      <c r="E9" s="56">
        <v>1718102760</v>
      </c>
      <c r="F9" s="34">
        <v>1.03</v>
      </c>
      <c r="G9" s="38">
        <v>1452</v>
      </c>
      <c r="H9" s="38">
        <v>1184</v>
      </c>
      <c r="I9" s="55">
        <v>0.82</v>
      </c>
      <c r="J9" s="56">
        <v>1702242780</v>
      </c>
      <c r="K9" s="34">
        <v>1.02</v>
      </c>
    </row>
    <row r="10" spans="1:11" ht="24.75" thickBot="1" x14ac:dyDescent="0.3">
      <c r="A10" s="30" t="s">
        <v>51</v>
      </c>
      <c r="B10" s="38">
        <v>5781</v>
      </c>
      <c r="C10" s="38">
        <v>5024</v>
      </c>
      <c r="D10" s="55">
        <v>0.87</v>
      </c>
      <c r="E10" s="56">
        <v>11068687487</v>
      </c>
      <c r="F10" s="34">
        <v>0.98</v>
      </c>
      <c r="G10" s="38">
        <v>5224</v>
      </c>
      <c r="H10" s="38">
        <v>4672</v>
      </c>
      <c r="I10" s="55">
        <v>0.89</v>
      </c>
      <c r="J10" s="56">
        <v>6653172296</v>
      </c>
      <c r="K10" s="34">
        <v>1.93</v>
      </c>
    </row>
    <row r="11" spans="1:11" ht="24.75" thickBot="1" x14ac:dyDescent="0.3">
      <c r="A11" s="30" t="s">
        <v>44</v>
      </c>
      <c r="B11" s="38">
        <v>5124</v>
      </c>
      <c r="C11" s="38">
        <v>4390</v>
      </c>
      <c r="D11" s="55">
        <v>0.86</v>
      </c>
      <c r="E11" s="56">
        <v>8341017400</v>
      </c>
      <c r="F11" s="34">
        <v>0.94</v>
      </c>
      <c r="G11" s="38">
        <v>5174</v>
      </c>
      <c r="H11" s="38">
        <v>4400</v>
      </c>
      <c r="I11" s="55">
        <v>0.85</v>
      </c>
      <c r="J11" s="56">
        <v>8558776350</v>
      </c>
      <c r="K11" s="34">
        <v>0.95</v>
      </c>
    </row>
    <row r="12" spans="1:11" ht="36.75" thickBot="1" x14ac:dyDescent="0.3">
      <c r="A12" s="30" t="s">
        <v>66</v>
      </c>
      <c r="B12" s="38">
        <v>5948</v>
      </c>
      <c r="C12" s="38">
        <v>4335</v>
      </c>
      <c r="D12" s="55">
        <v>0.73</v>
      </c>
      <c r="E12" s="56">
        <v>3447588000</v>
      </c>
      <c r="F12" s="34">
        <v>1.04</v>
      </c>
      <c r="G12" s="38">
        <v>7286</v>
      </c>
      <c r="H12" s="38">
        <v>5551</v>
      </c>
      <c r="I12" s="55">
        <v>0.76</v>
      </c>
      <c r="J12" s="56">
        <v>5763257000</v>
      </c>
      <c r="K12" s="34">
        <v>1.84</v>
      </c>
    </row>
    <row r="13" spans="1:11" ht="24.75" thickBot="1" x14ac:dyDescent="0.3">
      <c r="A13" s="30" t="s">
        <v>47</v>
      </c>
      <c r="B13" s="38">
        <v>3277</v>
      </c>
      <c r="C13" s="38">
        <v>3029</v>
      </c>
      <c r="D13" s="55">
        <v>0.92</v>
      </c>
      <c r="E13" s="56">
        <v>3740768000</v>
      </c>
      <c r="F13" s="34">
        <v>1.5</v>
      </c>
      <c r="G13" s="38">
        <v>3607</v>
      </c>
      <c r="H13" s="38">
        <v>3237</v>
      </c>
      <c r="I13" s="55">
        <v>0.9</v>
      </c>
      <c r="J13" s="56">
        <v>4267553000</v>
      </c>
      <c r="K13" s="34">
        <v>1.4</v>
      </c>
    </row>
    <row r="14" spans="1:11" ht="24.75" thickBot="1" x14ac:dyDescent="0.3">
      <c r="A14" s="30" t="s">
        <v>49</v>
      </c>
      <c r="B14" s="38">
        <v>7739</v>
      </c>
      <c r="C14" s="38">
        <v>5967</v>
      </c>
      <c r="D14" s="55">
        <v>0.77</v>
      </c>
      <c r="E14" s="56">
        <v>7794998756</v>
      </c>
      <c r="F14" s="34">
        <v>0.89</v>
      </c>
      <c r="G14" s="38">
        <v>7147</v>
      </c>
      <c r="H14" s="38">
        <v>5434</v>
      </c>
      <c r="I14" s="55">
        <v>0.76</v>
      </c>
      <c r="J14" s="56">
        <v>7434415567</v>
      </c>
      <c r="K14" s="34">
        <v>0.91</v>
      </c>
    </row>
    <row r="15" spans="1:11" ht="36.75" thickBot="1" x14ac:dyDescent="0.3">
      <c r="A15" s="30" t="s">
        <v>57</v>
      </c>
      <c r="B15" s="38">
        <v>4012</v>
      </c>
      <c r="C15" s="38">
        <v>3356</v>
      </c>
      <c r="D15" s="55">
        <v>0.84</v>
      </c>
      <c r="E15" s="56">
        <v>2475602834</v>
      </c>
      <c r="F15" s="34">
        <v>0.97</v>
      </c>
      <c r="G15" s="38">
        <v>3999</v>
      </c>
      <c r="H15" s="38">
        <v>3254</v>
      </c>
      <c r="I15" s="55">
        <v>0.81</v>
      </c>
      <c r="J15" s="56">
        <v>2618311024</v>
      </c>
      <c r="K15" s="34">
        <v>1.1399999999999999</v>
      </c>
    </row>
    <row r="16" spans="1:11" ht="24.75" thickBot="1" x14ac:dyDescent="0.3">
      <c r="A16" s="30" t="s">
        <v>38</v>
      </c>
      <c r="B16" s="37">
        <v>750</v>
      </c>
      <c r="C16" s="37">
        <v>637</v>
      </c>
      <c r="D16" s="55">
        <v>0.85</v>
      </c>
      <c r="E16" s="56">
        <v>1135756000</v>
      </c>
      <c r="F16" s="34">
        <v>1.06</v>
      </c>
      <c r="G16" s="37">
        <v>829</v>
      </c>
      <c r="H16" s="37">
        <v>628</v>
      </c>
      <c r="I16" s="55">
        <v>0.76</v>
      </c>
      <c r="J16" s="56">
        <v>1096176000</v>
      </c>
      <c r="K16" s="34">
        <v>0.93</v>
      </c>
    </row>
    <row r="17" spans="1:11" ht="48.75" thickBot="1" x14ac:dyDescent="0.3">
      <c r="A17" s="30" t="s">
        <v>64</v>
      </c>
      <c r="B17" s="38">
        <v>2797</v>
      </c>
      <c r="C17" s="38">
        <v>2500</v>
      </c>
      <c r="D17" s="55">
        <v>0.89</v>
      </c>
      <c r="E17" s="56">
        <v>2213180000</v>
      </c>
      <c r="F17" s="34">
        <v>1.21</v>
      </c>
      <c r="G17" s="38">
        <v>2866</v>
      </c>
      <c r="H17" s="38">
        <v>1699</v>
      </c>
      <c r="I17" s="55">
        <v>0.59</v>
      </c>
      <c r="J17" s="56">
        <v>1824740000</v>
      </c>
      <c r="K17" s="34">
        <v>1.1599999999999999</v>
      </c>
    </row>
    <row r="18" spans="1:11" ht="48.75" thickBot="1" x14ac:dyDescent="0.3">
      <c r="A18" s="30" t="s">
        <v>74</v>
      </c>
      <c r="B18" s="37">
        <v>230</v>
      </c>
      <c r="C18" s="37">
        <v>151</v>
      </c>
      <c r="D18" s="55">
        <v>0.66</v>
      </c>
      <c r="E18" s="56">
        <v>82118179</v>
      </c>
      <c r="F18" s="34">
        <v>1.04</v>
      </c>
      <c r="G18" s="37">
        <v>263</v>
      </c>
      <c r="H18" s="37">
        <v>163</v>
      </c>
      <c r="I18" s="55">
        <v>0.62</v>
      </c>
      <c r="J18" s="56">
        <v>86570982</v>
      </c>
      <c r="K18" s="34">
        <v>1.22</v>
      </c>
    </row>
    <row r="19" spans="1:11" ht="48.75" thickBot="1" x14ac:dyDescent="0.3">
      <c r="A19" s="30" t="s">
        <v>58</v>
      </c>
      <c r="B19" s="37">
        <v>751</v>
      </c>
      <c r="C19" s="37">
        <v>624</v>
      </c>
      <c r="D19" s="55">
        <v>0.83</v>
      </c>
      <c r="E19" s="56">
        <v>501444493</v>
      </c>
      <c r="F19" s="34">
        <v>0.96</v>
      </c>
      <c r="G19" s="37">
        <v>774</v>
      </c>
      <c r="H19" s="37">
        <v>623</v>
      </c>
      <c r="I19" s="55">
        <v>0.8</v>
      </c>
      <c r="J19" s="56">
        <v>504906227</v>
      </c>
      <c r="K19" s="34">
        <v>1.26</v>
      </c>
    </row>
    <row r="20" spans="1:11" ht="24.75" thickBot="1" x14ac:dyDescent="0.3">
      <c r="A20" s="30" t="s">
        <v>46</v>
      </c>
      <c r="B20" s="38">
        <v>1130</v>
      </c>
      <c r="C20" s="37">
        <v>939</v>
      </c>
      <c r="D20" s="55">
        <v>0.83</v>
      </c>
      <c r="E20" s="56">
        <v>711656100</v>
      </c>
      <c r="F20" s="34">
        <v>1.28</v>
      </c>
      <c r="G20" s="38">
        <v>1090</v>
      </c>
      <c r="H20" s="37">
        <v>890</v>
      </c>
      <c r="I20" s="55">
        <v>0.82</v>
      </c>
      <c r="J20" s="56">
        <v>718246350</v>
      </c>
      <c r="K20" s="34">
        <v>1.1399999999999999</v>
      </c>
    </row>
    <row r="21" spans="1:11" ht="36.75" thickBot="1" x14ac:dyDescent="0.3">
      <c r="A21" s="30" t="s">
        <v>62</v>
      </c>
      <c r="B21" s="38">
        <v>1837</v>
      </c>
      <c r="C21" s="38">
        <v>1523</v>
      </c>
      <c r="D21" s="55">
        <v>0.83</v>
      </c>
      <c r="E21" s="56">
        <v>1357568704</v>
      </c>
      <c r="F21" s="34">
        <v>1.2</v>
      </c>
      <c r="G21" s="38">
        <v>1802</v>
      </c>
      <c r="H21" s="38">
        <v>1238</v>
      </c>
      <c r="I21" s="55">
        <v>0.69</v>
      </c>
      <c r="J21" s="56">
        <v>1149672710</v>
      </c>
      <c r="K21" s="34">
        <v>0.77</v>
      </c>
    </row>
    <row r="22" spans="1:11" ht="24.75" thickBot="1" x14ac:dyDescent="0.3">
      <c r="A22" s="30" t="s">
        <v>50</v>
      </c>
      <c r="B22" s="38">
        <v>2451</v>
      </c>
      <c r="C22" s="38">
        <v>2122</v>
      </c>
      <c r="D22" s="55">
        <v>0.87</v>
      </c>
      <c r="E22" s="56">
        <v>1821414308</v>
      </c>
      <c r="F22" s="34">
        <v>1.26</v>
      </c>
      <c r="G22" s="38">
        <v>2291</v>
      </c>
      <c r="H22" s="38">
        <v>1937</v>
      </c>
      <c r="I22" s="55">
        <v>0.85</v>
      </c>
      <c r="J22" s="56">
        <v>1735611534</v>
      </c>
      <c r="K22" s="34">
        <v>1.01</v>
      </c>
    </row>
    <row r="23" spans="1:11" ht="24.75" thickBot="1" x14ac:dyDescent="0.3">
      <c r="A23" s="30" t="s">
        <v>55</v>
      </c>
      <c r="B23" s="38">
        <v>24860</v>
      </c>
      <c r="C23" s="38">
        <v>19077</v>
      </c>
      <c r="D23" s="55">
        <v>0.77</v>
      </c>
      <c r="E23" s="56">
        <v>13833252883</v>
      </c>
      <c r="F23" s="34">
        <v>0.84</v>
      </c>
      <c r="G23" s="38">
        <v>23754</v>
      </c>
      <c r="H23" s="38">
        <v>16731</v>
      </c>
      <c r="I23" s="55">
        <v>0.7</v>
      </c>
      <c r="J23" s="56">
        <v>12299164853</v>
      </c>
      <c r="K23" s="34">
        <v>0.85</v>
      </c>
    </row>
    <row r="24" spans="1:11" ht="36.75" thickBot="1" x14ac:dyDescent="0.3">
      <c r="A24" s="30" t="s">
        <v>63</v>
      </c>
      <c r="B24" s="38">
        <v>4519</v>
      </c>
      <c r="C24" s="38">
        <v>3971</v>
      </c>
      <c r="D24" s="55">
        <v>0.88</v>
      </c>
      <c r="E24" s="56">
        <v>4053251473</v>
      </c>
      <c r="F24" s="34">
        <v>2.09</v>
      </c>
      <c r="G24" s="38">
        <v>4464</v>
      </c>
      <c r="H24" s="38">
        <v>3835</v>
      </c>
      <c r="I24" s="55">
        <v>0.86</v>
      </c>
      <c r="J24" s="56">
        <v>4223542268</v>
      </c>
      <c r="K24" s="34">
        <v>12.31</v>
      </c>
    </row>
    <row r="25" spans="1:11" ht="24.75" thickBot="1" x14ac:dyDescent="0.3">
      <c r="A25" s="30" t="s">
        <v>39</v>
      </c>
      <c r="B25" s="38">
        <v>4168</v>
      </c>
      <c r="C25" s="38">
        <v>3958</v>
      </c>
      <c r="D25" s="55">
        <v>0.95</v>
      </c>
      <c r="E25" s="56">
        <v>4523059520</v>
      </c>
      <c r="F25" s="34">
        <v>1.1200000000000001</v>
      </c>
      <c r="G25" s="38">
        <v>4188</v>
      </c>
      <c r="H25" s="38">
        <v>2415</v>
      </c>
      <c r="I25" s="55">
        <v>0.57999999999999996</v>
      </c>
      <c r="J25" s="56">
        <v>2823211320</v>
      </c>
      <c r="K25" s="34">
        <v>1.04</v>
      </c>
    </row>
    <row r="26" spans="1:11" ht="24.75" thickBot="1" x14ac:dyDescent="0.3">
      <c r="A26" s="30" t="s">
        <v>41</v>
      </c>
      <c r="B26" s="38">
        <v>11501</v>
      </c>
      <c r="C26" s="38">
        <v>9456</v>
      </c>
      <c r="D26" s="55">
        <v>0.82</v>
      </c>
      <c r="E26" s="56">
        <v>7645009726</v>
      </c>
      <c r="F26" s="34">
        <v>0.76</v>
      </c>
      <c r="G26" s="38">
        <v>11088</v>
      </c>
      <c r="H26" s="38">
        <v>8525</v>
      </c>
      <c r="I26" s="55">
        <v>0.77</v>
      </c>
      <c r="J26" s="56">
        <v>7911087398</v>
      </c>
      <c r="K26" s="34">
        <v>0.97</v>
      </c>
    </row>
    <row r="27" spans="1:11" ht="16.5" thickBot="1" x14ac:dyDescent="0.3">
      <c r="A27" s="30" t="s">
        <v>53</v>
      </c>
      <c r="B27" s="38">
        <v>12324</v>
      </c>
      <c r="C27" s="38">
        <v>10999</v>
      </c>
      <c r="D27" s="55">
        <v>0.89</v>
      </c>
      <c r="E27" s="56">
        <v>17763609800</v>
      </c>
      <c r="F27" s="34">
        <v>1.0900000000000001</v>
      </c>
      <c r="G27" s="38">
        <v>11925</v>
      </c>
      <c r="H27" s="38">
        <v>10443</v>
      </c>
      <c r="I27" s="55">
        <v>0.88</v>
      </c>
      <c r="J27" s="56">
        <v>20444223226</v>
      </c>
      <c r="K27" s="34">
        <v>1.17</v>
      </c>
    </row>
    <row r="28" spans="1:11" ht="36.75" thickBot="1" x14ac:dyDescent="0.3">
      <c r="A28" s="30" t="s">
        <v>56</v>
      </c>
      <c r="B28" s="38">
        <v>1135</v>
      </c>
      <c r="C28" s="37">
        <v>754</v>
      </c>
      <c r="D28" s="55">
        <v>0.66</v>
      </c>
      <c r="E28" s="56">
        <v>1043417465</v>
      </c>
      <c r="F28" s="34">
        <v>0.9</v>
      </c>
      <c r="G28" s="38">
        <v>1121</v>
      </c>
      <c r="H28" s="37">
        <v>649</v>
      </c>
      <c r="I28" s="55">
        <v>0.57999999999999996</v>
      </c>
      <c r="J28" s="56">
        <v>909388479</v>
      </c>
      <c r="K28" s="34">
        <v>0.84</v>
      </c>
    </row>
    <row r="29" spans="1:11" ht="24.75" thickBot="1" x14ac:dyDescent="0.3">
      <c r="A29" s="30" t="s">
        <v>43</v>
      </c>
      <c r="B29" s="38">
        <v>5312</v>
      </c>
      <c r="C29" s="38">
        <v>5001</v>
      </c>
      <c r="D29" s="55">
        <v>0.94</v>
      </c>
      <c r="E29" s="56">
        <v>17300368342</v>
      </c>
      <c r="F29" s="34">
        <v>1.04</v>
      </c>
      <c r="G29" s="38">
        <v>5490</v>
      </c>
      <c r="H29" s="38">
        <v>5180</v>
      </c>
      <c r="I29" s="55">
        <v>0.94</v>
      </c>
      <c r="J29" s="56">
        <v>18133257449</v>
      </c>
      <c r="K29" s="34">
        <v>1.06</v>
      </c>
    </row>
    <row r="30" spans="1:11" ht="36.75" thickBot="1" x14ac:dyDescent="0.3">
      <c r="A30" s="30" t="s">
        <v>60</v>
      </c>
      <c r="B30" s="38">
        <v>1073</v>
      </c>
      <c r="C30" s="37">
        <v>789</v>
      </c>
      <c r="D30" s="55">
        <v>0.74</v>
      </c>
      <c r="E30" s="56">
        <v>791905600</v>
      </c>
      <c r="F30" s="34">
        <v>1.82</v>
      </c>
      <c r="G30" s="38">
        <v>1172</v>
      </c>
      <c r="H30" s="37">
        <v>859</v>
      </c>
      <c r="I30" s="55">
        <v>0.73</v>
      </c>
      <c r="J30" s="56">
        <v>994027200</v>
      </c>
      <c r="K30" s="34">
        <v>1.28</v>
      </c>
    </row>
    <row r="31" spans="1:11" ht="24.75" thickBot="1" x14ac:dyDescent="0.3">
      <c r="A31" s="30" t="s">
        <v>52</v>
      </c>
      <c r="B31" s="38">
        <v>21998</v>
      </c>
      <c r="C31" s="38">
        <v>18819</v>
      </c>
      <c r="D31" s="55">
        <v>0.86</v>
      </c>
      <c r="E31" s="56">
        <v>33797216200</v>
      </c>
      <c r="F31" s="34">
        <v>1.21</v>
      </c>
      <c r="G31" s="38">
        <v>22222</v>
      </c>
      <c r="H31" s="38">
        <v>18731</v>
      </c>
      <c r="I31" s="55">
        <v>0.84</v>
      </c>
      <c r="J31" s="56">
        <v>33362059200</v>
      </c>
      <c r="K31" s="34">
        <v>1.04</v>
      </c>
    </row>
    <row r="32" spans="1:11" ht="36.75" thickBot="1" x14ac:dyDescent="0.3">
      <c r="A32" s="30" t="s">
        <v>67</v>
      </c>
      <c r="B32" s="37">
        <v>746</v>
      </c>
      <c r="C32" s="37">
        <v>599</v>
      </c>
      <c r="D32" s="55">
        <v>0.8</v>
      </c>
      <c r="E32" s="56">
        <v>289367750</v>
      </c>
      <c r="F32" s="34">
        <v>1.29</v>
      </c>
      <c r="G32" s="37">
        <v>726</v>
      </c>
      <c r="H32" s="37">
        <v>552</v>
      </c>
      <c r="I32" s="55">
        <v>0.76</v>
      </c>
      <c r="J32" s="56">
        <v>92405500</v>
      </c>
      <c r="K32" s="34">
        <v>0.4</v>
      </c>
    </row>
    <row r="33" spans="1:11" ht="16.5" thickBot="1" x14ac:dyDescent="0.3">
      <c r="A33" s="30" t="s">
        <v>20</v>
      </c>
      <c r="B33" s="38">
        <v>34758</v>
      </c>
      <c r="C33" s="38">
        <v>28024</v>
      </c>
      <c r="D33" s="55">
        <v>0.81</v>
      </c>
      <c r="E33" s="56">
        <v>10208776248</v>
      </c>
      <c r="F33" s="34">
        <v>0.87</v>
      </c>
      <c r="G33" s="38">
        <v>35193</v>
      </c>
      <c r="H33" s="38">
        <v>27222</v>
      </c>
      <c r="I33" s="55">
        <v>0.77</v>
      </c>
      <c r="J33" s="56">
        <v>10840379456</v>
      </c>
      <c r="K33" s="34">
        <v>1.49</v>
      </c>
    </row>
    <row r="34" spans="1:11" ht="16.5" thickBot="1" x14ac:dyDescent="0.3">
      <c r="A34" s="30" t="s">
        <v>10</v>
      </c>
      <c r="B34" s="38">
        <v>12904</v>
      </c>
      <c r="C34" s="38">
        <v>10840</v>
      </c>
      <c r="D34" s="55">
        <v>0.84</v>
      </c>
      <c r="E34" s="56">
        <v>4704951001</v>
      </c>
      <c r="F34" s="34">
        <v>0.93</v>
      </c>
      <c r="G34" s="38">
        <v>13618</v>
      </c>
      <c r="H34" s="38">
        <v>11250</v>
      </c>
      <c r="I34" s="55">
        <v>0.83</v>
      </c>
      <c r="J34" s="56">
        <v>5026001341</v>
      </c>
      <c r="K34" s="34">
        <v>1.51</v>
      </c>
    </row>
    <row r="35" spans="1:11" ht="16.5" thickBot="1" x14ac:dyDescent="0.3">
      <c r="A35" s="30" t="s">
        <v>24</v>
      </c>
      <c r="B35" s="38">
        <v>20859</v>
      </c>
      <c r="C35" s="38">
        <v>19024</v>
      </c>
      <c r="D35" s="55">
        <v>0.91</v>
      </c>
      <c r="E35" s="56">
        <v>11744348081</v>
      </c>
      <c r="F35" s="34">
        <v>0.77</v>
      </c>
      <c r="G35" s="38">
        <v>20896</v>
      </c>
      <c r="H35" s="38">
        <v>18632</v>
      </c>
      <c r="I35" s="55">
        <v>0.89</v>
      </c>
      <c r="J35" s="56">
        <v>13236918759</v>
      </c>
      <c r="K35" s="34">
        <v>1.0900000000000001</v>
      </c>
    </row>
    <row r="36" spans="1:11" ht="16.5" thickBot="1" x14ac:dyDescent="0.3">
      <c r="A36" s="30" t="s">
        <v>11</v>
      </c>
      <c r="B36" s="38">
        <v>14895</v>
      </c>
      <c r="C36" s="38">
        <v>13662</v>
      </c>
      <c r="D36" s="55">
        <v>0.92</v>
      </c>
      <c r="E36" s="56">
        <v>8029094230</v>
      </c>
      <c r="F36" s="34">
        <v>0.85</v>
      </c>
      <c r="G36" s="38">
        <v>14324</v>
      </c>
      <c r="H36" s="38">
        <v>12706</v>
      </c>
      <c r="I36" s="55">
        <v>0.89</v>
      </c>
      <c r="J36" s="56">
        <v>7499486389</v>
      </c>
      <c r="K36" s="34">
        <v>0.86</v>
      </c>
    </row>
    <row r="37" spans="1:11" ht="24.75" thickBot="1" x14ac:dyDescent="0.3">
      <c r="A37" s="30" t="s">
        <v>31</v>
      </c>
      <c r="B37" s="38">
        <v>12288</v>
      </c>
      <c r="C37" s="38">
        <v>10949</v>
      </c>
      <c r="D37" s="55">
        <v>0.89</v>
      </c>
      <c r="E37" s="56">
        <v>10418120587</v>
      </c>
      <c r="F37" s="34">
        <v>0.75</v>
      </c>
      <c r="G37" s="38">
        <v>11850</v>
      </c>
      <c r="H37" s="38">
        <v>10152</v>
      </c>
      <c r="I37" s="55">
        <v>0.86</v>
      </c>
      <c r="J37" s="56">
        <v>11403410600</v>
      </c>
      <c r="K37" s="34">
        <v>0.96</v>
      </c>
    </row>
    <row r="38" spans="1:11" ht="16.5" thickBot="1" x14ac:dyDescent="0.3">
      <c r="A38" s="30" t="s">
        <v>13</v>
      </c>
      <c r="B38" s="38">
        <v>8164</v>
      </c>
      <c r="C38" s="38">
        <v>6503</v>
      </c>
      <c r="D38" s="55">
        <v>0.8</v>
      </c>
      <c r="E38" s="56">
        <v>6026433400</v>
      </c>
      <c r="F38" s="34">
        <v>0.9</v>
      </c>
      <c r="G38" s="38">
        <v>7562</v>
      </c>
      <c r="H38" s="38">
        <v>6158</v>
      </c>
      <c r="I38" s="55">
        <v>0.81</v>
      </c>
      <c r="J38" s="56">
        <v>5954349600</v>
      </c>
      <c r="K38" s="34">
        <v>0.91</v>
      </c>
    </row>
    <row r="39" spans="1:11" ht="16.5" thickBot="1" x14ac:dyDescent="0.3">
      <c r="A39" s="30" t="s">
        <v>33</v>
      </c>
      <c r="B39" s="38">
        <v>15163</v>
      </c>
      <c r="C39" s="38">
        <v>13915</v>
      </c>
      <c r="D39" s="55">
        <v>0.92</v>
      </c>
      <c r="E39" s="56">
        <v>16331706686</v>
      </c>
      <c r="F39" s="34">
        <v>1.62</v>
      </c>
      <c r="G39" s="38">
        <v>15272</v>
      </c>
      <c r="H39" s="38">
        <v>13855</v>
      </c>
      <c r="I39" s="55">
        <v>0.91</v>
      </c>
      <c r="J39" s="56">
        <v>16150191742</v>
      </c>
      <c r="K39" s="34">
        <v>0.94</v>
      </c>
    </row>
    <row r="40" spans="1:11" ht="16.5" thickBot="1" x14ac:dyDescent="0.3">
      <c r="A40" s="30" t="s">
        <v>16</v>
      </c>
      <c r="B40" s="38">
        <v>6827</v>
      </c>
      <c r="C40" s="38">
        <v>5807</v>
      </c>
      <c r="D40" s="55">
        <v>0.85</v>
      </c>
      <c r="E40" s="56">
        <v>4620903645</v>
      </c>
      <c r="F40" s="34">
        <v>1.07</v>
      </c>
      <c r="G40" s="38">
        <v>7070</v>
      </c>
      <c r="H40" s="38">
        <v>5919</v>
      </c>
      <c r="I40" s="55">
        <v>0.84</v>
      </c>
      <c r="J40" s="56">
        <v>4644219096</v>
      </c>
      <c r="K40" s="34">
        <v>0.99</v>
      </c>
    </row>
    <row r="41" spans="1:11" ht="16.5" thickBot="1" x14ac:dyDescent="0.3">
      <c r="A41" s="30" t="s">
        <v>25</v>
      </c>
      <c r="B41" s="38">
        <v>13994</v>
      </c>
      <c r="C41" s="38">
        <v>9726</v>
      </c>
      <c r="D41" s="55">
        <v>0.7</v>
      </c>
      <c r="E41" s="56">
        <v>3707437332</v>
      </c>
      <c r="F41" s="34">
        <v>0.75</v>
      </c>
      <c r="G41" s="38">
        <v>13420</v>
      </c>
      <c r="H41" s="38">
        <v>9662</v>
      </c>
      <c r="I41" s="55">
        <v>0.72</v>
      </c>
      <c r="J41" s="56">
        <v>3701548321</v>
      </c>
      <c r="K41" s="34">
        <v>0.95</v>
      </c>
    </row>
    <row r="42" spans="1:11" ht="16.5" thickBot="1" x14ac:dyDescent="0.3">
      <c r="A42" s="30" t="s">
        <v>29</v>
      </c>
      <c r="B42" s="38">
        <v>22050</v>
      </c>
      <c r="C42" s="38">
        <v>20402</v>
      </c>
      <c r="D42" s="55">
        <v>0.93</v>
      </c>
      <c r="E42" s="56">
        <v>26084924686</v>
      </c>
      <c r="F42" s="34">
        <v>1.04</v>
      </c>
      <c r="G42" s="38">
        <v>21517</v>
      </c>
      <c r="H42" s="38">
        <v>19566</v>
      </c>
      <c r="I42" s="55">
        <v>0.91</v>
      </c>
      <c r="J42" s="56">
        <v>27516040527</v>
      </c>
      <c r="K42" s="34">
        <v>1.03</v>
      </c>
    </row>
    <row r="43" spans="1:11" ht="16.5" thickBot="1" x14ac:dyDescent="0.3">
      <c r="A43" s="30" t="s">
        <v>32</v>
      </c>
      <c r="B43" s="38">
        <v>6117</v>
      </c>
      <c r="C43" s="38">
        <v>5626</v>
      </c>
      <c r="D43" s="55">
        <v>0.92</v>
      </c>
      <c r="E43" s="56">
        <v>6963009000</v>
      </c>
      <c r="F43" s="34">
        <v>0.93</v>
      </c>
      <c r="G43" s="38">
        <v>6087</v>
      </c>
      <c r="H43" s="38">
        <v>5515</v>
      </c>
      <c r="I43" s="55">
        <v>0.91</v>
      </c>
      <c r="J43" s="56">
        <v>6773657600</v>
      </c>
      <c r="K43" s="34">
        <v>0.99</v>
      </c>
    </row>
    <row r="44" spans="1:11" ht="16.5" thickBot="1" x14ac:dyDescent="0.3">
      <c r="A44" s="30" t="s">
        <v>21</v>
      </c>
      <c r="B44" s="38">
        <v>21067</v>
      </c>
      <c r="C44" s="38">
        <v>18091</v>
      </c>
      <c r="D44" s="55">
        <v>0.86</v>
      </c>
      <c r="E44" s="56">
        <v>5900162100</v>
      </c>
      <c r="F44" s="34">
        <v>0.97</v>
      </c>
      <c r="G44" s="38">
        <v>20670</v>
      </c>
      <c r="H44" s="38">
        <v>17599</v>
      </c>
      <c r="I44" s="55">
        <v>0.85</v>
      </c>
      <c r="J44" s="56">
        <v>5265281200</v>
      </c>
      <c r="K44" s="34">
        <v>0.74</v>
      </c>
    </row>
    <row r="45" spans="1:11" ht="16.5" thickBot="1" x14ac:dyDescent="0.3">
      <c r="A45" s="30" t="s">
        <v>8</v>
      </c>
      <c r="B45" s="38">
        <v>16388</v>
      </c>
      <c r="C45" s="38">
        <v>14740</v>
      </c>
      <c r="D45" s="55">
        <v>0.9</v>
      </c>
      <c r="E45" s="56">
        <v>6448124000</v>
      </c>
      <c r="F45" s="34">
        <v>0.92</v>
      </c>
      <c r="G45" s="38">
        <v>15804</v>
      </c>
      <c r="H45" s="38">
        <v>12881</v>
      </c>
      <c r="I45" s="55">
        <v>0.82</v>
      </c>
      <c r="J45" s="56">
        <v>5346124000</v>
      </c>
      <c r="K45" s="34">
        <v>0.93</v>
      </c>
    </row>
    <row r="46" spans="1:11" ht="24.75" thickBot="1" x14ac:dyDescent="0.3">
      <c r="A46" s="30" t="s">
        <v>30</v>
      </c>
      <c r="B46" s="38">
        <v>23913</v>
      </c>
      <c r="C46" s="38">
        <v>19809</v>
      </c>
      <c r="D46" s="55">
        <v>0.83</v>
      </c>
      <c r="E46" s="56">
        <v>22191723550</v>
      </c>
      <c r="F46" s="34">
        <v>0.87</v>
      </c>
      <c r="G46" s="38">
        <v>24345</v>
      </c>
      <c r="H46" s="38">
        <v>19524</v>
      </c>
      <c r="I46" s="55">
        <v>0.8</v>
      </c>
      <c r="J46" s="56">
        <v>22248019615</v>
      </c>
      <c r="K46" s="34">
        <v>1</v>
      </c>
    </row>
    <row r="47" spans="1:11" ht="16.5" thickBot="1" x14ac:dyDescent="0.3">
      <c r="A47" s="30" t="s">
        <v>19</v>
      </c>
      <c r="B47" s="38">
        <v>2699</v>
      </c>
      <c r="C47" s="38">
        <v>2149</v>
      </c>
      <c r="D47" s="55">
        <v>0.8</v>
      </c>
      <c r="E47" s="56">
        <v>543261750</v>
      </c>
      <c r="F47" s="34">
        <v>0.7</v>
      </c>
      <c r="G47" s="38">
        <v>2818</v>
      </c>
      <c r="H47" s="38">
        <v>2205</v>
      </c>
      <c r="I47" s="55">
        <v>0.78</v>
      </c>
      <c r="J47" s="56">
        <v>556809900</v>
      </c>
      <c r="K47" s="34">
        <v>1.08</v>
      </c>
    </row>
    <row r="48" spans="1:11" ht="16.5" thickBot="1" x14ac:dyDescent="0.3">
      <c r="A48" s="30" t="s">
        <v>27</v>
      </c>
      <c r="B48" s="38">
        <v>16483</v>
      </c>
      <c r="C48" s="38">
        <v>13435</v>
      </c>
      <c r="D48" s="55">
        <v>0.82</v>
      </c>
      <c r="E48" s="56">
        <v>10840807177</v>
      </c>
      <c r="F48" s="34">
        <v>0.86</v>
      </c>
      <c r="G48" s="38">
        <v>16187</v>
      </c>
      <c r="H48" s="38">
        <v>12809</v>
      </c>
      <c r="I48" s="55">
        <v>0.79</v>
      </c>
      <c r="J48" s="56">
        <v>10386810055</v>
      </c>
      <c r="K48" s="34">
        <v>0.92</v>
      </c>
    </row>
    <row r="49" spans="1:11" ht="16.5" thickBot="1" x14ac:dyDescent="0.3">
      <c r="A49" s="30" t="s">
        <v>26</v>
      </c>
      <c r="B49" s="38">
        <v>23304</v>
      </c>
      <c r="C49" s="38">
        <v>20034</v>
      </c>
      <c r="D49" s="55">
        <v>0.86</v>
      </c>
      <c r="E49" s="56">
        <v>17212312000</v>
      </c>
      <c r="F49" s="34">
        <v>1.0900000000000001</v>
      </c>
      <c r="G49" s="38">
        <v>23151</v>
      </c>
      <c r="H49" s="38">
        <v>19265</v>
      </c>
      <c r="I49" s="55">
        <v>0.83</v>
      </c>
      <c r="J49" s="56">
        <v>17378482000</v>
      </c>
      <c r="K49" s="34">
        <v>1.1200000000000001</v>
      </c>
    </row>
    <row r="50" spans="1:11" ht="16.5" thickBot="1" x14ac:dyDescent="0.3">
      <c r="A50" s="30" t="s">
        <v>22</v>
      </c>
      <c r="B50" s="38">
        <v>32193</v>
      </c>
      <c r="C50" s="38">
        <v>24888</v>
      </c>
      <c r="D50" s="55">
        <v>0.77</v>
      </c>
      <c r="E50" s="56">
        <v>9047504943</v>
      </c>
      <c r="F50" s="34">
        <v>0.67</v>
      </c>
      <c r="G50" s="38">
        <v>31363</v>
      </c>
      <c r="H50" s="38">
        <v>23604</v>
      </c>
      <c r="I50" s="55">
        <v>0.75</v>
      </c>
      <c r="J50" s="56">
        <v>9873256646</v>
      </c>
      <c r="K50" s="34">
        <v>1.02</v>
      </c>
    </row>
    <row r="51" spans="1:11" ht="24.75" thickBot="1" x14ac:dyDescent="0.3">
      <c r="A51" s="30" t="s">
        <v>34</v>
      </c>
      <c r="B51" s="38">
        <v>25898</v>
      </c>
      <c r="C51" s="38">
        <v>17602</v>
      </c>
      <c r="D51" s="55">
        <v>0.68</v>
      </c>
      <c r="E51" s="56">
        <v>6738500913</v>
      </c>
      <c r="F51" s="34">
        <v>0.87</v>
      </c>
      <c r="G51" s="38">
        <v>23894</v>
      </c>
      <c r="H51" s="38">
        <v>15494</v>
      </c>
      <c r="I51" s="55">
        <v>0.65</v>
      </c>
      <c r="J51" s="56">
        <v>4731419660</v>
      </c>
      <c r="K51" s="34">
        <v>1</v>
      </c>
    </row>
    <row r="52" spans="1:11" ht="24.75" thickBot="1" x14ac:dyDescent="0.3">
      <c r="A52" s="30" t="s">
        <v>28</v>
      </c>
      <c r="B52" s="38">
        <v>5600</v>
      </c>
      <c r="C52" s="38">
        <v>4293</v>
      </c>
      <c r="D52" s="55">
        <v>0.77</v>
      </c>
      <c r="E52" s="56">
        <v>2923751000</v>
      </c>
      <c r="F52" s="34">
        <v>0.73</v>
      </c>
      <c r="G52" s="38">
        <v>5460</v>
      </c>
      <c r="H52" s="38">
        <v>4209</v>
      </c>
      <c r="I52" s="55">
        <v>0.77</v>
      </c>
      <c r="J52" s="56">
        <v>2844610000</v>
      </c>
      <c r="K52" s="34">
        <v>0.99</v>
      </c>
    </row>
    <row r="53" spans="1:11" ht="24.75" thickBot="1" x14ac:dyDescent="0.3">
      <c r="A53" s="30" t="s">
        <v>28</v>
      </c>
      <c r="B53" s="38">
        <v>15396</v>
      </c>
      <c r="C53" s="38">
        <v>13433</v>
      </c>
      <c r="D53" s="55">
        <v>0.87</v>
      </c>
      <c r="E53" s="56">
        <v>12878160490</v>
      </c>
      <c r="F53" s="34">
        <v>0.65</v>
      </c>
      <c r="G53" s="38">
        <v>14600</v>
      </c>
      <c r="H53" s="38">
        <v>12356</v>
      </c>
      <c r="I53" s="55">
        <v>0.85</v>
      </c>
      <c r="J53" s="56">
        <v>12140685280</v>
      </c>
      <c r="K53" s="34">
        <v>0.91</v>
      </c>
    </row>
    <row r="54" spans="1:11" ht="24.75" thickBot="1" x14ac:dyDescent="0.3">
      <c r="A54" s="30" t="s">
        <v>23</v>
      </c>
      <c r="B54" s="38">
        <v>20297</v>
      </c>
      <c r="C54" s="38">
        <v>15657</v>
      </c>
      <c r="D54" s="55">
        <v>0.77</v>
      </c>
      <c r="E54" s="56">
        <v>16543547382</v>
      </c>
      <c r="F54" s="34">
        <v>1.02</v>
      </c>
      <c r="G54" s="38">
        <v>20747</v>
      </c>
      <c r="H54" s="38">
        <v>15761</v>
      </c>
      <c r="I54" s="55">
        <v>0.76</v>
      </c>
      <c r="J54" s="56">
        <v>17097394156</v>
      </c>
      <c r="K54" s="34">
        <v>1.03</v>
      </c>
    </row>
    <row r="55" spans="1:11" ht="36.75" thickBot="1" x14ac:dyDescent="0.3">
      <c r="A55" s="30" t="s">
        <v>75</v>
      </c>
      <c r="B55" s="38">
        <v>2546</v>
      </c>
      <c r="C55" s="38">
        <v>2280</v>
      </c>
      <c r="D55" s="55">
        <v>0.9</v>
      </c>
      <c r="E55" s="56">
        <v>3542770000</v>
      </c>
      <c r="F55" s="34">
        <v>0.91</v>
      </c>
      <c r="G55" s="38">
        <v>2672</v>
      </c>
      <c r="H55" s="38">
        <v>2403</v>
      </c>
      <c r="I55" s="55">
        <v>0.9</v>
      </c>
      <c r="J55" s="56">
        <v>3691476000</v>
      </c>
      <c r="K55" s="34">
        <v>0.99</v>
      </c>
    </row>
    <row r="56" spans="1:11" ht="24.75" thickBot="1" x14ac:dyDescent="0.3">
      <c r="A56" s="30" t="s">
        <v>14</v>
      </c>
      <c r="B56" s="38">
        <v>16916</v>
      </c>
      <c r="C56" s="38">
        <v>14027</v>
      </c>
      <c r="D56" s="55">
        <v>0.83</v>
      </c>
      <c r="E56" s="56">
        <v>68435802820</v>
      </c>
      <c r="F56" s="34">
        <v>0.98</v>
      </c>
      <c r="G56" s="38">
        <v>16470</v>
      </c>
      <c r="H56" s="38">
        <v>13573</v>
      </c>
      <c r="I56" s="55">
        <v>0.82</v>
      </c>
      <c r="J56" s="56">
        <v>67147994754</v>
      </c>
      <c r="K56" s="34">
        <v>0.95</v>
      </c>
    </row>
    <row r="57" spans="1:11" ht="24.75" thickBot="1" x14ac:dyDescent="0.3">
      <c r="A57" s="30" t="s">
        <v>35</v>
      </c>
      <c r="B57" s="38">
        <v>141734</v>
      </c>
      <c r="C57" s="38">
        <v>103956</v>
      </c>
      <c r="D57" s="55">
        <v>0.73</v>
      </c>
      <c r="E57" s="56">
        <v>188478556502</v>
      </c>
      <c r="F57" s="34">
        <v>1.23</v>
      </c>
      <c r="G57" s="38">
        <v>145557</v>
      </c>
      <c r="H57" s="38">
        <v>106951</v>
      </c>
      <c r="I57" s="55">
        <v>0.73</v>
      </c>
      <c r="J57" s="56">
        <v>193904628206</v>
      </c>
      <c r="K57" s="34">
        <v>1.32</v>
      </c>
    </row>
    <row r="58" spans="1:11" ht="24.75" thickBot="1" x14ac:dyDescent="0.3">
      <c r="A58" s="30" t="s">
        <v>5</v>
      </c>
      <c r="B58" s="38">
        <v>49854</v>
      </c>
      <c r="C58" s="38">
        <v>39680</v>
      </c>
      <c r="D58" s="55">
        <v>0.8</v>
      </c>
      <c r="E58" s="56">
        <v>24739270707</v>
      </c>
      <c r="F58" s="34">
        <v>0.86</v>
      </c>
      <c r="G58" s="38">
        <v>48541</v>
      </c>
      <c r="H58" s="38">
        <v>37907</v>
      </c>
      <c r="I58" s="55">
        <v>0.78</v>
      </c>
      <c r="J58" s="56">
        <v>23065753764</v>
      </c>
      <c r="K58" s="34">
        <v>0.87</v>
      </c>
    </row>
    <row r="59" spans="1:11" ht="24.75" thickBot="1" x14ac:dyDescent="0.3">
      <c r="A59" s="30" t="s">
        <v>6</v>
      </c>
      <c r="B59" s="38">
        <v>8571</v>
      </c>
      <c r="C59" s="38">
        <v>7395</v>
      </c>
      <c r="D59" s="55">
        <v>0.86</v>
      </c>
      <c r="E59" s="56">
        <v>4741138000</v>
      </c>
      <c r="F59" s="34">
        <v>0.71</v>
      </c>
      <c r="G59" s="38">
        <v>8363</v>
      </c>
      <c r="H59" s="38">
        <v>6008</v>
      </c>
      <c r="I59" s="55">
        <v>0.72</v>
      </c>
      <c r="J59" s="56">
        <v>4279541600</v>
      </c>
      <c r="K59" s="34">
        <v>0.94</v>
      </c>
    </row>
    <row r="60" spans="1:11" ht="36.75" thickBot="1" x14ac:dyDescent="0.3">
      <c r="A60" s="30" t="s">
        <v>7</v>
      </c>
      <c r="B60" s="38">
        <v>27871</v>
      </c>
      <c r="C60" s="38">
        <v>21573</v>
      </c>
      <c r="D60" s="55">
        <v>0.77</v>
      </c>
      <c r="E60" s="56">
        <v>16007803004</v>
      </c>
      <c r="F60" s="34">
        <v>0.9</v>
      </c>
      <c r="G60" s="38">
        <v>27898</v>
      </c>
      <c r="H60" s="38">
        <v>21451</v>
      </c>
      <c r="I60" s="55">
        <v>0.77</v>
      </c>
      <c r="J60" s="56">
        <v>15485317064</v>
      </c>
      <c r="K60" s="34">
        <v>0.91</v>
      </c>
    </row>
    <row r="61" spans="1:11" ht="24.75" thickBot="1" x14ac:dyDescent="0.3">
      <c r="A61" s="30" t="s">
        <v>17</v>
      </c>
      <c r="B61" s="38">
        <v>15617</v>
      </c>
      <c r="C61" s="38">
        <v>14088</v>
      </c>
      <c r="D61" s="55">
        <v>0.9</v>
      </c>
      <c r="E61" s="56">
        <v>15894770300</v>
      </c>
      <c r="F61" s="34">
        <v>0.84</v>
      </c>
      <c r="G61" s="38">
        <v>15292</v>
      </c>
      <c r="H61" s="38">
        <v>13347</v>
      </c>
      <c r="I61" s="55">
        <v>0.87</v>
      </c>
      <c r="J61" s="56">
        <v>14997379400</v>
      </c>
      <c r="K61" s="34">
        <v>0.95</v>
      </c>
    </row>
    <row r="62" spans="1:11" ht="24.75" thickBot="1" x14ac:dyDescent="0.3">
      <c r="A62" s="30" t="s">
        <v>12</v>
      </c>
      <c r="B62" s="38">
        <v>13866</v>
      </c>
      <c r="C62" s="38">
        <v>11271</v>
      </c>
      <c r="D62" s="55">
        <v>0.81</v>
      </c>
      <c r="E62" s="56">
        <v>8230929811</v>
      </c>
      <c r="F62" s="34">
        <v>0.89</v>
      </c>
      <c r="G62" s="38">
        <v>13732</v>
      </c>
      <c r="H62" s="38">
        <v>10841</v>
      </c>
      <c r="I62" s="55">
        <v>0.79</v>
      </c>
      <c r="J62" s="56">
        <v>7930949956</v>
      </c>
      <c r="K62" s="34">
        <v>1</v>
      </c>
    </row>
    <row r="63" spans="1:11" ht="24.75" thickBot="1" x14ac:dyDescent="0.3">
      <c r="A63" s="30" t="s">
        <v>9</v>
      </c>
      <c r="B63" s="38">
        <v>15147</v>
      </c>
      <c r="C63" s="38">
        <v>12958</v>
      </c>
      <c r="D63" s="55">
        <v>0.86</v>
      </c>
      <c r="E63" s="56">
        <v>13561548225</v>
      </c>
      <c r="F63" s="34">
        <v>0.9</v>
      </c>
      <c r="G63" s="38">
        <v>15195</v>
      </c>
      <c r="H63" s="38">
        <v>12742</v>
      </c>
      <c r="I63" s="55">
        <v>0.84</v>
      </c>
      <c r="J63" s="56">
        <v>15442357704</v>
      </c>
      <c r="K63" s="34">
        <v>1.1399999999999999</v>
      </c>
    </row>
    <row r="64" spans="1:11" ht="36.75" thickBot="1" x14ac:dyDescent="0.3">
      <c r="A64" s="30" t="s">
        <v>15</v>
      </c>
      <c r="B64" s="38">
        <v>14731</v>
      </c>
      <c r="C64" s="38">
        <v>13611</v>
      </c>
      <c r="D64" s="55">
        <v>0.92</v>
      </c>
      <c r="E64" s="56">
        <v>13827202900</v>
      </c>
      <c r="F64" s="34">
        <v>1.06</v>
      </c>
      <c r="G64" s="38">
        <v>13398</v>
      </c>
      <c r="H64" s="38">
        <v>12244</v>
      </c>
      <c r="I64" s="55">
        <v>0.91</v>
      </c>
      <c r="J64" s="56">
        <v>12878346100</v>
      </c>
      <c r="K64" s="34">
        <v>0.94</v>
      </c>
    </row>
    <row r="65" spans="1:11" ht="24.75" thickBot="1" x14ac:dyDescent="0.3">
      <c r="A65" s="30" t="s">
        <v>18</v>
      </c>
      <c r="B65" s="38">
        <v>6604</v>
      </c>
      <c r="C65" s="38">
        <v>5975</v>
      </c>
      <c r="D65" s="55">
        <v>0.9</v>
      </c>
      <c r="E65" s="56">
        <v>9729216000</v>
      </c>
      <c r="F65" s="34">
        <v>0.86</v>
      </c>
      <c r="G65" s="38">
        <v>6640</v>
      </c>
      <c r="H65" s="38">
        <v>5802</v>
      </c>
      <c r="I65" s="55">
        <v>0.87</v>
      </c>
      <c r="J65" s="56">
        <v>9993034000</v>
      </c>
      <c r="K65" s="34">
        <v>0.96</v>
      </c>
    </row>
    <row r="66" spans="1:11" ht="16.5" thickBot="1" x14ac:dyDescent="0.3">
      <c r="A66" s="31" t="s">
        <v>76</v>
      </c>
      <c r="B66" s="39">
        <v>843431</v>
      </c>
      <c r="C66" s="39">
        <v>689181</v>
      </c>
      <c r="D66" s="40">
        <v>0.82</v>
      </c>
      <c r="E66" s="54">
        <v>793696454022</v>
      </c>
      <c r="F66" s="32"/>
      <c r="G66" s="39">
        <v>837818</v>
      </c>
      <c r="H66" s="39">
        <v>666879</v>
      </c>
      <c r="I66" s="59">
        <v>0.8</v>
      </c>
      <c r="J66" s="58">
        <v>794337938762</v>
      </c>
    </row>
    <row r="71" spans="1:11" x14ac:dyDescent="0.25">
      <c r="E71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02050-12F7-4CC1-9A9F-33F8C58EF48E}">
  <dimension ref="A1:H69"/>
  <sheetViews>
    <sheetView tabSelected="1" topLeftCell="A42" workbookViewId="0">
      <selection activeCell="E69" sqref="E69"/>
    </sheetView>
  </sheetViews>
  <sheetFormatPr baseColWidth="10" defaultRowHeight="15.75" x14ac:dyDescent="0.25"/>
  <cols>
    <col min="1" max="1" width="27.75" customWidth="1"/>
    <col min="2" max="2" width="18.625" customWidth="1"/>
    <col min="3" max="3" width="18.375" customWidth="1"/>
    <col min="4" max="4" width="17.125" customWidth="1"/>
    <col min="5" max="5" width="17.875" customWidth="1"/>
    <col min="6" max="6" width="11.625" customWidth="1"/>
    <col min="7" max="7" width="17.875" customWidth="1"/>
    <col min="8" max="8" width="21" customWidth="1"/>
  </cols>
  <sheetData>
    <row r="1" spans="1:8" ht="23.25" thickBot="1" x14ac:dyDescent="0.3">
      <c r="A1" s="29" t="s">
        <v>73</v>
      </c>
      <c r="B1" s="41" t="s">
        <v>87</v>
      </c>
      <c r="C1" s="36" t="s">
        <v>82</v>
      </c>
      <c r="D1" s="36" t="s">
        <v>88</v>
      </c>
      <c r="E1" s="57" t="s">
        <v>94</v>
      </c>
      <c r="F1" s="33" t="s">
        <v>79</v>
      </c>
      <c r="G1" s="47" t="s">
        <v>91</v>
      </c>
      <c r="H1" s="57" t="s">
        <v>95</v>
      </c>
    </row>
    <row r="2" spans="1:8" ht="24.75" thickBot="1" x14ac:dyDescent="0.3">
      <c r="A2" s="30" t="s">
        <v>65</v>
      </c>
      <c r="B2" s="42">
        <v>749</v>
      </c>
      <c r="C2" s="37">
        <v>742</v>
      </c>
      <c r="D2" s="55">
        <v>0.99</v>
      </c>
      <c r="E2" s="62">
        <v>984104542</v>
      </c>
      <c r="F2" s="34">
        <v>1.25</v>
      </c>
      <c r="G2" s="35">
        <v>677</v>
      </c>
      <c r="H2" s="60">
        <v>855018272</v>
      </c>
    </row>
    <row r="3" spans="1:8" ht="16.5" thickBot="1" x14ac:dyDescent="0.3">
      <c r="A3" s="30" t="s">
        <v>36</v>
      </c>
      <c r="B3" s="43">
        <v>4969</v>
      </c>
      <c r="C3" s="38">
        <v>4839</v>
      </c>
      <c r="D3" s="55">
        <v>0.97</v>
      </c>
      <c r="E3" s="62">
        <v>7408415046</v>
      </c>
      <c r="F3" s="34">
        <v>1.1100000000000001</v>
      </c>
      <c r="G3" s="45">
        <v>5043</v>
      </c>
      <c r="H3" s="60">
        <v>8596970781</v>
      </c>
    </row>
    <row r="4" spans="1:8" ht="16.5" thickBot="1" x14ac:dyDescent="0.3">
      <c r="A4" s="30" t="s">
        <v>48</v>
      </c>
      <c r="B4" s="43">
        <v>2613</v>
      </c>
      <c r="C4" s="38">
        <v>2551</v>
      </c>
      <c r="D4" s="55">
        <v>0.98</v>
      </c>
      <c r="E4" s="62">
        <v>2553006496</v>
      </c>
      <c r="F4" s="34">
        <v>1.05</v>
      </c>
      <c r="G4" s="45">
        <v>2651</v>
      </c>
      <c r="H4" s="60">
        <v>2659766281</v>
      </c>
    </row>
    <row r="5" spans="1:8" ht="16.5" thickBot="1" x14ac:dyDescent="0.3">
      <c r="A5" s="30" t="s">
        <v>40</v>
      </c>
      <c r="B5" s="42">
        <v>576</v>
      </c>
      <c r="C5" s="37">
        <v>561</v>
      </c>
      <c r="D5" s="55">
        <v>0.97</v>
      </c>
      <c r="E5" s="62">
        <v>1716027978</v>
      </c>
      <c r="F5" s="34">
        <v>0.94</v>
      </c>
      <c r="G5" s="35">
        <v>557</v>
      </c>
      <c r="H5" s="60">
        <v>1790142452</v>
      </c>
    </row>
    <row r="6" spans="1:8" ht="16.5" thickBot="1" x14ac:dyDescent="0.3">
      <c r="A6" s="30" t="s">
        <v>37</v>
      </c>
      <c r="B6" s="43">
        <v>3589</v>
      </c>
      <c r="C6" s="38">
        <v>3428</v>
      </c>
      <c r="D6" s="55">
        <v>0.96</v>
      </c>
      <c r="E6" s="62">
        <v>14059813847</v>
      </c>
      <c r="F6" s="34">
        <v>1.07</v>
      </c>
      <c r="G6" s="45">
        <v>3610</v>
      </c>
      <c r="H6" s="60">
        <v>14791640243</v>
      </c>
    </row>
    <row r="7" spans="1:8" ht="24.75" thickBot="1" x14ac:dyDescent="0.3">
      <c r="A7" s="30" t="s">
        <v>61</v>
      </c>
      <c r="B7" s="43">
        <v>3575</v>
      </c>
      <c r="C7" s="38">
        <v>3515</v>
      </c>
      <c r="D7" s="55">
        <v>0.98</v>
      </c>
      <c r="E7" s="62">
        <v>4862194000</v>
      </c>
      <c r="F7" s="34">
        <v>1.01</v>
      </c>
      <c r="G7" s="45">
        <v>3455</v>
      </c>
      <c r="H7" s="60">
        <v>5129222000</v>
      </c>
    </row>
    <row r="8" spans="1:8" ht="24.75" thickBot="1" x14ac:dyDescent="0.3">
      <c r="A8" s="30" t="s">
        <v>54</v>
      </c>
      <c r="B8" s="43">
        <v>14157</v>
      </c>
      <c r="C8" s="38">
        <v>14078</v>
      </c>
      <c r="D8" s="55">
        <v>0.99</v>
      </c>
      <c r="E8" s="62">
        <v>49040277000</v>
      </c>
      <c r="F8" s="34">
        <v>1.1599999999999999</v>
      </c>
      <c r="G8" s="45">
        <v>14962</v>
      </c>
      <c r="H8" s="60">
        <v>52389317500</v>
      </c>
    </row>
    <row r="9" spans="1:8" ht="24.75" thickBot="1" x14ac:dyDescent="0.3">
      <c r="A9" s="30" t="s">
        <v>42</v>
      </c>
      <c r="B9" s="43">
        <v>1467</v>
      </c>
      <c r="C9" s="38">
        <v>1385</v>
      </c>
      <c r="D9" s="55">
        <v>0.94</v>
      </c>
      <c r="E9" s="62">
        <v>2112918500</v>
      </c>
      <c r="F9" s="34">
        <v>0.94</v>
      </c>
      <c r="G9" s="45">
        <v>1466</v>
      </c>
      <c r="H9" s="60">
        <v>2326570800</v>
      </c>
    </row>
    <row r="10" spans="1:8" ht="24.75" thickBot="1" x14ac:dyDescent="0.3">
      <c r="A10" s="30" t="s">
        <v>51</v>
      </c>
      <c r="B10" s="43">
        <v>8295</v>
      </c>
      <c r="C10" s="38">
        <v>8243</v>
      </c>
      <c r="D10" s="55">
        <v>0.99</v>
      </c>
      <c r="E10" s="62">
        <v>19189419170</v>
      </c>
      <c r="F10" s="34">
        <v>1.51</v>
      </c>
      <c r="G10" s="45">
        <v>9414</v>
      </c>
      <c r="H10" s="60">
        <v>14043602866</v>
      </c>
    </row>
    <row r="11" spans="1:8" ht="16.5" thickBot="1" x14ac:dyDescent="0.3">
      <c r="A11" s="30" t="s">
        <v>44</v>
      </c>
      <c r="B11" s="43">
        <v>5468</v>
      </c>
      <c r="C11" s="38">
        <v>5200</v>
      </c>
      <c r="D11" s="55">
        <v>0.95</v>
      </c>
      <c r="E11" s="62">
        <v>11638363214</v>
      </c>
      <c r="F11" s="34">
        <v>1.1100000000000001</v>
      </c>
      <c r="G11" s="45">
        <v>5471</v>
      </c>
      <c r="H11" s="60">
        <v>12625155038</v>
      </c>
    </row>
    <row r="12" spans="1:8" ht="24.75" thickBot="1" x14ac:dyDescent="0.3">
      <c r="A12" s="30" t="s">
        <v>66</v>
      </c>
      <c r="B12" s="43">
        <v>8955</v>
      </c>
      <c r="C12" s="38">
        <v>8521</v>
      </c>
      <c r="D12" s="55">
        <v>0.95</v>
      </c>
      <c r="E12" s="62">
        <v>13378861500</v>
      </c>
      <c r="F12" s="34">
        <v>1.64</v>
      </c>
      <c r="G12" s="45">
        <v>9894</v>
      </c>
      <c r="H12" s="60">
        <v>16415530000</v>
      </c>
    </row>
    <row r="13" spans="1:8" ht="24.75" thickBot="1" x14ac:dyDescent="0.3">
      <c r="A13" s="30" t="s">
        <v>47</v>
      </c>
      <c r="B13" s="43">
        <v>3607</v>
      </c>
      <c r="C13" s="38">
        <v>3570</v>
      </c>
      <c r="D13" s="55">
        <v>0.99</v>
      </c>
      <c r="E13" s="62">
        <v>5173902500</v>
      </c>
      <c r="F13" s="34">
        <v>1.01</v>
      </c>
      <c r="G13" s="45">
        <v>3614</v>
      </c>
      <c r="H13" s="60">
        <v>5500235000</v>
      </c>
    </row>
    <row r="14" spans="1:8" ht="24.75" thickBot="1" x14ac:dyDescent="0.3">
      <c r="A14" s="30" t="s">
        <v>49</v>
      </c>
      <c r="B14" s="43">
        <v>7746</v>
      </c>
      <c r="C14" s="38">
        <v>7434</v>
      </c>
      <c r="D14" s="55">
        <v>0.96</v>
      </c>
      <c r="E14" s="62">
        <v>9977802263</v>
      </c>
      <c r="F14" s="34">
        <v>1.03</v>
      </c>
      <c r="G14" s="45">
        <v>8042</v>
      </c>
      <c r="H14" s="60">
        <v>12807134648</v>
      </c>
    </row>
    <row r="15" spans="1:8" ht="24.75" thickBot="1" x14ac:dyDescent="0.3">
      <c r="A15" s="30" t="s">
        <v>57</v>
      </c>
      <c r="B15" s="43">
        <v>5317</v>
      </c>
      <c r="C15" s="38">
        <v>5194</v>
      </c>
      <c r="D15" s="55">
        <v>0.98</v>
      </c>
      <c r="E15" s="62">
        <v>5708319500</v>
      </c>
      <c r="F15" s="34">
        <v>1.36</v>
      </c>
      <c r="G15" s="45">
        <v>4974</v>
      </c>
      <c r="H15" s="60">
        <v>5702547500</v>
      </c>
    </row>
    <row r="16" spans="1:8" ht="24.75" thickBot="1" x14ac:dyDescent="0.3">
      <c r="A16" s="30" t="s">
        <v>38</v>
      </c>
      <c r="B16" s="42">
        <v>823</v>
      </c>
      <c r="C16" s="37">
        <v>759</v>
      </c>
      <c r="D16" s="55">
        <v>0.92</v>
      </c>
      <c r="E16" s="62">
        <v>1587511000</v>
      </c>
      <c r="F16" s="34">
        <v>0.98</v>
      </c>
      <c r="G16" s="35">
        <v>805</v>
      </c>
      <c r="H16" s="60">
        <v>1672589000</v>
      </c>
    </row>
    <row r="17" spans="1:8" ht="36.75" thickBot="1" x14ac:dyDescent="0.3">
      <c r="A17" s="30" t="s">
        <v>64</v>
      </c>
      <c r="B17" s="43">
        <v>3123</v>
      </c>
      <c r="C17" s="38">
        <v>3095</v>
      </c>
      <c r="D17" s="55">
        <v>0.99</v>
      </c>
      <c r="E17" s="62">
        <v>4307225000</v>
      </c>
      <c r="F17" s="34">
        <v>1.44</v>
      </c>
      <c r="G17" s="45">
        <v>3648</v>
      </c>
      <c r="H17" s="60">
        <v>5112120000</v>
      </c>
    </row>
    <row r="18" spans="1:8" ht="36.75" thickBot="1" x14ac:dyDescent="0.3">
      <c r="A18" s="30" t="s">
        <v>74</v>
      </c>
      <c r="B18" s="42">
        <v>329</v>
      </c>
      <c r="C18" s="37">
        <v>324</v>
      </c>
      <c r="D18" s="55">
        <v>0.98</v>
      </c>
      <c r="E18" s="62">
        <v>171606381</v>
      </c>
      <c r="F18" s="34">
        <v>1.17</v>
      </c>
      <c r="G18" s="35">
        <v>280</v>
      </c>
      <c r="H18" s="60">
        <v>151412432</v>
      </c>
    </row>
    <row r="19" spans="1:8" ht="36.75" thickBot="1" x14ac:dyDescent="0.3">
      <c r="A19" s="30" t="s">
        <v>58</v>
      </c>
      <c r="B19" s="42">
        <v>799</v>
      </c>
      <c r="C19" s="37">
        <v>787</v>
      </c>
      <c r="D19" s="55">
        <v>0.98</v>
      </c>
      <c r="E19" s="63">
        <v>692926154</v>
      </c>
      <c r="F19" s="34">
        <v>1.08</v>
      </c>
      <c r="G19" s="35">
        <v>942</v>
      </c>
      <c r="H19" s="60">
        <v>882654000</v>
      </c>
    </row>
    <row r="20" spans="1:8" ht="24.75" thickBot="1" x14ac:dyDescent="0.3">
      <c r="A20" s="30" t="s">
        <v>46</v>
      </c>
      <c r="B20" s="43">
        <v>1143</v>
      </c>
      <c r="C20" s="38">
        <v>1119</v>
      </c>
      <c r="D20" s="55">
        <v>0.98</v>
      </c>
      <c r="E20" s="63">
        <v>911200000</v>
      </c>
      <c r="F20" s="34">
        <v>1.06</v>
      </c>
      <c r="G20" s="45">
        <v>1471</v>
      </c>
      <c r="H20" s="60">
        <v>1538840000</v>
      </c>
    </row>
    <row r="21" spans="1:8" ht="36.75" thickBot="1" x14ac:dyDescent="0.3">
      <c r="A21" s="30" t="s">
        <v>62</v>
      </c>
      <c r="B21" s="43">
        <v>1741</v>
      </c>
      <c r="C21" s="38">
        <v>1724</v>
      </c>
      <c r="D21" s="55">
        <v>0.99</v>
      </c>
      <c r="E21" s="63">
        <v>1671529612</v>
      </c>
      <c r="F21" s="34">
        <v>0.92</v>
      </c>
      <c r="G21" s="45">
        <v>1582</v>
      </c>
      <c r="H21" s="60">
        <v>1596341800</v>
      </c>
    </row>
    <row r="22" spans="1:8" ht="16.5" thickBot="1" x14ac:dyDescent="0.3">
      <c r="A22" s="30" t="s">
        <v>50</v>
      </c>
      <c r="B22" s="43">
        <v>2180</v>
      </c>
      <c r="C22" s="38">
        <v>2154</v>
      </c>
      <c r="D22" s="55">
        <v>0.99</v>
      </c>
      <c r="E22" s="63">
        <v>2055296800</v>
      </c>
      <c r="F22" s="34">
        <v>0.89</v>
      </c>
      <c r="G22" s="45">
        <v>2110</v>
      </c>
      <c r="H22" s="60">
        <v>2056664800</v>
      </c>
    </row>
    <row r="23" spans="1:8" ht="24.75" thickBot="1" x14ac:dyDescent="0.3">
      <c r="A23" s="30" t="s">
        <v>55</v>
      </c>
      <c r="B23" s="43">
        <v>24186</v>
      </c>
      <c r="C23" s="38">
        <v>23405</v>
      </c>
      <c r="D23" s="55">
        <v>0.97</v>
      </c>
      <c r="E23" s="63">
        <v>21861424537</v>
      </c>
      <c r="F23" s="34">
        <v>1.08</v>
      </c>
      <c r="G23" s="45">
        <v>23821</v>
      </c>
      <c r="H23" s="60">
        <v>23404993200</v>
      </c>
    </row>
    <row r="24" spans="1:8" ht="24.75" thickBot="1" x14ac:dyDescent="0.3">
      <c r="A24" s="30" t="s">
        <v>63</v>
      </c>
      <c r="B24" s="43">
        <v>4491</v>
      </c>
      <c r="C24" s="38">
        <v>4432</v>
      </c>
      <c r="D24" s="55">
        <v>0.99</v>
      </c>
      <c r="E24" s="63">
        <v>5279248739</v>
      </c>
      <c r="F24" s="34">
        <v>1.04</v>
      </c>
      <c r="G24" s="45">
        <v>4079</v>
      </c>
      <c r="H24" s="60">
        <v>5017307353</v>
      </c>
    </row>
    <row r="25" spans="1:8" ht="16.5" thickBot="1" x14ac:dyDescent="0.3">
      <c r="A25" s="30" t="s">
        <v>39</v>
      </c>
      <c r="B25" s="43">
        <v>4448</v>
      </c>
      <c r="C25" s="38">
        <v>4372</v>
      </c>
      <c r="D25" s="55">
        <v>0.98</v>
      </c>
      <c r="E25" s="63">
        <v>5272684716</v>
      </c>
      <c r="F25" s="34">
        <v>1.01</v>
      </c>
      <c r="G25" s="45">
        <v>4584</v>
      </c>
      <c r="H25" s="60">
        <v>5663319176</v>
      </c>
    </row>
    <row r="26" spans="1:8" ht="24.75" thickBot="1" x14ac:dyDescent="0.3">
      <c r="A26" s="30" t="s">
        <v>41</v>
      </c>
      <c r="B26" s="43">
        <v>10830</v>
      </c>
      <c r="C26" s="38">
        <v>10411</v>
      </c>
      <c r="D26" s="55">
        <v>0.96</v>
      </c>
      <c r="E26" s="63">
        <v>10074420450</v>
      </c>
      <c r="F26" s="34">
        <v>0.91</v>
      </c>
      <c r="G26" s="45">
        <v>10261</v>
      </c>
      <c r="H26" s="60">
        <v>11164495690</v>
      </c>
    </row>
    <row r="27" spans="1:8" ht="16.5" thickBot="1" x14ac:dyDescent="0.3">
      <c r="A27" s="30" t="s">
        <v>53</v>
      </c>
      <c r="B27" s="43">
        <v>12327</v>
      </c>
      <c r="C27" s="38">
        <v>12100</v>
      </c>
      <c r="D27" s="55">
        <v>0.98</v>
      </c>
      <c r="E27" s="63">
        <v>25761184530</v>
      </c>
      <c r="F27" s="34">
        <v>1.03</v>
      </c>
      <c r="G27" s="45">
        <v>16806</v>
      </c>
      <c r="H27" s="60">
        <v>42233025548</v>
      </c>
    </row>
    <row r="28" spans="1:8" ht="24.75" thickBot="1" x14ac:dyDescent="0.3">
      <c r="A28" s="30" t="s">
        <v>56</v>
      </c>
      <c r="B28" s="43">
        <v>1239</v>
      </c>
      <c r="C28" s="38">
        <v>1059</v>
      </c>
      <c r="D28" s="55">
        <v>0.85</v>
      </c>
      <c r="E28" s="63">
        <v>1628971978</v>
      </c>
      <c r="F28" s="34">
        <v>0.97</v>
      </c>
      <c r="G28" s="45">
        <v>1082</v>
      </c>
      <c r="H28" s="60">
        <v>1763178627</v>
      </c>
    </row>
    <row r="29" spans="1:8" ht="16.5" thickBot="1" x14ac:dyDescent="0.3">
      <c r="A29" s="30" t="s">
        <v>43</v>
      </c>
      <c r="B29" s="43">
        <v>5952</v>
      </c>
      <c r="C29" s="38">
        <v>5829</v>
      </c>
      <c r="D29" s="55">
        <v>0.98</v>
      </c>
      <c r="E29" s="63">
        <v>22147589192</v>
      </c>
      <c r="F29" s="34">
        <v>1.1100000000000001</v>
      </c>
      <c r="G29" s="45">
        <v>6239</v>
      </c>
      <c r="H29" s="60">
        <v>23177788304</v>
      </c>
    </row>
    <row r="30" spans="1:8" ht="24.75" thickBot="1" x14ac:dyDescent="0.3">
      <c r="A30" s="30" t="s">
        <v>60</v>
      </c>
      <c r="B30" s="43">
        <v>1390</v>
      </c>
      <c r="C30" s="38">
        <v>1329</v>
      </c>
      <c r="D30" s="55">
        <v>0.96</v>
      </c>
      <c r="E30" s="63">
        <v>1593499700</v>
      </c>
      <c r="F30" s="34">
        <v>1.23</v>
      </c>
      <c r="G30" s="45">
        <v>1796</v>
      </c>
      <c r="H30" s="60">
        <v>2382835000</v>
      </c>
    </row>
    <row r="31" spans="1:8" ht="16.5" thickBot="1" x14ac:dyDescent="0.3">
      <c r="A31" s="30" t="s">
        <v>52</v>
      </c>
      <c r="B31" s="43">
        <v>23805</v>
      </c>
      <c r="C31" s="38">
        <v>23269</v>
      </c>
      <c r="D31" s="55">
        <v>0.98</v>
      </c>
      <c r="E31" s="63">
        <v>48285445000</v>
      </c>
      <c r="F31" s="34">
        <v>1.17</v>
      </c>
      <c r="G31" s="45">
        <v>23970</v>
      </c>
      <c r="H31" s="60">
        <v>50051300000</v>
      </c>
    </row>
    <row r="32" spans="1:8" ht="24.75" thickBot="1" x14ac:dyDescent="0.3">
      <c r="A32" s="30" t="s">
        <v>67</v>
      </c>
      <c r="B32" s="42">
        <v>856</v>
      </c>
      <c r="C32" s="37">
        <v>831</v>
      </c>
      <c r="D32" s="55">
        <v>0.97</v>
      </c>
      <c r="E32" s="63">
        <v>208019700</v>
      </c>
      <c r="F32" s="34">
        <v>0.47</v>
      </c>
      <c r="G32" s="35" t="s">
        <v>89</v>
      </c>
      <c r="H32" s="65"/>
    </row>
    <row r="33" spans="1:8" ht="16.5" thickBot="1" x14ac:dyDescent="0.3">
      <c r="A33" s="30" t="s">
        <v>20</v>
      </c>
      <c r="B33" s="43">
        <v>36816</v>
      </c>
      <c r="C33" s="38">
        <v>33219</v>
      </c>
      <c r="D33" s="55">
        <v>0.9</v>
      </c>
      <c r="E33" s="63">
        <v>15773347900</v>
      </c>
      <c r="F33" s="34">
        <v>0.92</v>
      </c>
      <c r="G33" s="45">
        <v>31954</v>
      </c>
      <c r="H33" s="60">
        <v>16185298400</v>
      </c>
    </row>
    <row r="34" spans="1:8" ht="16.5" thickBot="1" x14ac:dyDescent="0.3">
      <c r="A34" s="30" t="s">
        <v>10</v>
      </c>
      <c r="B34" s="43">
        <v>14512</v>
      </c>
      <c r="C34" s="38">
        <v>13632</v>
      </c>
      <c r="D34" s="55">
        <v>0.94</v>
      </c>
      <c r="E34" s="63">
        <v>12251043124</v>
      </c>
      <c r="F34" s="34">
        <v>1.38</v>
      </c>
      <c r="G34" s="45">
        <v>12767</v>
      </c>
      <c r="H34" s="60">
        <v>14297342755</v>
      </c>
    </row>
    <row r="35" spans="1:8" ht="16.5" thickBot="1" x14ac:dyDescent="0.3">
      <c r="A35" s="30" t="s">
        <v>24</v>
      </c>
      <c r="B35" s="43">
        <v>21100</v>
      </c>
      <c r="C35" s="38">
        <v>20439</v>
      </c>
      <c r="D35" s="55">
        <v>0.97</v>
      </c>
      <c r="E35" s="63">
        <v>14150834417</v>
      </c>
      <c r="F35" s="34">
        <v>0.91</v>
      </c>
      <c r="G35" s="45">
        <v>21249</v>
      </c>
      <c r="H35" s="60">
        <v>15950912975</v>
      </c>
    </row>
    <row r="36" spans="1:8" ht="16.5" thickBot="1" x14ac:dyDescent="0.3">
      <c r="A36" s="30" t="s">
        <v>11</v>
      </c>
      <c r="B36" s="43">
        <v>13949</v>
      </c>
      <c r="C36" s="38">
        <v>13655</v>
      </c>
      <c r="D36" s="55">
        <v>0.98</v>
      </c>
      <c r="E36" s="63">
        <v>9176057900</v>
      </c>
      <c r="F36" s="34">
        <v>1.01</v>
      </c>
      <c r="G36" s="45">
        <v>13322</v>
      </c>
      <c r="H36" s="60">
        <v>9046709900</v>
      </c>
    </row>
    <row r="37" spans="1:8" ht="16.5" thickBot="1" x14ac:dyDescent="0.3">
      <c r="A37" s="30" t="s">
        <v>31</v>
      </c>
      <c r="B37" s="43">
        <v>11768</v>
      </c>
      <c r="C37" s="38">
        <v>11589</v>
      </c>
      <c r="D37" s="55">
        <v>0.98</v>
      </c>
      <c r="E37" s="63">
        <v>13198113100</v>
      </c>
      <c r="F37" s="34">
        <v>1.02</v>
      </c>
      <c r="G37" s="45">
        <v>11760</v>
      </c>
      <c r="H37" s="60">
        <v>14624532000</v>
      </c>
    </row>
    <row r="38" spans="1:8" ht="16.5" thickBot="1" x14ac:dyDescent="0.3">
      <c r="A38" s="30" t="s">
        <v>13</v>
      </c>
      <c r="B38" s="43">
        <v>7524</v>
      </c>
      <c r="C38" s="38">
        <v>7374</v>
      </c>
      <c r="D38" s="55">
        <v>0.98</v>
      </c>
      <c r="E38" s="63">
        <v>8066056500</v>
      </c>
      <c r="F38" s="34">
        <v>1.02</v>
      </c>
      <c r="G38" s="45">
        <v>7508</v>
      </c>
      <c r="H38" s="60">
        <v>8409569250</v>
      </c>
    </row>
    <row r="39" spans="1:8" ht="16.5" thickBot="1" x14ac:dyDescent="0.3">
      <c r="A39" s="30" t="s">
        <v>33</v>
      </c>
      <c r="B39" s="43">
        <v>15875</v>
      </c>
      <c r="C39" s="38">
        <v>15729</v>
      </c>
      <c r="D39" s="55">
        <v>0.99</v>
      </c>
      <c r="E39" s="63">
        <v>21074881722</v>
      </c>
      <c r="F39" s="34">
        <v>1.1499999999999999</v>
      </c>
      <c r="G39" s="45">
        <v>16416</v>
      </c>
      <c r="H39" s="60">
        <v>21300087581</v>
      </c>
    </row>
    <row r="40" spans="1:8" ht="16.5" thickBot="1" x14ac:dyDescent="0.3">
      <c r="A40" s="30" t="s">
        <v>16</v>
      </c>
      <c r="B40" s="43">
        <v>7177</v>
      </c>
      <c r="C40" s="38">
        <v>6993</v>
      </c>
      <c r="D40" s="55">
        <v>0.97</v>
      </c>
      <c r="E40" s="63">
        <v>5627842418</v>
      </c>
      <c r="F40" s="34">
        <v>1.06</v>
      </c>
      <c r="G40" s="45">
        <v>7344</v>
      </c>
      <c r="H40" s="60">
        <v>6102373570</v>
      </c>
    </row>
    <row r="41" spans="1:8" ht="16.5" thickBot="1" x14ac:dyDescent="0.3">
      <c r="A41" s="30" t="s">
        <v>25</v>
      </c>
      <c r="B41" s="43">
        <v>13540</v>
      </c>
      <c r="C41" s="38">
        <v>13149</v>
      </c>
      <c r="D41" s="55">
        <v>0.97</v>
      </c>
      <c r="E41" s="63">
        <v>5918211700</v>
      </c>
      <c r="F41" s="34">
        <v>1.22</v>
      </c>
      <c r="G41" s="45">
        <v>13212</v>
      </c>
      <c r="H41" s="60">
        <v>6337756300</v>
      </c>
    </row>
    <row r="42" spans="1:8" ht="16.5" thickBot="1" x14ac:dyDescent="0.3">
      <c r="A42" s="30" t="s">
        <v>29</v>
      </c>
      <c r="B42" s="43">
        <v>22756</v>
      </c>
      <c r="C42" s="38">
        <v>22386</v>
      </c>
      <c r="D42" s="55">
        <v>0.98</v>
      </c>
      <c r="E42" s="63">
        <v>37606749598</v>
      </c>
      <c r="F42" s="34">
        <v>1.19</v>
      </c>
      <c r="G42" s="45">
        <v>22838</v>
      </c>
      <c r="H42" s="60">
        <v>40405895190</v>
      </c>
    </row>
    <row r="43" spans="1:8" ht="16.5" thickBot="1" x14ac:dyDescent="0.3">
      <c r="A43" s="30" t="s">
        <v>32</v>
      </c>
      <c r="B43" s="43">
        <v>6242</v>
      </c>
      <c r="C43" s="38">
        <v>6181</v>
      </c>
      <c r="D43" s="55">
        <v>0.99</v>
      </c>
      <c r="E43" s="63">
        <v>8347927200</v>
      </c>
      <c r="F43" s="34">
        <v>1.1000000000000001</v>
      </c>
      <c r="G43" s="45">
        <v>6301</v>
      </c>
      <c r="H43" s="60">
        <v>8546599700</v>
      </c>
    </row>
    <row r="44" spans="1:8" ht="16.5" thickBot="1" x14ac:dyDescent="0.3">
      <c r="A44" s="30" t="s">
        <v>21</v>
      </c>
      <c r="B44" s="43">
        <v>20290</v>
      </c>
      <c r="C44" s="38">
        <v>19156</v>
      </c>
      <c r="D44" s="55">
        <v>0.94</v>
      </c>
      <c r="E44" s="63">
        <v>4790279500</v>
      </c>
      <c r="F44" s="34">
        <v>0.64</v>
      </c>
      <c r="G44" s="45">
        <v>19649</v>
      </c>
      <c r="H44" s="60">
        <v>11074180000</v>
      </c>
    </row>
    <row r="45" spans="1:8" ht="16.5" thickBot="1" x14ac:dyDescent="0.3">
      <c r="A45" s="30" t="s">
        <v>8</v>
      </c>
      <c r="B45" s="43">
        <v>16279</v>
      </c>
      <c r="C45" s="38">
        <v>15247</v>
      </c>
      <c r="D45" s="55">
        <v>0.94</v>
      </c>
      <c r="E45" s="63">
        <v>6380996000</v>
      </c>
      <c r="F45" s="34">
        <v>0.77</v>
      </c>
      <c r="G45" s="45">
        <v>14902</v>
      </c>
      <c r="H45" s="60">
        <v>6246109000</v>
      </c>
    </row>
    <row r="46" spans="1:8" ht="24.75" thickBot="1" x14ac:dyDescent="0.3">
      <c r="A46" s="30" t="s">
        <v>30</v>
      </c>
      <c r="B46" s="43">
        <v>25173</v>
      </c>
      <c r="C46" s="38">
        <v>24397</v>
      </c>
      <c r="D46" s="55">
        <v>0.97</v>
      </c>
      <c r="E46" s="63">
        <v>29200666153</v>
      </c>
      <c r="F46" s="34">
        <v>1.1000000000000001</v>
      </c>
      <c r="G46" s="45">
        <v>25560</v>
      </c>
      <c r="H46" s="60">
        <v>32553834554</v>
      </c>
    </row>
    <row r="47" spans="1:8" ht="16.5" thickBot="1" x14ac:dyDescent="0.3">
      <c r="A47" s="30" t="s">
        <v>19</v>
      </c>
      <c r="B47" s="43">
        <v>3203</v>
      </c>
      <c r="C47" s="38">
        <v>3172</v>
      </c>
      <c r="D47" s="55">
        <v>0.99</v>
      </c>
      <c r="E47" s="63">
        <v>856783200</v>
      </c>
      <c r="F47" s="34">
        <v>1.1000000000000001</v>
      </c>
      <c r="G47" s="45">
        <v>2961</v>
      </c>
      <c r="H47" s="60">
        <v>854388800</v>
      </c>
    </row>
    <row r="48" spans="1:8" ht="16.5" thickBot="1" x14ac:dyDescent="0.3">
      <c r="A48" s="30" t="s">
        <v>27</v>
      </c>
      <c r="B48" s="43">
        <v>16526</v>
      </c>
      <c r="C48" s="38">
        <v>15815</v>
      </c>
      <c r="D48" s="55">
        <v>0.96</v>
      </c>
      <c r="E48" s="63">
        <v>13606080489</v>
      </c>
      <c r="F48" s="34">
        <v>1.03</v>
      </c>
      <c r="G48" s="45">
        <v>15965</v>
      </c>
      <c r="H48" s="60">
        <v>14049795318</v>
      </c>
    </row>
    <row r="49" spans="1:8" ht="16.5" thickBot="1" x14ac:dyDescent="0.3">
      <c r="A49" s="30" t="s">
        <v>26</v>
      </c>
      <c r="B49" s="43">
        <v>23400</v>
      </c>
      <c r="C49" s="38">
        <v>22771</v>
      </c>
      <c r="D49" s="55">
        <v>0.97</v>
      </c>
      <c r="E49" s="63">
        <v>24557390000</v>
      </c>
      <c r="F49" s="34">
        <v>0.87</v>
      </c>
      <c r="G49" s="45">
        <v>23914</v>
      </c>
      <c r="H49" s="60">
        <v>26677300000</v>
      </c>
    </row>
    <row r="50" spans="1:8" ht="16.5" thickBot="1" x14ac:dyDescent="0.3">
      <c r="A50" s="30" t="s">
        <v>22</v>
      </c>
      <c r="B50" s="43">
        <v>32815</v>
      </c>
      <c r="C50" s="38">
        <v>31052</v>
      </c>
      <c r="D50" s="55">
        <v>0.95</v>
      </c>
      <c r="E50" s="63">
        <v>15572349694</v>
      </c>
      <c r="F50" s="34">
        <v>1.07</v>
      </c>
      <c r="G50" s="45">
        <v>30508</v>
      </c>
      <c r="H50" s="60">
        <v>17250018912</v>
      </c>
    </row>
    <row r="51" spans="1:8" ht="24.75" thickBot="1" x14ac:dyDescent="0.3">
      <c r="A51" s="30" t="s">
        <v>34</v>
      </c>
      <c r="B51" s="43">
        <v>22816</v>
      </c>
      <c r="C51" s="38">
        <v>22275</v>
      </c>
      <c r="D51" s="55">
        <v>0.98</v>
      </c>
      <c r="E51" s="63">
        <v>6971580528</v>
      </c>
      <c r="F51" s="34">
        <v>0.96</v>
      </c>
      <c r="G51" s="45">
        <v>22466</v>
      </c>
      <c r="H51" s="60">
        <v>7108451188</v>
      </c>
    </row>
    <row r="52" spans="1:8" ht="24.75" thickBot="1" x14ac:dyDescent="0.3">
      <c r="A52" s="30" t="s">
        <v>28</v>
      </c>
      <c r="B52" s="43">
        <v>5819</v>
      </c>
      <c r="C52" s="38">
        <v>5672</v>
      </c>
      <c r="D52" s="55">
        <v>0.97</v>
      </c>
      <c r="E52" s="63">
        <v>4282506500</v>
      </c>
      <c r="F52" s="34">
        <v>1.05</v>
      </c>
      <c r="G52" s="45">
        <v>5663</v>
      </c>
      <c r="H52" s="60">
        <v>4306490500</v>
      </c>
    </row>
    <row r="53" spans="1:8" ht="24.75" thickBot="1" x14ac:dyDescent="0.3">
      <c r="A53" s="30" t="s">
        <v>28</v>
      </c>
      <c r="B53" s="43">
        <v>14475</v>
      </c>
      <c r="C53" s="38">
        <v>14201</v>
      </c>
      <c r="D53" s="55">
        <v>0.98</v>
      </c>
      <c r="E53" s="63">
        <v>15946500940</v>
      </c>
      <c r="F53" s="34">
        <v>1.08</v>
      </c>
      <c r="G53" s="45">
        <v>14025</v>
      </c>
      <c r="H53" s="60">
        <v>15893971000</v>
      </c>
    </row>
    <row r="54" spans="1:8" ht="16.5" thickBot="1" x14ac:dyDescent="0.3">
      <c r="A54" s="30" t="s">
        <v>23</v>
      </c>
      <c r="B54" s="43">
        <v>21254</v>
      </c>
      <c r="C54" s="38">
        <v>19140</v>
      </c>
      <c r="D54" s="55">
        <v>0.9</v>
      </c>
      <c r="E54" s="63">
        <v>23138873434</v>
      </c>
      <c r="F54" s="34">
        <v>0.89</v>
      </c>
      <c r="G54" s="45">
        <v>20114</v>
      </c>
      <c r="H54" s="60">
        <v>24855619143</v>
      </c>
    </row>
    <row r="55" spans="1:8" ht="24.75" thickBot="1" x14ac:dyDescent="0.3">
      <c r="A55" s="30" t="s">
        <v>75</v>
      </c>
      <c r="B55" s="43">
        <v>2911</v>
      </c>
      <c r="C55" s="38">
        <v>2861</v>
      </c>
      <c r="D55" s="55">
        <v>0.98</v>
      </c>
      <c r="E55" s="63">
        <v>4775110500</v>
      </c>
      <c r="F55" s="34">
        <v>1.1000000000000001</v>
      </c>
      <c r="G55" s="45">
        <v>3227</v>
      </c>
      <c r="H55" s="60">
        <v>5557045000</v>
      </c>
    </row>
    <row r="56" spans="1:8" ht="16.5" thickBot="1" x14ac:dyDescent="0.3">
      <c r="A56" s="30" t="s">
        <v>14</v>
      </c>
      <c r="B56" s="43">
        <v>17365</v>
      </c>
      <c r="C56" s="38">
        <v>15764</v>
      </c>
      <c r="D56" s="55">
        <v>0.91</v>
      </c>
      <c r="E56" s="63">
        <v>86397780715</v>
      </c>
      <c r="F56" s="34">
        <v>1</v>
      </c>
      <c r="G56" s="45">
        <v>16370</v>
      </c>
      <c r="H56" s="60">
        <v>91610373418</v>
      </c>
    </row>
    <row r="57" spans="1:8" ht="24.75" thickBot="1" x14ac:dyDescent="0.3">
      <c r="A57" s="30" t="s">
        <v>35</v>
      </c>
      <c r="B57" s="43">
        <v>166967</v>
      </c>
      <c r="C57" s="38">
        <v>160301</v>
      </c>
      <c r="D57" s="55">
        <v>0.96</v>
      </c>
      <c r="E57" s="63">
        <v>325567182527</v>
      </c>
      <c r="F57" s="34">
        <v>1.2</v>
      </c>
      <c r="G57" s="45">
        <v>167178</v>
      </c>
      <c r="H57" s="60">
        <v>376402832880</v>
      </c>
    </row>
    <row r="58" spans="1:8" ht="16.5" thickBot="1" x14ac:dyDescent="0.3">
      <c r="A58" s="30" t="s">
        <v>5</v>
      </c>
      <c r="B58" s="43">
        <v>49398</v>
      </c>
      <c r="C58" s="38">
        <v>43774</v>
      </c>
      <c r="D58" s="55">
        <v>0.89</v>
      </c>
      <c r="E58" s="63">
        <v>33840932163</v>
      </c>
      <c r="F58" s="34">
        <v>0.81</v>
      </c>
      <c r="G58" s="45">
        <v>43449</v>
      </c>
      <c r="H58" s="60">
        <v>33086432339</v>
      </c>
    </row>
    <row r="59" spans="1:8" ht="16.5" thickBot="1" x14ac:dyDescent="0.3">
      <c r="A59" s="30" t="s">
        <v>6</v>
      </c>
      <c r="B59" s="43">
        <v>8524</v>
      </c>
      <c r="C59" s="38">
        <v>8279</v>
      </c>
      <c r="D59" s="55">
        <v>0.97</v>
      </c>
      <c r="E59" s="63">
        <v>6015115060</v>
      </c>
      <c r="F59" s="34">
        <v>0.71</v>
      </c>
      <c r="G59" s="45">
        <v>8402</v>
      </c>
      <c r="H59" s="60">
        <v>7429884092</v>
      </c>
    </row>
    <row r="60" spans="1:8" ht="24.75" thickBot="1" x14ac:dyDescent="0.3">
      <c r="A60" s="30" t="s">
        <v>7</v>
      </c>
      <c r="B60" s="43">
        <v>29143</v>
      </c>
      <c r="C60" s="38">
        <v>27640</v>
      </c>
      <c r="D60" s="55">
        <v>0.95</v>
      </c>
      <c r="E60" s="63">
        <v>20873431850</v>
      </c>
      <c r="F60" s="34">
        <v>1.02</v>
      </c>
      <c r="G60" s="45">
        <v>28628</v>
      </c>
      <c r="H60" s="60">
        <v>20890838880</v>
      </c>
    </row>
    <row r="61" spans="1:8" ht="16.5" thickBot="1" x14ac:dyDescent="0.3">
      <c r="A61" s="30" t="s">
        <v>17</v>
      </c>
      <c r="B61" s="43">
        <v>14904</v>
      </c>
      <c r="C61" s="38">
        <v>14798</v>
      </c>
      <c r="D61" s="55">
        <v>0.99</v>
      </c>
      <c r="E61" s="63">
        <v>17933738400</v>
      </c>
      <c r="F61" s="34">
        <v>0.99</v>
      </c>
      <c r="G61" s="45">
        <v>15617</v>
      </c>
      <c r="H61" s="60">
        <v>19411923350</v>
      </c>
    </row>
    <row r="62" spans="1:8" ht="16.5" thickBot="1" x14ac:dyDescent="0.3">
      <c r="A62" s="30" t="s">
        <v>12</v>
      </c>
      <c r="B62" s="43">
        <v>14132</v>
      </c>
      <c r="C62" s="38">
        <v>13460</v>
      </c>
      <c r="D62" s="55">
        <v>0.95</v>
      </c>
      <c r="E62" s="63">
        <v>9986353219</v>
      </c>
      <c r="F62" s="34">
        <v>1.04</v>
      </c>
      <c r="G62" s="45">
        <v>13138</v>
      </c>
      <c r="H62" s="60">
        <v>9723257707</v>
      </c>
    </row>
    <row r="63" spans="1:8" ht="24.75" thickBot="1" x14ac:dyDescent="0.3">
      <c r="A63" s="30" t="s">
        <v>9</v>
      </c>
      <c r="B63" s="43">
        <v>15848</v>
      </c>
      <c r="C63" s="38">
        <v>15078</v>
      </c>
      <c r="D63" s="55">
        <v>0.95</v>
      </c>
      <c r="E63" s="63">
        <v>18245683137</v>
      </c>
      <c r="F63" s="34">
        <v>0.95</v>
      </c>
      <c r="G63" s="45">
        <v>15007</v>
      </c>
      <c r="H63" s="60">
        <v>21302110829</v>
      </c>
    </row>
    <row r="64" spans="1:8" ht="24.75" thickBot="1" x14ac:dyDescent="0.3">
      <c r="A64" s="30" t="s">
        <v>15</v>
      </c>
      <c r="B64" s="43">
        <v>14779</v>
      </c>
      <c r="C64" s="38">
        <v>14590</v>
      </c>
      <c r="D64" s="55">
        <v>0.99</v>
      </c>
      <c r="E64" s="63">
        <v>17045632500</v>
      </c>
      <c r="F64" s="34">
        <v>1.05</v>
      </c>
      <c r="G64" s="35" t="s">
        <v>90</v>
      </c>
      <c r="H64" s="35" t="s">
        <v>90</v>
      </c>
    </row>
    <row r="65" spans="1:8" ht="24.75" thickBot="1" x14ac:dyDescent="0.3">
      <c r="A65" s="30" t="s">
        <v>18</v>
      </c>
      <c r="B65" s="43">
        <v>6737</v>
      </c>
      <c r="C65" s="38">
        <v>6591</v>
      </c>
      <c r="D65" s="55">
        <v>0.98</v>
      </c>
      <c r="E65" s="63">
        <v>13693463800</v>
      </c>
      <c r="F65" s="34">
        <v>1.1499999999999999</v>
      </c>
      <c r="G65" s="45">
        <v>6921</v>
      </c>
      <c r="H65" s="60">
        <v>15816111000</v>
      </c>
    </row>
    <row r="66" spans="1:8" ht="16.5" thickBot="1" x14ac:dyDescent="0.3">
      <c r="A66" s="31" t="s">
        <v>76</v>
      </c>
      <c r="B66" s="44">
        <v>884762</v>
      </c>
      <c r="C66" s="39">
        <v>846640</v>
      </c>
      <c r="D66" s="59">
        <v>0.96</v>
      </c>
      <c r="E66" s="64">
        <v>1152182704933</v>
      </c>
      <c r="F66" s="32"/>
      <c r="G66" s="46">
        <v>855641</v>
      </c>
      <c r="H66" s="61">
        <v>1256809763842</v>
      </c>
    </row>
    <row r="69" spans="1:8" x14ac:dyDescent="0.25">
      <c r="E69" s="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Beneficiarios PG 2022</vt:lpstr>
      <vt:lpstr>Beneficiarios PG 2023</vt:lpstr>
      <vt:lpstr>Beneficiarios PG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Arturo Castro Alonso</dc:creator>
  <cp:lastModifiedBy>Mauricio Josue Ramirez Cabana</cp:lastModifiedBy>
  <dcterms:created xsi:type="dcterms:W3CDTF">2024-11-22T16:41:16Z</dcterms:created>
  <dcterms:modified xsi:type="dcterms:W3CDTF">2025-03-13T17:22:00Z</dcterms:modified>
</cp:coreProperties>
</file>