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opez\Downloads\"/>
    </mc:Choice>
  </mc:AlternateContent>
  <xr:revisionPtr revIDLastSave="0" documentId="13_ncr:1_{4B582A26-8989-4FB2-BA68-EB094AE0D7FD}" xr6:coauthVersionLast="47" xr6:coauthVersionMax="47" xr10:uidLastSave="{00000000-0000-0000-0000-000000000000}"/>
  <bookViews>
    <workbookView xWindow="-120" yWindow="-120" windowWidth="21840" windowHeight="13140" xr2:uid="{17F8A1A4-8F9D-42A6-8F3E-FFB43480C637}"/>
  </bookViews>
  <sheets>
    <sheet name="Detalle Ingresos 2023 - 2024" sheetId="1" r:id="rId1"/>
    <sheet name="Detalle Presupuesto Gastos 2024" sheetId="2" r:id="rId2"/>
    <sheet name="Detalle Ejecución Gastos  2024" sheetId="3" r:id="rId3"/>
    <sheet name="Detalle Gastos Recurrent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3" l="1"/>
  <c r="D31" i="3" s="1"/>
  <c r="D15" i="3"/>
  <c r="D18" i="3" s="1"/>
  <c r="C29" i="2"/>
  <c r="C16" i="2"/>
  <c r="C24" i="2"/>
  <c r="C32" i="2" s="1"/>
  <c r="C19" i="2" l="1"/>
  <c r="D19" i="1" l="1"/>
  <c r="C19" i="1"/>
  <c r="D13" i="1"/>
  <c r="C13" i="1"/>
  <c r="D50" i="3"/>
  <c r="D42" i="3"/>
  <c r="C51" i="2"/>
  <c r="C43" i="2"/>
  <c r="D53" i="3" l="1"/>
  <c r="D21" i="1"/>
  <c r="C54" i="2"/>
  <c r="C21" i="1"/>
</calcChain>
</file>

<file path=xl/sharedStrings.xml><?xml version="1.0" encoding="utf-8"?>
<sst xmlns="http://schemas.openxmlformats.org/spreadsheetml/2006/main" count="144" uniqueCount="69">
  <si>
    <t>Total Ingresos Operacionales</t>
  </si>
  <si>
    <t>Ingresos No Operacionales</t>
  </si>
  <si>
    <t>TOTAL INGRESOS</t>
  </si>
  <si>
    <t>Otros Ingresos Extraordinarios</t>
  </si>
  <si>
    <t>Gastos de Personal</t>
  </si>
  <si>
    <t>Comisiones Honorarios y Servicios</t>
  </si>
  <si>
    <t>Vigilancia y seguridad</t>
  </si>
  <si>
    <t>Materiales y Suministros</t>
  </si>
  <si>
    <t>Mantenimientos y Reparaciones</t>
  </si>
  <si>
    <t>Servicios Públicos</t>
  </si>
  <si>
    <t>Arrendamientos</t>
  </si>
  <si>
    <t>Comunicaciones registros y transporte</t>
  </si>
  <si>
    <t>Aseo cafeteria y restaurante</t>
  </si>
  <si>
    <t>Seguros generales</t>
  </si>
  <si>
    <t>Viaticos y Gastos de Viaje</t>
  </si>
  <si>
    <t>Deterioro de cxc -depreciaciones y amortizaciones</t>
  </si>
  <si>
    <t>Gastos Legales</t>
  </si>
  <si>
    <t>Publicidad y Propaganda</t>
  </si>
  <si>
    <t>Gastos asignados a costos</t>
  </si>
  <si>
    <t>TOTAL GASTOS ADMINISTRATIVOS</t>
  </si>
  <si>
    <t>Gastos Administrativos</t>
  </si>
  <si>
    <t>Gastos Comerciales</t>
  </si>
  <si>
    <t>TOTAL GASTOS PES</t>
  </si>
  <si>
    <t>Gastos Financieros y Otros</t>
  </si>
  <si>
    <t>Intereses Entidades Financieras</t>
  </si>
  <si>
    <t>Perdida Valoración Inversión Skandia</t>
  </si>
  <si>
    <t>Intereses por Beneficios a Empleados</t>
  </si>
  <si>
    <t>Comisiones y Gastos Financieros</t>
  </si>
  <si>
    <t>Gasto por Diferencia en Cambio</t>
  </si>
  <si>
    <t>Otros Egresos Extraordinarios</t>
  </si>
  <si>
    <t>Gastos por Impuestos y Contribuciones</t>
  </si>
  <si>
    <t>Contribuciones y Gravamenes</t>
  </si>
  <si>
    <t>Impuesto Industria y Comercio</t>
  </si>
  <si>
    <t>Impuestos a la Propiedad</t>
  </si>
  <si>
    <t>Impuestos y Tasas Arancelarias</t>
  </si>
  <si>
    <t>TOTAL GASTOS</t>
  </si>
  <si>
    <t>Impuesto de Renta y Complementarios</t>
  </si>
  <si>
    <t>TOTAL GASTOS FINANCIEROS</t>
  </si>
  <si>
    <t>TOTAL GASTOS POR IMPUESTOS</t>
  </si>
  <si>
    <t>TOTAL GASTOS COMERCIALES</t>
  </si>
  <si>
    <t>VECOL S.A.</t>
  </si>
  <si>
    <t>Ingresos Operacionales (Ventas)</t>
  </si>
  <si>
    <t>TOTAL GASTOS PROYECTOS I+D</t>
  </si>
  <si>
    <t>EMPRESA COLOMBIANA DE PRODUCTOS VETERINARIOS  S.A.</t>
  </si>
  <si>
    <t>Total Presupuesto 
Año 2024</t>
  </si>
  <si>
    <t>PRESUPUESTO GASTOS AÑO 2024</t>
  </si>
  <si>
    <t>APROBADOS POR JUNTA DIRECTIVA</t>
  </si>
  <si>
    <t>Ejecución</t>
  </si>
  <si>
    <t>DETALLE INGRESOS EJECUTADOS  AÑOS 2024 - 2023</t>
  </si>
  <si>
    <t>Enero a Diciembre 
2023</t>
  </si>
  <si>
    <t>DETALLE GASTOS RECURRENTES</t>
  </si>
  <si>
    <t>Gastos Proyectos de Excelencia Sanitaria</t>
  </si>
  <si>
    <t>Gastos Proyectos de Investigación y Desarrollo</t>
  </si>
  <si>
    <t>Gastos Operacionales</t>
  </si>
  <si>
    <t>Enero a Octubre 
2024</t>
  </si>
  <si>
    <t>UEN Aftosa</t>
  </si>
  <si>
    <t>UEN Animales de Producción</t>
  </si>
  <si>
    <t>UEN Animales de Compañía</t>
  </si>
  <si>
    <t>UEN Agrícola y Fertilizantes</t>
  </si>
  <si>
    <t>Rendimientos Financieros</t>
  </si>
  <si>
    <t>Diferencia en Cambio</t>
  </si>
  <si>
    <t>Comisiones y Honorarios</t>
  </si>
  <si>
    <t xml:space="preserve">Servicios y Transporte </t>
  </si>
  <si>
    <t>Servicios y Transporte</t>
  </si>
  <si>
    <t>Gastos Legales y Seguros</t>
  </si>
  <si>
    <t>Intereses Financieros</t>
  </si>
  <si>
    <t>Total Ejecutado 
Octubre 2024</t>
  </si>
  <si>
    <t>Servicios y Transportes</t>
  </si>
  <si>
    <t xml:space="preserve"> EJECUCIÓN GASTOS ENERO A OCTUBRE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</si>
</sst>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2" fillId="0" borderId="1" xfId="0" applyNumberFormat="1" applyFont="1" applyBorder="1"/>
    <xf numFmtId="0" fontId="3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left" indent="2"/>
    </xf>
    <xf numFmtId="164" fontId="0" fillId="0" borderId="0" xfId="1" applyNumberFormat="1" applyFont="1" applyBorder="1"/>
    <xf numFmtId="164" fontId="0" fillId="0" borderId="6" xfId="1" applyNumberFormat="1" applyFont="1" applyBorder="1"/>
    <xf numFmtId="0" fontId="2" fillId="0" borderId="7" xfId="0" applyFont="1" applyBorder="1" applyAlignment="1">
      <alignment horizontal="left"/>
    </xf>
    <xf numFmtId="164" fontId="2" fillId="0" borderId="8" xfId="0" applyNumberFormat="1" applyFont="1" applyBorder="1"/>
    <xf numFmtId="0" fontId="2" fillId="0" borderId="7" xfId="0" applyFont="1" applyBorder="1" applyAlignment="1">
      <alignment horizontal="left" indent="2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2" fillId="0" borderId="1" xfId="1" applyNumberFormat="1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7" xfId="0" applyFont="1" applyBorder="1"/>
    <xf numFmtId="164" fontId="0" fillId="0" borderId="10" xfId="0" applyNumberFormat="1" applyBorder="1"/>
    <xf numFmtId="0" fontId="3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6" xfId="0" applyNumberFormat="1" applyBorder="1"/>
    <xf numFmtId="164" fontId="0" fillId="0" borderId="11" xfId="0" applyNumberForma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 indent="2"/>
    </xf>
    <xf numFmtId="0" fontId="0" fillId="0" borderId="13" xfId="0" applyBorder="1"/>
    <xf numFmtId="0" fontId="3" fillId="0" borderId="13" xfId="0" applyFont="1" applyBorder="1" applyAlignment="1">
      <alignment horizontal="left"/>
    </xf>
    <xf numFmtId="0" fontId="0" fillId="0" borderId="14" xfId="0" applyBorder="1"/>
    <xf numFmtId="0" fontId="2" fillId="0" borderId="13" xfId="0" applyFont="1" applyBorder="1" applyAlignment="1">
      <alignment horizontal="left"/>
    </xf>
    <xf numFmtId="0" fontId="2" fillId="0" borderId="13" xfId="0" applyFont="1" applyBorder="1"/>
    <xf numFmtId="164" fontId="0" fillId="0" borderId="0" xfId="1" applyNumberFormat="1" applyFont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0BC6F-F141-4B70-AE17-EB2B23F58C8E}">
  <dimension ref="B3:D29"/>
  <sheetViews>
    <sheetView showGridLines="0" tabSelected="1" workbookViewId="0">
      <selection activeCell="G12" sqref="G12"/>
    </sheetView>
  </sheetViews>
  <sheetFormatPr baseColWidth="10" defaultRowHeight="14.5" x14ac:dyDescent="0.35"/>
  <cols>
    <col min="2" max="2" width="36.453125" bestFit="1" customWidth="1"/>
    <col min="3" max="3" width="18.08984375" bestFit="1" customWidth="1"/>
    <col min="4" max="4" width="21.90625" bestFit="1" customWidth="1"/>
  </cols>
  <sheetData>
    <row r="3" spans="2:4" x14ac:dyDescent="0.35">
      <c r="B3" s="43" t="s">
        <v>43</v>
      </c>
      <c r="C3" s="44"/>
      <c r="D3" s="45"/>
    </row>
    <row r="4" spans="2:4" x14ac:dyDescent="0.35">
      <c r="B4" s="40" t="s">
        <v>40</v>
      </c>
      <c r="C4" s="41"/>
      <c r="D4" s="42"/>
    </row>
    <row r="5" spans="2:4" x14ac:dyDescent="0.35">
      <c r="B5" s="40" t="s">
        <v>48</v>
      </c>
      <c r="C5" s="41"/>
      <c r="D5" s="42"/>
    </row>
    <row r="6" spans="2:4" x14ac:dyDescent="0.35">
      <c r="B6" s="17"/>
      <c r="C6" s="14"/>
      <c r="D6" s="15"/>
    </row>
    <row r="7" spans="2:4" x14ac:dyDescent="0.35">
      <c r="B7" s="3"/>
      <c r="C7" s="14" t="s">
        <v>47</v>
      </c>
      <c r="D7" s="15" t="s">
        <v>47</v>
      </c>
    </row>
    <row r="8" spans="2:4" ht="29" x14ac:dyDescent="0.35">
      <c r="B8" s="2" t="s">
        <v>41</v>
      </c>
      <c r="C8" s="28" t="s">
        <v>54</v>
      </c>
      <c r="D8" s="29" t="s">
        <v>49</v>
      </c>
    </row>
    <row r="9" spans="2:4" x14ac:dyDescent="0.35">
      <c r="B9" s="5" t="s">
        <v>55</v>
      </c>
      <c r="C9" s="6">
        <v>51576578738</v>
      </c>
      <c r="D9" s="7">
        <v>74502277567</v>
      </c>
    </row>
    <row r="10" spans="2:4" x14ac:dyDescent="0.35">
      <c r="B10" s="5" t="s">
        <v>56</v>
      </c>
      <c r="C10" s="6">
        <v>27844893031</v>
      </c>
      <c r="D10" s="7">
        <v>23231312975</v>
      </c>
    </row>
    <row r="11" spans="2:4" x14ac:dyDescent="0.35">
      <c r="B11" s="5" t="s">
        <v>57</v>
      </c>
      <c r="C11" s="6">
        <v>6948625043</v>
      </c>
      <c r="D11" s="7">
        <v>9313503348</v>
      </c>
    </row>
    <row r="12" spans="2:4" x14ac:dyDescent="0.35">
      <c r="B12" s="5" t="s">
        <v>58</v>
      </c>
      <c r="C12" s="6">
        <v>11570817499</v>
      </c>
      <c r="D12" s="7">
        <v>13606212005</v>
      </c>
    </row>
    <row r="13" spans="2:4" ht="15" thickBot="1" x14ac:dyDescent="0.4">
      <c r="B13" s="8" t="s">
        <v>0</v>
      </c>
      <c r="C13" s="1">
        <f>SUM(C9:C12)</f>
        <v>97940914311</v>
      </c>
      <c r="D13" s="9">
        <f>SUM(D9:D12)</f>
        <v>120653305895</v>
      </c>
    </row>
    <row r="14" spans="2:4" ht="15" thickTop="1" x14ac:dyDescent="0.35">
      <c r="B14" s="3"/>
      <c r="D14" s="4"/>
    </row>
    <row r="15" spans="2:4" x14ac:dyDescent="0.35">
      <c r="B15" s="2" t="s">
        <v>1</v>
      </c>
      <c r="D15" s="4"/>
    </row>
    <row r="16" spans="2:4" x14ac:dyDescent="0.35">
      <c r="B16" s="5" t="s">
        <v>59</v>
      </c>
      <c r="C16" s="6">
        <v>3656151012</v>
      </c>
      <c r="D16" s="7">
        <v>5326168141</v>
      </c>
    </row>
    <row r="17" spans="2:4" x14ac:dyDescent="0.35">
      <c r="B17" s="5" t="s">
        <v>60</v>
      </c>
      <c r="C17" s="6">
        <v>409638576</v>
      </c>
      <c r="D17" s="7">
        <v>1188594919</v>
      </c>
    </row>
    <row r="18" spans="2:4" x14ac:dyDescent="0.35">
      <c r="B18" s="5" t="s">
        <v>3</v>
      </c>
      <c r="C18" s="6">
        <v>3171068516</v>
      </c>
      <c r="D18" s="7">
        <v>1823561596</v>
      </c>
    </row>
    <row r="19" spans="2:4" ht="15" thickBot="1" x14ac:dyDescent="0.4">
      <c r="B19" s="8" t="s">
        <v>0</v>
      </c>
      <c r="C19" s="1">
        <f>SUM(C17:C18)</f>
        <v>3580707092</v>
      </c>
      <c r="D19" s="9">
        <f>SUM(D17:D18)</f>
        <v>3012156515</v>
      </c>
    </row>
    <row r="20" spans="2:4" ht="15" thickTop="1" x14ac:dyDescent="0.35">
      <c r="B20" s="3"/>
      <c r="D20" s="4"/>
    </row>
    <row r="21" spans="2:4" ht="15" thickBot="1" x14ac:dyDescent="0.4">
      <c r="B21" s="10" t="s">
        <v>2</v>
      </c>
      <c r="C21" s="1">
        <f>+C13+C19</f>
        <v>101521621403</v>
      </c>
      <c r="D21" s="9">
        <f>+D13+D19</f>
        <v>123665462410</v>
      </c>
    </row>
    <row r="22" spans="2:4" ht="15" thickTop="1" x14ac:dyDescent="0.35">
      <c r="B22" s="11"/>
      <c r="C22" s="12"/>
      <c r="D22" s="13"/>
    </row>
    <row r="25" spans="2:4" x14ac:dyDescent="0.35">
      <c r="C25" s="22"/>
    </row>
    <row r="26" spans="2:4" x14ac:dyDescent="0.35">
      <c r="C26" s="39"/>
    </row>
    <row r="27" spans="2:4" x14ac:dyDescent="0.35">
      <c r="C27" s="39"/>
    </row>
    <row r="29" spans="2:4" x14ac:dyDescent="0.35">
      <c r="C29" s="22"/>
    </row>
  </sheetData>
  <mergeCells count="3">
    <mergeCell ref="B5:D5"/>
    <mergeCell ref="B3:D3"/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B39E3-6710-4002-9789-27754E01EA00}">
  <dimension ref="B2:F55"/>
  <sheetViews>
    <sheetView showGridLines="0" topLeftCell="A13" zoomScaleNormal="100" workbookViewId="0">
      <selection activeCell="C8" sqref="C8"/>
    </sheetView>
  </sheetViews>
  <sheetFormatPr baseColWidth="10" defaultRowHeight="14.5" x14ac:dyDescent="0.35"/>
  <cols>
    <col min="2" max="2" width="48.90625" bestFit="1" customWidth="1"/>
    <col min="3" max="3" width="17.08984375" bestFit="1" customWidth="1"/>
    <col min="4" max="4" width="1.90625" customWidth="1"/>
    <col min="6" max="6" width="17.26953125" bestFit="1" customWidth="1"/>
  </cols>
  <sheetData>
    <row r="2" spans="2:4" x14ac:dyDescent="0.35">
      <c r="B2" s="43" t="s">
        <v>43</v>
      </c>
      <c r="C2" s="44"/>
      <c r="D2" s="45"/>
    </row>
    <row r="3" spans="2:4" x14ac:dyDescent="0.35">
      <c r="B3" s="40" t="s">
        <v>40</v>
      </c>
      <c r="C3" s="41"/>
      <c r="D3" s="42"/>
    </row>
    <row r="4" spans="2:4" x14ac:dyDescent="0.35">
      <c r="B4" s="40" t="s">
        <v>45</v>
      </c>
      <c r="C4" s="41"/>
      <c r="D4" s="42"/>
    </row>
    <row r="5" spans="2:4" x14ac:dyDescent="0.35">
      <c r="B5" s="40" t="s">
        <v>46</v>
      </c>
      <c r="C5" s="41"/>
      <c r="D5" s="42"/>
    </row>
    <row r="6" spans="2:4" x14ac:dyDescent="0.35">
      <c r="B6" s="25"/>
      <c r="C6" s="26"/>
      <c r="D6" s="27"/>
    </row>
    <row r="7" spans="2:4" ht="29" x14ac:dyDescent="0.35">
      <c r="B7" s="2" t="s">
        <v>20</v>
      </c>
      <c r="C7" s="21" t="s">
        <v>44</v>
      </c>
      <c r="D7" s="4"/>
    </row>
    <row r="8" spans="2:4" x14ac:dyDescent="0.35">
      <c r="B8" s="5" t="s">
        <v>4</v>
      </c>
      <c r="C8" s="6">
        <v>16407025895.9426</v>
      </c>
      <c r="D8" s="4"/>
    </row>
    <row r="9" spans="2:4" x14ac:dyDescent="0.35">
      <c r="B9" s="5" t="s">
        <v>61</v>
      </c>
      <c r="C9" s="6">
        <v>1197988931.9160156</v>
      </c>
      <c r="D9" s="4"/>
    </row>
    <row r="10" spans="2:4" x14ac:dyDescent="0.35">
      <c r="B10" s="5" t="s">
        <v>62</v>
      </c>
      <c r="C10" s="6">
        <v>1250918188.204335</v>
      </c>
      <c r="D10" s="4"/>
    </row>
    <row r="11" spans="2:4" x14ac:dyDescent="0.35">
      <c r="B11" s="5" t="s">
        <v>7</v>
      </c>
      <c r="C11" s="6">
        <v>209888089.90329152</v>
      </c>
      <c r="D11" s="4"/>
    </row>
    <row r="12" spans="2:4" x14ac:dyDescent="0.35">
      <c r="B12" s="5" t="s">
        <v>8</v>
      </c>
      <c r="C12" s="6">
        <v>626044000.90171504</v>
      </c>
      <c r="D12" s="4"/>
    </row>
    <row r="13" spans="2:4" x14ac:dyDescent="0.35">
      <c r="B13" s="5" t="s">
        <v>12</v>
      </c>
      <c r="C13" s="6">
        <v>663367413.16246116</v>
      </c>
      <c r="D13" s="4"/>
    </row>
    <row r="14" spans="2:4" x14ac:dyDescent="0.35">
      <c r="B14" s="5" t="s">
        <v>14</v>
      </c>
      <c r="C14" s="6">
        <v>25192962.558827527</v>
      </c>
      <c r="D14" s="4"/>
    </row>
    <row r="15" spans="2:4" x14ac:dyDescent="0.35">
      <c r="B15" s="5" t="s">
        <v>15</v>
      </c>
      <c r="C15" s="6">
        <v>1374082025.8000002</v>
      </c>
      <c r="D15" s="4"/>
    </row>
    <row r="16" spans="2:4" x14ac:dyDescent="0.35">
      <c r="B16" s="5" t="s">
        <v>64</v>
      </c>
      <c r="C16" s="6">
        <f>197778834.754346+268861625</f>
        <v>466640459.75434601</v>
      </c>
      <c r="D16" s="4"/>
    </row>
    <row r="17" spans="2:6" x14ac:dyDescent="0.35">
      <c r="B17" s="5" t="s">
        <v>17</v>
      </c>
      <c r="C17" s="6">
        <v>50462181.890002258</v>
      </c>
      <c r="D17" s="4"/>
    </row>
    <row r="18" spans="2:6" x14ac:dyDescent="0.35">
      <c r="B18" s="5" t="s">
        <v>18</v>
      </c>
      <c r="C18" s="6">
        <v>-10260660142.867153</v>
      </c>
      <c r="D18" s="4"/>
    </row>
    <row r="19" spans="2:6" ht="15" thickBot="1" x14ac:dyDescent="0.4">
      <c r="B19" s="8" t="s">
        <v>19</v>
      </c>
      <c r="C19" s="1">
        <f>SUM(C8:C18)</f>
        <v>12010950007.166435</v>
      </c>
      <c r="D19" s="4"/>
      <c r="F19" s="46"/>
    </row>
    <row r="20" spans="2:6" ht="15" thickTop="1" x14ac:dyDescent="0.35">
      <c r="B20" s="3"/>
      <c r="C20" s="22"/>
      <c r="D20" s="4"/>
    </row>
    <row r="21" spans="2:6" x14ac:dyDescent="0.35">
      <c r="B21" s="2" t="s">
        <v>21</v>
      </c>
      <c r="D21" s="4"/>
    </row>
    <row r="22" spans="2:6" x14ac:dyDescent="0.35">
      <c r="B22" s="5" t="s">
        <v>4</v>
      </c>
      <c r="C22" s="6">
        <v>15392430609.999981</v>
      </c>
      <c r="D22" s="4"/>
    </row>
    <row r="23" spans="2:6" x14ac:dyDescent="0.35">
      <c r="B23" s="5" t="s">
        <v>61</v>
      </c>
      <c r="C23" s="6">
        <v>970557141.55561018</v>
      </c>
      <c r="D23" s="4"/>
    </row>
    <row r="24" spans="2:6" x14ac:dyDescent="0.35">
      <c r="B24" s="5" t="s">
        <v>63</v>
      </c>
      <c r="C24" s="6">
        <f>3042822011.06648+87564534</f>
        <v>3130386545.0664802</v>
      </c>
      <c r="D24" s="4"/>
    </row>
    <row r="25" spans="2:6" x14ac:dyDescent="0.35">
      <c r="B25" s="5" t="s">
        <v>7</v>
      </c>
      <c r="C25" s="6">
        <v>742371699.58503127</v>
      </c>
      <c r="D25" s="4"/>
    </row>
    <row r="26" spans="2:6" x14ac:dyDescent="0.35">
      <c r="B26" s="5" t="s">
        <v>8</v>
      </c>
      <c r="C26" s="6">
        <v>789445991.16654444</v>
      </c>
      <c r="D26" s="4"/>
    </row>
    <row r="27" spans="2:6" x14ac:dyDescent="0.35">
      <c r="B27" s="5" t="s">
        <v>12</v>
      </c>
      <c r="C27" s="6">
        <v>351253557.0928427</v>
      </c>
      <c r="D27" s="4"/>
    </row>
    <row r="28" spans="2:6" x14ac:dyDescent="0.35">
      <c r="B28" s="5" t="s">
        <v>15</v>
      </c>
      <c r="C28" s="6">
        <v>768592474.60000002</v>
      </c>
      <c r="D28" s="4"/>
    </row>
    <row r="29" spans="2:6" x14ac:dyDescent="0.35">
      <c r="B29" s="5" t="s">
        <v>64</v>
      </c>
      <c r="C29" s="6">
        <f>483603307.587609+660012734</f>
        <v>1143616041.5876091</v>
      </c>
      <c r="D29" s="4"/>
    </row>
    <row r="30" spans="2:6" x14ac:dyDescent="0.35">
      <c r="B30" s="5" t="s">
        <v>17</v>
      </c>
      <c r="C30" s="6">
        <v>2707392404.3642783</v>
      </c>
      <c r="D30" s="4"/>
    </row>
    <row r="31" spans="2:6" x14ac:dyDescent="0.35">
      <c r="B31" s="5" t="s">
        <v>18</v>
      </c>
      <c r="C31" s="6">
        <v>3182732939.0416155</v>
      </c>
      <c r="D31" s="4"/>
    </row>
    <row r="32" spans="2:6" ht="15" thickBot="1" x14ac:dyDescent="0.4">
      <c r="B32" s="8" t="s">
        <v>39</v>
      </c>
      <c r="C32" s="1">
        <f>SUM(C22:C31)</f>
        <v>29178779404.059986</v>
      </c>
      <c r="D32" s="23"/>
      <c r="F32" s="46"/>
    </row>
    <row r="33" spans="2:6" ht="15" thickTop="1" x14ac:dyDescent="0.35">
      <c r="B33" s="3"/>
      <c r="D33" s="4"/>
      <c r="F33" s="46"/>
    </row>
    <row r="34" spans="2:6" ht="15" thickBot="1" x14ac:dyDescent="0.4">
      <c r="B34" s="8" t="s">
        <v>42</v>
      </c>
      <c r="C34" s="1">
        <v>4694000000</v>
      </c>
      <c r="D34" s="23"/>
      <c r="F34" s="46"/>
    </row>
    <row r="35" spans="2:6" ht="15" thickTop="1" x14ac:dyDescent="0.35">
      <c r="B35" s="3"/>
      <c r="D35" s="4"/>
      <c r="F35" s="46"/>
    </row>
    <row r="36" spans="2:6" ht="15" thickBot="1" x14ac:dyDescent="0.4">
      <c r="B36" s="8" t="s">
        <v>22</v>
      </c>
      <c r="C36" s="1">
        <v>795000000.00000024</v>
      </c>
      <c r="D36" s="4"/>
      <c r="F36" s="46"/>
    </row>
    <row r="37" spans="2:6" ht="15" thickTop="1" x14ac:dyDescent="0.35">
      <c r="B37" s="3"/>
      <c r="D37" s="4"/>
    </row>
    <row r="38" spans="2:6" x14ac:dyDescent="0.35">
      <c r="B38" s="2" t="s">
        <v>23</v>
      </c>
      <c r="D38" s="4"/>
    </row>
    <row r="39" spans="2:6" x14ac:dyDescent="0.35">
      <c r="B39" s="5" t="s">
        <v>65</v>
      </c>
      <c r="C39" s="6">
        <v>45694086.735000007</v>
      </c>
      <c r="D39" s="7"/>
    </row>
    <row r="40" spans="2:6" x14ac:dyDescent="0.35">
      <c r="B40" s="5" t="s">
        <v>27</v>
      </c>
      <c r="C40" s="6">
        <v>2075222207.4650002</v>
      </c>
      <c r="D40" s="7"/>
    </row>
    <row r="41" spans="2:6" x14ac:dyDescent="0.35">
      <c r="B41" s="5" t="s">
        <v>28</v>
      </c>
      <c r="C41" s="6">
        <v>423758494.39600015</v>
      </c>
      <c r="D41" s="7"/>
    </row>
    <row r="42" spans="2:6" x14ac:dyDescent="0.35">
      <c r="B42" s="5" t="s">
        <v>29</v>
      </c>
      <c r="C42" s="6">
        <v>698650110.8950001</v>
      </c>
      <c r="D42" s="7"/>
    </row>
    <row r="43" spans="2:6" ht="15" thickBot="1" x14ac:dyDescent="0.4">
      <c r="B43" s="8" t="s">
        <v>37</v>
      </c>
      <c r="C43" s="16">
        <f>SUM(C39:C42)</f>
        <v>3243324899.4910002</v>
      </c>
      <c r="D43" s="7"/>
    </row>
    <row r="44" spans="2:6" ht="15" thickTop="1" x14ac:dyDescent="0.35">
      <c r="B44" s="3"/>
      <c r="D44" s="4"/>
    </row>
    <row r="45" spans="2:6" x14ac:dyDescent="0.35">
      <c r="B45" s="18" t="s">
        <v>30</v>
      </c>
      <c r="D45" s="4"/>
    </row>
    <row r="46" spans="2:6" x14ac:dyDescent="0.35">
      <c r="B46" s="5" t="s">
        <v>31</v>
      </c>
      <c r="C46" s="6">
        <v>682141114.9976455</v>
      </c>
      <c r="D46" s="4"/>
    </row>
    <row r="47" spans="2:6" x14ac:dyDescent="0.35">
      <c r="B47" s="5" t="s">
        <v>32</v>
      </c>
      <c r="C47" s="6">
        <v>1372441320.6900001</v>
      </c>
      <c r="D47" s="4"/>
    </row>
    <row r="48" spans="2:6" x14ac:dyDescent="0.35">
      <c r="B48" s="5" t="s">
        <v>33</v>
      </c>
      <c r="C48" s="6">
        <v>1881293951.942354</v>
      </c>
      <c r="D48" s="4"/>
    </row>
    <row r="49" spans="2:4" x14ac:dyDescent="0.35">
      <c r="B49" s="5" t="s">
        <v>34</v>
      </c>
      <c r="C49" s="6">
        <v>56787679.355000004</v>
      </c>
      <c r="D49" s="4"/>
    </row>
    <row r="50" spans="2:4" x14ac:dyDescent="0.35">
      <c r="B50" s="5" t="s">
        <v>36</v>
      </c>
      <c r="C50" s="6">
        <v>5066669714.5486498</v>
      </c>
      <c r="D50" s="4"/>
    </row>
    <row r="51" spans="2:4" ht="15" thickBot="1" x14ac:dyDescent="0.4">
      <c r="B51" s="8" t="s">
        <v>38</v>
      </c>
      <c r="C51" s="1">
        <f>SUM(C46:C50)</f>
        <v>9059333781.5336494</v>
      </c>
      <c r="D51" s="23"/>
    </row>
    <row r="52" spans="2:4" ht="15" thickTop="1" x14ac:dyDescent="0.35">
      <c r="B52" s="3"/>
      <c r="C52" s="22"/>
      <c r="D52" s="23"/>
    </row>
    <row r="53" spans="2:4" x14ac:dyDescent="0.35">
      <c r="B53" s="3"/>
      <c r="C53" s="22"/>
      <c r="D53" s="23"/>
    </row>
    <row r="54" spans="2:4" ht="15" thickBot="1" x14ac:dyDescent="0.4">
      <c r="B54" s="19" t="s">
        <v>35</v>
      </c>
      <c r="C54" s="1">
        <f>+C19+C32+C34+C36+C43+C51</f>
        <v>58981388092.251068</v>
      </c>
      <c r="D54" s="23"/>
    </row>
    <row r="55" spans="2:4" ht="15" thickTop="1" x14ac:dyDescent="0.35">
      <c r="B55" s="11"/>
      <c r="C55" s="20"/>
      <c r="D55" s="24"/>
    </row>
  </sheetData>
  <mergeCells count="4">
    <mergeCell ref="B3:D3"/>
    <mergeCell ref="B4:D4"/>
    <mergeCell ref="B2:D2"/>
    <mergeCell ref="B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A2308-A4A5-40C7-BC19-6585EDC50204}">
  <dimension ref="B2:G54"/>
  <sheetViews>
    <sheetView showGridLines="0" zoomScaleNormal="100" workbookViewId="0">
      <selection activeCell="D7" sqref="D7"/>
    </sheetView>
  </sheetViews>
  <sheetFormatPr baseColWidth="10" defaultRowHeight="14.5" x14ac:dyDescent="0.35"/>
  <cols>
    <col min="2" max="2" width="48.90625" bestFit="1" customWidth="1"/>
    <col min="3" max="3" width="3.6328125" customWidth="1"/>
    <col min="4" max="4" width="14.7265625" bestFit="1" customWidth="1"/>
    <col min="5" max="5" width="3.90625" customWidth="1"/>
    <col min="6" max="6" width="4.7265625" customWidth="1"/>
    <col min="7" max="7" width="17.26953125" style="39" bestFit="1" customWidth="1"/>
    <col min="9" max="9" width="11.26953125" bestFit="1" customWidth="1"/>
  </cols>
  <sheetData>
    <row r="2" spans="2:5" x14ac:dyDescent="0.35">
      <c r="B2" s="43" t="s">
        <v>43</v>
      </c>
      <c r="C2" s="44"/>
      <c r="D2" s="44"/>
      <c r="E2" s="45"/>
    </row>
    <row r="3" spans="2:5" x14ac:dyDescent="0.35">
      <c r="B3" s="40" t="s">
        <v>40</v>
      </c>
      <c r="C3" s="41"/>
      <c r="D3" s="41"/>
      <c r="E3" s="42"/>
    </row>
    <row r="4" spans="2:5" x14ac:dyDescent="0.35">
      <c r="B4" s="40" t="s">
        <v>68</v>
      </c>
      <c r="C4" s="41"/>
      <c r="D4" s="41"/>
      <c r="E4" s="42"/>
    </row>
    <row r="5" spans="2:5" x14ac:dyDescent="0.35">
      <c r="B5" s="3"/>
      <c r="E5" s="4"/>
    </row>
    <row r="6" spans="2:5" ht="29" x14ac:dyDescent="0.35">
      <c r="B6" s="2" t="s">
        <v>20</v>
      </c>
      <c r="D6" s="21" t="s">
        <v>66</v>
      </c>
      <c r="E6" s="4"/>
    </row>
    <row r="7" spans="2:5" x14ac:dyDescent="0.35">
      <c r="B7" s="5" t="s">
        <v>4</v>
      </c>
      <c r="D7" s="6">
        <v>10537328924</v>
      </c>
      <c r="E7" s="4"/>
    </row>
    <row r="8" spans="2:5" x14ac:dyDescent="0.35">
      <c r="B8" s="5" t="s">
        <v>61</v>
      </c>
      <c r="D8" s="6">
        <v>618776192</v>
      </c>
      <c r="E8" s="4"/>
    </row>
    <row r="9" spans="2:5" x14ac:dyDescent="0.35">
      <c r="B9" s="5" t="s">
        <v>63</v>
      </c>
      <c r="D9" s="6">
        <v>882594358</v>
      </c>
      <c r="E9" s="4"/>
    </row>
    <row r="10" spans="2:5" x14ac:dyDescent="0.35">
      <c r="B10" s="5" t="s">
        <v>7</v>
      </c>
      <c r="D10" s="6">
        <v>203962308</v>
      </c>
      <c r="E10" s="4"/>
    </row>
    <row r="11" spans="2:5" x14ac:dyDescent="0.35">
      <c r="B11" s="5" t="s">
        <v>8</v>
      </c>
      <c r="D11" s="6">
        <v>518333758</v>
      </c>
      <c r="E11" s="4"/>
    </row>
    <row r="12" spans="2:5" x14ac:dyDescent="0.35">
      <c r="B12" s="5" t="s">
        <v>12</v>
      </c>
      <c r="D12" s="6">
        <v>587877657</v>
      </c>
      <c r="E12" s="4"/>
    </row>
    <row r="13" spans="2:5" x14ac:dyDescent="0.35">
      <c r="B13" s="5" t="s">
        <v>14</v>
      </c>
      <c r="D13" s="6">
        <v>51759465</v>
      </c>
      <c r="E13" s="4"/>
    </row>
    <row r="14" spans="2:5" x14ac:dyDescent="0.35">
      <c r="B14" s="5" t="s">
        <v>15</v>
      </c>
      <c r="D14" s="6">
        <v>837119120</v>
      </c>
      <c r="E14" s="4"/>
    </row>
    <row r="15" spans="2:5" x14ac:dyDescent="0.35">
      <c r="B15" s="5" t="s">
        <v>64</v>
      </c>
      <c r="D15" s="6">
        <f>6862939+185865464</f>
        <v>192728403</v>
      </c>
      <c r="E15" s="4"/>
    </row>
    <row r="16" spans="2:5" x14ac:dyDescent="0.35">
      <c r="B16" s="5" t="s">
        <v>17</v>
      </c>
      <c r="D16" s="6">
        <v>61645820</v>
      </c>
      <c r="E16" s="4"/>
    </row>
    <row r="17" spans="2:5" x14ac:dyDescent="0.35">
      <c r="B17" s="5" t="s">
        <v>18</v>
      </c>
      <c r="D17" s="6">
        <v>-6128466732</v>
      </c>
      <c r="E17" s="4"/>
    </row>
    <row r="18" spans="2:5" ht="15" thickBot="1" x14ac:dyDescent="0.4">
      <c r="B18" s="8" t="s">
        <v>19</v>
      </c>
      <c r="D18" s="1">
        <f>SUM(D7:D17)</f>
        <v>8363659273</v>
      </c>
      <c r="E18" s="4"/>
    </row>
    <row r="19" spans="2:5" ht="15" thickTop="1" x14ac:dyDescent="0.35">
      <c r="B19" s="3"/>
      <c r="E19" s="4"/>
    </row>
    <row r="20" spans="2:5" x14ac:dyDescent="0.35">
      <c r="B20" s="2" t="s">
        <v>21</v>
      </c>
      <c r="E20" s="4"/>
    </row>
    <row r="21" spans="2:5" x14ac:dyDescent="0.35">
      <c r="B21" s="5" t="s">
        <v>4</v>
      </c>
      <c r="D21" s="6">
        <v>10607012444</v>
      </c>
      <c r="E21" s="4"/>
    </row>
    <row r="22" spans="2:5" x14ac:dyDescent="0.35">
      <c r="B22" s="5" t="s">
        <v>61</v>
      </c>
      <c r="D22" s="6">
        <v>398312073</v>
      </c>
      <c r="E22" s="4"/>
    </row>
    <row r="23" spans="2:5" x14ac:dyDescent="0.35">
      <c r="B23" s="5" t="s">
        <v>67</v>
      </c>
      <c r="D23" s="6">
        <v>1827351619</v>
      </c>
      <c r="E23" s="4"/>
    </row>
    <row r="24" spans="2:5" x14ac:dyDescent="0.35">
      <c r="B24" s="5" t="s">
        <v>7</v>
      </c>
      <c r="D24" s="6">
        <v>744282290</v>
      </c>
      <c r="E24" s="4"/>
    </row>
    <row r="25" spans="2:5" x14ac:dyDescent="0.35">
      <c r="B25" s="5" t="s">
        <v>8</v>
      </c>
      <c r="D25" s="6">
        <v>596809918</v>
      </c>
      <c r="E25" s="4"/>
    </row>
    <row r="26" spans="2:5" x14ac:dyDescent="0.35">
      <c r="B26" s="5" t="s">
        <v>12</v>
      </c>
      <c r="D26" s="6">
        <v>192242695</v>
      </c>
      <c r="E26" s="4"/>
    </row>
    <row r="27" spans="2:5" x14ac:dyDescent="0.35">
      <c r="B27" s="5" t="s">
        <v>15</v>
      </c>
      <c r="D27" s="6">
        <v>504227931</v>
      </c>
      <c r="E27" s="4"/>
    </row>
    <row r="28" spans="2:5" x14ac:dyDescent="0.35">
      <c r="B28" s="5" t="s">
        <v>64</v>
      </c>
      <c r="D28" s="6">
        <f>148431117+446516754</f>
        <v>594947871</v>
      </c>
      <c r="E28" s="4"/>
    </row>
    <row r="29" spans="2:5" x14ac:dyDescent="0.35">
      <c r="B29" s="5" t="s">
        <v>17</v>
      </c>
      <c r="D29" s="6">
        <v>2321268063</v>
      </c>
      <c r="E29" s="4"/>
    </row>
    <row r="30" spans="2:5" x14ac:dyDescent="0.35">
      <c r="B30" s="5" t="s">
        <v>18</v>
      </c>
      <c r="D30" s="6">
        <v>2105323224</v>
      </c>
      <c r="E30" s="4"/>
    </row>
    <row r="31" spans="2:5" ht="15" thickBot="1" x14ac:dyDescent="0.4">
      <c r="B31" s="8" t="s">
        <v>39</v>
      </c>
      <c r="C31" s="22"/>
      <c r="D31" s="1">
        <f>SUM(D21:D30)</f>
        <v>19891778128</v>
      </c>
      <c r="E31" s="4"/>
    </row>
    <row r="32" spans="2:5" ht="15" thickTop="1" x14ac:dyDescent="0.35">
      <c r="B32" s="3"/>
      <c r="E32" s="4"/>
    </row>
    <row r="33" spans="2:5" ht="15" thickBot="1" x14ac:dyDescent="0.4">
      <c r="B33" s="8" t="s">
        <v>42</v>
      </c>
      <c r="C33" s="22"/>
      <c r="D33" s="1">
        <v>4705143812</v>
      </c>
      <c r="E33" s="4"/>
    </row>
    <row r="34" spans="2:5" ht="15" thickTop="1" x14ac:dyDescent="0.35">
      <c r="B34" s="3"/>
      <c r="E34" s="4"/>
    </row>
    <row r="35" spans="2:5" ht="15" thickBot="1" x14ac:dyDescent="0.4">
      <c r="B35" s="8" t="s">
        <v>22</v>
      </c>
      <c r="D35" s="1">
        <v>709513867</v>
      </c>
      <c r="E35" s="4"/>
    </row>
    <row r="36" spans="2:5" ht="15" thickTop="1" x14ac:dyDescent="0.35">
      <c r="B36" s="3"/>
      <c r="E36" s="4"/>
    </row>
    <row r="37" spans="2:5" x14ac:dyDescent="0.35">
      <c r="B37" s="2" t="s">
        <v>23</v>
      </c>
      <c r="E37" s="4"/>
    </row>
    <row r="38" spans="2:5" x14ac:dyDescent="0.35">
      <c r="B38" s="5" t="s">
        <v>65</v>
      </c>
      <c r="C38" s="6"/>
      <c r="D38" s="6">
        <v>358774103</v>
      </c>
      <c r="E38" s="4"/>
    </row>
    <row r="39" spans="2:5" x14ac:dyDescent="0.35">
      <c r="B39" s="5" t="s">
        <v>27</v>
      </c>
      <c r="C39" s="6"/>
      <c r="D39" s="6">
        <v>1332410582</v>
      </c>
      <c r="E39" s="4"/>
    </row>
    <row r="40" spans="2:5" x14ac:dyDescent="0.35">
      <c r="B40" s="5" t="s">
        <v>28</v>
      </c>
      <c r="C40" s="6"/>
      <c r="D40" s="6">
        <v>430600930</v>
      </c>
      <c r="E40" s="4"/>
    </row>
    <row r="41" spans="2:5" x14ac:dyDescent="0.35">
      <c r="B41" s="5" t="s">
        <v>29</v>
      </c>
      <c r="C41" s="6"/>
      <c r="D41" s="6">
        <v>945698931</v>
      </c>
      <c r="E41" s="4"/>
    </row>
    <row r="42" spans="2:5" ht="15" thickBot="1" x14ac:dyDescent="0.4">
      <c r="B42" s="8" t="s">
        <v>37</v>
      </c>
      <c r="C42" s="6"/>
      <c r="D42" s="16">
        <f>SUM(D38:D41)</f>
        <v>3067484546</v>
      </c>
      <c r="E42" s="4"/>
    </row>
    <row r="43" spans="2:5" ht="15" thickTop="1" x14ac:dyDescent="0.35">
      <c r="B43" s="3"/>
      <c r="E43" s="4"/>
    </row>
    <row r="44" spans="2:5" x14ac:dyDescent="0.35">
      <c r="B44" s="18" t="s">
        <v>30</v>
      </c>
      <c r="E44" s="4"/>
    </row>
    <row r="45" spans="2:5" x14ac:dyDescent="0.35">
      <c r="B45" s="5" t="s">
        <v>31</v>
      </c>
      <c r="D45" s="6">
        <v>538555173</v>
      </c>
      <c r="E45" s="4"/>
    </row>
    <row r="46" spans="2:5" x14ac:dyDescent="0.35">
      <c r="B46" s="5" t="s">
        <v>32</v>
      </c>
      <c r="D46" s="6">
        <v>1389786969</v>
      </c>
      <c r="E46" s="4"/>
    </row>
    <row r="47" spans="2:5" x14ac:dyDescent="0.35">
      <c r="B47" s="5" t="s">
        <v>33</v>
      </c>
      <c r="D47" s="6">
        <v>1280408432</v>
      </c>
      <c r="E47" s="4"/>
    </row>
    <row r="48" spans="2:5" x14ac:dyDescent="0.35">
      <c r="B48" s="5" t="s">
        <v>34</v>
      </c>
      <c r="D48" s="6">
        <v>69766393</v>
      </c>
      <c r="E48" s="4"/>
    </row>
    <row r="49" spans="2:5" x14ac:dyDescent="0.35">
      <c r="B49" s="5" t="s">
        <v>36</v>
      </c>
      <c r="D49" s="6">
        <v>3227178347</v>
      </c>
      <c r="E49" s="4"/>
    </row>
    <row r="50" spans="2:5" ht="15" thickBot="1" x14ac:dyDescent="0.4">
      <c r="B50" s="8" t="s">
        <v>38</v>
      </c>
      <c r="C50" s="22"/>
      <c r="D50" s="1">
        <f>SUM(D45:D49)</f>
        <v>6505695314</v>
      </c>
      <c r="E50" s="4"/>
    </row>
    <row r="51" spans="2:5" ht="15" thickTop="1" x14ac:dyDescent="0.35">
      <c r="B51" s="3"/>
      <c r="C51" s="22"/>
      <c r="D51" s="22"/>
      <c r="E51" s="4"/>
    </row>
    <row r="52" spans="2:5" x14ac:dyDescent="0.35">
      <c r="B52" s="3"/>
      <c r="C52" s="22"/>
      <c r="D52" s="22"/>
      <c r="E52" s="4"/>
    </row>
    <row r="53" spans="2:5" ht="15" thickBot="1" x14ac:dyDescent="0.4">
      <c r="B53" s="19" t="s">
        <v>35</v>
      </c>
      <c r="C53" s="22"/>
      <c r="D53" s="1">
        <f>+D18+D31+D33+D35+D42+D50</f>
        <v>43243274940</v>
      </c>
      <c r="E53" s="4"/>
    </row>
    <row r="54" spans="2:5" ht="15" thickTop="1" x14ac:dyDescent="0.35">
      <c r="B54" s="11"/>
      <c r="C54" s="20"/>
      <c r="D54" s="20"/>
      <c r="E54" s="13"/>
    </row>
  </sheetData>
  <mergeCells count="3">
    <mergeCell ref="B2:E2"/>
    <mergeCell ref="B3:E3"/>
    <mergeCell ref="B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0EC6-7260-483C-9842-F2495DCE8893}">
  <dimension ref="B2:B41"/>
  <sheetViews>
    <sheetView showGridLines="0" topLeftCell="A16" workbookViewId="0">
      <selection activeCell="B8" sqref="B8"/>
    </sheetView>
  </sheetViews>
  <sheetFormatPr baseColWidth="10" defaultColWidth="11.453125" defaultRowHeight="14.5" x14ac:dyDescent="0.35"/>
  <cols>
    <col min="2" max="2" width="55.08984375" bestFit="1" customWidth="1"/>
  </cols>
  <sheetData>
    <row r="2" spans="2:2" x14ac:dyDescent="0.35">
      <c r="B2" s="30" t="s">
        <v>43</v>
      </c>
    </row>
    <row r="3" spans="2:2" x14ac:dyDescent="0.35">
      <c r="B3" s="31" t="s">
        <v>40</v>
      </c>
    </row>
    <row r="4" spans="2:2" x14ac:dyDescent="0.35">
      <c r="B4" s="31" t="s">
        <v>50</v>
      </c>
    </row>
    <row r="5" spans="2:2" x14ac:dyDescent="0.35">
      <c r="B5" s="32"/>
    </row>
    <row r="6" spans="2:2" x14ac:dyDescent="0.35">
      <c r="B6" s="35" t="s">
        <v>53</v>
      </c>
    </row>
    <row r="7" spans="2:2" x14ac:dyDescent="0.35">
      <c r="B7" s="33" t="s">
        <v>4</v>
      </c>
    </row>
    <row r="8" spans="2:2" x14ac:dyDescent="0.35">
      <c r="B8" s="33" t="s">
        <v>5</v>
      </c>
    </row>
    <row r="9" spans="2:2" x14ac:dyDescent="0.35">
      <c r="B9" s="33" t="s">
        <v>6</v>
      </c>
    </row>
    <row r="10" spans="2:2" x14ac:dyDescent="0.35">
      <c r="B10" s="33" t="s">
        <v>7</v>
      </c>
    </row>
    <row r="11" spans="2:2" x14ac:dyDescent="0.35">
      <c r="B11" s="33" t="s">
        <v>8</v>
      </c>
    </row>
    <row r="12" spans="2:2" x14ac:dyDescent="0.35">
      <c r="B12" s="33" t="s">
        <v>9</v>
      </c>
    </row>
    <row r="13" spans="2:2" x14ac:dyDescent="0.35">
      <c r="B13" s="33" t="s">
        <v>10</v>
      </c>
    </row>
    <row r="14" spans="2:2" x14ac:dyDescent="0.35">
      <c r="B14" s="33" t="s">
        <v>11</v>
      </c>
    </row>
    <row r="15" spans="2:2" x14ac:dyDescent="0.35">
      <c r="B15" s="33" t="s">
        <v>12</v>
      </c>
    </row>
    <row r="16" spans="2:2" x14ac:dyDescent="0.35">
      <c r="B16" s="33" t="s">
        <v>13</v>
      </c>
    </row>
    <row r="17" spans="2:2" x14ac:dyDescent="0.35">
      <c r="B17" s="33" t="s">
        <v>14</v>
      </c>
    </row>
    <row r="18" spans="2:2" x14ac:dyDescent="0.35">
      <c r="B18" s="33" t="s">
        <v>15</v>
      </c>
    </row>
    <row r="19" spans="2:2" x14ac:dyDescent="0.35">
      <c r="B19" s="33" t="s">
        <v>16</v>
      </c>
    </row>
    <row r="20" spans="2:2" x14ac:dyDescent="0.35">
      <c r="B20" s="33" t="s">
        <v>17</v>
      </c>
    </row>
    <row r="21" spans="2:2" x14ac:dyDescent="0.35">
      <c r="B21" s="33" t="s">
        <v>18</v>
      </c>
    </row>
    <row r="22" spans="2:2" x14ac:dyDescent="0.35">
      <c r="B22" s="34"/>
    </row>
    <row r="23" spans="2:2" x14ac:dyDescent="0.35">
      <c r="B23" s="35" t="s">
        <v>52</v>
      </c>
    </row>
    <row r="24" spans="2:2" x14ac:dyDescent="0.35">
      <c r="B24" s="34"/>
    </row>
    <row r="25" spans="2:2" x14ac:dyDescent="0.35">
      <c r="B25" s="35" t="s">
        <v>51</v>
      </c>
    </row>
    <row r="26" spans="2:2" x14ac:dyDescent="0.35">
      <c r="B26" s="34"/>
    </row>
    <row r="27" spans="2:2" x14ac:dyDescent="0.35">
      <c r="B27" s="38" t="s">
        <v>23</v>
      </c>
    </row>
    <row r="28" spans="2:2" x14ac:dyDescent="0.35">
      <c r="B28" s="33" t="s">
        <v>24</v>
      </c>
    </row>
    <row r="29" spans="2:2" x14ac:dyDescent="0.35">
      <c r="B29" s="33" t="s">
        <v>25</v>
      </c>
    </row>
    <row r="30" spans="2:2" x14ac:dyDescent="0.35">
      <c r="B30" s="33" t="s">
        <v>26</v>
      </c>
    </row>
    <row r="31" spans="2:2" x14ac:dyDescent="0.35">
      <c r="B31" s="33" t="s">
        <v>27</v>
      </c>
    </row>
    <row r="32" spans="2:2" x14ac:dyDescent="0.35">
      <c r="B32" s="33" t="s">
        <v>28</v>
      </c>
    </row>
    <row r="33" spans="2:2" x14ac:dyDescent="0.35">
      <c r="B33" s="33" t="s">
        <v>29</v>
      </c>
    </row>
    <row r="34" spans="2:2" x14ac:dyDescent="0.35">
      <c r="B34" s="34"/>
    </row>
    <row r="35" spans="2:2" x14ac:dyDescent="0.35">
      <c r="B35" s="37" t="s">
        <v>30</v>
      </c>
    </row>
    <row r="36" spans="2:2" x14ac:dyDescent="0.35">
      <c r="B36" s="33" t="s">
        <v>31</v>
      </c>
    </row>
    <row r="37" spans="2:2" x14ac:dyDescent="0.35">
      <c r="B37" s="33" t="s">
        <v>32</v>
      </c>
    </row>
    <row r="38" spans="2:2" x14ac:dyDescent="0.35">
      <c r="B38" s="33" t="s">
        <v>33</v>
      </c>
    </row>
    <row r="39" spans="2:2" x14ac:dyDescent="0.35">
      <c r="B39" s="33" t="s">
        <v>34</v>
      </c>
    </row>
    <row r="40" spans="2:2" x14ac:dyDescent="0.35">
      <c r="B40" s="33" t="s">
        <v>36</v>
      </c>
    </row>
    <row r="41" spans="2:2" x14ac:dyDescent="0.35">
      <c r="B41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Detalle Ingresos 2023 - 2024</vt:lpstr>
      <vt:lpstr>Detalle Presupuesto Gastos 2024</vt:lpstr>
      <vt:lpstr>Detalle Ejecución Gastos  2024</vt:lpstr>
      <vt:lpstr>Detalle Gastos Recurrentes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Eduar Lopez</dc:creator>
  <cp:lastModifiedBy>Jhon Eduar Lopez</cp:lastModifiedBy>
  <dcterms:created xsi:type="dcterms:W3CDTF">2024-04-26T13:23:44Z</dcterms:created>
  <dcterms:modified xsi:type="dcterms:W3CDTF">2024-11-27T21:03:04Z</dcterms:modified>
</cp:coreProperties>
</file>