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7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ximenalanos/Downloads/"/>
    </mc:Choice>
  </mc:AlternateContent>
  <xr:revisionPtr revIDLastSave="0" documentId="8_{B787909E-AF18-F34F-AE92-45EA5497E164}" xr6:coauthVersionLast="47" xr6:coauthVersionMax="47" xr10:uidLastSave="{00000000-0000-0000-0000-000000000000}"/>
  <bookViews>
    <workbookView xWindow="-120" yWindow="740" windowWidth="23540" windowHeight="13600" activeTab="2" xr2:uid="{00000000-000D-0000-FFFF-FFFF00000000}"/>
  </bookViews>
  <sheets>
    <sheet name="Tabla 1 ejecución presupuestal" sheetId="4" r:id="rId1"/>
    <sheet name="Tabla 2 Consolidado Aplaza" sheetId="3" r:id="rId2"/>
    <sheet name="Tabla 3 reducciones 12nov" sheetId="5" r:id="rId3"/>
    <sheet name="Tabla 4 eje proyección eje dic" sheetId="6" r:id="rId4"/>
  </sheets>
  <definedNames>
    <definedName name="_xlnm._FilterDatabase" localSheetId="1" hidden="1">'Tabla 2 Consolidado Aplaza'!$D$5:$I$17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6" l="1"/>
  <c r="H6" i="6" s="1"/>
  <c r="I6" i="6" s="1"/>
  <c r="E6" i="6"/>
  <c r="H5" i="6"/>
  <c r="I5" i="6" s="1"/>
  <c r="E5" i="6"/>
  <c r="H4" i="6"/>
  <c r="I4" i="6" s="1"/>
  <c r="E4" i="6"/>
  <c r="F18" i="4" l="1"/>
  <c r="G18" i="4" s="1"/>
  <c r="D18" i="4"/>
  <c r="E18" i="4" s="1"/>
  <c r="C18" i="4"/>
  <c r="G17" i="4"/>
  <c r="E17" i="4"/>
  <c r="G16" i="4"/>
  <c r="E16" i="4"/>
  <c r="G15" i="4"/>
  <c r="E15" i="4"/>
  <c r="F7" i="4"/>
  <c r="G7" i="4" s="1"/>
  <c r="D7" i="4"/>
  <c r="E7" i="4" s="1"/>
  <c r="C7" i="4"/>
  <c r="G6" i="4"/>
  <c r="E6" i="4"/>
  <c r="G5" i="4"/>
  <c r="E5" i="4"/>
  <c r="G6" i="3"/>
  <c r="G13" i="3"/>
  <c r="G17" i="3" s="1"/>
  <c r="F6" i="3" l="1"/>
  <c r="I13" i="3"/>
  <c r="H13" i="3"/>
  <c r="F13" i="3"/>
  <c r="F17" i="3" s="1"/>
  <c r="I6" i="3"/>
  <c r="H6" i="3"/>
  <c r="H17" i="3" l="1"/>
  <c r="I17" i="3" l="1"/>
  <c r="H18" i="3"/>
</calcChain>
</file>

<file path=xl/sharedStrings.xml><?xml version="1.0" encoding="utf-8"?>
<sst xmlns="http://schemas.openxmlformats.org/spreadsheetml/2006/main" count="150" uniqueCount="110">
  <si>
    <t>Valor Aplazado Disponible</t>
  </si>
  <si>
    <t>Valor Aplazado Bloqueado</t>
  </si>
  <si>
    <t>A-02</t>
  </si>
  <si>
    <t>A-03-03-01-999</t>
  </si>
  <si>
    <t>OTRAS TRANSFERENCIAS - DISTRIBUCIÓN PREVIO CONCEPTO DGPPN</t>
  </si>
  <si>
    <t>C-1707-1100-6-30204A</t>
  </si>
  <si>
    <t>C-1707-1100-7-30204A</t>
  </si>
  <si>
    <t>C-1799-1100-3-53105B</t>
  </si>
  <si>
    <t>TOTAL  APLAZADO  DISPONIBLE - APLAZADO BLOQUEADO</t>
  </si>
  <si>
    <t>INSTITUTO COLOMBIANO AGROPECUARIO "ICA"
RECURSOS APLAZADOS Y BLOQUEADOS 
LEY  0766 DEL 20 JUNIO 2024</t>
  </si>
  <si>
    <t>APROP 05062024</t>
  </si>
  <si>
    <t>FUNCIONAMIENTO</t>
  </si>
  <si>
    <t>A-01</t>
  </si>
  <si>
    <t>GASTOS DE PERSONAL</t>
  </si>
  <si>
    <t>ADQUISICIÓN DE BIENES Y SERVICIOS</t>
  </si>
  <si>
    <t>A-03</t>
  </si>
  <si>
    <t>TRANFERENCIAS</t>
  </si>
  <si>
    <t>A-06</t>
  </si>
  <si>
    <t>A-08</t>
  </si>
  <si>
    <t>IMPUESTOS, TRIBUTOS Y MULTAS</t>
  </si>
  <si>
    <t>INVERSIÓN</t>
  </si>
  <si>
    <t>PRESTAMOS DE CONSUMO</t>
  </si>
  <si>
    <t>TOTAL  APLAZADO Y BLOQUEADO</t>
  </si>
  <si>
    <t>FUENTE: SIIF NACIÓN II</t>
  </si>
  <si>
    <t xml:space="preserve"> PROTECCIÓN ANIMAL MEJORAMIENTO DE LA INOCUIDAD, PREVENCIÓN Y CONTROL DE ENFERMEDADES EN LA PRODUCCIÓN PRIMARIA NACIONAL</t>
  </si>
  <si>
    <t>PROTECCIÓN VEGETAL, MEJORAMIENTO DE LA INOCUIDAD, PREVENCIÓN Y CONTROL DE PLAGAS EN LA PRODUCCIÓN PRIMARIA NACIONAL</t>
  </si>
  <si>
    <t>FORTALECIMIENTO CAPACIDAD DE GESTION DEL ICA NACIONAL -</t>
  </si>
  <si>
    <t>PRESUPUESTO</t>
  </si>
  <si>
    <t>OBJETO DEL GASTO</t>
  </si>
  <si>
    <t>PROYECTO</t>
  </si>
  <si>
    <t>Bloqueo 06062024</t>
  </si>
  <si>
    <t>INSTITUTO COLOMBIANO AGROPEUCARIO ICA</t>
  </si>
  <si>
    <t>EJECUCIÓN PRESUPUESTAL CORTE AL 18/11/2024</t>
  </si>
  <si>
    <t>TIPO DE PRESUPUESTO</t>
  </si>
  <si>
    <t>APR. VIGENTE</t>
  </si>
  <si>
    <t xml:space="preserve"> COMPROMISO</t>
  </si>
  <si>
    <t>% EJEC</t>
  </si>
  <si>
    <t>OBLIGACION</t>
  </si>
  <si>
    <t>Funcionamiento</t>
  </si>
  <si>
    <t>Inversión</t>
  </si>
  <si>
    <t>Total general</t>
  </si>
  <si>
    <t>Fuente: SIIF Nación II</t>
  </si>
  <si>
    <t>INSTITUTO COLOMBIANO AGROPECUARIO - ICA</t>
  </si>
  <si>
    <t>REDUCCION PRESUPUESTAL MINISTERIO DE HACIENDA Y CREDITO PUBLICO 
NOV 12 DE 2024</t>
  </si>
  <si>
    <t>DEPENDENCIA</t>
  </si>
  <si>
    <t>RUBRO PPTAL</t>
  </si>
  <si>
    <t>REC</t>
  </si>
  <si>
    <t>REDUCCION$</t>
  </si>
  <si>
    <t>OFICINA ASESORA DE PLANEACION</t>
  </si>
  <si>
    <t>C-1799-1100-3-53105B-1799060-02</t>
  </si>
  <si>
    <t>OFICINA TECNOLOGIAS DE LA INFORMACION</t>
  </si>
  <si>
    <t>C-1799-1100-3-53105B-1799062-02</t>
  </si>
  <si>
    <t>C-1799-1100-3-53105B-1799063-02</t>
  </si>
  <si>
    <t>C-1799-1100-3-53105B-1799065-02</t>
  </si>
  <si>
    <t>SUBG ANALISIS Y DIAGNOSTICO</t>
  </si>
  <si>
    <t>C-1707-1100-6-30204A-1707003-02</t>
  </si>
  <si>
    <t>C-1707-1100-6-30204A-1707005-02</t>
  </si>
  <si>
    <t>C-1707-1100-6-30204A-1707054-02</t>
  </si>
  <si>
    <t>C-1707-1100-7-30204A-1707003-02</t>
  </si>
  <si>
    <t>C-1707-1100-7-30204A-1707053-02</t>
  </si>
  <si>
    <t>SUBG PROTECCION ANIMAL</t>
  </si>
  <si>
    <t>C-1707-1100-6-30204A-1707017-02</t>
  </si>
  <si>
    <t>C-1707-1100-6-30204A-1707045-02</t>
  </si>
  <si>
    <t>C-1707-1100-6-30204A-1707046-02</t>
  </si>
  <si>
    <t>C-1707-1100-6-30204A-1707047-02</t>
  </si>
  <si>
    <t>C-1707-1100-6-30204A-1707048-02</t>
  </si>
  <si>
    <t>C-1707-1100-6-30204A-1707050-02</t>
  </si>
  <si>
    <t>C-1707-1100-6-30204A-1707051-02</t>
  </si>
  <si>
    <t>C-1707-1100-6-30204A-1707081-02</t>
  </si>
  <si>
    <t>SUBG PROTECCION FRONTERIZA</t>
  </si>
  <si>
    <t>C-1707-1100-6-30204A-1707026-02</t>
  </si>
  <si>
    <t>C-1707-1100-6-30204A-1707044-02</t>
  </si>
  <si>
    <t>C-1707-1100-7-30204A-1707026-02</t>
  </si>
  <si>
    <t>SUBG, PROTECCION VEGETAL</t>
  </si>
  <si>
    <t>C-1707-1100-6-30204A-1707080-02</t>
  </si>
  <si>
    <t>C-1707-1100-7-30204A-1707037-02</t>
  </si>
  <si>
    <t>C-1707-1100-7-30204A-1707045-02</t>
  </si>
  <si>
    <t>C-1707-1100-7-30204A-1707056-02</t>
  </si>
  <si>
    <t>C-1707-1100-7-30204A-1707057-02</t>
  </si>
  <si>
    <t>C-1707-1100-7-30204A-1707061-02</t>
  </si>
  <si>
    <t>C-1707-1100-7-30204A-1707064-02</t>
  </si>
  <si>
    <t>C-1707-1100-7-30204A-1707071-02</t>
  </si>
  <si>
    <t>C-1707-1100-7-30204A-1707082-02</t>
  </si>
  <si>
    <t>SUBGERENCIA ADMINISTRATIVA Y FINANCIERA</t>
  </si>
  <si>
    <t>A-02-01-01-004-006</t>
  </si>
  <si>
    <t>A-02-02-02-008-003</t>
  </si>
  <si>
    <t>A-02-02-02-008-005</t>
  </si>
  <si>
    <t>A-02-02-02-008-007</t>
  </si>
  <si>
    <t>C-1799-1100-3-53105B-1799009-02</t>
  </si>
  <si>
    <t>C-1799-1100-3-53105B-1799011-02</t>
  </si>
  <si>
    <t>C-1799-1100-3-53105B-1799016-02</t>
  </si>
  <si>
    <t>C-1799-1100-3-53105B-1799058-02</t>
  </si>
  <si>
    <t>TOTAL GENERAL</t>
  </si>
  <si>
    <t>EJECUCION POR PROYECTO DE INVERSIÓN - Nov.18/2024</t>
  </si>
  <si>
    <t>Noviembre 18 de 2024</t>
  </si>
  <si>
    <t>COMPROMISO</t>
  </si>
  <si>
    <t>OBLICACION</t>
  </si>
  <si>
    <t>Fortalecimiento</t>
  </si>
  <si>
    <t>Protección Animal</t>
  </si>
  <si>
    <t>Protección Vegetal</t>
  </si>
  <si>
    <t>Totales</t>
  </si>
  <si>
    <t>Fuente: SIIF Nación</t>
  </si>
  <si>
    <t>INSTITUTO COLOMBIANO AGROPECUARIO "ICA"
PROYECCIÓN EJECUCIÓN A DICIEMBRE 31 DE 2024</t>
  </si>
  <si>
    <t>APR BLOQUEADA</t>
  </si>
  <si>
    <t>APROP DESPÚES DE BLOQUEO</t>
  </si>
  <si>
    <t>COMPROMISOS</t>
  </si>
  <si>
    <t>PROYECCIÓN COMPROMISOS 18 NOV A DIC 31 2024</t>
  </si>
  <si>
    <t>PROYECCIÓN EJECUCIÓN 31 DIC 2024 $</t>
  </si>
  <si>
    <t>PROYECCIÓN EJECUCIÓN 31 DIC 2024 %</t>
  </si>
  <si>
    <t xml:space="preserve">INVERSIÓN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</si>
</sst>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_-* #,##0_-;\-* #,##0_-;_-* &quot;-&quot;??_-;_-@_-"/>
    <numFmt numFmtId="170" formatCode="0.0%"/>
  </numFmts>
  <fonts count="10" x14ac:knownFonts="1">
    <font>
      <sz val="11"/>
      <color rgb="FF000000"/>
      <name val="Calibri"/>
      <family val="2"/>
      <scheme val="minor"/>
    </font>
    <font>
      <sz val="11"/>
      <name val="Calibri"/>
      <family val="2"/>
    </font>
    <font>
      <sz val="11"/>
      <color rgb="FF000000"/>
      <name val="Calibri"/>
      <family val="2"/>
      <scheme val="minor"/>
    </font>
    <font>
      <b/>
      <sz val="11"/>
      <name val="Calibri"/>
      <family val="2"/>
    </font>
    <font>
      <b/>
      <sz val="9"/>
      <name val="Calibri"/>
      <family val="2"/>
    </font>
    <font>
      <b/>
      <sz val="12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C6E0B4"/>
        <bgColor rgb="FF000000"/>
      </patternFill>
    </fill>
    <fill>
      <patternFill patternType="solid">
        <fgColor rgb="FFE2EFDA"/>
        <bgColor rgb="FF00000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75">
    <xf numFmtId="0" fontId="1" fillId="0" borderId="0" xfId="0" applyFont="1"/>
    <xf numFmtId="44" fontId="1" fillId="0" borderId="0" xfId="1" applyFont="1"/>
    <xf numFmtId="0" fontId="1" fillId="0" borderId="0" xfId="0" applyFont="1" applyAlignment="1">
      <alignment wrapText="1"/>
    </xf>
    <xf numFmtId="44" fontId="1" fillId="0" borderId="0" xfId="0" applyNumberFormat="1" applyFont="1"/>
    <xf numFmtId="0" fontId="4" fillId="0" borderId="0" xfId="0" applyFont="1" applyAlignment="1">
      <alignment wrapText="1"/>
    </xf>
    <xf numFmtId="44" fontId="1" fillId="0" borderId="0" xfId="1" applyFont="1" applyBorder="1"/>
    <xf numFmtId="164" fontId="1" fillId="0" borderId="0" xfId="1" applyNumberFormat="1" applyFont="1" applyBorder="1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4" fontId="3" fillId="2" borderId="1" xfId="1" applyFont="1" applyFill="1" applyBorder="1" applyAlignment="1">
      <alignment horizontal="center" vertical="center" wrapText="1"/>
    </xf>
    <xf numFmtId="164" fontId="3" fillId="2" borderId="1" xfId="1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2" borderId="1" xfId="1" applyNumberFormat="1" applyFont="1" applyFill="1" applyBorder="1" applyAlignment="1">
      <alignment horizontal="center" vertical="center"/>
    </xf>
    <xf numFmtId="164" fontId="3" fillId="2" borderId="1" xfId="1" applyNumberFormat="1" applyFont="1" applyFill="1" applyBorder="1" applyAlignment="1">
      <alignment vertical="center"/>
    </xf>
    <xf numFmtId="44" fontId="3" fillId="2" borderId="1" xfId="1" applyFont="1" applyFill="1" applyBorder="1" applyAlignment="1">
      <alignment vertical="center"/>
    </xf>
    <xf numFmtId="0" fontId="1" fillId="3" borderId="1" xfId="0" applyFont="1" applyFill="1" applyBorder="1" applyAlignment="1">
      <alignment horizontal="left" vertical="center" wrapText="1"/>
    </xf>
    <xf numFmtId="164" fontId="1" fillId="3" borderId="1" xfId="1" applyNumberFormat="1" applyFont="1" applyFill="1" applyBorder="1" applyAlignment="1">
      <alignment horizontal="center" vertical="center" wrapText="1"/>
    </xf>
    <xf numFmtId="164" fontId="3" fillId="3" borderId="1" xfId="1" applyNumberFormat="1" applyFont="1" applyFill="1" applyBorder="1" applyAlignment="1">
      <alignment horizontal="center" vertical="center" wrapText="1"/>
    </xf>
    <xf numFmtId="164" fontId="1" fillId="3" borderId="0" xfId="1" applyNumberFormat="1" applyFont="1" applyFill="1"/>
    <xf numFmtId="0" fontId="1" fillId="3" borderId="1" xfId="0" applyFont="1" applyFill="1" applyBorder="1" applyAlignment="1">
      <alignment wrapText="1"/>
    </xf>
    <xf numFmtId="164" fontId="1" fillId="3" borderId="1" xfId="1" applyNumberFormat="1" applyFont="1" applyFill="1" applyBorder="1" applyAlignment="1">
      <alignment wrapText="1"/>
    </xf>
    <xf numFmtId="164" fontId="1" fillId="3" borderId="0" xfId="1" applyNumberFormat="1" applyFont="1" applyFill="1" applyAlignment="1">
      <alignment vertical="center"/>
    </xf>
    <xf numFmtId="164" fontId="1" fillId="3" borderId="1" xfId="1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164" fontId="3" fillId="3" borderId="1" xfId="1" applyNumberFormat="1" applyFont="1" applyFill="1" applyBorder="1" applyAlignment="1">
      <alignment horizontal="left" vertical="center" wrapText="1"/>
    </xf>
    <xf numFmtId="164" fontId="1" fillId="3" borderId="1" xfId="1" applyNumberFormat="1" applyFont="1" applyFill="1" applyBorder="1" applyAlignment="1">
      <alignment horizontal="left" vertical="center" wrapText="1"/>
    </xf>
    <xf numFmtId="164" fontId="1" fillId="3" borderId="1" xfId="1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1" fillId="3" borderId="1" xfId="0" applyFont="1" applyFill="1" applyBorder="1" applyAlignment="1">
      <alignment vertical="center"/>
    </xf>
    <xf numFmtId="165" fontId="1" fillId="3" borderId="1" xfId="2" applyNumberFormat="1" applyFont="1" applyFill="1" applyBorder="1" applyAlignment="1">
      <alignment vertical="center"/>
    </xf>
    <xf numFmtId="9" fontId="1" fillId="3" borderId="1" xfId="3" applyFont="1" applyFill="1" applyBorder="1" applyAlignment="1">
      <alignment vertical="center"/>
    </xf>
    <xf numFmtId="165" fontId="3" fillId="2" borderId="1" xfId="2" applyNumberFormat="1" applyFont="1" applyFill="1" applyBorder="1" applyAlignment="1">
      <alignment vertical="center"/>
    </xf>
    <xf numFmtId="9" fontId="3" fillId="2" borderId="1" xfId="3" applyFont="1" applyFill="1" applyBorder="1" applyAlignment="1">
      <alignment vertical="center"/>
    </xf>
    <xf numFmtId="0" fontId="3" fillId="0" borderId="0" xfId="0" applyFont="1"/>
    <xf numFmtId="165" fontId="1" fillId="0" borderId="0" xfId="2" applyNumberFormat="1" applyFont="1"/>
    <xf numFmtId="0" fontId="6" fillId="4" borderId="1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14" fontId="6" fillId="4" borderId="5" xfId="0" applyNumberFormat="1" applyFont="1" applyFill="1" applyBorder="1" applyAlignment="1">
      <alignment horizontal="center" vertical="center"/>
    </xf>
    <xf numFmtId="0" fontId="0" fillId="5" borderId="6" xfId="0" applyFont="1" applyFill="1" applyBorder="1" applyAlignment="1">
      <alignment horizontal="left" vertical="center"/>
    </xf>
    <xf numFmtId="0" fontId="0" fillId="5" borderId="3" xfId="0" applyFont="1" applyFill="1" applyBorder="1" applyAlignment="1">
      <alignment horizontal="center" vertical="center"/>
    </xf>
    <xf numFmtId="164" fontId="0" fillId="5" borderId="3" xfId="0" applyNumberFormat="1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164" fontId="5" fillId="4" borderId="3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0" fillId="0" borderId="0" xfId="0" applyFont="1"/>
    <xf numFmtId="0" fontId="5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165" fontId="3" fillId="3" borderId="1" xfId="2" applyNumberFormat="1" applyFont="1" applyFill="1" applyBorder="1" applyAlignment="1">
      <alignment horizontal="center"/>
    </xf>
    <xf numFmtId="0" fontId="1" fillId="3" borderId="1" xfId="0" applyFont="1" applyFill="1" applyBorder="1"/>
    <xf numFmtId="165" fontId="1" fillId="3" borderId="1" xfId="2" applyNumberFormat="1" applyFont="1" applyFill="1" applyBorder="1"/>
    <xf numFmtId="9" fontId="1" fillId="3" borderId="1" xfId="3" applyFont="1" applyFill="1" applyBorder="1"/>
    <xf numFmtId="0" fontId="3" fillId="2" borderId="1" xfId="0" applyFont="1" applyFill="1" applyBorder="1" applyAlignment="1">
      <alignment horizontal="center"/>
    </xf>
    <xf numFmtId="165" fontId="3" fillId="2" borderId="1" xfId="2" applyNumberFormat="1" applyFont="1" applyFill="1" applyBorder="1"/>
    <xf numFmtId="9" fontId="3" fillId="2" borderId="1" xfId="3" applyFont="1" applyFill="1" applyBorder="1"/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43" fontId="8" fillId="2" borderId="1" xfId="2" applyFont="1" applyFill="1" applyBorder="1"/>
    <xf numFmtId="170" fontId="8" fillId="2" borderId="1" xfId="3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/>
    <xf numFmtId="43" fontId="9" fillId="3" borderId="1" xfId="2" applyFont="1" applyFill="1" applyBorder="1"/>
    <xf numFmtId="43" fontId="9" fillId="3" borderId="1" xfId="2" applyFont="1" applyFill="1" applyBorder="1" applyAlignment="1">
      <alignment wrapText="1"/>
    </xf>
    <xf numFmtId="170" fontId="9" fillId="3" borderId="1" xfId="3" applyNumberFormat="1" applyFont="1" applyFill="1" applyBorder="1" applyAlignment="1">
      <alignment horizontal="center" vertical="center"/>
    </xf>
  </cellXfs>
  <cellStyles count="4">
    <cellStyle name="Millares" xfId="2" builtinId="3"/>
    <cellStyle name="Moneda" xfId="1" builtinId="4"/>
    <cellStyle name="Normal" xfId="0" builtinId="0"/>
    <cellStyle name="Porcentaje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2D77C2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88B789-52E8-8549-B3CC-2CD37AD56950}">
  <dimension ref="B2:G19"/>
  <sheetViews>
    <sheetView workbookViewId="0">
      <selection activeCell="B12" sqref="B12:G12"/>
    </sheetView>
  </sheetViews>
  <sheetFormatPr baseColWidth="10" defaultRowHeight="15" x14ac:dyDescent="0.2"/>
  <cols>
    <col min="2" max="2" width="21" customWidth="1"/>
    <col min="3" max="3" width="22" customWidth="1"/>
    <col min="4" max="4" width="18.1640625" customWidth="1"/>
    <col min="5" max="5" width="17" customWidth="1"/>
    <col min="6" max="6" width="18.5" customWidth="1"/>
  </cols>
  <sheetData>
    <row r="2" spans="2:7" x14ac:dyDescent="0.2">
      <c r="B2" s="30" t="s">
        <v>31</v>
      </c>
      <c r="C2" s="30"/>
      <c r="D2" s="30"/>
      <c r="E2" s="30"/>
      <c r="F2" s="30"/>
      <c r="G2" s="30"/>
    </row>
    <row r="3" spans="2:7" x14ac:dyDescent="0.2">
      <c r="B3" s="31" t="s">
        <v>32</v>
      </c>
      <c r="C3" s="31"/>
      <c r="D3" s="31"/>
      <c r="E3" s="31"/>
      <c r="F3" s="31"/>
      <c r="G3" s="31"/>
    </row>
    <row r="4" spans="2:7" x14ac:dyDescent="0.2">
      <c r="B4" s="32" t="s">
        <v>33</v>
      </c>
      <c r="C4" s="8" t="s">
        <v>34</v>
      </c>
      <c r="D4" s="8" t="s">
        <v>35</v>
      </c>
      <c r="E4" s="8" t="s">
        <v>36</v>
      </c>
      <c r="F4" s="8" t="s">
        <v>37</v>
      </c>
      <c r="G4" s="8" t="s">
        <v>36</v>
      </c>
    </row>
    <row r="5" spans="2:7" x14ac:dyDescent="0.2">
      <c r="B5" s="33" t="s">
        <v>38</v>
      </c>
      <c r="C5" s="34">
        <v>235412813000</v>
      </c>
      <c r="D5" s="34">
        <v>182242316975.75998</v>
      </c>
      <c r="E5" s="35">
        <f>+D5/C5</f>
        <v>0.77413932849848732</v>
      </c>
      <c r="F5" s="34">
        <v>169562195742.79001</v>
      </c>
      <c r="G5" s="35">
        <f>+F5/C5</f>
        <v>0.72027598490482336</v>
      </c>
    </row>
    <row r="6" spans="2:7" x14ac:dyDescent="0.2">
      <c r="B6" s="33" t="s">
        <v>39</v>
      </c>
      <c r="C6" s="34">
        <v>302363860434</v>
      </c>
      <c r="D6" s="34">
        <v>222417566579.83002</v>
      </c>
      <c r="E6" s="35">
        <f>+D6/C6</f>
        <v>0.73559573641036813</v>
      </c>
      <c r="F6" s="34">
        <v>143825060859.53</v>
      </c>
      <c r="G6" s="35">
        <f>+F6/C6</f>
        <v>0.47566882051674342</v>
      </c>
    </row>
    <row r="7" spans="2:7" x14ac:dyDescent="0.2">
      <c r="B7" s="8" t="s">
        <v>40</v>
      </c>
      <c r="C7" s="36">
        <f>SUM(C5:C6)</f>
        <v>537776673434</v>
      </c>
      <c r="D7" s="36">
        <f>SUM(D5:D6)</f>
        <v>404659883555.58997</v>
      </c>
      <c r="E7" s="37">
        <f>+D7/C7</f>
        <v>0.75246827083743506</v>
      </c>
      <c r="F7" s="36">
        <f>SUM(F5:F6)</f>
        <v>313387256602.32001</v>
      </c>
      <c r="G7" s="37">
        <f>+F7/C7</f>
        <v>0.58274609532832633</v>
      </c>
    </row>
    <row r="9" spans="2:7" x14ac:dyDescent="0.2">
      <c r="B9" s="38" t="s">
        <v>41</v>
      </c>
      <c r="C9" s="39"/>
      <c r="D9" s="39"/>
      <c r="F9" s="39"/>
    </row>
    <row r="12" spans="2:7" x14ac:dyDescent="0.2">
      <c r="B12" s="31" t="s">
        <v>93</v>
      </c>
      <c r="C12" s="31"/>
      <c r="D12" s="31"/>
      <c r="E12" s="31"/>
      <c r="F12" s="31"/>
      <c r="G12" s="31"/>
    </row>
    <row r="13" spans="2:7" x14ac:dyDescent="0.2">
      <c r="B13" s="53" t="s">
        <v>94</v>
      </c>
      <c r="C13" s="54"/>
      <c r="D13" s="54"/>
      <c r="E13" s="54"/>
      <c r="F13" s="54"/>
      <c r="G13" s="55"/>
    </row>
    <row r="14" spans="2:7" x14ac:dyDescent="0.2">
      <c r="B14" s="56" t="s">
        <v>29</v>
      </c>
      <c r="C14" s="57" t="s">
        <v>34</v>
      </c>
      <c r="D14" s="57" t="s">
        <v>95</v>
      </c>
      <c r="E14" s="57" t="s">
        <v>36</v>
      </c>
      <c r="F14" s="57" t="s">
        <v>96</v>
      </c>
      <c r="G14" s="56" t="s">
        <v>36</v>
      </c>
    </row>
    <row r="15" spans="2:7" x14ac:dyDescent="0.2">
      <c r="B15" s="58" t="s">
        <v>97</v>
      </c>
      <c r="C15" s="59">
        <v>76655246024</v>
      </c>
      <c r="D15" s="59">
        <v>45484341968.169998</v>
      </c>
      <c r="E15" s="60">
        <f>+D15/C15</f>
        <v>0.59336241584730287</v>
      </c>
      <c r="F15" s="59">
        <v>25533136894.540001</v>
      </c>
      <c r="G15" s="60">
        <f>+F15/C15</f>
        <v>0.33309053481539708</v>
      </c>
    </row>
    <row r="16" spans="2:7" x14ac:dyDescent="0.2">
      <c r="B16" s="58" t="s">
        <v>98</v>
      </c>
      <c r="C16" s="59">
        <v>112854307205</v>
      </c>
      <c r="D16" s="59">
        <v>91373920479.619995</v>
      </c>
      <c r="E16" s="60">
        <f t="shared" ref="E16:E18" si="0">+D16/C16</f>
        <v>0.80966267697376537</v>
      </c>
      <c r="F16" s="59">
        <v>61994067205.729996</v>
      </c>
      <c r="G16" s="60">
        <f t="shared" ref="G16:G18" si="1">+F16/C16</f>
        <v>0.54932832198524506</v>
      </c>
    </row>
    <row r="17" spans="2:7" x14ac:dyDescent="0.2">
      <c r="B17" s="58" t="s">
        <v>99</v>
      </c>
      <c r="C17" s="59">
        <v>112854307205</v>
      </c>
      <c r="D17" s="59">
        <v>85559304132.039993</v>
      </c>
      <c r="E17" s="60">
        <f t="shared" si="0"/>
        <v>0.75813946539604737</v>
      </c>
      <c r="F17" s="59">
        <v>56297856759.259995</v>
      </c>
      <c r="G17" s="60">
        <f t="shared" si="1"/>
        <v>0.49885430298193989</v>
      </c>
    </row>
    <row r="18" spans="2:7" x14ac:dyDescent="0.2">
      <c r="B18" s="61" t="s">
        <v>100</v>
      </c>
      <c r="C18" s="62">
        <f>SUM(C15:C17)</f>
        <v>302363860434</v>
      </c>
      <c r="D18" s="62">
        <f>SUM(D15:D17)</f>
        <v>222417566579.82999</v>
      </c>
      <c r="E18" s="63">
        <f t="shared" si="0"/>
        <v>0.73559573641036813</v>
      </c>
      <c r="F18" s="62">
        <f>SUM(F15:F17)</f>
        <v>143825060859.52997</v>
      </c>
      <c r="G18" s="63">
        <f t="shared" si="1"/>
        <v>0.47566882051674331</v>
      </c>
    </row>
    <row r="19" spans="2:7" x14ac:dyDescent="0.2">
      <c r="B19" t="s">
        <v>101</v>
      </c>
    </row>
  </sheetData>
  <mergeCells count="4">
    <mergeCell ref="B2:G2"/>
    <mergeCell ref="B3:G3"/>
    <mergeCell ref="B12:G12"/>
    <mergeCell ref="B13:G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D1E7AB-8485-4063-81D6-966F1FC0B5E5}">
  <dimension ref="D4:J25"/>
  <sheetViews>
    <sheetView topLeftCell="C2" workbookViewId="0">
      <selection activeCell="E11" sqref="E11"/>
    </sheetView>
  </sheetViews>
  <sheetFormatPr baseColWidth="10" defaultRowHeight="15" x14ac:dyDescent="0.2"/>
  <cols>
    <col min="4" max="4" width="20.6640625" style="2" customWidth="1"/>
    <col min="5" max="5" width="41.33203125" style="2" customWidth="1"/>
    <col min="6" max="7" width="18.5" style="2" customWidth="1"/>
    <col min="8" max="8" width="19.33203125" style="1" bestFit="1" customWidth="1"/>
    <col min="9" max="9" width="15.6640625" style="1" customWidth="1"/>
    <col min="10" max="10" width="18" bestFit="1" customWidth="1"/>
  </cols>
  <sheetData>
    <row r="4" spans="4:10" ht="57.5" customHeight="1" x14ac:dyDescent="0.2">
      <c r="D4" s="27" t="s">
        <v>9</v>
      </c>
      <c r="E4" s="27"/>
      <c r="F4" s="27"/>
      <c r="G4" s="27"/>
      <c r="H4" s="27"/>
      <c r="I4" s="27"/>
    </row>
    <row r="5" spans="4:10" ht="32" x14ac:dyDescent="0.2">
      <c r="D5" s="8" t="s">
        <v>27</v>
      </c>
      <c r="E5" s="28" t="s">
        <v>28</v>
      </c>
      <c r="F5" s="7" t="s">
        <v>10</v>
      </c>
      <c r="G5" s="7" t="s">
        <v>30</v>
      </c>
      <c r="H5" s="9" t="s">
        <v>0</v>
      </c>
      <c r="I5" s="9" t="s">
        <v>1</v>
      </c>
    </row>
    <row r="6" spans="4:10" ht="17" customHeight="1" x14ac:dyDescent="0.2">
      <c r="D6" s="7" t="s">
        <v>11</v>
      </c>
      <c r="E6" s="29"/>
      <c r="F6" s="10">
        <f>SUM(F7:F12)</f>
        <v>231627813000</v>
      </c>
      <c r="G6" s="10">
        <f>SUM(G7:G12)</f>
        <v>41441942828</v>
      </c>
      <c r="H6" s="10">
        <f>SUM(H7:H12)</f>
        <v>0</v>
      </c>
      <c r="I6" s="10">
        <f>SUM(I7:I12)</f>
        <v>6171000000</v>
      </c>
    </row>
    <row r="7" spans="4:10" ht="17" customHeight="1" x14ac:dyDescent="0.2">
      <c r="D7" s="15" t="s">
        <v>12</v>
      </c>
      <c r="E7" s="15" t="s">
        <v>13</v>
      </c>
      <c r="F7" s="16">
        <v>127230503000</v>
      </c>
      <c r="G7" s="16"/>
      <c r="H7" s="17"/>
      <c r="I7" s="17"/>
    </row>
    <row r="8" spans="4:10" ht="17" customHeight="1" x14ac:dyDescent="0.2">
      <c r="D8" s="15" t="s">
        <v>2</v>
      </c>
      <c r="E8" s="15" t="s">
        <v>14</v>
      </c>
      <c r="F8" s="16">
        <v>55402409000</v>
      </c>
      <c r="G8" s="16">
        <v>1948690912</v>
      </c>
      <c r="H8" s="17"/>
      <c r="I8" s="17"/>
    </row>
    <row r="9" spans="4:10" ht="12.5" customHeight="1" x14ac:dyDescent="0.2">
      <c r="D9" s="15" t="s">
        <v>15</v>
      </c>
      <c r="E9" s="15" t="s">
        <v>16</v>
      </c>
      <c r="F9" s="18">
        <v>43722892000</v>
      </c>
      <c r="G9" s="19"/>
      <c r="H9" s="17"/>
      <c r="I9" s="17"/>
    </row>
    <row r="10" spans="4:10" ht="24" customHeight="1" x14ac:dyDescent="0.2">
      <c r="D10" s="15" t="s">
        <v>3</v>
      </c>
      <c r="E10" s="15" t="s">
        <v>4</v>
      </c>
      <c r="F10" s="20">
        <v>0</v>
      </c>
      <c r="G10" s="21">
        <v>39493251916</v>
      </c>
      <c r="H10" s="22">
        <v>0</v>
      </c>
      <c r="I10" s="22">
        <v>6171000000</v>
      </c>
    </row>
    <row r="11" spans="4:10" ht="21" customHeight="1" x14ac:dyDescent="0.2">
      <c r="D11" s="15" t="s">
        <v>17</v>
      </c>
      <c r="E11" s="15" t="s">
        <v>21</v>
      </c>
      <c r="F11" s="16">
        <v>699029000</v>
      </c>
      <c r="G11" s="16"/>
      <c r="H11" s="22">
        <v>0</v>
      </c>
      <c r="I11" s="22">
        <v>0</v>
      </c>
    </row>
    <row r="12" spans="4:10" ht="24" customHeight="1" x14ac:dyDescent="0.2">
      <c r="D12" s="15" t="s">
        <v>18</v>
      </c>
      <c r="E12" s="15" t="s">
        <v>19</v>
      </c>
      <c r="F12" s="16">
        <v>4572980000</v>
      </c>
      <c r="G12" s="16"/>
      <c r="H12" s="22">
        <v>0</v>
      </c>
      <c r="I12" s="22">
        <v>0</v>
      </c>
    </row>
    <row r="13" spans="4:10" ht="18.5" customHeight="1" x14ac:dyDescent="0.2">
      <c r="D13" s="23" t="s">
        <v>20</v>
      </c>
      <c r="E13" s="23" t="s">
        <v>29</v>
      </c>
      <c r="F13" s="24">
        <f>SUM(F14:F16)</f>
        <v>302363860434</v>
      </c>
      <c r="G13" s="24">
        <f>SUM(G14:G16)</f>
        <v>37866062026</v>
      </c>
      <c r="H13" s="24">
        <f t="shared" ref="H13:I13" si="0">SUM(H14:H16)</f>
        <v>31082420542</v>
      </c>
      <c r="I13" s="25">
        <f t="shared" si="0"/>
        <v>0</v>
      </c>
    </row>
    <row r="14" spans="4:10" ht="64" x14ac:dyDescent="0.2">
      <c r="D14" s="15" t="s">
        <v>5</v>
      </c>
      <c r="E14" s="15" t="s">
        <v>24</v>
      </c>
      <c r="F14" s="26">
        <v>112854307205</v>
      </c>
      <c r="G14" s="26">
        <v>1627736377</v>
      </c>
      <c r="H14" s="22">
        <v>6100007719</v>
      </c>
      <c r="I14" s="22">
        <v>0</v>
      </c>
      <c r="J14" s="3"/>
    </row>
    <row r="15" spans="4:10" ht="48" x14ac:dyDescent="0.2">
      <c r="D15" s="15" t="s">
        <v>6</v>
      </c>
      <c r="E15" s="15" t="s">
        <v>25</v>
      </c>
      <c r="F15" s="26">
        <v>112854307205</v>
      </c>
      <c r="G15" s="26">
        <v>2826263131</v>
      </c>
      <c r="H15" s="22">
        <v>4486413022</v>
      </c>
      <c r="I15" s="22">
        <v>0</v>
      </c>
    </row>
    <row r="16" spans="4:10" ht="40.25" customHeight="1" x14ac:dyDescent="0.2">
      <c r="D16" s="15" t="s">
        <v>7</v>
      </c>
      <c r="E16" s="15" t="s">
        <v>26</v>
      </c>
      <c r="F16" s="26">
        <v>76655246024</v>
      </c>
      <c r="G16" s="26">
        <v>33412062518</v>
      </c>
      <c r="H16" s="22">
        <v>20495999801</v>
      </c>
      <c r="I16" s="22">
        <v>0</v>
      </c>
    </row>
    <row r="17" spans="4:9" ht="23" customHeight="1" x14ac:dyDescent="0.2">
      <c r="D17" s="27" t="s">
        <v>8</v>
      </c>
      <c r="E17" s="27"/>
      <c r="F17" s="11">
        <f>+F13+F6</f>
        <v>533991673434</v>
      </c>
      <c r="G17" s="11">
        <f>+G6+G13</f>
        <v>79308004854</v>
      </c>
      <c r="H17" s="12">
        <f>+H6+H13</f>
        <v>31082420542</v>
      </c>
      <c r="I17" s="12">
        <f>SUM(I10:I16)</f>
        <v>6171000000</v>
      </c>
    </row>
    <row r="18" spans="4:9" ht="23" customHeight="1" x14ac:dyDescent="0.2">
      <c r="D18" s="27" t="s">
        <v>22</v>
      </c>
      <c r="E18" s="27"/>
      <c r="F18" s="27"/>
      <c r="G18" s="7"/>
      <c r="H18" s="13">
        <f>+H17+I17</f>
        <v>37253420542</v>
      </c>
      <c r="I18" s="14"/>
    </row>
    <row r="19" spans="4:9" x14ac:dyDescent="0.2">
      <c r="D19" s="4" t="s">
        <v>23</v>
      </c>
      <c r="H19" s="5"/>
      <c r="I19" s="5"/>
    </row>
    <row r="20" spans="4:9" x14ac:dyDescent="0.2">
      <c r="H20" s="6"/>
      <c r="I20" s="5"/>
    </row>
    <row r="21" spans="4:9" x14ac:dyDescent="0.2">
      <c r="H21" s="5"/>
      <c r="I21" s="5"/>
    </row>
    <row r="22" spans="4:9" x14ac:dyDescent="0.2">
      <c r="H22" s="5"/>
      <c r="I22" s="5"/>
    </row>
    <row r="23" spans="4:9" x14ac:dyDescent="0.2">
      <c r="H23" s="5"/>
      <c r="I23" s="5"/>
    </row>
    <row r="24" spans="4:9" x14ac:dyDescent="0.2">
      <c r="H24" s="5"/>
      <c r="I24" s="5"/>
    </row>
    <row r="25" spans="4:9" x14ac:dyDescent="0.2">
      <c r="H25" s="5"/>
      <c r="I25" s="5"/>
    </row>
  </sheetData>
  <mergeCells count="4">
    <mergeCell ref="D17:E17"/>
    <mergeCell ref="D4:I4"/>
    <mergeCell ref="D18:F18"/>
    <mergeCell ref="E5:E6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7E0EF4-BDD0-494A-B7FD-0B8BCA21FB3D}">
  <dimension ref="B2:E43"/>
  <sheetViews>
    <sheetView tabSelected="1" workbookViewId="0">
      <selection activeCell="F17" sqref="F17"/>
    </sheetView>
  </sheetViews>
  <sheetFormatPr baseColWidth="10" defaultRowHeight="15" x14ac:dyDescent="0.2"/>
  <cols>
    <col min="2" max="2" width="41" customWidth="1"/>
    <col min="3" max="3" width="31.5" customWidth="1"/>
    <col min="5" max="5" width="25" customWidth="1"/>
  </cols>
  <sheetData>
    <row r="2" spans="2:5" ht="16" x14ac:dyDescent="0.2">
      <c r="B2" s="51" t="s">
        <v>42</v>
      </c>
      <c r="C2" s="51"/>
      <c r="D2" s="51"/>
      <c r="E2" s="51"/>
    </row>
    <row r="3" spans="2:5" ht="48" customHeight="1" x14ac:dyDescent="0.2">
      <c r="B3" s="52" t="s">
        <v>43</v>
      </c>
      <c r="C3" s="52"/>
      <c r="D3" s="52"/>
      <c r="E3" s="52"/>
    </row>
    <row r="4" spans="2:5" x14ac:dyDescent="0.2">
      <c r="B4" s="40" t="s">
        <v>44</v>
      </c>
      <c r="C4" s="41" t="s">
        <v>45</v>
      </c>
      <c r="D4" s="41" t="s">
        <v>46</v>
      </c>
      <c r="E4" s="42" t="s">
        <v>47</v>
      </c>
    </row>
    <row r="5" spans="2:5" x14ac:dyDescent="0.2">
      <c r="B5" s="43" t="s">
        <v>48</v>
      </c>
      <c r="C5" s="44" t="s">
        <v>49</v>
      </c>
      <c r="D5" s="44">
        <v>10</v>
      </c>
      <c r="E5" s="45">
        <v>9000000</v>
      </c>
    </row>
    <row r="6" spans="2:5" x14ac:dyDescent="0.2">
      <c r="B6" s="43" t="s">
        <v>50</v>
      </c>
      <c r="C6" s="44" t="s">
        <v>51</v>
      </c>
      <c r="D6" s="44">
        <v>10</v>
      </c>
      <c r="E6" s="45">
        <v>2800001</v>
      </c>
    </row>
    <row r="7" spans="2:5" x14ac:dyDescent="0.2">
      <c r="B7" s="43" t="s">
        <v>50</v>
      </c>
      <c r="C7" s="44" t="s">
        <v>52</v>
      </c>
      <c r="D7" s="44">
        <v>10</v>
      </c>
      <c r="E7" s="45">
        <v>185356666</v>
      </c>
    </row>
    <row r="8" spans="2:5" x14ac:dyDescent="0.2">
      <c r="B8" s="43" t="s">
        <v>50</v>
      </c>
      <c r="C8" s="44" t="s">
        <v>53</v>
      </c>
      <c r="D8" s="44">
        <v>10</v>
      </c>
      <c r="E8" s="45">
        <v>80740000</v>
      </c>
    </row>
    <row r="9" spans="2:5" x14ac:dyDescent="0.2">
      <c r="B9" s="43" t="s">
        <v>54</v>
      </c>
      <c r="C9" s="44" t="s">
        <v>55</v>
      </c>
      <c r="D9" s="44">
        <v>10</v>
      </c>
      <c r="E9" s="45">
        <v>229020981</v>
      </c>
    </row>
    <row r="10" spans="2:5" x14ac:dyDescent="0.2">
      <c r="B10" s="43" t="s">
        <v>54</v>
      </c>
      <c r="C10" s="44" t="s">
        <v>56</v>
      </c>
      <c r="D10" s="44">
        <v>10</v>
      </c>
      <c r="E10" s="45">
        <v>15000000</v>
      </c>
    </row>
    <row r="11" spans="2:5" x14ac:dyDescent="0.2">
      <c r="B11" s="43" t="s">
        <v>54</v>
      </c>
      <c r="C11" s="44" t="s">
        <v>57</v>
      </c>
      <c r="D11" s="44">
        <v>10</v>
      </c>
      <c r="E11" s="45">
        <v>35219333</v>
      </c>
    </row>
    <row r="12" spans="2:5" x14ac:dyDescent="0.2">
      <c r="B12" s="43" t="s">
        <v>54</v>
      </c>
      <c r="C12" s="44" t="s">
        <v>58</v>
      </c>
      <c r="D12" s="44">
        <v>10</v>
      </c>
      <c r="E12" s="45">
        <v>10000000</v>
      </c>
    </row>
    <row r="13" spans="2:5" x14ac:dyDescent="0.2">
      <c r="B13" s="43" t="s">
        <v>54</v>
      </c>
      <c r="C13" s="44" t="s">
        <v>59</v>
      </c>
      <c r="D13" s="44">
        <v>10</v>
      </c>
      <c r="E13" s="45">
        <v>78896733</v>
      </c>
    </row>
    <row r="14" spans="2:5" x14ac:dyDescent="0.2">
      <c r="B14" s="43" t="s">
        <v>60</v>
      </c>
      <c r="C14" s="44" t="s">
        <v>61</v>
      </c>
      <c r="D14" s="44">
        <v>10</v>
      </c>
      <c r="E14" s="45">
        <v>444142834</v>
      </c>
    </row>
    <row r="15" spans="2:5" x14ac:dyDescent="0.2">
      <c r="B15" s="43" t="s">
        <v>60</v>
      </c>
      <c r="C15" s="44" t="s">
        <v>62</v>
      </c>
      <c r="D15" s="44">
        <v>10</v>
      </c>
      <c r="E15" s="45">
        <v>33184666</v>
      </c>
    </row>
    <row r="16" spans="2:5" x14ac:dyDescent="0.2">
      <c r="B16" s="43" t="s">
        <v>60</v>
      </c>
      <c r="C16" s="44" t="s">
        <v>63</v>
      </c>
      <c r="D16" s="44">
        <v>10</v>
      </c>
      <c r="E16" s="45">
        <v>22640000</v>
      </c>
    </row>
    <row r="17" spans="2:5" x14ac:dyDescent="0.2">
      <c r="B17" s="43" t="s">
        <v>60</v>
      </c>
      <c r="C17" s="44" t="s">
        <v>64</v>
      </c>
      <c r="D17" s="44">
        <v>10</v>
      </c>
      <c r="E17" s="45">
        <v>174035788</v>
      </c>
    </row>
    <row r="18" spans="2:5" x14ac:dyDescent="0.2">
      <c r="B18" s="43" t="s">
        <v>60</v>
      </c>
      <c r="C18" s="44" t="s">
        <v>65</v>
      </c>
      <c r="D18" s="44">
        <v>10</v>
      </c>
      <c r="E18" s="45">
        <v>356067366</v>
      </c>
    </row>
    <row r="19" spans="2:5" x14ac:dyDescent="0.2">
      <c r="B19" s="43" t="s">
        <v>60</v>
      </c>
      <c r="C19" s="44" t="s">
        <v>66</v>
      </c>
      <c r="D19" s="44">
        <v>10</v>
      </c>
      <c r="E19" s="45">
        <v>1596044574</v>
      </c>
    </row>
    <row r="20" spans="2:5" x14ac:dyDescent="0.2">
      <c r="B20" s="43" t="s">
        <v>60</v>
      </c>
      <c r="C20" s="44" t="s">
        <v>67</v>
      </c>
      <c r="D20" s="44">
        <v>10</v>
      </c>
      <c r="E20" s="45">
        <v>582183742</v>
      </c>
    </row>
    <row r="21" spans="2:5" x14ac:dyDescent="0.2">
      <c r="B21" s="43" t="s">
        <v>60</v>
      </c>
      <c r="C21" s="44" t="s">
        <v>68</v>
      </c>
      <c r="D21" s="44">
        <v>10</v>
      </c>
      <c r="E21" s="45">
        <v>118403863</v>
      </c>
    </row>
    <row r="22" spans="2:5" x14ac:dyDescent="0.2">
      <c r="B22" s="43" t="s">
        <v>69</v>
      </c>
      <c r="C22" s="44" t="s">
        <v>70</v>
      </c>
      <c r="D22" s="44">
        <v>10</v>
      </c>
      <c r="E22" s="45">
        <v>58779300</v>
      </c>
    </row>
    <row r="23" spans="2:5" x14ac:dyDescent="0.2">
      <c r="B23" s="43" t="s">
        <v>69</v>
      </c>
      <c r="C23" s="44" t="s">
        <v>71</v>
      </c>
      <c r="D23" s="44">
        <v>10</v>
      </c>
      <c r="E23" s="45">
        <v>33827227</v>
      </c>
    </row>
    <row r="24" spans="2:5" x14ac:dyDescent="0.2">
      <c r="B24" s="43" t="s">
        <v>69</v>
      </c>
      <c r="C24" s="44" t="s">
        <v>72</v>
      </c>
      <c r="D24" s="44">
        <v>10</v>
      </c>
      <c r="E24" s="45">
        <v>49417500</v>
      </c>
    </row>
    <row r="25" spans="2:5" x14ac:dyDescent="0.2">
      <c r="B25" s="43" t="s">
        <v>73</v>
      </c>
      <c r="C25" s="44" t="s">
        <v>74</v>
      </c>
      <c r="D25" s="44">
        <v>21</v>
      </c>
      <c r="E25" s="45">
        <v>-1000</v>
      </c>
    </row>
    <row r="26" spans="2:5" x14ac:dyDescent="0.2">
      <c r="B26" s="43" t="s">
        <v>73</v>
      </c>
      <c r="C26" s="44" t="s">
        <v>75</v>
      </c>
      <c r="D26" s="44">
        <v>10</v>
      </c>
      <c r="E26" s="45">
        <v>454119295</v>
      </c>
    </row>
    <row r="27" spans="2:5" x14ac:dyDescent="0.2">
      <c r="B27" s="43" t="s">
        <v>73</v>
      </c>
      <c r="C27" s="44" t="s">
        <v>76</v>
      </c>
      <c r="D27" s="44">
        <v>10</v>
      </c>
      <c r="E27" s="45">
        <v>72707200</v>
      </c>
    </row>
    <row r="28" spans="2:5" x14ac:dyDescent="0.2">
      <c r="B28" s="43" t="s">
        <v>73</v>
      </c>
      <c r="C28" s="44" t="s">
        <v>77</v>
      </c>
      <c r="D28" s="44">
        <v>10</v>
      </c>
      <c r="E28" s="45">
        <v>811488750</v>
      </c>
    </row>
    <row r="29" spans="2:5" x14ac:dyDescent="0.2">
      <c r="B29" s="43" t="s">
        <v>73</v>
      </c>
      <c r="C29" s="44" t="s">
        <v>78</v>
      </c>
      <c r="D29" s="44">
        <v>10</v>
      </c>
      <c r="E29" s="45">
        <v>3446667</v>
      </c>
    </row>
    <row r="30" spans="2:5" x14ac:dyDescent="0.2">
      <c r="B30" s="43" t="s">
        <v>73</v>
      </c>
      <c r="C30" s="44" t="s">
        <v>79</v>
      </c>
      <c r="D30" s="44">
        <v>10</v>
      </c>
      <c r="E30" s="45">
        <v>2227490440</v>
      </c>
    </row>
    <row r="31" spans="2:5" x14ac:dyDescent="0.2">
      <c r="B31" s="43" t="s">
        <v>73</v>
      </c>
      <c r="C31" s="44" t="s">
        <v>80</v>
      </c>
      <c r="D31" s="44">
        <v>10</v>
      </c>
      <c r="E31" s="45">
        <v>156227234</v>
      </c>
    </row>
    <row r="32" spans="2:5" x14ac:dyDescent="0.2">
      <c r="B32" s="43" t="s">
        <v>73</v>
      </c>
      <c r="C32" s="44" t="s">
        <v>81</v>
      </c>
      <c r="D32" s="44">
        <v>10</v>
      </c>
      <c r="E32" s="45">
        <v>3790000</v>
      </c>
    </row>
    <row r="33" spans="2:5" x14ac:dyDescent="0.2">
      <c r="B33" s="43" t="s">
        <v>73</v>
      </c>
      <c r="C33" s="44" t="s">
        <v>82</v>
      </c>
      <c r="D33" s="44">
        <v>10</v>
      </c>
      <c r="E33" s="45">
        <v>386438934</v>
      </c>
    </row>
    <row r="34" spans="2:5" x14ac:dyDescent="0.2">
      <c r="B34" s="43" t="s">
        <v>83</v>
      </c>
      <c r="C34" s="44" t="s">
        <v>84</v>
      </c>
      <c r="D34" s="44">
        <v>10</v>
      </c>
      <c r="E34" s="45">
        <v>38945972</v>
      </c>
    </row>
    <row r="35" spans="2:5" x14ac:dyDescent="0.2">
      <c r="B35" s="43" t="s">
        <v>83</v>
      </c>
      <c r="C35" s="44" t="s">
        <v>85</v>
      </c>
      <c r="D35" s="44">
        <v>10</v>
      </c>
      <c r="E35" s="45">
        <v>149669344</v>
      </c>
    </row>
    <row r="36" spans="2:5" x14ac:dyDescent="0.2">
      <c r="B36" s="43" t="s">
        <v>83</v>
      </c>
      <c r="C36" s="44" t="s">
        <v>86</v>
      </c>
      <c r="D36" s="44">
        <v>10</v>
      </c>
      <c r="E36" s="45">
        <v>84571706</v>
      </c>
    </row>
    <row r="37" spans="2:5" x14ac:dyDescent="0.2">
      <c r="B37" s="43" t="s">
        <v>83</v>
      </c>
      <c r="C37" s="44" t="s">
        <v>87</v>
      </c>
      <c r="D37" s="44">
        <v>10</v>
      </c>
      <c r="E37" s="45">
        <v>-273435098</v>
      </c>
    </row>
    <row r="38" spans="2:5" x14ac:dyDescent="0.2">
      <c r="B38" s="43" t="s">
        <v>83</v>
      </c>
      <c r="C38" s="44" t="s">
        <v>88</v>
      </c>
      <c r="D38" s="44">
        <v>10</v>
      </c>
      <c r="E38" s="45">
        <v>130000000</v>
      </c>
    </row>
    <row r="39" spans="2:5" x14ac:dyDescent="0.2">
      <c r="B39" s="43" t="s">
        <v>83</v>
      </c>
      <c r="C39" s="44" t="s">
        <v>89</v>
      </c>
      <c r="D39" s="44">
        <v>10</v>
      </c>
      <c r="E39" s="45">
        <v>649716431</v>
      </c>
    </row>
    <row r="40" spans="2:5" x14ac:dyDescent="0.2">
      <c r="B40" s="43" t="s">
        <v>83</v>
      </c>
      <c r="C40" s="44" t="s">
        <v>90</v>
      </c>
      <c r="D40" s="44">
        <v>10</v>
      </c>
      <c r="E40" s="45">
        <v>120000000</v>
      </c>
    </row>
    <row r="41" spans="2:5" x14ac:dyDescent="0.2">
      <c r="B41" s="43" t="s">
        <v>83</v>
      </c>
      <c r="C41" s="44" t="s">
        <v>91</v>
      </c>
      <c r="D41" s="44">
        <v>10</v>
      </c>
      <c r="E41" s="45">
        <v>52758401</v>
      </c>
    </row>
    <row r="42" spans="2:5" ht="16" x14ac:dyDescent="0.2">
      <c r="B42" s="46" t="s">
        <v>92</v>
      </c>
      <c r="C42" s="47"/>
      <c r="D42" s="47"/>
      <c r="E42" s="48">
        <v>9182694849</v>
      </c>
    </row>
    <row r="43" spans="2:5" x14ac:dyDescent="0.2">
      <c r="B43" s="49" t="s">
        <v>41</v>
      </c>
      <c r="C43" s="50"/>
      <c r="D43" s="50"/>
      <c r="E43" s="50"/>
    </row>
  </sheetData>
  <mergeCells count="2">
    <mergeCell ref="B2:E2"/>
    <mergeCell ref="B3:E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257E1C-C0CC-1248-B3BD-C30E6593D7BF}">
  <dimension ref="B2:I6"/>
  <sheetViews>
    <sheetView workbookViewId="0">
      <selection activeCell="E16" sqref="E16"/>
    </sheetView>
  </sheetViews>
  <sheetFormatPr baseColWidth="10" defaultRowHeight="15" x14ac:dyDescent="0.2"/>
  <cols>
    <col min="2" max="2" width="19.5" customWidth="1"/>
    <col min="3" max="3" width="16.6640625" customWidth="1"/>
    <col min="4" max="4" width="16.1640625" customWidth="1"/>
    <col min="5" max="5" width="15.83203125" customWidth="1"/>
    <col min="6" max="6" width="17.83203125" customWidth="1"/>
    <col min="7" max="7" width="15.6640625" customWidth="1"/>
    <col min="8" max="8" width="16" customWidth="1"/>
  </cols>
  <sheetData>
    <row r="2" spans="2:9" ht="40" customHeight="1" x14ac:dyDescent="0.2">
      <c r="B2" s="64" t="s">
        <v>102</v>
      </c>
      <c r="C2" s="65"/>
      <c r="D2" s="65"/>
      <c r="E2" s="65"/>
      <c r="F2" s="65"/>
      <c r="G2" s="65"/>
      <c r="H2" s="65"/>
      <c r="I2" s="66"/>
    </row>
    <row r="3" spans="2:9" ht="60" x14ac:dyDescent="0.2">
      <c r="B3" s="67" t="s">
        <v>27</v>
      </c>
      <c r="C3" s="67" t="s">
        <v>34</v>
      </c>
      <c r="D3" s="70" t="s">
        <v>103</v>
      </c>
      <c r="E3" s="70" t="s">
        <v>104</v>
      </c>
      <c r="F3" s="67" t="s">
        <v>105</v>
      </c>
      <c r="G3" s="70" t="s">
        <v>106</v>
      </c>
      <c r="H3" s="70" t="s">
        <v>107</v>
      </c>
      <c r="I3" s="70" t="s">
        <v>108</v>
      </c>
    </row>
    <row r="4" spans="2:9" x14ac:dyDescent="0.2">
      <c r="B4" s="71" t="s">
        <v>11</v>
      </c>
      <c r="C4" s="72">
        <v>235412813000</v>
      </c>
      <c r="D4" s="72">
        <v>9100212000</v>
      </c>
      <c r="E4" s="73">
        <f>+C4-D4</f>
        <v>226312601000</v>
      </c>
      <c r="F4" s="72">
        <v>182242316975.76001</v>
      </c>
      <c r="G4" s="72">
        <v>44070284024.239998</v>
      </c>
      <c r="H4" s="72">
        <f>+F4+G4</f>
        <v>226312601000</v>
      </c>
      <c r="I4" s="74">
        <f>+H4/E4</f>
        <v>1</v>
      </c>
    </row>
    <row r="5" spans="2:9" x14ac:dyDescent="0.2">
      <c r="B5" s="71" t="s">
        <v>109</v>
      </c>
      <c r="C5" s="72">
        <v>302363860434</v>
      </c>
      <c r="D5" s="72">
        <v>40265364467.709999</v>
      </c>
      <c r="E5" s="72">
        <f>+C5-D5</f>
        <v>262098495966.29001</v>
      </c>
      <c r="F5" s="72">
        <v>222417566579.83002</v>
      </c>
      <c r="G5" s="72">
        <v>22688969456</v>
      </c>
      <c r="H5" s="72">
        <f>+F5+G5</f>
        <v>245106536035.83002</v>
      </c>
      <c r="I5" s="74">
        <f>+H5/E5</f>
        <v>0.93516956338183099</v>
      </c>
    </row>
    <row r="6" spans="2:9" x14ac:dyDescent="0.2">
      <c r="B6" s="67" t="s">
        <v>92</v>
      </c>
      <c r="C6" s="68">
        <v>537776673434</v>
      </c>
      <c r="D6" s="68">
        <v>49365576467.709999</v>
      </c>
      <c r="E6" s="68">
        <f>+C6-D6</f>
        <v>488411096966.28998</v>
      </c>
      <c r="F6" s="68">
        <v>404659883555.59003</v>
      </c>
      <c r="G6" s="68">
        <f>+G4+G5</f>
        <v>66759253480.239998</v>
      </c>
      <c r="H6" s="68">
        <f>+F6+G6</f>
        <v>471419137035.83002</v>
      </c>
      <c r="I6" s="69">
        <f>+H6/E6</f>
        <v>0.96520971772344322</v>
      </c>
    </row>
  </sheetData>
  <mergeCells count="1">
    <mergeCell ref="B2:I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Macintosh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Tabla 1 ejecución presupuestal</vt:lpstr>
      <vt:lpstr>Tabla 2 Consolidado Aplaza</vt:lpstr>
      <vt:lpstr>Tabla 3 reducciones 12nov</vt:lpstr>
      <vt:lpstr>Tabla 4 eje proyección eje dic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Adriana Pérez</dc:creator>
  <cp:lastModifiedBy>Ximena Andrea Lanos Torres</cp:lastModifiedBy>
  <cp:lastPrinted>2024-06-27T22:49:23Z</cp:lastPrinted>
  <dcterms:created xsi:type="dcterms:W3CDTF">2024-06-25T13:26:28Z</dcterms:created>
  <dcterms:modified xsi:type="dcterms:W3CDTF">2024-11-18T21:50:20Z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