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22-2026\LEGISLATURA 2024-2025\PROPOSICIONES 2023-2024\PROPOSICION No. 26 DEL 16 DE OCTUBRE DE 2024\"/>
    </mc:Choice>
  </mc:AlternateContent>
  <bookViews>
    <workbookView xWindow="0" yWindow="0" windowWidth="21570" windowHeight="7365" firstSheet="2" activeTab="2"/>
  </bookViews>
  <sheets>
    <sheet name="Hoja1" sheetId="1" state="hidden" r:id="rId1"/>
    <sheet name="Historico" sheetId="2" state="hidden" r:id="rId2"/>
    <sheet name="Hoja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2" l="1"/>
  <c r="U9" i="2"/>
  <c r="V9" i="2"/>
  <c r="W9" i="2"/>
  <c r="X9" i="2"/>
  <c r="Y9" i="2"/>
  <c r="Z9" i="2"/>
  <c r="AA9" i="2"/>
  <c r="AB9" i="2"/>
  <c r="AC9" i="2"/>
  <c r="AD9" i="2"/>
  <c r="AE9" i="2"/>
  <c r="L4" i="2" l="1"/>
  <c r="L5" i="2"/>
  <c r="L6" i="2"/>
  <c r="L7" i="2"/>
  <c r="L8" i="2"/>
  <c r="L9" i="2"/>
  <c r="L10" i="2"/>
  <c r="L11" i="2"/>
  <c r="L12" i="2"/>
  <c r="L13" i="2"/>
  <c r="L14" i="2"/>
  <c r="L3" i="2"/>
  <c r="J13" i="2"/>
  <c r="J4" i="2"/>
  <c r="J5" i="2"/>
  <c r="J6" i="2"/>
  <c r="J7" i="2"/>
  <c r="J8" i="2"/>
  <c r="J9" i="2"/>
  <c r="J10" i="2"/>
  <c r="J11" i="2"/>
  <c r="J12" i="2"/>
  <c r="J14" i="2"/>
  <c r="J3" i="2"/>
  <c r="I14" i="2"/>
  <c r="I13" i="2" l="1"/>
  <c r="I5" i="2"/>
  <c r="I3" i="2" l="1"/>
  <c r="I12" i="2" l="1"/>
  <c r="E14" i="2" l="1"/>
  <c r="E13" i="2" l="1"/>
  <c r="E12" i="2" l="1"/>
  <c r="E11" i="2" l="1"/>
  <c r="I11" i="2"/>
  <c r="I10" i="2" l="1"/>
  <c r="E10" i="2"/>
  <c r="E9" i="2" l="1"/>
  <c r="I9" i="2"/>
  <c r="I8" i="2" l="1"/>
  <c r="I7" i="2"/>
  <c r="E8" i="2"/>
  <c r="E7" i="2" l="1"/>
  <c r="I6" i="2"/>
  <c r="E6" i="2" l="1"/>
  <c r="E5" i="2" l="1"/>
  <c r="I4" i="2" l="1"/>
  <c r="E4" i="2"/>
  <c r="L15" i="1" l="1"/>
  <c r="F5" i="1"/>
  <c r="F6" i="1"/>
  <c r="F7" i="1"/>
  <c r="F8" i="1"/>
  <c r="F9" i="1"/>
  <c r="F10" i="1"/>
  <c r="F11" i="1"/>
  <c r="F12" i="1"/>
  <c r="F13" i="1"/>
  <c r="F14" i="1"/>
  <c r="F15" i="1"/>
  <c r="F4" i="1"/>
</calcChain>
</file>

<file path=xl/sharedStrings.xml><?xml version="1.0" encoding="utf-8"?>
<sst xmlns="http://schemas.openxmlformats.org/spreadsheetml/2006/main" count="82" uniqueCount="33">
  <si>
    <t>RENDIMIENTOS</t>
  </si>
  <si>
    <t xml:space="preserve">FIDUCOLDEX               </t>
  </si>
  <si>
    <t xml:space="preserve">RESERVA FONPET           </t>
  </si>
  <si>
    <t>TOTAL</t>
  </si>
  <si>
    <t>VPN</t>
  </si>
  <si>
    <t>RENTABILIDAD</t>
  </si>
  <si>
    <t>FCX-FD</t>
  </si>
  <si>
    <t>FCX-RF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</si>
  <si>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</si>
  <si>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</si>
  <si>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</si>
  <si>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</si>
  <si>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</si>
  <si>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</si>
  <si>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</si>
  <si>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</si>
  <si>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</si>
  <si>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</si>
  <si>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</si>
  <si>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</si>
  <si>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Portafolio (AUM)</t>
  </si>
  <si>
    <t>Rendimientos</t>
  </si>
  <si>
    <t xml:space="preserve">Fecha </t>
  </si>
  <si>
    <t>RESERVA Fonpet</t>
  </si>
  <si>
    <t xml:space="preserve">Bonos,CDTs y TES </t>
  </si>
  <si>
    <t>VISTA</t>
  </si>
  <si>
    <t>RESERVA CONFIAR</t>
  </si>
  <si>
    <t>Año</t>
  </si>
  <si>
    <t xml:space="preserve">Portafolio administrado  (31 de diciembre)  </t>
  </si>
  <si>
    <t xml:space="preserve">Rendimientos   </t>
  </si>
  <si>
    <t>2024*Agosto</t>
  </si>
  <si>
    <t xml:space="preserve">Portafolio Propio (31 de diciembre)  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</si>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</sst>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-* #,##0.00\ _P_t_s_-;\-* #,##0.00\ _P_t_s_-;_-* &quot;-&quot;??\ _P_t_s_-;_-@_-"/>
    <numFmt numFmtId="167" formatCode="General_)"/>
    <numFmt numFmtId="168" formatCode="_ * #,##0.00_ ;_ * \-#,##0.00_ ;_ * &quot;-&quot;??_ ;_ @_ 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2"/>
      <name val="Arial MT"/>
    </font>
    <font>
      <sz val="11"/>
      <color rgb="FF9C6500"/>
      <name val="Aptos Narrow"/>
      <family val="2"/>
      <scheme val="minor"/>
    </font>
    <font>
      <b/>
      <sz val="18"/>
      <color theme="3"/>
      <name val="Aptos Display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9" applyNumberFormat="0" applyFill="0" applyAlignment="0" applyProtection="0"/>
    <xf numFmtId="0" fontId="6" fillId="0" borderId="10" applyNumberFormat="0" applyFill="0" applyAlignment="0" applyProtection="0"/>
    <xf numFmtId="0" fontId="7" fillId="0" borderId="11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1" fillId="7" borderId="12" applyNumberFormat="0" applyAlignment="0" applyProtection="0"/>
    <xf numFmtId="0" fontId="12" fillId="8" borderId="13" applyNumberFormat="0" applyAlignment="0" applyProtection="0"/>
    <xf numFmtId="0" fontId="13" fillId="8" borderId="12" applyNumberFormat="0" applyAlignment="0" applyProtection="0"/>
    <xf numFmtId="0" fontId="14" fillId="0" borderId="14" applyNumberFormat="0" applyFill="0" applyAlignment="0" applyProtection="0"/>
    <xf numFmtId="0" fontId="2" fillId="9" borderId="15" applyNumberFormat="0" applyAlignment="0" applyProtection="0"/>
    <xf numFmtId="0" fontId="15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16" fillId="0" borderId="0" applyNumberFormat="0" applyFill="0" applyBorder="0" applyAlignment="0" applyProtection="0"/>
    <xf numFmtId="0" fontId="3" fillId="0" borderId="17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6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0" fillId="6" borderId="0" applyNumberFormat="0" applyBorder="0" applyAlignment="0" applyProtection="0"/>
    <xf numFmtId="0" fontId="1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" fillId="0" borderId="0"/>
    <xf numFmtId="167" fontId="19" fillId="0" borderId="0"/>
    <xf numFmtId="0" fontId="18" fillId="0" borderId="0"/>
    <xf numFmtId="167" fontId="19" fillId="0" borderId="0"/>
    <xf numFmtId="167" fontId="19" fillId="0" borderId="0"/>
    <xf numFmtId="0" fontId="18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" fillId="10" borderId="16" applyNumberFormat="0" applyFon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10" fontId="0" fillId="0" borderId="0" xfId="2" applyNumberFormat="1" applyFont="1"/>
    <xf numFmtId="0" fontId="2" fillId="3" borderId="3" xfId="0" applyFont="1" applyFill="1" applyBorder="1"/>
    <xf numFmtId="0" fontId="3" fillId="0" borderId="4" xfId="0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3" fillId="0" borderId="6" xfId="0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4" fontId="3" fillId="0" borderId="0" xfId="1" applyNumberFormat="1" applyFont="1"/>
    <xf numFmtId="164" fontId="0" fillId="0" borderId="0" xfId="0" applyNumberFormat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16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37"/>
    <cellStyle name="60% - Énfasis1 3" xfId="38"/>
    <cellStyle name="60% - Énfasis1 4" xfId="39"/>
    <cellStyle name="60% - Énfasis1 5" xfId="36"/>
    <cellStyle name="60% - Énfasis2 2" xfId="41"/>
    <cellStyle name="60% - Énfasis2 3" xfId="42"/>
    <cellStyle name="60% - Énfasis2 4" xfId="43"/>
    <cellStyle name="60% - Énfasis2 5" xfId="40"/>
    <cellStyle name="60% - Énfasis3 2" xfId="45"/>
    <cellStyle name="60% - Énfasis3 3" xfId="46"/>
    <cellStyle name="60% - Énfasis3 4" xfId="47"/>
    <cellStyle name="60% - Énfasis3 5" xfId="44"/>
    <cellStyle name="60% - Énfasis4 2" xfId="49"/>
    <cellStyle name="60% - Énfasis4 3" xfId="50"/>
    <cellStyle name="60% - Énfasis4 4" xfId="51"/>
    <cellStyle name="60% - Énfasis4 5" xfId="48"/>
    <cellStyle name="60% - Énfasis5 2" xfId="53"/>
    <cellStyle name="60% - Énfasis5 3" xfId="54"/>
    <cellStyle name="60% - Énfasis5 4" xfId="55"/>
    <cellStyle name="60% - Énfasis5 5" xfId="52"/>
    <cellStyle name="60% - Énfasis6 2" xfId="57"/>
    <cellStyle name="60% - Énfasis6 3" xfId="58"/>
    <cellStyle name="60% - Énfasis6 4" xfId="59"/>
    <cellStyle name="60% - Énfasis6 5" xfId="56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Incorrecto" xfId="8" builtinId="27" customBuiltin="1"/>
    <cellStyle name="Millares" xfId="1" builtinId="3"/>
    <cellStyle name="Millares 10" xfId="61"/>
    <cellStyle name="Millares 11" xfId="62"/>
    <cellStyle name="Millares 12" xfId="63"/>
    <cellStyle name="Millares 13" xfId="64"/>
    <cellStyle name="Millares 14" xfId="60"/>
    <cellStyle name="Millares 2" xfId="65"/>
    <cellStyle name="Millares 2 2" xfId="66"/>
    <cellStyle name="Millares 2 3" xfId="67"/>
    <cellStyle name="Millares 2 4" xfId="68"/>
    <cellStyle name="Millares 3" xfId="69"/>
    <cellStyle name="Millares 3 2" xfId="70"/>
    <cellStyle name="Millares 3 3" xfId="71"/>
    <cellStyle name="Millares 4" xfId="72"/>
    <cellStyle name="Millares 4 2" xfId="73"/>
    <cellStyle name="Millares 4 3" xfId="74"/>
    <cellStyle name="Millares 5" xfId="75"/>
    <cellStyle name="Millares 6" xfId="76"/>
    <cellStyle name="Millares 7" xfId="77"/>
    <cellStyle name="Millares 8" xfId="78"/>
    <cellStyle name="Millares 9" xfId="79"/>
    <cellStyle name="Neutral 2" xfId="81"/>
    <cellStyle name="Neutral 3" xfId="82"/>
    <cellStyle name="Neutral 4" xfId="83"/>
    <cellStyle name="Neutral 5" xfId="80"/>
    <cellStyle name="Normal" xfId="0" builtinId="0"/>
    <cellStyle name="Normal 10" xfId="84"/>
    <cellStyle name="Normal 11" xfId="85"/>
    <cellStyle name="Normal 12" xfId="86"/>
    <cellStyle name="Normal 13" xfId="87"/>
    <cellStyle name="Normal 2" xfId="88"/>
    <cellStyle name="Normal 3" xfId="89"/>
    <cellStyle name="Normal 3 2" xfId="90"/>
    <cellStyle name="Normal 3 3" xfId="91"/>
    <cellStyle name="Normal 4" xfId="92"/>
    <cellStyle name="Normal 4 2" xfId="93"/>
    <cellStyle name="Normal 4 3" xfId="94"/>
    <cellStyle name="Normal 5" xfId="95"/>
    <cellStyle name="Normal 6" xfId="96"/>
    <cellStyle name="Normal 7" xfId="97"/>
    <cellStyle name="Normal 8" xfId="98"/>
    <cellStyle name="Normal 9" xfId="99"/>
    <cellStyle name="Notas" xfId="15" builtinId="10" customBuiltin="1"/>
    <cellStyle name="Notas 2" xfId="100"/>
    <cellStyle name="Porcentaje" xfId="2" builtinId="5"/>
    <cellStyle name="Porcentaje 10" xfId="101"/>
    <cellStyle name="Porcentaje 11" xfId="102"/>
    <cellStyle name="Porcentaje 12" xfId="103"/>
    <cellStyle name="Porcentaje 2" xfId="104"/>
    <cellStyle name="Porcentaje 3" xfId="105"/>
    <cellStyle name="Porcentaje 4" xfId="106"/>
    <cellStyle name="Porcentaje 5" xfId="107"/>
    <cellStyle name="Porcentaje 6" xfId="108"/>
    <cellStyle name="Porcentaje 7" xfId="109"/>
    <cellStyle name="Porcentaje 8" xfId="110"/>
    <cellStyle name="Porcentaje 9" xfId="11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4" builtinId="17" customBuiltin="1"/>
    <cellStyle name="Título 3" xfId="5" builtinId="18" customBuiltin="1"/>
    <cellStyle name="Título 4" xfId="113"/>
    <cellStyle name="Título 5" xfId="114"/>
    <cellStyle name="Título 6" xfId="115"/>
    <cellStyle name="Título 7" xfId="112"/>
    <cellStyle name="Total" xfId="17" builtinId="25" customBuiltin="1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Portafolio</a:t>
            </a:r>
            <a:r>
              <a:rPr lang="es-CO" baseline="0"/>
              <a:t> Propio Fiducoldex (2013-2024)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Historico!$B$1:$B$2</c:f>
              <c:strCache>
                <c:ptCount val="2"/>
                <c:pt idx="0">
                  <c:v>Portafolio (AUM)</c:v>
                </c:pt>
                <c:pt idx="1">
                  <c:v>RESERVA Fonpet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strRef>
              <c:f>Historico!$A$3:$A$14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2024*</c:v>
                </c:pt>
              </c:strCache>
            </c:strRef>
          </c:cat>
          <c:val>
            <c:numRef>
              <c:f>Historico!$B$3:$B$14</c:f>
              <c:numCache>
                <c:formatCode>_-* #,##0_-;\-* #,##0_-;_-* "-"??_-;_-@_-</c:formatCode>
                <c:ptCount val="12"/>
                <c:pt idx="0">
                  <c:v>643201440</c:v>
                </c:pt>
                <c:pt idx="1">
                  <c:v>19587685989</c:v>
                </c:pt>
                <c:pt idx="2">
                  <c:v>21094200966</c:v>
                </c:pt>
                <c:pt idx="3">
                  <c:v>22702197046</c:v>
                </c:pt>
                <c:pt idx="4">
                  <c:v>24201371536</c:v>
                </c:pt>
                <c:pt idx="5">
                  <c:v>23545387070</c:v>
                </c:pt>
                <c:pt idx="6">
                  <c:v>25942735469</c:v>
                </c:pt>
                <c:pt idx="7">
                  <c:v>26607638947</c:v>
                </c:pt>
                <c:pt idx="8">
                  <c:v>25224779558</c:v>
                </c:pt>
                <c:pt idx="9">
                  <c:v>23985142839</c:v>
                </c:pt>
                <c:pt idx="10">
                  <c:v>28637679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1-4D8E-8263-5D6B055EF8C8}"/>
            </c:ext>
          </c:extLst>
        </c:ser>
        <c:ser>
          <c:idx val="1"/>
          <c:order val="1"/>
          <c:tx>
            <c:strRef>
              <c:f>Historico!$C$1:$C$2</c:f>
              <c:strCache>
                <c:ptCount val="2"/>
                <c:pt idx="0">
                  <c:v>Portafolio (AUM)</c:v>
                </c:pt>
                <c:pt idx="1">
                  <c:v>Bonos,CDTs y TES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strRef>
              <c:f>Historico!$A$3:$A$14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2024*</c:v>
                </c:pt>
              </c:strCache>
            </c:strRef>
          </c:cat>
          <c:val>
            <c:numRef>
              <c:f>Historico!$C$3:$C$14</c:f>
              <c:numCache>
                <c:formatCode>_-* #,##0_-;\-* #,##0_-;_-* "-"??_-;_-@_-</c:formatCode>
                <c:ptCount val="12"/>
                <c:pt idx="0">
                  <c:v>17661682231</c:v>
                </c:pt>
                <c:pt idx="1">
                  <c:v>283517680</c:v>
                </c:pt>
                <c:pt idx="2">
                  <c:v>2305069423</c:v>
                </c:pt>
                <c:pt idx="3">
                  <c:v>1010015000</c:v>
                </c:pt>
                <c:pt idx="4">
                  <c:v>3787085000</c:v>
                </c:pt>
                <c:pt idx="5">
                  <c:v>664370881</c:v>
                </c:pt>
                <c:pt idx="6">
                  <c:v>2645180000</c:v>
                </c:pt>
                <c:pt idx="7">
                  <c:v>2235930000</c:v>
                </c:pt>
                <c:pt idx="8">
                  <c:v>1904310000</c:v>
                </c:pt>
                <c:pt idx="9">
                  <c:v>6585072520</c:v>
                </c:pt>
                <c:pt idx="10">
                  <c:v>42997616317</c:v>
                </c:pt>
                <c:pt idx="11">
                  <c:v>37395362979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1-4D8E-8263-5D6B055EF8C8}"/>
            </c:ext>
          </c:extLst>
        </c:ser>
        <c:ser>
          <c:idx val="2"/>
          <c:order val="2"/>
          <c:tx>
            <c:strRef>
              <c:f>Historico!$D$1:$D$2</c:f>
              <c:strCache>
                <c:ptCount val="2"/>
                <c:pt idx="0">
                  <c:v>Portafolio (AUM)</c:v>
                </c:pt>
                <c:pt idx="1">
                  <c:v>VISTA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strRef>
              <c:f>Historico!$A$3:$A$14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2024*</c:v>
                </c:pt>
              </c:strCache>
            </c:strRef>
          </c:cat>
          <c:val>
            <c:numRef>
              <c:f>Historico!$D$3:$D$14</c:f>
              <c:numCache>
                <c:formatCode>_-* #,##0_-;\-* #,##0_-;_-* "-"??_-;_-@_-</c:formatCode>
                <c:ptCount val="12"/>
                <c:pt idx="0">
                  <c:v>3936991782.4499998</c:v>
                </c:pt>
                <c:pt idx="1">
                  <c:v>4385141049.6099997</c:v>
                </c:pt>
                <c:pt idx="2">
                  <c:v>2295430813.29</c:v>
                </c:pt>
                <c:pt idx="3">
                  <c:v>5225274054.8500004</c:v>
                </c:pt>
                <c:pt idx="4">
                  <c:v>2743880041.0900002</c:v>
                </c:pt>
                <c:pt idx="5">
                  <c:v>3530405616.6199999</c:v>
                </c:pt>
                <c:pt idx="6">
                  <c:v>3928405600.0799999</c:v>
                </c:pt>
                <c:pt idx="7">
                  <c:v>3841071518.8600001</c:v>
                </c:pt>
                <c:pt idx="8">
                  <c:v>4935264418</c:v>
                </c:pt>
                <c:pt idx="9">
                  <c:v>4415213673.6199999</c:v>
                </c:pt>
                <c:pt idx="10">
                  <c:v>4066784868.02</c:v>
                </c:pt>
                <c:pt idx="11">
                  <c:v>2276852369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1-4D8E-8263-5D6B055EF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9085247"/>
        <c:axId val="1809108287"/>
      </c:areaChart>
      <c:catAx>
        <c:axId val="1809085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9108287"/>
        <c:crosses val="autoZero"/>
        <c:auto val="1"/>
        <c:lblAlgn val="ctr"/>
        <c:lblOffset val="100"/>
        <c:noMultiLvlLbl val="0"/>
      </c:catAx>
      <c:valAx>
        <c:axId val="180910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90852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Portafolio Propio Fiducoldex (2013-2024*)</a:t>
            </a:r>
            <a:endParaRPr lang="es-CO" b="1"/>
          </a:p>
        </c:rich>
      </c:tx>
      <c:layout>
        <c:manualLayout>
          <c:xMode val="edge"/>
          <c:yMode val="edge"/>
          <c:x val="0.27769736842105264"/>
          <c:y val="2.4896265560165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Historico!$B$2</c:f>
              <c:strCache>
                <c:ptCount val="1"/>
                <c:pt idx="0">
                  <c:v>RESERVA Fonpet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cat>
            <c:strRef>
              <c:f>Historico!$A$3:$A$14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2024*</c:v>
                </c:pt>
              </c:strCache>
            </c:strRef>
          </c:cat>
          <c:val>
            <c:numRef>
              <c:f>Historico!$B$3:$B$14</c:f>
              <c:numCache>
                <c:formatCode>_-* #,##0_-;\-* #,##0_-;_-* "-"??_-;_-@_-</c:formatCode>
                <c:ptCount val="12"/>
                <c:pt idx="0">
                  <c:v>643201440</c:v>
                </c:pt>
                <c:pt idx="1">
                  <c:v>19587685989</c:v>
                </c:pt>
                <c:pt idx="2">
                  <c:v>21094200966</c:v>
                </c:pt>
                <c:pt idx="3">
                  <c:v>22702197046</c:v>
                </c:pt>
                <c:pt idx="4">
                  <c:v>24201371536</c:v>
                </c:pt>
                <c:pt idx="5">
                  <c:v>23545387070</c:v>
                </c:pt>
                <c:pt idx="6">
                  <c:v>25942735469</c:v>
                </c:pt>
                <c:pt idx="7">
                  <c:v>26607638947</c:v>
                </c:pt>
                <c:pt idx="8">
                  <c:v>25224779558</c:v>
                </c:pt>
                <c:pt idx="9">
                  <c:v>23985142839</c:v>
                </c:pt>
                <c:pt idx="10">
                  <c:v>28637679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1-406F-BFF5-5362279E4A34}"/>
            </c:ext>
          </c:extLst>
        </c:ser>
        <c:ser>
          <c:idx val="1"/>
          <c:order val="1"/>
          <c:tx>
            <c:strRef>
              <c:f>Historico!$C$2</c:f>
              <c:strCache>
                <c:ptCount val="1"/>
                <c:pt idx="0">
                  <c:v>Bonos,CDTs y TES 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  <a:ln>
              <a:noFill/>
            </a:ln>
            <a:effectLst/>
          </c:spPr>
          <c:cat>
            <c:strRef>
              <c:f>Historico!$A$3:$A$14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2024*</c:v>
                </c:pt>
              </c:strCache>
            </c:strRef>
          </c:cat>
          <c:val>
            <c:numRef>
              <c:f>Historico!$C$3:$C$14</c:f>
              <c:numCache>
                <c:formatCode>_-* #,##0_-;\-* #,##0_-;_-* "-"??_-;_-@_-</c:formatCode>
                <c:ptCount val="12"/>
                <c:pt idx="0">
                  <c:v>17661682231</c:v>
                </c:pt>
                <c:pt idx="1">
                  <c:v>283517680</c:v>
                </c:pt>
                <c:pt idx="2">
                  <c:v>2305069423</c:v>
                </c:pt>
                <c:pt idx="3">
                  <c:v>1010015000</c:v>
                </c:pt>
                <c:pt idx="4">
                  <c:v>3787085000</c:v>
                </c:pt>
                <c:pt idx="5">
                  <c:v>664370881</c:v>
                </c:pt>
                <c:pt idx="6">
                  <c:v>2645180000</c:v>
                </c:pt>
                <c:pt idx="7">
                  <c:v>2235930000</c:v>
                </c:pt>
                <c:pt idx="8">
                  <c:v>1904310000</c:v>
                </c:pt>
                <c:pt idx="9">
                  <c:v>6585072520</c:v>
                </c:pt>
                <c:pt idx="10">
                  <c:v>42997616317</c:v>
                </c:pt>
                <c:pt idx="11">
                  <c:v>37395362979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1-406F-BFF5-5362279E4A34}"/>
            </c:ext>
          </c:extLst>
        </c:ser>
        <c:ser>
          <c:idx val="2"/>
          <c:order val="2"/>
          <c:tx>
            <c:strRef>
              <c:f>Historico!$D$2</c:f>
              <c:strCache>
                <c:ptCount val="1"/>
                <c:pt idx="0">
                  <c:v>VISTA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strRef>
              <c:f>Historico!$A$3:$A$14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2024*</c:v>
                </c:pt>
              </c:strCache>
            </c:strRef>
          </c:cat>
          <c:val>
            <c:numRef>
              <c:f>Historico!$D$3:$D$14</c:f>
              <c:numCache>
                <c:formatCode>_-* #,##0_-;\-* #,##0_-;_-* "-"??_-;_-@_-</c:formatCode>
                <c:ptCount val="12"/>
                <c:pt idx="0">
                  <c:v>3936991782.4499998</c:v>
                </c:pt>
                <c:pt idx="1">
                  <c:v>4385141049.6099997</c:v>
                </c:pt>
                <c:pt idx="2">
                  <c:v>2295430813.29</c:v>
                </c:pt>
                <c:pt idx="3">
                  <c:v>5225274054.8500004</c:v>
                </c:pt>
                <c:pt idx="4">
                  <c:v>2743880041.0900002</c:v>
                </c:pt>
                <c:pt idx="5">
                  <c:v>3530405616.6199999</c:v>
                </c:pt>
                <c:pt idx="6">
                  <c:v>3928405600.0799999</c:v>
                </c:pt>
                <c:pt idx="7">
                  <c:v>3841071518.8600001</c:v>
                </c:pt>
                <c:pt idx="8">
                  <c:v>4935264418</c:v>
                </c:pt>
                <c:pt idx="9">
                  <c:v>4415213673.6199999</c:v>
                </c:pt>
                <c:pt idx="10">
                  <c:v>4066784868.02</c:v>
                </c:pt>
                <c:pt idx="11">
                  <c:v>2276852369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A1-406F-BFF5-5362279E4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9132287"/>
        <c:axId val="1809139007"/>
      </c:areaChart>
      <c:catAx>
        <c:axId val="1809132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9139007"/>
        <c:crosses val="autoZero"/>
        <c:auto val="1"/>
        <c:lblAlgn val="ctr"/>
        <c:lblOffset val="100"/>
        <c:noMultiLvlLbl val="0"/>
      </c:catAx>
      <c:valAx>
        <c:axId val="1809139007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9132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Rendimientos Portafolio Propio Fiducoldex (2013-2024*)</a:t>
            </a:r>
            <a:endParaRPr lang="es-CO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0.21109182141868293"/>
          <c:y val="2.2935779816513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Historico!$F$2</c:f>
              <c:strCache>
                <c:ptCount val="1"/>
                <c:pt idx="0">
                  <c:v>FIDUCOLDEX               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  <a:ln>
              <a:noFill/>
            </a:ln>
            <a:effectLst/>
          </c:spPr>
          <c:cat>
            <c:strRef>
              <c:f>Historico!$A$3:$A$14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2024*</c:v>
                </c:pt>
              </c:strCache>
            </c:strRef>
          </c:cat>
          <c:val>
            <c:numRef>
              <c:f>Historico!$F$3:$F$14</c:f>
              <c:numCache>
                <c:formatCode>_-* #,##0_-;\-* #,##0_-;_-* "-"??_-;_-@_-</c:formatCode>
                <c:ptCount val="12"/>
                <c:pt idx="0">
                  <c:v>16559813</c:v>
                </c:pt>
                <c:pt idx="1">
                  <c:v>79344880</c:v>
                </c:pt>
                <c:pt idx="2">
                  <c:v>19299215</c:v>
                </c:pt>
                <c:pt idx="3">
                  <c:v>142679032</c:v>
                </c:pt>
                <c:pt idx="4">
                  <c:v>160630793</c:v>
                </c:pt>
                <c:pt idx="5">
                  <c:v>140779835</c:v>
                </c:pt>
                <c:pt idx="6">
                  <c:v>153868112.00999999</c:v>
                </c:pt>
                <c:pt idx="7">
                  <c:v>190593420</c:v>
                </c:pt>
                <c:pt idx="8">
                  <c:v>-187135111</c:v>
                </c:pt>
                <c:pt idx="9">
                  <c:v>149367008.10000014</c:v>
                </c:pt>
                <c:pt idx="10">
                  <c:v>4059484114.2199998</c:v>
                </c:pt>
                <c:pt idx="11">
                  <c:v>2964126142.25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D-4891-828E-F39B54137524}"/>
            </c:ext>
          </c:extLst>
        </c:ser>
        <c:ser>
          <c:idx val="1"/>
          <c:order val="1"/>
          <c:tx>
            <c:strRef>
              <c:f>Historico!$G$2</c:f>
              <c:strCache>
                <c:ptCount val="1"/>
                <c:pt idx="0">
                  <c:v>RESERVA CONFIAR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strRef>
              <c:f>Historico!$A$3:$A$14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2024*</c:v>
                </c:pt>
              </c:strCache>
            </c:strRef>
          </c:cat>
          <c:val>
            <c:numRef>
              <c:f>Historico!$G$3:$G$14</c:f>
              <c:numCache>
                <c:formatCode>_-* #,##0_-;\-* #,##0_-;_-* "-"??_-;_-@_-</c:formatCode>
                <c:ptCount val="12"/>
                <c:pt idx="0">
                  <c:v>466857134</c:v>
                </c:pt>
                <c:pt idx="1">
                  <c:v>1500367195</c:v>
                </c:pt>
                <c:pt idx="2">
                  <c:v>981719389</c:v>
                </c:pt>
                <c:pt idx="3">
                  <c:v>2501996118</c:v>
                </c:pt>
                <c:pt idx="4">
                  <c:v>2227174520</c:v>
                </c:pt>
                <c:pt idx="5">
                  <c:v>1373136853</c:v>
                </c:pt>
                <c:pt idx="6">
                  <c:v>2157417417.2821503</c:v>
                </c:pt>
                <c:pt idx="7">
                  <c:v>2470311526.2787986</c:v>
                </c:pt>
                <c:pt idx="8">
                  <c:v>-563841466.81302953</c:v>
                </c:pt>
                <c:pt idx="9">
                  <c:v>-1239636718.9699993</c:v>
                </c:pt>
                <c:pt idx="10">
                  <c:v>3004383451.7200003</c:v>
                </c:pt>
                <c:pt idx="11">
                  <c:v>11501.790000002831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D-4891-828E-F39B54137524}"/>
            </c:ext>
          </c:extLst>
        </c:ser>
        <c:ser>
          <c:idx val="2"/>
          <c:order val="2"/>
          <c:tx>
            <c:strRef>
              <c:f>Historico!$H$2</c:f>
              <c:strCache>
                <c:ptCount val="1"/>
                <c:pt idx="0">
                  <c:v>VISTA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strRef>
              <c:f>Historico!$A$3:$A$14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2024*</c:v>
                </c:pt>
              </c:strCache>
            </c:strRef>
          </c:cat>
          <c:val>
            <c:numRef>
              <c:f>Historico!$H$3:$H$14</c:f>
              <c:numCache>
                <c:formatCode>_-* #,##0_-;\-* #,##0_-;_-* "-"??_-;_-@_-</c:formatCode>
                <c:ptCount val="12"/>
                <c:pt idx="0">
                  <c:v>106766295.41000001</c:v>
                </c:pt>
                <c:pt idx="1">
                  <c:v>125152993.90999998</c:v>
                </c:pt>
                <c:pt idx="2">
                  <c:v>142518638.20999998</c:v>
                </c:pt>
                <c:pt idx="3">
                  <c:v>114241154.08</c:v>
                </c:pt>
                <c:pt idx="4">
                  <c:v>170721916.03</c:v>
                </c:pt>
                <c:pt idx="5">
                  <c:v>83474859.659999996</c:v>
                </c:pt>
                <c:pt idx="6">
                  <c:v>69781784.649999991</c:v>
                </c:pt>
                <c:pt idx="7">
                  <c:v>78975598.210000008</c:v>
                </c:pt>
                <c:pt idx="8">
                  <c:v>12564537.539999999</c:v>
                </c:pt>
                <c:pt idx="9">
                  <c:v>193322583.72</c:v>
                </c:pt>
                <c:pt idx="10">
                  <c:v>565283132.91999996</c:v>
                </c:pt>
                <c:pt idx="11">
                  <c:v>207328718.06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4D-4891-828E-F39B54137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312208"/>
        <c:axId val="398313648"/>
      </c:areaChart>
      <c:catAx>
        <c:axId val="39831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8313648"/>
        <c:crosses val="autoZero"/>
        <c:auto val="1"/>
        <c:lblAlgn val="ctr"/>
        <c:lblOffset val="100"/>
        <c:noMultiLvlLbl val="0"/>
      </c:catAx>
      <c:valAx>
        <c:axId val="398313648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8312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45</xdr:row>
      <xdr:rowOff>57150</xdr:rowOff>
    </xdr:from>
    <xdr:to>
      <xdr:col>5</xdr:col>
      <xdr:colOff>546099</xdr:colOff>
      <xdr:row>61</xdr:row>
      <xdr:rowOff>88900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AC83E28-5E19-C5B0-4532-37EBB75C21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82550</xdr:colOff>
      <xdr:row>14</xdr:row>
      <xdr:rowOff>171450</xdr:rowOff>
    </xdr:from>
    <xdr:to>
      <xdr:col>5</xdr:col>
      <xdr:colOff>768350</xdr:colOff>
      <xdr:row>31</xdr:row>
      <xdr:rowOff>101600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35E2BE0-9361-798E-EEE1-FCA0004CFD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15</xdr:row>
      <xdr:rowOff>63500</xdr:rowOff>
    </xdr:from>
    <xdr:to>
      <xdr:col>12</xdr:col>
      <xdr:colOff>44450</xdr:colOff>
      <xdr:row>30</xdr:row>
      <xdr:rowOff>44450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37C8DA8-3515-20F8-CEFE-997A77B42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workbookViewId="0">
      <selection activeCell="K15" sqref="K15"/>
    </sheetView>
  </sheetViews>
  <sheetFormatPr baseColWidth="10" defaultColWidth="11.375" defaultRowHeight="14.25"/>
  <cols>
    <col min="2" max="2" width="13.375" bestFit="1" customWidth="1"/>
    <col min="3" max="3" width="17.125" bestFit="1" customWidth="1"/>
    <col min="4" max="4" width="19.25" bestFit="1" customWidth="1"/>
    <col min="5" max="5" width="14.75" bestFit="1" customWidth="1"/>
    <col min="8" max="8" width="17.25" bestFit="1" customWidth="1"/>
    <col min="9" max="9" width="19.375" bestFit="1" customWidth="1"/>
    <col min="10" max="10" width="17.375" bestFit="1" customWidth="1"/>
    <col min="11" max="11" width="16.375" bestFit="1" customWidth="1"/>
    <col min="12" max="12" width="17.375" bestFit="1" customWidth="1"/>
    <col min="13" max="13" width="16.375" customWidth="1"/>
  </cols>
  <sheetData>
    <row r="2" spans="1:17">
      <c r="B2" t="s">
        <v>0</v>
      </c>
      <c r="C2" t="s">
        <v>1</v>
      </c>
      <c r="D2" t="s">
        <v>2</v>
      </c>
      <c r="E2" t="s">
        <v>3</v>
      </c>
      <c r="G2" t="s">
        <v>4</v>
      </c>
      <c r="H2" t="s">
        <v>1</v>
      </c>
      <c r="I2" t="s">
        <v>2</v>
      </c>
      <c r="J2" t="s">
        <v>3</v>
      </c>
      <c r="N2" t="s">
        <v>5</v>
      </c>
      <c r="O2" t="s">
        <v>1</v>
      </c>
      <c r="P2" t="s">
        <v>2</v>
      </c>
    </row>
    <row r="3" spans="1:17">
      <c r="C3" t="s">
        <v>6</v>
      </c>
      <c r="D3" t="s">
        <v>7</v>
      </c>
      <c r="H3" t="s">
        <v>6</v>
      </c>
      <c r="I3" t="s">
        <v>7</v>
      </c>
      <c r="O3" t="s">
        <v>6</v>
      </c>
      <c r="P3" t="s">
        <v>7</v>
      </c>
    </row>
    <row r="4" spans="1:17">
      <c r="A4">
        <v>2013</v>
      </c>
      <c r="B4" t="s">
        <v>8</v>
      </c>
      <c r="C4" s="1">
        <v>6183955</v>
      </c>
      <c r="D4" s="1">
        <v>274370424</v>
      </c>
      <c r="E4" s="1">
        <v>280554379</v>
      </c>
      <c r="F4">
        <f>+A4</f>
        <v>2013</v>
      </c>
      <c r="G4" t="s">
        <v>8</v>
      </c>
      <c r="H4" s="1">
        <v>906583203</v>
      </c>
      <c r="I4" s="1">
        <v>17052816088</v>
      </c>
      <c r="J4" s="1">
        <v>17959399291</v>
      </c>
      <c r="N4" t="s">
        <v>8</v>
      </c>
      <c r="O4" s="2">
        <v>8.0299999999999996E-2</v>
      </c>
      <c r="P4" s="2">
        <v>0.20861999999999997</v>
      </c>
      <c r="Q4" s="2">
        <v>0.20214245836712044</v>
      </c>
    </row>
    <row r="5" spans="1:17">
      <c r="A5">
        <v>2013</v>
      </c>
      <c r="B5" t="s">
        <v>9</v>
      </c>
      <c r="C5" s="1">
        <v>6639002</v>
      </c>
      <c r="D5" s="1">
        <v>195258278</v>
      </c>
      <c r="E5" s="1">
        <v>201897280</v>
      </c>
      <c r="F5">
        <f t="shared" ref="F5:F15" si="0">+A5</f>
        <v>2013</v>
      </c>
      <c r="G5" t="s">
        <v>9</v>
      </c>
      <c r="H5" s="1">
        <v>911948384</v>
      </c>
      <c r="I5" s="1">
        <v>17248074366</v>
      </c>
      <c r="J5" s="1">
        <v>18160022750</v>
      </c>
      <c r="N5" t="s">
        <v>9</v>
      </c>
      <c r="O5" s="2">
        <v>9.9469999999999989E-2</v>
      </c>
      <c r="P5" s="2">
        <v>0.16521</v>
      </c>
      <c r="Q5" s="2">
        <v>0.16190871081168332</v>
      </c>
    </row>
    <row r="6" spans="1:17">
      <c r="A6">
        <v>2013</v>
      </c>
      <c r="B6" t="s">
        <v>10</v>
      </c>
      <c r="C6" s="1">
        <v>-103284584</v>
      </c>
      <c r="D6" s="1">
        <v>121553070</v>
      </c>
      <c r="E6" s="1">
        <v>18268486</v>
      </c>
      <c r="F6">
        <f t="shared" si="0"/>
        <v>2013</v>
      </c>
      <c r="G6" t="s">
        <v>10</v>
      </c>
      <c r="H6" s="1">
        <v>808118800</v>
      </c>
      <c r="I6" s="1">
        <v>17387827387</v>
      </c>
      <c r="J6" s="1">
        <v>18195946187</v>
      </c>
      <c r="N6" t="s">
        <v>10</v>
      </c>
      <c r="O6" s="2">
        <v>-0.79780000000000006</v>
      </c>
      <c r="P6" s="2">
        <v>8.585000000000001E-2</v>
      </c>
      <c r="Q6" s="2">
        <v>4.660531493216985E-2</v>
      </c>
    </row>
    <row r="7" spans="1:17">
      <c r="A7">
        <v>2013</v>
      </c>
      <c r="B7" t="s">
        <v>11</v>
      </c>
      <c r="C7" s="1">
        <v>14894440</v>
      </c>
      <c r="D7" s="1">
        <v>100830286</v>
      </c>
      <c r="E7" s="1">
        <v>115724726</v>
      </c>
      <c r="F7">
        <f t="shared" si="0"/>
        <v>2013</v>
      </c>
      <c r="G7" t="s">
        <v>11</v>
      </c>
      <c r="H7" s="1">
        <v>766392000</v>
      </c>
      <c r="I7" s="1">
        <v>17488657673</v>
      </c>
      <c r="J7" s="1">
        <v>18255049673</v>
      </c>
      <c r="N7" t="s">
        <v>11</v>
      </c>
      <c r="O7" s="2">
        <v>0.25364000000000003</v>
      </c>
      <c r="P7" s="2">
        <v>7.2739999999999999E-2</v>
      </c>
      <c r="Q7" s="2">
        <v>8.0334628077350853E-2</v>
      </c>
    </row>
    <row r="8" spans="1:17">
      <c r="A8">
        <v>2013</v>
      </c>
      <c r="B8" t="s">
        <v>12</v>
      </c>
      <c r="C8" s="1">
        <v>8668000</v>
      </c>
      <c r="D8" s="1">
        <v>-251147821</v>
      </c>
      <c r="E8" s="1">
        <v>-242479821</v>
      </c>
      <c r="F8">
        <f t="shared" si="0"/>
        <v>2013</v>
      </c>
      <c r="G8" t="s">
        <v>12</v>
      </c>
      <c r="H8" s="1">
        <v>775060000</v>
      </c>
      <c r="I8" s="1">
        <v>17433346224</v>
      </c>
      <c r="J8" s="1">
        <v>18208406224</v>
      </c>
      <c r="N8" t="s">
        <v>12</v>
      </c>
      <c r="O8" s="2">
        <v>0.14071</v>
      </c>
      <c r="P8" s="2">
        <v>-0.15698999999999999</v>
      </c>
      <c r="Q8" s="2">
        <v>-0.14431808576645913</v>
      </c>
    </row>
    <row r="9" spans="1:17">
      <c r="A9">
        <v>2013</v>
      </c>
      <c r="B9" t="s">
        <v>13</v>
      </c>
      <c r="C9" s="1">
        <v>8497000</v>
      </c>
      <c r="D9" s="1">
        <v>-391316766</v>
      </c>
      <c r="E9" s="1">
        <v>-382819766</v>
      </c>
      <c r="F9">
        <f t="shared" si="0"/>
        <v>2013</v>
      </c>
      <c r="G9" t="s">
        <v>13</v>
      </c>
      <c r="H9" s="1">
        <v>783332000</v>
      </c>
      <c r="I9" s="1">
        <v>17244372568</v>
      </c>
      <c r="J9" s="1">
        <v>18027704568</v>
      </c>
      <c r="N9" t="s">
        <v>13</v>
      </c>
      <c r="O9" s="2">
        <v>0.14104</v>
      </c>
      <c r="P9" s="2">
        <v>-0.24434999999999998</v>
      </c>
      <c r="Q9" s="2">
        <v>-0.22760420086948474</v>
      </c>
    </row>
    <row r="10" spans="1:17">
      <c r="A10">
        <v>2013</v>
      </c>
      <c r="B10" t="s">
        <v>14</v>
      </c>
      <c r="C10" s="1">
        <v>13893800</v>
      </c>
      <c r="D10" s="1">
        <v>-92556974</v>
      </c>
      <c r="E10" s="1">
        <v>-78663174</v>
      </c>
      <c r="F10">
        <f t="shared" si="0"/>
        <v>2013</v>
      </c>
      <c r="G10" t="s">
        <v>14</v>
      </c>
      <c r="H10" s="1">
        <v>741619200</v>
      </c>
      <c r="I10" s="1">
        <v>17151815594</v>
      </c>
      <c r="J10" s="1">
        <v>17893434794</v>
      </c>
      <c r="N10" t="s">
        <v>14</v>
      </c>
      <c r="O10" s="2">
        <v>0.23487</v>
      </c>
      <c r="P10" s="2">
        <v>-6.1399999999999996E-2</v>
      </c>
      <c r="Q10" s="2">
        <v>-4.9120662750693558E-2</v>
      </c>
    </row>
    <row r="11" spans="1:17">
      <c r="A11">
        <v>2013</v>
      </c>
      <c r="B11" t="s">
        <v>15</v>
      </c>
      <c r="C11" s="1">
        <v>-5022300</v>
      </c>
      <c r="D11" s="1">
        <v>-2986304</v>
      </c>
      <c r="E11" s="1">
        <v>-8008604</v>
      </c>
      <c r="F11">
        <f t="shared" si="0"/>
        <v>2013</v>
      </c>
      <c r="G11" t="s">
        <v>15</v>
      </c>
      <c r="H11" s="1">
        <v>1365189400</v>
      </c>
      <c r="I11" s="1">
        <v>17148829290</v>
      </c>
      <c r="J11" s="1">
        <v>18514018690</v>
      </c>
      <c r="N11" t="s">
        <v>15</v>
      </c>
      <c r="O11" s="2">
        <v>-5.0509999999999999E-2</v>
      </c>
      <c r="P11" s="2">
        <v>-2.0499999999999997E-3</v>
      </c>
      <c r="Q11" s="2">
        <v>-5.6233505205832753E-3</v>
      </c>
    </row>
    <row r="12" spans="1:17">
      <c r="A12">
        <v>2013</v>
      </c>
      <c r="B12" t="s">
        <v>16</v>
      </c>
      <c r="C12" s="1">
        <v>22147100</v>
      </c>
      <c r="D12" s="1">
        <v>208548968</v>
      </c>
      <c r="E12" s="1">
        <v>230696068</v>
      </c>
      <c r="F12">
        <f t="shared" si="0"/>
        <v>2013</v>
      </c>
      <c r="G12" t="s">
        <v>16</v>
      </c>
      <c r="H12" s="1">
        <v>758352000</v>
      </c>
      <c r="I12" s="1">
        <v>17357378258</v>
      </c>
      <c r="J12" s="1">
        <v>18115730258</v>
      </c>
      <c r="N12" t="s">
        <v>16</v>
      </c>
      <c r="O12" s="2">
        <v>0.31251999999999996</v>
      </c>
      <c r="P12" s="2">
        <v>0.15720000000000001</v>
      </c>
      <c r="Q12" s="2">
        <v>0.16370193124773341</v>
      </c>
    </row>
    <row r="13" spans="1:17">
      <c r="A13">
        <v>2013</v>
      </c>
      <c r="B13" t="s">
        <v>17</v>
      </c>
      <c r="C13" s="1">
        <v>24246600</v>
      </c>
      <c r="D13" s="1">
        <v>226103805</v>
      </c>
      <c r="E13" s="1">
        <v>250350405</v>
      </c>
      <c r="F13">
        <f t="shared" si="0"/>
        <v>2013</v>
      </c>
      <c r="G13" t="s">
        <v>17</v>
      </c>
      <c r="H13" s="1">
        <v>623504640</v>
      </c>
      <c r="I13" s="1">
        <v>17583482062</v>
      </c>
      <c r="J13" s="1">
        <v>18206986702</v>
      </c>
      <c r="N13" t="s">
        <v>17</v>
      </c>
      <c r="O13" s="2">
        <v>0.50424999999999998</v>
      </c>
      <c r="P13" s="2">
        <v>0.16332999999999998</v>
      </c>
      <c r="Q13" s="2">
        <v>0.17500492487076125</v>
      </c>
    </row>
    <row r="14" spans="1:17">
      <c r="A14">
        <v>2013</v>
      </c>
      <c r="B14" t="s">
        <v>18</v>
      </c>
      <c r="C14" s="1">
        <v>9556080</v>
      </c>
      <c r="D14" s="1">
        <v>-16117736</v>
      </c>
      <c r="E14" s="1">
        <v>-6561656</v>
      </c>
      <c r="F14">
        <f t="shared" si="0"/>
        <v>2013</v>
      </c>
      <c r="G14" t="s">
        <v>18</v>
      </c>
      <c r="H14" s="1">
        <v>633060720</v>
      </c>
      <c r="I14" s="1">
        <v>17567364326</v>
      </c>
      <c r="J14" s="1">
        <v>18200425046</v>
      </c>
      <c r="N14" t="s">
        <v>18</v>
      </c>
      <c r="O14" s="2">
        <v>0.20158000000000001</v>
      </c>
      <c r="P14" s="2">
        <v>-1.1140000000000001E-2</v>
      </c>
      <c r="Q14" s="2">
        <v>-3.7410147555319898E-3</v>
      </c>
    </row>
    <row r="15" spans="1:17">
      <c r="A15">
        <v>2013</v>
      </c>
      <c r="B15" t="s">
        <v>19</v>
      </c>
      <c r="C15" s="1">
        <v>10140720</v>
      </c>
      <c r="D15" s="1">
        <v>94317904</v>
      </c>
      <c r="E15" s="1">
        <v>104458624</v>
      </c>
      <c r="F15">
        <f t="shared" si="0"/>
        <v>2013</v>
      </c>
      <c r="G15" t="s">
        <v>19</v>
      </c>
      <c r="H15" s="1">
        <v>643201440</v>
      </c>
      <c r="I15" s="1">
        <v>17661682231</v>
      </c>
      <c r="J15" s="1">
        <v>18304883671</v>
      </c>
      <c r="K15" s="1">
        <v>3936991782.4499998</v>
      </c>
      <c r="L15" s="1">
        <f>+H15+I15+K15</f>
        <v>22241875453.450001</v>
      </c>
      <c r="M15" s="1"/>
      <c r="N15" t="s">
        <v>19</v>
      </c>
      <c r="O15" s="2">
        <v>0.20393999999999998</v>
      </c>
      <c r="P15" s="2">
        <v>6.4860000000000001E-2</v>
      </c>
      <c r="Q15" s="2">
        <v>6.9747026756522015E-2</v>
      </c>
    </row>
    <row r="16" spans="1:17">
      <c r="N16" t="s">
        <v>3</v>
      </c>
      <c r="O16" s="2">
        <v>0.11033416666666666</v>
      </c>
      <c r="P16" s="2">
        <v>3.682333333333334E-2</v>
      </c>
      <c r="Q16" s="2">
        <v>7.3578749999999998E-2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showGridLines="0" topLeftCell="L1" workbookViewId="0">
      <selection activeCell="S6" sqref="S6:AE8"/>
    </sheetView>
  </sheetViews>
  <sheetFormatPr baseColWidth="10" defaultColWidth="11.375" defaultRowHeight="14.25"/>
  <cols>
    <col min="1" max="1" width="6.125" bestFit="1" customWidth="1"/>
    <col min="2" max="2" width="14.875" bestFit="1" customWidth="1"/>
    <col min="3" max="3" width="17.375" bestFit="1" customWidth="1"/>
    <col min="4" max="4" width="17.25" customWidth="1"/>
    <col min="5" max="5" width="17.375" bestFit="1" customWidth="1"/>
    <col min="6" max="6" width="17.25" bestFit="1" customWidth="1"/>
    <col min="7" max="7" width="16.625" bestFit="1" customWidth="1"/>
    <col min="8" max="8" width="19.125" bestFit="1" customWidth="1"/>
    <col min="9" max="9" width="16.375" bestFit="1" customWidth="1"/>
    <col min="10" max="10" width="13.75" bestFit="1" customWidth="1"/>
    <col min="11" max="11" width="11.625" bestFit="1" customWidth="1"/>
    <col min="12" max="12" width="38.375" bestFit="1" customWidth="1"/>
    <col min="13" max="13" width="14.375" customWidth="1"/>
    <col min="19" max="19" width="38" customWidth="1"/>
    <col min="20" max="30" width="7.875" customWidth="1"/>
    <col min="31" max="31" width="14.125" customWidth="1"/>
  </cols>
  <sheetData>
    <row r="1" spans="1:31" ht="15.75" thickBot="1">
      <c r="A1" s="24" t="s">
        <v>20</v>
      </c>
      <c r="B1" s="25"/>
      <c r="C1" s="25"/>
      <c r="D1" s="25"/>
      <c r="E1" s="10"/>
      <c r="F1" s="26" t="s">
        <v>21</v>
      </c>
      <c r="G1" s="27"/>
      <c r="H1" s="27"/>
      <c r="I1" s="3"/>
    </row>
    <row r="2" spans="1:31" ht="15.75" thickBot="1">
      <c r="A2" s="11" t="s">
        <v>22</v>
      </c>
      <c r="B2" s="12" t="s">
        <v>23</v>
      </c>
      <c r="C2" s="12" t="s">
        <v>24</v>
      </c>
      <c r="D2" s="12" t="s">
        <v>25</v>
      </c>
      <c r="E2" s="13" t="s">
        <v>3</v>
      </c>
      <c r="F2" s="14" t="s">
        <v>1</v>
      </c>
      <c r="G2" s="15" t="s">
        <v>26</v>
      </c>
      <c r="H2" s="15" t="s">
        <v>25</v>
      </c>
      <c r="I2" s="16" t="s">
        <v>3</v>
      </c>
      <c r="J2" s="17">
        <v>1000000</v>
      </c>
      <c r="K2" s="19" t="s">
        <v>27</v>
      </c>
      <c r="L2" s="20" t="s">
        <v>28</v>
      </c>
      <c r="M2" s="21" t="s">
        <v>29</v>
      </c>
    </row>
    <row r="3" spans="1:31" ht="15">
      <c r="A3" s="4">
        <v>2013</v>
      </c>
      <c r="B3" s="5">
        <v>643201440</v>
      </c>
      <c r="C3" s="5">
        <v>17661682231</v>
      </c>
      <c r="D3" s="5">
        <v>3936991782.4499998</v>
      </c>
      <c r="E3" s="6">
        <v>22241875453.450001</v>
      </c>
      <c r="F3" s="5">
        <v>16559813</v>
      </c>
      <c r="G3" s="5">
        <v>466857134</v>
      </c>
      <c r="H3" s="5">
        <v>106766295.41000001</v>
      </c>
      <c r="I3" s="6">
        <f>+F3+G3+H3</f>
        <v>590183242.40999997</v>
      </c>
      <c r="J3" s="18">
        <f>+I3/$J$2</f>
        <v>590.18324240999993</v>
      </c>
      <c r="K3" s="4">
        <v>2013</v>
      </c>
      <c r="L3" s="5">
        <f>+E3/$J$2</f>
        <v>22241.87545345</v>
      </c>
      <c r="M3" s="6">
        <v>590.18324240999993</v>
      </c>
    </row>
    <row r="4" spans="1:31" ht="15">
      <c r="A4" s="4">
        <v>2014</v>
      </c>
      <c r="B4" s="5">
        <v>19587685989</v>
      </c>
      <c r="C4" s="5">
        <v>283517680</v>
      </c>
      <c r="D4" s="5">
        <v>4385141049.6099997</v>
      </c>
      <c r="E4" s="6">
        <f t="shared" ref="E4:E14" si="0">+B4+C4+D4</f>
        <v>24256344718.610001</v>
      </c>
      <c r="F4" s="5">
        <v>79344880</v>
      </c>
      <c r="G4" s="5">
        <v>1500367195</v>
      </c>
      <c r="H4" s="5">
        <v>125152993.90999998</v>
      </c>
      <c r="I4" s="6">
        <f>+F4+G4+H4</f>
        <v>1704865068.9100001</v>
      </c>
      <c r="J4" s="18">
        <f t="shared" ref="J4:J14" si="1">+I4/$J$2</f>
        <v>1704.86506891</v>
      </c>
      <c r="K4" s="4">
        <v>2014</v>
      </c>
      <c r="L4" s="5">
        <f t="shared" ref="L4:L14" si="2">+E4/$J$2</f>
        <v>24256.344718610002</v>
      </c>
      <c r="M4" s="6">
        <v>1704.86506891</v>
      </c>
    </row>
    <row r="5" spans="1:31" ht="15.75" thickBot="1">
      <c r="A5" s="4">
        <v>2015</v>
      </c>
      <c r="B5" s="5">
        <v>21094200966</v>
      </c>
      <c r="C5" s="5">
        <v>2305069423</v>
      </c>
      <c r="D5" s="5">
        <v>2295430813.29</v>
      </c>
      <c r="E5" s="6">
        <f t="shared" si="0"/>
        <v>25694701202.290001</v>
      </c>
      <c r="F5" s="5">
        <v>19299215</v>
      </c>
      <c r="G5" s="5">
        <v>981719389</v>
      </c>
      <c r="H5" s="5">
        <v>142518638.20999998</v>
      </c>
      <c r="I5" s="6">
        <f>+F5+G5+H5</f>
        <v>1143537242.21</v>
      </c>
      <c r="J5" s="18">
        <f t="shared" si="1"/>
        <v>1143.5372422099999</v>
      </c>
      <c r="K5" s="4">
        <v>2015</v>
      </c>
      <c r="L5" s="5">
        <f t="shared" si="2"/>
        <v>25694.701202290002</v>
      </c>
      <c r="M5" s="6">
        <v>1143.5372422099999</v>
      </c>
    </row>
    <row r="6" spans="1:31" ht="18" customHeight="1" thickBot="1">
      <c r="A6" s="4">
        <v>2016</v>
      </c>
      <c r="B6" s="5">
        <v>22702197046</v>
      </c>
      <c r="C6" s="5">
        <v>1010015000</v>
      </c>
      <c r="D6" s="5">
        <v>5225274054.8500004</v>
      </c>
      <c r="E6" s="6">
        <f t="shared" si="0"/>
        <v>28937486100.849998</v>
      </c>
      <c r="F6" s="5">
        <v>142679032</v>
      </c>
      <c r="G6" s="5">
        <v>2501996118</v>
      </c>
      <c r="H6" s="5">
        <v>114241154.08</v>
      </c>
      <c r="I6" s="6">
        <f t="shared" ref="I6" si="3">+F6+G6+H6</f>
        <v>2758916304.0799999</v>
      </c>
      <c r="J6" s="18">
        <f t="shared" si="1"/>
        <v>2758.9163040799999</v>
      </c>
      <c r="K6" s="4">
        <v>2016</v>
      </c>
      <c r="L6" s="5">
        <f t="shared" si="2"/>
        <v>28937.486100849997</v>
      </c>
      <c r="M6" s="6">
        <v>2758.9163040799999</v>
      </c>
      <c r="S6" s="19" t="s">
        <v>27</v>
      </c>
      <c r="T6" s="20">
        <v>2013</v>
      </c>
      <c r="U6" s="20">
        <v>2014</v>
      </c>
      <c r="V6" s="20">
        <v>2015</v>
      </c>
      <c r="W6" s="20">
        <v>2016</v>
      </c>
      <c r="X6" s="20">
        <v>2017</v>
      </c>
      <c r="Y6" s="20">
        <v>2018</v>
      </c>
      <c r="Z6" s="20">
        <v>2019</v>
      </c>
      <c r="AA6" s="20">
        <v>2020</v>
      </c>
      <c r="AB6" s="20">
        <v>2021</v>
      </c>
      <c r="AC6" s="20">
        <v>2022</v>
      </c>
      <c r="AD6" s="20">
        <v>2023</v>
      </c>
      <c r="AE6" s="21" t="s">
        <v>30</v>
      </c>
    </row>
    <row r="7" spans="1:31" ht="15">
      <c r="A7" s="4">
        <v>2017</v>
      </c>
      <c r="B7" s="5">
        <v>24201371536</v>
      </c>
      <c r="C7" s="5">
        <v>3787085000</v>
      </c>
      <c r="D7" s="5">
        <v>2743880041.0900002</v>
      </c>
      <c r="E7" s="6">
        <f t="shared" si="0"/>
        <v>30732336577.09</v>
      </c>
      <c r="F7" s="5">
        <v>160630793</v>
      </c>
      <c r="G7" s="5">
        <v>2227174520</v>
      </c>
      <c r="H7" s="5">
        <v>170721916.03</v>
      </c>
      <c r="I7" s="6">
        <f t="shared" ref="I7:I12" si="4">+F7+G7+H7</f>
        <v>2558527229.0300002</v>
      </c>
      <c r="J7" s="18">
        <f t="shared" si="1"/>
        <v>2558.5272290300004</v>
      </c>
      <c r="K7" s="4">
        <v>2017</v>
      </c>
      <c r="L7" s="5">
        <f t="shared" si="2"/>
        <v>30732.336577090002</v>
      </c>
      <c r="M7" s="6">
        <v>2558.5272290300004</v>
      </c>
      <c r="S7" s="4" t="s">
        <v>31</v>
      </c>
      <c r="T7" s="5">
        <v>22241.87545345</v>
      </c>
      <c r="U7" s="5">
        <v>24256.344718610002</v>
      </c>
      <c r="V7" s="5">
        <v>25694.701202290002</v>
      </c>
      <c r="W7" s="5">
        <v>28937.486100849997</v>
      </c>
      <c r="X7" s="5">
        <v>30732.336577090002</v>
      </c>
      <c r="Y7" s="5">
        <v>27740.163567619999</v>
      </c>
      <c r="Z7" s="5">
        <v>32516.321069080001</v>
      </c>
      <c r="AA7" s="5">
        <v>32684.64046586</v>
      </c>
      <c r="AB7" s="5">
        <v>32064.353975999999</v>
      </c>
      <c r="AC7" s="5">
        <v>34985.429032620006</v>
      </c>
      <c r="AD7" s="5">
        <v>47093.038864019996</v>
      </c>
      <c r="AE7" s="6">
        <v>39672.215347999998</v>
      </c>
    </row>
    <row r="8" spans="1:31" ht="15.75" thickBot="1">
      <c r="A8" s="4">
        <v>2018</v>
      </c>
      <c r="B8" s="5">
        <v>23545387070</v>
      </c>
      <c r="C8" s="5">
        <v>664370881</v>
      </c>
      <c r="D8" s="5">
        <v>3530405616.6199999</v>
      </c>
      <c r="E8" s="6">
        <f t="shared" si="0"/>
        <v>27740163567.619999</v>
      </c>
      <c r="F8" s="5">
        <v>140779835</v>
      </c>
      <c r="G8" s="5">
        <v>1373136853</v>
      </c>
      <c r="H8" s="5">
        <v>83474859.659999996</v>
      </c>
      <c r="I8" s="6">
        <f t="shared" si="4"/>
        <v>1597391547.6600001</v>
      </c>
      <c r="J8" s="18">
        <f t="shared" si="1"/>
        <v>1597.39154766</v>
      </c>
      <c r="K8" s="4">
        <v>2018</v>
      </c>
      <c r="L8" s="5">
        <f t="shared" si="2"/>
        <v>27740.163567619999</v>
      </c>
      <c r="M8" s="6">
        <v>1597.39154766</v>
      </c>
      <c r="S8" s="7" t="s">
        <v>29</v>
      </c>
      <c r="T8" s="8">
        <v>590.18324240999993</v>
      </c>
      <c r="U8" s="8">
        <v>1704.86506891</v>
      </c>
      <c r="V8" s="8">
        <v>1143.5372422099999</v>
      </c>
      <c r="W8" s="8">
        <v>2758.9163040799999</v>
      </c>
      <c r="X8" s="8">
        <v>2558.5272290300004</v>
      </c>
      <c r="Y8" s="8">
        <v>1597.39154766</v>
      </c>
      <c r="Z8" s="8">
        <v>2381.0673139421506</v>
      </c>
      <c r="AA8" s="8">
        <v>2739.8805444887985</v>
      </c>
      <c r="AB8" s="8">
        <v>-738.41204027302956</v>
      </c>
      <c r="AC8" s="8">
        <v>-896.94712714999912</v>
      </c>
      <c r="AD8" s="8">
        <v>7629.1506988600004</v>
      </c>
      <c r="AE8" s="9">
        <v>3171.4663621</v>
      </c>
    </row>
    <row r="9" spans="1:31" ht="15">
      <c r="A9" s="4">
        <v>2019</v>
      </c>
      <c r="B9" s="5">
        <v>25942735469</v>
      </c>
      <c r="C9" s="5">
        <v>2645180000</v>
      </c>
      <c r="D9" s="5">
        <v>3928405600.0799999</v>
      </c>
      <c r="E9" s="6">
        <f t="shared" si="0"/>
        <v>32516321069.080002</v>
      </c>
      <c r="F9" s="5">
        <v>153868112.00999999</v>
      </c>
      <c r="G9" s="5">
        <v>2157417417.2821503</v>
      </c>
      <c r="H9" s="5">
        <v>69781784.649999991</v>
      </c>
      <c r="I9" s="6">
        <f t="shared" si="4"/>
        <v>2381067313.9421506</v>
      </c>
      <c r="J9" s="18">
        <f t="shared" si="1"/>
        <v>2381.0673139421506</v>
      </c>
      <c r="K9" s="4">
        <v>2019</v>
      </c>
      <c r="L9" s="5">
        <f t="shared" si="2"/>
        <v>32516.321069080001</v>
      </c>
      <c r="M9" s="6">
        <v>2381.0673139421506</v>
      </c>
      <c r="T9" s="2">
        <f t="shared" ref="T9:AD9" si="5">+T8/T7</f>
        <v>2.6534778672113055E-2</v>
      </c>
      <c r="U9" s="2">
        <f t="shared" si="5"/>
        <v>7.0285324878401403E-2</v>
      </c>
      <c r="V9" s="2">
        <f t="shared" si="5"/>
        <v>4.4504788485654152E-2</v>
      </c>
      <c r="W9" s="2">
        <f t="shared" si="5"/>
        <v>9.5340566021004866E-2</v>
      </c>
      <c r="X9" s="2">
        <f t="shared" si="5"/>
        <v>8.3251959141216178E-2</v>
      </c>
      <c r="Y9" s="2">
        <f t="shared" si="5"/>
        <v>5.758407097226248E-2</v>
      </c>
      <c r="Z9" s="2">
        <f t="shared" si="5"/>
        <v>7.3226836113582494E-2</v>
      </c>
      <c r="AA9" s="2">
        <f t="shared" si="5"/>
        <v>8.3827770642013896E-2</v>
      </c>
      <c r="AB9" s="2">
        <f t="shared" si="5"/>
        <v>-2.30290633900102E-2</v>
      </c>
      <c r="AC9" s="2">
        <f t="shared" si="5"/>
        <v>-2.5637734106781884E-2</v>
      </c>
      <c r="AD9" s="2">
        <f t="shared" si="5"/>
        <v>0.16200166485091327</v>
      </c>
      <c r="AE9" s="2">
        <f>+AE8/AE7</f>
        <v>7.9941751028528935E-2</v>
      </c>
    </row>
    <row r="10" spans="1:31" ht="15">
      <c r="A10" s="4">
        <v>2020</v>
      </c>
      <c r="B10" s="5">
        <v>26607638947</v>
      </c>
      <c r="C10" s="5">
        <v>2235930000</v>
      </c>
      <c r="D10" s="5">
        <v>3841071518.8600001</v>
      </c>
      <c r="E10" s="6">
        <f t="shared" si="0"/>
        <v>32684640465.860001</v>
      </c>
      <c r="F10" s="5">
        <v>190593420</v>
      </c>
      <c r="G10" s="5">
        <v>2470311526.2787986</v>
      </c>
      <c r="H10" s="5">
        <v>78975598.210000008</v>
      </c>
      <c r="I10" s="6">
        <f t="shared" si="4"/>
        <v>2739880544.4887986</v>
      </c>
      <c r="J10" s="18">
        <f t="shared" si="1"/>
        <v>2739.8805444887985</v>
      </c>
      <c r="K10" s="4">
        <v>2020</v>
      </c>
      <c r="L10" s="5">
        <f t="shared" si="2"/>
        <v>32684.64046586</v>
      </c>
      <c r="M10" s="6">
        <v>2739.8805444887985</v>
      </c>
    </row>
    <row r="11" spans="1:31" ht="15">
      <c r="A11" s="4">
        <v>2021</v>
      </c>
      <c r="B11" s="5">
        <v>25224779558</v>
      </c>
      <c r="C11" s="5">
        <v>1904310000</v>
      </c>
      <c r="D11" s="5">
        <v>4935264418</v>
      </c>
      <c r="E11" s="6">
        <f t="shared" si="0"/>
        <v>32064353976</v>
      </c>
      <c r="F11" s="5">
        <v>-187135111</v>
      </c>
      <c r="G11" s="5">
        <v>-563841466.81302953</v>
      </c>
      <c r="H11" s="5">
        <v>12564537.539999999</v>
      </c>
      <c r="I11" s="6">
        <f t="shared" si="4"/>
        <v>-738412040.27302957</v>
      </c>
      <c r="J11" s="18">
        <f t="shared" si="1"/>
        <v>-738.41204027302956</v>
      </c>
      <c r="K11" s="4">
        <v>2021</v>
      </c>
      <c r="L11" s="5">
        <f t="shared" si="2"/>
        <v>32064.353975999999</v>
      </c>
      <c r="M11" s="6">
        <v>-738.41204027302956</v>
      </c>
    </row>
    <row r="12" spans="1:31" ht="15">
      <c r="A12" s="4">
        <v>2022</v>
      </c>
      <c r="B12" s="5">
        <v>23985142839</v>
      </c>
      <c r="C12" s="5">
        <v>6585072520</v>
      </c>
      <c r="D12" s="5">
        <v>4415213673.6199999</v>
      </c>
      <c r="E12" s="6">
        <f t="shared" si="0"/>
        <v>34985429032.620003</v>
      </c>
      <c r="F12" s="5">
        <v>149367008.10000014</v>
      </c>
      <c r="G12" s="5">
        <v>-1239636718.9699993</v>
      </c>
      <c r="H12" s="5">
        <v>193322583.72</v>
      </c>
      <c r="I12" s="6">
        <f t="shared" si="4"/>
        <v>-896947127.14999914</v>
      </c>
      <c r="J12" s="18">
        <f t="shared" si="1"/>
        <v>-896.94712714999912</v>
      </c>
      <c r="K12" s="4">
        <v>2022</v>
      </c>
      <c r="L12" s="5">
        <f t="shared" si="2"/>
        <v>34985.429032620006</v>
      </c>
      <c r="M12" s="6">
        <v>-896.94712714999912</v>
      </c>
    </row>
    <row r="13" spans="1:31" ht="15.75" thickBot="1">
      <c r="A13" s="4">
        <v>2023</v>
      </c>
      <c r="B13" s="5">
        <v>28637679</v>
      </c>
      <c r="C13" s="5">
        <v>42997616317</v>
      </c>
      <c r="D13" s="5">
        <v>4066784868.02</v>
      </c>
      <c r="E13" s="6">
        <f t="shared" si="0"/>
        <v>47093038864.019997</v>
      </c>
      <c r="F13" s="5">
        <v>4059484114.2199998</v>
      </c>
      <c r="G13" s="5">
        <v>3004383451.7200003</v>
      </c>
      <c r="H13" s="5">
        <v>565283132.91999996</v>
      </c>
      <c r="I13" s="6">
        <f>+F13+G13+H13</f>
        <v>7629150698.8600006</v>
      </c>
      <c r="J13" s="18">
        <f>+I13/$J$2</f>
        <v>7629.1506988600004</v>
      </c>
      <c r="K13" s="4">
        <v>2023</v>
      </c>
      <c r="L13" s="5">
        <f t="shared" si="2"/>
        <v>47093.038864019996</v>
      </c>
      <c r="M13" s="6">
        <v>7629.1506988600004</v>
      </c>
    </row>
    <row r="14" spans="1:31" ht="15.75" thickBot="1">
      <c r="A14" s="7" t="s">
        <v>32</v>
      </c>
      <c r="B14" s="8">
        <v>0</v>
      </c>
      <c r="C14" s="8">
        <v>37395362979</v>
      </c>
      <c r="D14" s="8">
        <v>2276852369</v>
      </c>
      <c r="E14" s="9">
        <f t="shared" si="0"/>
        <v>39672215348</v>
      </c>
      <c r="F14" s="8">
        <v>2964126142.25</v>
      </c>
      <c r="G14" s="8">
        <v>11501.790000002831</v>
      </c>
      <c r="H14" s="8">
        <v>207328718.06</v>
      </c>
      <c r="I14" s="9">
        <f>+F14+G14+H14</f>
        <v>3171466362.0999999</v>
      </c>
      <c r="J14" s="18">
        <f t="shared" si="1"/>
        <v>3171.4663621</v>
      </c>
      <c r="K14" s="19" t="s">
        <v>30</v>
      </c>
      <c r="L14" s="22">
        <f t="shared" si="2"/>
        <v>39672.215347999998</v>
      </c>
      <c r="M14" s="23">
        <v>3171.4663621</v>
      </c>
    </row>
    <row r="37" spans="10:22">
      <c r="J37" t="s">
        <v>27</v>
      </c>
      <c r="K37">
        <v>2013</v>
      </c>
      <c r="L37">
        <v>2014</v>
      </c>
      <c r="M37">
        <v>2015</v>
      </c>
      <c r="N37">
        <v>2016</v>
      </c>
      <c r="O37">
        <v>2017</v>
      </c>
      <c r="P37">
        <v>2018</v>
      </c>
      <c r="Q37">
        <v>2019</v>
      </c>
      <c r="R37">
        <v>2020</v>
      </c>
      <c r="S37">
        <v>2021</v>
      </c>
      <c r="T37">
        <v>2022</v>
      </c>
      <c r="U37">
        <v>2023</v>
      </c>
      <c r="V37" t="s">
        <v>30</v>
      </c>
    </row>
    <row r="38" spans="10:22">
      <c r="J38" t="s">
        <v>28</v>
      </c>
      <c r="K38">
        <v>22241.87545345</v>
      </c>
      <c r="L38">
        <v>24256.344718610002</v>
      </c>
      <c r="M38">
        <v>25694.701202290002</v>
      </c>
      <c r="N38">
        <v>28937.486100849997</v>
      </c>
      <c r="O38">
        <v>30732.336577090002</v>
      </c>
      <c r="P38">
        <v>27740.163567619999</v>
      </c>
      <c r="Q38">
        <v>32516.321069080001</v>
      </c>
      <c r="R38">
        <v>32684.64046586</v>
      </c>
      <c r="S38">
        <v>32064.353975999999</v>
      </c>
      <c r="T38">
        <v>34985.429032620006</v>
      </c>
      <c r="U38">
        <v>47093.038864019996</v>
      </c>
      <c r="V38">
        <v>39672.215347999998</v>
      </c>
    </row>
    <row r="39" spans="10:22">
      <c r="J39" t="s">
        <v>29</v>
      </c>
      <c r="K39">
        <v>590.18324240999993</v>
      </c>
      <c r="L39">
        <v>1704.86506891</v>
      </c>
      <c r="M39">
        <v>1143.5372422099999</v>
      </c>
      <c r="N39">
        <v>2758.9163040799999</v>
      </c>
      <c r="O39">
        <v>2558.5272290300004</v>
      </c>
      <c r="P39">
        <v>1597.39154766</v>
      </c>
      <c r="Q39">
        <v>2381.0673139421506</v>
      </c>
      <c r="R39">
        <v>2739.8805444887985</v>
      </c>
      <c r="S39">
        <v>-738.41204027302956</v>
      </c>
      <c r="T39">
        <v>-896.94712714999912</v>
      </c>
      <c r="U39">
        <v>7629.1506988600004</v>
      </c>
      <c r="V39">
        <v>3171.4663621</v>
      </c>
    </row>
  </sheetData>
  <mergeCells count="2">
    <mergeCell ref="A1:D1"/>
    <mergeCell ref="F1:H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showGridLines="0" tabSelected="1" workbookViewId="0">
      <selection activeCell="C7" sqref="C7"/>
    </sheetView>
  </sheetViews>
  <sheetFormatPr baseColWidth="10" defaultColWidth="11.375" defaultRowHeight="14.25"/>
  <cols>
    <col min="1" max="1" width="32.125" bestFit="1" customWidth="1"/>
    <col min="13" max="13" width="11.625" bestFit="1" customWidth="1"/>
  </cols>
  <sheetData>
    <row r="1" spans="1:13" ht="15.75" thickBot="1">
      <c r="A1" s="19" t="s">
        <v>27</v>
      </c>
      <c r="B1" s="20">
        <v>2013</v>
      </c>
      <c r="C1" s="20">
        <v>2014</v>
      </c>
      <c r="D1" s="20">
        <v>2015</v>
      </c>
      <c r="E1" s="20">
        <v>2016</v>
      </c>
      <c r="F1" s="20">
        <v>2017</v>
      </c>
      <c r="G1" s="20">
        <v>2018</v>
      </c>
      <c r="H1" s="20">
        <v>2019</v>
      </c>
      <c r="I1" s="20">
        <v>2020</v>
      </c>
      <c r="J1" s="20">
        <v>2021</v>
      </c>
      <c r="K1" s="20">
        <v>2022</v>
      </c>
      <c r="L1" s="20">
        <v>2023</v>
      </c>
      <c r="M1" s="21" t="s">
        <v>30</v>
      </c>
    </row>
    <row r="2" spans="1:13" ht="15">
      <c r="A2" s="4" t="s">
        <v>31</v>
      </c>
      <c r="B2" s="5">
        <v>22241.87545345</v>
      </c>
      <c r="C2" s="5">
        <v>24256.344718610002</v>
      </c>
      <c r="D2" s="5">
        <v>25694.701202290002</v>
      </c>
      <c r="E2" s="5">
        <v>28937.486100849997</v>
      </c>
      <c r="F2" s="5">
        <v>30732.336577090002</v>
      </c>
      <c r="G2" s="5">
        <v>27740.163567619999</v>
      </c>
      <c r="H2" s="5">
        <v>32516.321069080001</v>
      </c>
      <c r="I2" s="5">
        <v>32684.64046586</v>
      </c>
      <c r="J2" s="5">
        <v>32064.353975999999</v>
      </c>
      <c r="K2" s="5">
        <v>34985.429032620006</v>
      </c>
      <c r="L2" s="5">
        <v>47093.038864019996</v>
      </c>
      <c r="M2" s="6">
        <v>39672.215347999998</v>
      </c>
    </row>
    <row r="3" spans="1:13" ht="15.75" thickBot="1">
      <c r="A3" s="7" t="s">
        <v>29</v>
      </c>
      <c r="B3" s="8">
        <v>590.18324240999993</v>
      </c>
      <c r="C3" s="8">
        <v>1704.86506891</v>
      </c>
      <c r="D3" s="8">
        <v>1143.5372422099999</v>
      </c>
      <c r="E3" s="8">
        <v>2758.9163040799999</v>
      </c>
      <c r="F3" s="8">
        <v>2558.5272290300004</v>
      </c>
      <c r="G3" s="8">
        <v>1597.39154766</v>
      </c>
      <c r="H3" s="8">
        <v>2381.0673139421506</v>
      </c>
      <c r="I3" s="8">
        <v>2739.8805444887985</v>
      </c>
      <c r="J3" s="8">
        <v>-738.41204027302956</v>
      </c>
      <c r="K3" s="8">
        <v>-896.94712714999912</v>
      </c>
      <c r="L3" s="8">
        <v>7629.1506988600004</v>
      </c>
      <c r="M3" s="9">
        <v>3171.4663621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Props1.xml><?xml version="1.0" encoding="utf-8"?>
<ds:datastoreItem xmlns:ds="http://schemas.openxmlformats.org/officeDocument/2006/customXml" ds:itemID="{60E75C79-F57F-4B36-B3D4-BB1FA1950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925AA9-FA33-4B66-916B-C5B1E2BE5B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BC89DD-8425-45A6-B2D1-60613A606A03}">
  <ds:schemaRefs>
    <ds:schemaRef ds:uri="http://schemas.microsoft.com/office/2006/documentManagement/types"/>
    <ds:schemaRef ds:uri="http://schemas.microsoft.com/office/infopath/2007/PartnerControls"/>
    <ds:schemaRef ds:uri="a6c0351b-822b-4316-85b8-cafaff84f70b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ec7a252a-b81a-4ec0-b412-96c8cc337025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Historico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Brayan Ricardo Fonseca Pulido</dc:creator>
  <cp:keywords/>
  <dc:description/>
  <cp:lastModifiedBy>Janeth Rocío Castañeda Micán</cp:lastModifiedBy>
  <cp:revision/>
  <dcterms:created xsi:type="dcterms:W3CDTF">2024-10-24T16:18:35Z</dcterms:created>
  <dcterms:modified xsi:type="dcterms:W3CDTF">2024-11-06T21:21:33Z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