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hidePivotFieldList="1" defaultThemeVersion="166925"/>
  <mc:AlternateContent xmlns:mc="http://schemas.openxmlformats.org/markup-compatibility/2006">
    <mc:Choice Requires="x15">
      <x15ac:absPath xmlns:x15ac="http://schemas.microsoft.com/office/spreadsheetml/2010/11/ac" url="C:\Users\sergi\Downloads\"/>
    </mc:Choice>
  </mc:AlternateContent>
  <xr:revisionPtr revIDLastSave="0" documentId="13_ncr:1_{9198AA98-7665-499E-91CE-C452DF151A01}" xr6:coauthVersionLast="47" xr6:coauthVersionMax="47" xr10:uidLastSave="{00000000-0000-0000-0000-000000000000}"/>
  <bookViews>
    <workbookView xWindow="-120" yWindow="-120" windowWidth="20730" windowHeight="11040" xr2:uid="{00000000-000D-0000-FFFF-FFFF00000000}"/>
  </bookViews>
  <sheets>
    <sheet name="Viables" sheetId="2" r:id="rId1"/>
    <sheet name="TablaViables" sheetId="4" r:id="rId2"/>
    <sheet name="ConceptosComitéEmitidos" sheetId="5" r:id="rId3"/>
    <sheet name="TablaConceptos" sheetId="6" r:id="rId4"/>
  </sheets>
  <definedNames>
    <definedName name="_xlnm._FilterDatabase" localSheetId="2" hidden="1">ConceptosComitéEmitidos!$A$1:$G$177</definedName>
    <definedName name="_xlnm._FilterDatabase" localSheetId="1" hidden="1">TablaViables!$G$3:$K$34</definedName>
    <definedName name="_xlnm._FilterDatabase" localSheetId="0" hidden="1">Viables!$A$1:$O$130</definedName>
  </definedNames>
  <calcPr calcId="191028"/>
  <pivotCaches>
    <pivotCache cacheId="5" r:id="rId5"/>
    <pivotCache cacheId="13" r:id="rId6"/>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0" i="4" l="1"/>
  <c r="H30" i="4"/>
  <c r="I30" i="4"/>
  <c r="J30" i="4"/>
  <c r="K30" i="4"/>
  <c r="G31" i="4"/>
  <c r="H31" i="4"/>
  <c r="I31" i="4"/>
  <c r="J31" i="4"/>
  <c r="K31" i="4"/>
  <c r="G32" i="4"/>
  <c r="H32" i="4"/>
  <c r="I32" i="4"/>
  <c r="J32" i="4"/>
  <c r="K32" i="4"/>
  <c r="G33" i="4"/>
  <c r="H33" i="4"/>
  <c r="I33" i="4"/>
  <c r="J33" i="4"/>
  <c r="K33" i="4"/>
  <c r="J34" i="4" s="1"/>
  <c r="J133" i="2"/>
  <c r="L133" i="2"/>
  <c r="N117" i="2"/>
  <c r="N60" i="2"/>
  <c r="N126" i="2"/>
  <c r="N59" i="2"/>
  <c r="M102" i="2"/>
  <c r="M71" i="2"/>
  <c r="M11" i="2"/>
  <c r="M12" i="2"/>
  <c r="M44" i="2"/>
  <c r="M72" i="2"/>
  <c r="M73" i="2"/>
  <c r="M75" i="2"/>
  <c r="M76" i="2"/>
  <c r="M77" i="2"/>
  <c r="M78" i="2"/>
  <c r="M79" i="2"/>
  <c r="M80" i="2"/>
  <c r="M101" i="2"/>
  <c r="M10" i="2"/>
  <c r="N67" i="2"/>
  <c r="I5" i="4"/>
  <c r="J5" i="4"/>
  <c r="K5" i="4"/>
  <c r="I6" i="4"/>
  <c r="J6" i="4"/>
  <c r="K6" i="4"/>
  <c r="I7" i="4"/>
  <c r="J7" i="4"/>
  <c r="K7" i="4"/>
  <c r="I8" i="4"/>
  <c r="J8" i="4"/>
  <c r="K8" i="4"/>
  <c r="I9" i="4"/>
  <c r="J9" i="4"/>
  <c r="K9" i="4"/>
  <c r="I10" i="4"/>
  <c r="J10" i="4"/>
  <c r="K10" i="4"/>
  <c r="I11" i="4"/>
  <c r="J11" i="4"/>
  <c r="K11" i="4"/>
  <c r="I12" i="4"/>
  <c r="J12" i="4"/>
  <c r="K12" i="4"/>
  <c r="I13" i="4"/>
  <c r="J13" i="4"/>
  <c r="K13" i="4"/>
  <c r="I14" i="4"/>
  <c r="J14" i="4"/>
  <c r="K14" i="4"/>
  <c r="I15" i="4"/>
  <c r="J15" i="4"/>
  <c r="K15" i="4"/>
  <c r="I16" i="4"/>
  <c r="J16" i="4"/>
  <c r="K16" i="4"/>
  <c r="I17" i="4"/>
  <c r="J17" i="4"/>
  <c r="K17" i="4"/>
  <c r="I18" i="4"/>
  <c r="J18" i="4"/>
  <c r="K18" i="4"/>
  <c r="I19" i="4"/>
  <c r="J19" i="4"/>
  <c r="K19" i="4"/>
  <c r="I20" i="4"/>
  <c r="J20" i="4"/>
  <c r="K20" i="4"/>
  <c r="I21" i="4"/>
  <c r="J21" i="4"/>
  <c r="K21" i="4"/>
  <c r="I22" i="4"/>
  <c r="J22" i="4"/>
  <c r="K22" i="4"/>
  <c r="I23" i="4"/>
  <c r="J23" i="4"/>
  <c r="K23" i="4"/>
  <c r="I24" i="4"/>
  <c r="J24" i="4"/>
  <c r="K24" i="4"/>
  <c r="I25" i="4"/>
  <c r="J25" i="4"/>
  <c r="K25" i="4"/>
  <c r="I26" i="4"/>
  <c r="J26" i="4"/>
  <c r="K26" i="4"/>
  <c r="I27" i="4"/>
  <c r="J27" i="4"/>
  <c r="K27" i="4"/>
  <c r="I28" i="4"/>
  <c r="J28" i="4"/>
  <c r="K28" i="4"/>
  <c r="I29" i="4"/>
  <c r="J29" i="4"/>
  <c r="K29" i="4"/>
  <c r="J4" i="4"/>
  <c r="K4" i="4"/>
  <c r="I4" i="4"/>
  <c r="H4" i="4"/>
  <c r="H5" i="4"/>
  <c r="H6" i="4"/>
  <c r="H7" i="4"/>
  <c r="H8" i="4"/>
  <c r="H9" i="4"/>
  <c r="H10" i="4"/>
  <c r="H11" i="4"/>
  <c r="H12" i="4"/>
  <c r="H13" i="4"/>
  <c r="H14" i="4"/>
  <c r="H15" i="4"/>
  <c r="H16" i="4"/>
  <c r="H17" i="4"/>
  <c r="H18" i="4"/>
  <c r="H19" i="4"/>
  <c r="H20" i="4"/>
  <c r="H21" i="4"/>
  <c r="H22" i="4"/>
  <c r="H23" i="4"/>
  <c r="H24" i="4"/>
  <c r="H25" i="4"/>
  <c r="H26" i="4"/>
  <c r="H27" i="4"/>
  <c r="H28" i="4"/>
  <c r="H29" i="4"/>
  <c r="G15" i="4"/>
  <c r="G16" i="4"/>
  <c r="G17" i="4"/>
  <c r="G18" i="4"/>
  <c r="G19" i="4"/>
  <c r="G20" i="4"/>
  <c r="G21" i="4"/>
  <c r="G22" i="4"/>
  <c r="G23" i="4"/>
  <c r="G24" i="4"/>
  <c r="G25" i="4"/>
  <c r="G26" i="4"/>
  <c r="G27" i="4"/>
  <c r="G28" i="4"/>
  <c r="G29" i="4"/>
  <c r="G5" i="4"/>
  <c r="G6" i="4"/>
  <c r="G7" i="4"/>
  <c r="G8" i="4"/>
  <c r="G9" i="4"/>
  <c r="G10" i="4"/>
  <c r="G11" i="4"/>
  <c r="G12" i="4"/>
  <c r="G13" i="4"/>
  <c r="G14" i="4"/>
  <c r="G4" i="4"/>
  <c r="I34" i="4" l="1"/>
  <c r="N133" i="2"/>
  <c r="K34" i="4"/>
  <c r="M133" i="2"/>
</calcChain>
</file>

<file path=xl/sharedStrings.xml><?xml version="1.0" encoding="utf-8"?>
<sst xmlns="http://schemas.openxmlformats.org/spreadsheetml/2006/main" count="2192" uniqueCount="832">
  <si>
    <t>Código Proyecto</t>
  </si>
  <si>
    <t>Departamento</t>
  </si>
  <si>
    <t>Municipio(s)</t>
  </si>
  <si>
    <t>Categoria(s)</t>
  </si>
  <si>
    <t>PDET</t>
  </si>
  <si>
    <t>Destino</t>
  </si>
  <si>
    <t>Nombre del Proyecto</t>
  </si>
  <si>
    <t>Origen Recursos</t>
  </si>
  <si>
    <t>Detalle Recurso</t>
  </si>
  <si>
    <t>Estado Evaluación Actual</t>
  </si>
  <si>
    <t>Estado Seguimiento Actual</t>
  </si>
  <si>
    <t>Aportes Nación</t>
  </si>
  <si>
    <t>Aportes Contrapartida</t>
  </si>
  <si>
    <t>Valor Proyecto</t>
  </si>
  <si>
    <t>Fecha del Comité</t>
  </si>
  <si>
    <t>1-2023-37</t>
  </si>
  <si>
    <t>AMAZONAS</t>
  </si>
  <si>
    <t>Leticia(AMA)</t>
  </si>
  <si>
    <t>No</t>
  </si>
  <si>
    <t>Acueducto/Urbana</t>
  </si>
  <si>
    <t>CONSTRUCCIÓN DE SISTEMAS DE ABASTECIMIENTO DE AGUA POTABLE MEDIANTE EL APROVECHAMIENTO DE LAS AGUAS LLUVIAS (SCALL) EN LAS COMUNIDADES DE SANTA SOFÍA Y NUEVO JARDÍN, MUNICIPIO DE LETICIA EN AMAZONAS</t>
  </si>
  <si>
    <t>PGN</t>
  </si>
  <si>
    <t>PGN 2023</t>
  </si>
  <si>
    <t>Viable</t>
  </si>
  <si>
    <t>Por Iniciar Contratación</t>
  </si>
  <si>
    <t>2-2020-353</t>
  </si>
  <si>
    <t>ANTIOQUIA</t>
  </si>
  <si>
    <t>Entrerríos(ANT)</t>
  </si>
  <si>
    <t>OPTIMIZACIÓN DEL ACUEDUCTO URBANO EN EL MUNICIPIO DE ENTRERRÍOS-ANTIOQUIA</t>
  </si>
  <si>
    <t>PGN 2023: $15,598,600,272
SGP Departamento: $1,659,000,000
SGP Municipio: $449,000,000
Recursos Propio Municipio: $551,000,000</t>
  </si>
  <si>
    <t>1-2021-168</t>
  </si>
  <si>
    <t>Fredonia(ANT)</t>
  </si>
  <si>
    <t>Acueducto/Urbana, Alcantarillado/Urbana</t>
  </si>
  <si>
    <t>CONSTRUCCIÓN DEL COLECTOR PLUVIAL Y REDES DE ACUEDUCTO CALLE CUBA, EMISOR Y PLANTA DE TRATAMIENTO DE AGUAS RESIDUALES DOMÉSTICAS EN EL SECTOR 13 DE JUNIO, ZONA URBANA DEL MUNICIPIO DE FREDONIA</t>
  </si>
  <si>
    <t>1-2021-104</t>
  </si>
  <si>
    <t>Montebello(ANT)</t>
  </si>
  <si>
    <t>Alcantarillado/Urbana</t>
  </si>
  <si>
    <t>CONSTRUCCIÓN UNIDADES SANITARIAS DEL MUNICIPIO DE MONTEBELLO-ANTIOQUIA</t>
  </si>
  <si>
    <t>En Contratación</t>
  </si>
  <si>
    <t>1-2022-9</t>
  </si>
  <si>
    <t>Yarumal(ANT)</t>
  </si>
  <si>
    <t>CONSTRUCCIÓN DE LA LÍNEA DE ADUCCIÓN SANTA JUANA DEL ACUEDUCTO DEL MUNICIPIO DE YARUMAL – ANTIOQUIA</t>
  </si>
  <si>
    <t>PGN 2022</t>
  </si>
  <si>
    <t>1-2021-313</t>
  </si>
  <si>
    <t>ATLANTICO</t>
  </si>
  <si>
    <t>Candelaria(ATL)</t>
  </si>
  <si>
    <t>Acueducto/Rural</t>
  </si>
  <si>
    <t>CONSTRUCCIÓN ALCANTARILLADO SANITARIO DEL CORREGIMIENTO DE LEÑA MUNICIPIO DE CANDELARIA-ATLÁNTICO</t>
  </si>
  <si>
    <t>1-2016-363</t>
  </si>
  <si>
    <t>Juan De Acosta(ATL)</t>
  </si>
  <si>
    <t>Alcantarillado/Rural</t>
  </si>
  <si>
    <t xml:space="preserve">CONSTRUCCIÓN SISTEMA DE ALCANTARILLADO EN EL CORREGIMIENTO DE VAIVEN, MUNICIPIO DE JUAN DE ACOSTA - ATLÁNTICO JUAN DE ACOSTA </t>
  </si>
  <si>
    <t>1-2021-59</t>
  </si>
  <si>
    <t>Ponedera(ATL)</t>
  </si>
  <si>
    <t>CONSTRUCCIÓN DEL SISTEMA DE ALCANTARILLADO, SANITARIO Y TRATAMIENTO DE AGUAS RESIDUALES PARA EL CORREGIMIENTO DE PUERTO GIRALDO EN EL MUNICIPIO DE PONEDERA DEPARTAMENTO DEL ATLÁNTICO</t>
  </si>
  <si>
    <t>PGN 2023 $14.940.511.991
SGP Departamento: $1.627.506.753</t>
  </si>
  <si>
    <t>1-2021-267</t>
  </si>
  <si>
    <t>Soledad(ATL)</t>
  </si>
  <si>
    <t>ALCANTARILLADO SANITARIO BARRIOS: EL ÉXITO, RÍOS DE AGUA VIVA Y LA SALLE MUNICIPIO DE SOLEDAD, DEPARTAMENTO DEL ATLÁNTICO</t>
  </si>
  <si>
    <t>PGN 2023: $6,434,153,313
SGP Departamento: $700,888,160</t>
  </si>
  <si>
    <t>Viable Condicionado</t>
  </si>
  <si>
    <t>2-2021-310</t>
  </si>
  <si>
    <t>BOLIVAR</t>
  </si>
  <si>
    <t>Achí(BOL)</t>
  </si>
  <si>
    <t>ESTUDIOS Y DISEÑO INTEGRAL DEL SISTEMA DE ABASTECIMIENTO DE AGUA POTABLE PARA EL CENTRO POBLADO SANTA LUCÍA, MUNICIPIO DE ACHÍ, DE BOLÍVAR</t>
  </si>
  <si>
    <t>1-2023-7</t>
  </si>
  <si>
    <t>Barranco De Loba(BOL)</t>
  </si>
  <si>
    <t>CONSTRUCCION DE LA PLANTA DE TRATAMIENTO DE AGUAS RESIDUALES PTAR Y OPTIMIZACION DEL SISTEMA DE ALCANTARILLADO SANITARIO (REDES Y EBAR) PARA EL CASCO URBANO EN EL MUNICIPIO DE BARRANCO DE LOBA, BOLIVAR</t>
  </si>
  <si>
    <t>2-2021-221</t>
  </si>
  <si>
    <t>San Jacinto Del Cauca(BOL)</t>
  </si>
  <si>
    <t xml:space="preserve">ESTUDIOS Y DISEÑOS PARA LA OPTIMIZACION Y PROTECCION AL SISTEMA DE ACUEDUCTO DEL CORREGIMIENTO DE TENCHE DEL MUNICIPIO DE SAN JACINTO DEL CAUCA, DEPARTAMENTO DE BOLÍVAR </t>
  </si>
  <si>
    <t>1-2021-270</t>
  </si>
  <si>
    <t>BOYACA</t>
  </si>
  <si>
    <t>Chiscas(BOY)</t>
  </si>
  <si>
    <t>CONSTRUCCION DE UNIDADES SANITARIAS DEL MUNICIPIO DE CHISCAS BOYACA</t>
  </si>
  <si>
    <t>En Ejecución</t>
  </si>
  <si>
    <t>1-2021-72</t>
  </si>
  <si>
    <t>Combita(BOY)</t>
  </si>
  <si>
    <t>OPTIMIZACIÓN Y AMPLIACIÓN EN LA COBERTURA DEL SISTEMA DE ACUEDUCTO VEREDAL EL SALITRE, VEREDA SAN ISIDRO MUNICIPIO DE COMBITA</t>
  </si>
  <si>
    <t>1-2022-47</t>
  </si>
  <si>
    <t>El Espino(BOY)</t>
  </si>
  <si>
    <t>CONSTRUCCION DE UNIDADES SANITARIAS RURALES EN EL MUNICIPIO DE EL ESPINO - BOYACA</t>
  </si>
  <si>
    <t>1-2022-14</t>
  </si>
  <si>
    <t>Moniquira(BOY)</t>
  </si>
  <si>
    <t>OPTIMIZACIÓN Y CONSTRUCCIÓN DEL ACUEDUCTO VEREDAL DEL NORTE DEL MUNICIPIO DE MONIQUIRA-BOYACÁ</t>
  </si>
  <si>
    <t>1-2022-268</t>
  </si>
  <si>
    <t>Saboya(BOY)</t>
  </si>
  <si>
    <t>CONSTRUCCION DE UNIDADES SANITARIAS RURALES PARA EL MUNICIPIO DE SABOYA - BOYACA</t>
  </si>
  <si>
    <t>1-2021-57</t>
  </si>
  <si>
    <t>CALDAS</t>
  </si>
  <si>
    <t>Chinchina(CAL)</t>
  </si>
  <si>
    <t>REHABILITACIÓN DE LAS ADUCCIONES CAMPOALEGRE Y LOS CUERVOS, MUNICIPIO DE CHINCHINÁ, CALDAS</t>
  </si>
  <si>
    <t>PGN 2023: $3,548,968,264
EMPOCALDAS - RECURSOS PROPIOS (CREDITO): $1,350,729,709</t>
  </si>
  <si>
    <t>1-2022-150</t>
  </si>
  <si>
    <t>Marquetalia(CAL)</t>
  </si>
  <si>
    <t>CONSTRUCCIÓN DE UNIDADES SANITARIAS PARA VIVIENDA RURAL MUNICIPIO DE MARQUETALIA</t>
  </si>
  <si>
    <t>1-2022-87</t>
  </si>
  <si>
    <t>Victoria(CAL)</t>
  </si>
  <si>
    <t>CONSTRUCCIÓN SISTEMA DE ACUEDUCTO Y ALCANTARILLADO SECTOR LA VARIANTE, MUNICIPIO DE VICTORIA-CALDAS</t>
  </si>
  <si>
    <t>1-2021-222</t>
  </si>
  <si>
    <t>CASANARE</t>
  </si>
  <si>
    <t>Paz De Ariporo(CAS)</t>
  </si>
  <si>
    <t>CONSTRUCCION UNIDADES SANITARIAS DEL MUNICIPIO DE PAZ DE ARIPORO DEPARTAMENTO DE CASANARE</t>
  </si>
  <si>
    <t>2-2020-116</t>
  </si>
  <si>
    <t>Yopal(CAS)</t>
  </si>
  <si>
    <t>CONSTRUCCIÓN DE LA LÍNEA DE CONDUCCIÓN DE 36" DESDE EL PUENTE DE LA CABUYA HASTA LA CALLE 5 DEL MUNICIPIO DE YOPAL , DEPARTAMENTO DE CASANARE</t>
  </si>
  <si>
    <t>2-2020-401</t>
  </si>
  <si>
    <t>CAUCA</t>
  </si>
  <si>
    <t>Popayán(CAU)</t>
  </si>
  <si>
    <t>CONSTRUCCIÓN DE COLECTORES  SANITARIO Y PLUVIAL SOBRE LA CALLE 5 ENTRE CARRERA 37 Y QUEBRADA PUBUS, MUNICIPIO DE POPAYÁN</t>
  </si>
  <si>
    <t>PDA</t>
  </si>
  <si>
    <t>SGP Municipio</t>
  </si>
  <si>
    <t>Suspendido</t>
  </si>
  <si>
    <t>1-2022-222</t>
  </si>
  <si>
    <t>OPTIMIZACIÓN DE REDES DE ACUEDUCTO Y SECTORIZACIÓN HIDRÁULICA ZONA NORTE DESDE EL TANQUE DE REGULACIÓN SENA, MUNICIPIO DE POPAYÁN</t>
  </si>
  <si>
    <t>1-2021-123</t>
  </si>
  <si>
    <t>Timbiquí(CAU)</t>
  </si>
  <si>
    <t>Si</t>
  </si>
  <si>
    <t>OPTIMIZACIÓN Y AMPLIACIÓN DEL SISTEMA DE ACUEDUCTO DE LA CABECERA URBANA DEL MUNICIPIO DE TIMBIQUI- DEPARTAMENTO DEL CAUCA</t>
  </si>
  <si>
    <t>Todos Somos Pazcifico</t>
  </si>
  <si>
    <t>Aportes nación - Créditos - Banco Mundial 8798-CO</t>
  </si>
  <si>
    <t>1-2023-96</t>
  </si>
  <si>
    <t>Totoró(CAU)</t>
  </si>
  <si>
    <t>CONSTRUCCIÓN DE CIEN (100) UNIDADES SANITARIAS PARA VIVIENDA RURAL DISPERSA EN EL RESGUARDO INDÍGENA POLINDARA, MUNICIPIO DE TOTORÓ, DEPARTAMENTO DEL CAUCA</t>
  </si>
  <si>
    <t>1-2021-121</t>
  </si>
  <si>
    <t>CESAR</t>
  </si>
  <si>
    <t>El Copey(CES)</t>
  </si>
  <si>
    <t>OPTIMIZACIÓN DE LA RED DE DISTRIBUCIÓN DE AGUA POTABLE DEL CASCO URBANO DEL MUNICIPIO DE EL COPEY FASE 1, MUNICIPIO DE  EL COPEY-CESAR</t>
  </si>
  <si>
    <t>1-2023-70</t>
  </si>
  <si>
    <t>CHOCO</t>
  </si>
  <si>
    <t>Acandi(CHO)</t>
  </si>
  <si>
    <t>REHABILITACION DE LA LINEA DE CONDUCCION DEL SISTEMA DE ACUEDUCTO EN LA VEREDA BATATILLA DEL MUNICIPIO DE ACANDI, CHOCO</t>
  </si>
  <si>
    <t>Ola Invernal Menor</t>
  </si>
  <si>
    <t>Concepto Favorable</t>
  </si>
  <si>
    <t>2-2023-5</t>
  </si>
  <si>
    <t>Alto Baudo (pie De Pato)(CHO)</t>
  </si>
  <si>
    <t xml:space="preserve">CONSULTORÍA PARA LA OPTIMIZACIÓN DEL SISTEMA DE ACUEDUCTO DE PIE DE PATO CABECERA MUNICIPAL DEL ALTO BAUDÓ CHOCÓ </t>
  </si>
  <si>
    <t>2-2021-279</t>
  </si>
  <si>
    <t>Jurado(CHO)</t>
  </si>
  <si>
    <t>ESTUDIOS Y DISEÑOS PARA LA OPTIMIZACIÓN Y AMPLIACIÓN DEL SISTEMA DE ALCANTARILLADO DEL MUNICIPIO DE JURADÓ, DEPARTAMENTO DE CHOCÓ</t>
  </si>
  <si>
    <t>1-2023-61</t>
  </si>
  <si>
    <t>Lloro(CHO)</t>
  </si>
  <si>
    <t>CONSTRUCCIÓN DE SISTEMAS DE ABASTECIMIENTO DE AGUA POTABLE MEDIANTE EL APROVECHAMIENTO DE LAS AGUAS LLUVIAS (SCALL) EN 11 COMUNIDADES (ANTUMIADÓ, CHAGARAMIA, AGUACATE, PARRUGUERA, MUMBU, MINDO, PLAYON, TOLDAS, CUMA, LANA Y VILLACLARET) DEL MUNICIPIO DE LLORÓ DEPARTAMENTO DEL CHOCÓ.</t>
  </si>
  <si>
    <t>1-2022-213</t>
  </si>
  <si>
    <t>Medio Baudo (boca De Pepe)(CHO)</t>
  </si>
  <si>
    <t>CONSTRUCCIÓN SISTEMA DE ALCANTARILLADO SANITARIO Y PTAR EN PUERTO MELUK, MUNICIPIO DE MEDIO BAUDÓ, DEPARTAMENTO DEL CHOCÓ</t>
  </si>
  <si>
    <t>PGN 2023: $16,247,825,542
SGP Departamento: $1,769,915,636</t>
  </si>
  <si>
    <t>1-2022-85</t>
  </si>
  <si>
    <t>Rio Quito(CHO)</t>
  </si>
  <si>
    <t>Alcantarillado/Rural, Acueducto/Rural</t>
  </si>
  <si>
    <t xml:space="preserve">OPTIMIZACIÓN DEL SISTEMA DE ACUEDUCTO, CONSTRUCCIÓN DE LA PLANTA DE TRATAMIENTO DE AGUA POTABLE, CONSTRUCCIÓN DEL SISTEMA DE ALCANTARILLADO Y CONSTRUCCIÓN DE LA FASE I DE LA PLANTA DE TRATAMIENTO DE AGUAS RESIDUALES EN EL CORREGIMIENTO DE VILLA CONTO MUNICIPIO DE RIO QUITO – CHOCÓ </t>
  </si>
  <si>
    <t>1-2021-116</t>
  </si>
  <si>
    <t>Union Panamericana(CHO)</t>
  </si>
  <si>
    <t>Acueducto/Rural, Alcantarillado/Rural</t>
  </si>
  <si>
    <t>OPTIMIZACIÓN DE LOS SISTEMA DE ACUEDUCTO Y ALCANTARILLADO DEL CENTRO POBLADO DE RASPADURA EN EL MUNICIPIO DE UNIÓN PANAMERICANA – CHOCO</t>
  </si>
  <si>
    <t>1-2022-140</t>
  </si>
  <si>
    <t>CUNDINAMARCA</t>
  </si>
  <si>
    <t>Tabio(CUN)</t>
  </si>
  <si>
    <t>Aseo/Urbana</t>
  </si>
  <si>
    <t>ADQUISICIÓN DE VEHÍCULO RECOLECTOR Y COMPACTADOR DE 25 YARDAS PARA EL MUNICIPIO DE TABIO — CUNDINAMARCA</t>
  </si>
  <si>
    <t>SGP Municipio ($803.556.305); Departamento Recursos Propios ($32.142.252)</t>
  </si>
  <si>
    <t>Terminado</t>
  </si>
  <si>
    <t>1-2023-115</t>
  </si>
  <si>
    <t>GUAVIARE</t>
  </si>
  <si>
    <t>Calamar(GUA)</t>
  </si>
  <si>
    <t>CONSTRUCCIÓN DEL ACUEDUCTO RURAL DEL CASERÍO VEREDA LAS DAMAS DEL MUNICIPIO DE CALAMAR DEPARTAMENTO DE GUAVIARE</t>
  </si>
  <si>
    <t>1-2021-25</t>
  </si>
  <si>
    <t>HUILA</t>
  </si>
  <si>
    <t>Colombia(HUI)</t>
  </si>
  <si>
    <t xml:space="preserve">ADQUISICIÓN DE UN VEHÍCULO COMPACTADOR DE CARGUE TRASERO PARA LA RECOLECCIÓN Y TRANSPORTE DE RESIDUOS SÓLIDOS PARA EL MUNICIPIO DE COLOMBIA, DEPARTAMENTO DEL HUILA </t>
  </si>
  <si>
    <t>1-2021-91</t>
  </si>
  <si>
    <t>Neiva(HUI)</t>
  </si>
  <si>
    <t>CONSTRUCCIÓN Y OPTIMIZACIÓN DE LA LÍNEA EXPRESA DE ACUEDUCTO DE LA ESTACIÓN DEL TREN DEL MUNICIPIO DE NEIVA, DEPARTAMENTO DEL HUILA</t>
  </si>
  <si>
    <t>1-2021-250</t>
  </si>
  <si>
    <t xml:space="preserve">CONSTRUCCIÓN DEL ALCANTARILLADO SANITARIO Y PLUVIAL DEL BARRIO LOS ANDAQUÍES, COMUNA 1 DE LA CIUDAD DE NEIVA </t>
  </si>
  <si>
    <t>SGP Departamento</t>
  </si>
  <si>
    <t>1-2021-162</t>
  </si>
  <si>
    <t>CONSTRUCCIÓN DEL ALCANTARILLADO SANITARIO Y PLUVIAL DEL BARRIO RODRIGO LARA, COMUNA 1 DE LA CIUDAD DE NEIVA</t>
  </si>
  <si>
    <t>ESP</t>
  </si>
  <si>
    <t>91% Recursos SGP Municipio 
9% Recursos ESP</t>
  </si>
  <si>
    <t>1-2022-235</t>
  </si>
  <si>
    <t>Palestina(HUI)</t>
  </si>
  <si>
    <t>Aseo/Urbana, Aseo/Rural</t>
  </si>
  <si>
    <t>MEJORAMIENTO DE LA GESTION INTEGRAL DE RESIDUOS SOLIDOS MEDIANTE LA ADQUISICION DE UN VEHICULO RECOLECTOR COMPACTADOR DE BASURAS CON CAPACIDAD DE 12 YDS3 PARA LA ZONA URBANA Y RURAL DEL MUNICIPIO DE PALESTINA HUILA</t>
  </si>
  <si>
    <t>1-2022-135</t>
  </si>
  <si>
    <t>LA GUAJIRA</t>
  </si>
  <si>
    <t>Fonseca(LA )</t>
  </si>
  <si>
    <t>ALCANTARILLADO SANITARIO Y PLUVIAL DE LOS BARRIOS EL CARMEN Y EL CERREJÓN DEL MUNICIPIO DE FONSECA, DEPARTAMENTO DE LA GUAJIRA</t>
  </si>
  <si>
    <t>BID</t>
  </si>
  <si>
    <t>Aportes nación-Créditos-BID 2022 ($19.519.260.814);
Recursos nación-donación 2022 ($3.412.283.615).</t>
  </si>
  <si>
    <t>1-2022-38</t>
  </si>
  <si>
    <t>Maicao(LA )</t>
  </si>
  <si>
    <t>DISTRIBUCIÓN DE AGUA POTABLE MEDIANTE EL ESQUEMA DE PILAS PÚBLICAS EN LOS TERRITORIOS ANCESTRALES DE JAIPACHON - URRAICHA UBICADOS EN LA ZONA FRONTERIZA DEL MUNICIPIO DE MAICAO LA GUAJIRA. MAICAO</t>
  </si>
  <si>
    <t>Obras por Impuestos</t>
  </si>
  <si>
    <t>Impuestos</t>
  </si>
  <si>
    <t>Concepto Favorable OXI</t>
  </si>
  <si>
    <t>1-2023-93</t>
  </si>
  <si>
    <t>Uribia(LA )</t>
  </si>
  <si>
    <t>CONSTRUCCIÓN DE UN SISTEMA DE ABASTECIMIENTO DE AGUA, MEDIANTE EL ESQUEMA DE PILAS PÚBLICAS EN FLOR DEL PARAÍSO ZONA RURAL DEL MUNICIPIO DE URIBIA-LA GUAJIRA</t>
  </si>
  <si>
    <t>1-2020-359</t>
  </si>
  <si>
    <t>Urumita(LA )</t>
  </si>
  <si>
    <t>CONSTRUCCIÓN Y OPTIMIZACIÓN DEL SISTEMA DE ACUEDUCTO (NUEVA BOCATOMA Y ADUCCIÓN RIO MARQUEZOTE Y OPTIMIZACIÓN HIDRÁULICA) EN EL MUNICIPIO DE URUMITA</t>
  </si>
  <si>
    <t>Aportes Nación Préstamo BID 5193/OC-CO: $14,975,250,910</t>
  </si>
  <si>
    <t>1-2022-259</t>
  </si>
  <si>
    <t>MAGDALENA</t>
  </si>
  <si>
    <t>Remolino(MAG)</t>
  </si>
  <si>
    <t>OPTIMIZACIÓN DE REDES DE ACUEDUCTO EN VARIOS TRAMOS DE LA CABECERA MUNICIPAL DE REMOLINO MAGDALENA</t>
  </si>
  <si>
    <t>2-2023-59</t>
  </si>
  <si>
    <t>Santa Ana(MAG)</t>
  </si>
  <si>
    <t xml:space="preserve">FORMULACIÓN DEL PLAN MAESTRO DE ACUEDUCTO Y ALCANTARILLADO DEL MUNICIPIO DE SANTA ANA EN EL DEPARTAMENTO DEL MAGDALENA </t>
  </si>
  <si>
    <t>ELABORACIÓN DE ESTUDIOS Y DISEÑOS DE DIAGNOSTICO, REVISIÓN, FORMULACIÓN, AJUSTES Y VIABILIZACIÓN DEL PLAN MAESTRO DE ACUEDUCTO Y ALCANTARILLADO DEL ÁREA URBANA DEL MUNICIPIO DE CHIQUINQUIRA-BOYACÁ</t>
  </si>
  <si>
    <t>2-2023-85</t>
  </si>
  <si>
    <t>Santa Marta(MAG)</t>
  </si>
  <si>
    <t>Riesgos/Urbana</t>
  </si>
  <si>
    <t>REHABILITACIÓN U OPTIMIZACIÓN DE POZOS SUBTERRÁNEOS POR COMPONENTE ELECTROMECÁNICO PARA MITIGACIÓN DE LA EMERGENCIA DEL DESABASTECIMIENTO</t>
  </si>
  <si>
    <t>Pre-Inversión Emergencias</t>
  </si>
  <si>
    <t>2-2023-87</t>
  </si>
  <si>
    <t>REHABILITACIÓN DE POZOS SUBTERRÁNEOS POR COMPONENTE CALIDAD PARA MITIGACIÓN DE LA EMERGENCIA DE DESABASTECIMIENTO</t>
  </si>
  <si>
    <t>1-2022-218</t>
  </si>
  <si>
    <t>META</t>
  </si>
  <si>
    <t>Villavicencio(MET)</t>
  </si>
  <si>
    <t xml:space="preserve">ESTUDIOS, DISEÑOS Y OPTIMIZACIÓN DE LOS SISTEMAS DE BOMBEO DE PUENTE ABADIA Y BAVARIA EN EL MUNICIPIO DE VILLAVICENCIO  </t>
  </si>
  <si>
    <t>Ola Invernal Mayor</t>
  </si>
  <si>
    <t>UNGRD 2022 ($17.000.000.000); Municipio Tasa Compensada 2022 ($4.948.948.856)</t>
  </si>
  <si>
    <t>2-2020-522</t>
  </si>
  <si>
    <t>N DE SANTANDER</t>
  </si>
  <si>
    <t>Ocaña(N D)</t>
  </si>
  <si>
    <t xml:space="preserve">CONSTRUCCIÓN DE LOS CRUCES ESPECIALES DE EMPALME DE LA RED DE ALCANTARILLADO SOBRE LA AVENIDA FRANCISCO FERNÁNDEZ DE CONTRERAS EN EL MUNICIPIO DE OCAÑA-NORTE DE SANTANDER </t>
  </si>
  <si>
    <t>2-2023-103</t>
  </si>
  <si>
    <t>Pamplona(N D)</t>
  </si>
  <si>
    <t>ESTUDIOS Y DISEÑOS EN FASE DE INGENIERÍA DE DETALLE PARA LA CONSTRUCCIÓN DE UN SISTEMA DE APROVECHAMIENTO ENERGÉTICO Y DE MATERIAL MEDIANTE EL TRATAMIENTO DE RESIDUOS SÓLIDOS ORGÁNICOS DEL MUNICIPIO DE PAMPLONA - NORTE DE SANTANDER</t>
  </si>
  <si>
    <t>PGN 2021 (Contrato Interadministrativo No. 1139 de 2020 suscrito entre MVCT y Findeter)</t>
  </si>
  <si>
    <t>2-2019-130</t>
  </si>
  <si>
    <t>NARIÑO</t>
  </si>
  <si>
    <t>Pasto(NAR)</t>
  </si>
  <si>
    <t xml:space="preserve">CONSTRUCCIÓN TRONCAL SANTA MÓNICA FASE I MUNICIPIO DE PASTO </t>
  </si>
  <si>
    <t>PGN 2023: $16,789,367,393
EMPOPASTO: $4,115,041,028</t>
  </si>
  <si>
    <t>CONSTRUCCIÓN DEL PROYECTO DE OPTIMIZACIÓN DE LAS REDES DE ACUEDUCTO DEL MUNICIPIO DE CIÉNAGA-MAGDALENA- FASE I ETAPA II</t>
  </si>
  <si>
    <t>2-2022-60</t>
  </si>
  <si>
    <t>Tumaco(NAR)</t>
  </si>
  <si>
    <t>CONSULTORIA PARA LA ELABORACIÓN DE LA PREFACTIBILIDAD DEL PILOTO DE ALCANTARILLADO CONDOMINIAL, Y FORMULACION DE LA ETAPA DE DISEÑO -OBRA DEL PILOTO EN EL DISTRITO DE TUMACO</t>
  </si>
  <si>
    <t>APORTES NACION / Créditos / Préstamo BIRF 8649-CO 2022</t>
  </si>
  <si>
    <t>1-2022-254</t>
  </si>
  <si>
    <t>CONSTRUCCIÓN DEL SISTEMA DE SANEAMIENTO PARA ESPRIELLA, DISTRITO DE TUMACO, DEPARTAMENTO DE NARIÑO</t>
  </si>
  <si>
    <t>2-2023-92</t>
  </si>
  <si>
    <t>ACTUALIZACIÓN, AJUSTE Y COMPLEMENTACIÓN DE ESTUDIOS Y DISEÑOS DE LA NUEVA LÍNEA DE ADUCCIÓN DEL SISTEMA DE ACUEDUCTO DEL DISTRITO DE TUMACO DEPARTAMENTO DE NARIÑO</t>
  </si>
  <si>
    <t>Aportes nación - Créditos - BID 2023</t>
  </si>
  <si>
    <t>1-2023-74</t>
  </si>
  <si>
    <t>PUTUMAYO</t>
  </si>
  <si>
    <t>Puerto Leguizamo(PUT)</t>
  </si>
  <si>
    <t>CONSTRUCCIÓN DE SISTEMAS DIFERENCIALES DE ABASTACEMIENTO DE AGUA POTABLE PARA LAS COMUNIDADES INDÍGENAS DE PUERTO PUNTUALES, BELLAVISTA Y LAGARTO COCHA</t>
  </si>
  <si>
    <t>1-2022-63</t>
  </si>
  <si>
    <t>Santiago(PUT)</t>
  </si>
  <si>
    <t>CONSTRUCCION DEL NUEVO SISTEMA DE ACUEDUCTO PARA LA ZONA URBANA DEL MUNICIPIO DE SANTIAGO-DEPARTAMENTO DE PUTUMAYO</t>
  </si>
  <si>
    <t>Audiencias Públicas: $6.555.584.521
SGP Departamento 2023: $1.071.320.156
SGP Municipio 2023: $394.096.682</t>
  </si>
  <si>
    <t>1-2023-112</t>
  </si>
  <si>
    <t>RISARALDA</t>
  </si>
  <si>
    <t>Pueblo Rico(RIS)</t>
  </si>
  <si>
    <t>CONSTRUCCIÓN DE SISTEMAS DE ABASTECIMIENTO DE AGUA POTABLE MEDIANTE EL APROVECHAMIENTO DE LAS AGUAS LLUVIAS (SCALL) EN COMUNIDADES INDÍGENAS DEL MUNICIPIO DE PUEBLO RICO, DEPARTAMENTO DE RISARALDA.</t>
  </si>
  <si>
    <t>1-2022-148</t>
  </si>
  <si>
    <t>Quinchía(RIS)</t>
  </si>
  <si>
    <t xml:space="preserve"> MEJORAMIENTO DE LA PRESTACIÓN DEL SERVICIO DE ASEO EN LOS COMPONENTES DE RECOLECCIÓN Y TRANSPORTE DE RESIDUOS ORDINARIO, ACORDE A LOS REQUISITOS NORMATIVOS, AMBIENTALES Y TÉCNICOS APLICABLES, EN EL ÁREA URBANA Y RURAL DEL MUNICIPIO DE QUINCHÍA DEPARTAMENTO DE RISARALDA </t>
  </si>
  <si>
    <t>Audiencias Públicas</t>
  </si>
  <si>
    <t>1-2021-45</t>
  </si>
  <si>
    <t>Santa Rosa De Cabal(RIS)</t>
  </si>
  <si>
    <t>CONSTRUCCION DEL ACUEDUCTO DE COMUNITARIO PARA LA VEREDA COLMENAS DEL MUNICIPIO DE SANTA ROSA DE CABAL, RISARALDA</t>
  </si>
  <si>
    <t>Contratado Sin Iniciar</t>
  </si>
  <si>
    <t>1-2022-139</t>
  </si>
  <si>
    <t>SANTANDER</t>
  </si>
  <si>
    <t>Mogotes(SAN)</t>
  </si>
  <si>
    <t>CONSTRUCCIÓN DEL PLAN MAESTRO DE ACUEDUCTO PARA EL CASCO URBANO DEL MUNICIPIO DE MOGOTES -SANTANDER</t>
  </si>
  <si>
    <t>2-2018-355</t>
  </si>
  <si>
    <t>Piedecuesta(SAN)</t>
  </si>
  <si>
    <t>OPTIMIZACION LINEA DE ADUCCION EXISTENTE DE 18” ASBESTO CEMENTO DESDE DESARENADOR HASTA LA PTAP LA COLINA DEL MUNICIPIO DE PIEDECUESTA</t>
  </si>
  <si>
    <t>1-2021-312</t>
  </si>
  <si>
    <t>Santa Helena(SAN)</t>
  </si>
  <si>
    <t>CONSTRUCCIÓN DE UNIDADES SANITARIAS PARA VIVIENDAS RURALES DISPERSAS DEL MUNICIPIO DE SANTA HELENA DEL OPÓN, DEPARTAMENTO DE SANTANDER</t>
  </si>
  <si>
    <t>1-2021-261</t>
  </si>
  <si>
    <t>Socorro(SAN)</t>
  </si>
  <si>
    <t>CONSTRUCCIÓN DE LA NUEVA PLANTA DE TRATAMIENTO DE AGUA POTABLE DEL MUNICIPIO DE EL SOCORRO, SANTANDER</t>
  </si>
  <si>
    <t>1-2023-49</t>
  </si>
  <si>
    <t>SUCRE</t>
  </si>
  <si>
    <t>Galeras(SUC)</t>
  </si>
  <si>
    <t>ADQUISICION DE UN VEHICULO RECOLECTOR Y COMPACTADOR DE RESIDUOS SOLIDOS DE 20 YARDAS PARA EL MUNICIPIO DE GALERAS SUCRE</t>
  </si>
  <si>
    <t>2-2019-193</t>
  </si>
  <si>
    <t>Sampues(SUC)</t>
  </si>
  <si>
    <t>AMPLIACIÓN Y OPTIMIZACIÓN DEL SISTEMA DE ACUEDUCTO DE LOS CORREGIMIENTOS DE MATEO PEREZ Y MATA DE CAÑA EN EL MUNICIPIO DE SAMPUES- SUCRE</t>
  </si>
  <si>
    <t>1-2020-559</t>
  </si>
  <si>
    <t>AMPLIACIÓN DEL SISTEMA DE ACUEDUCTO SEGUNDA ETAPA DE LA CABECERA MUNICIPAL DE SAMPUÉS, DEPARTAMENTO DE SUCRE</t>
  </si>
  <si>
    <t>1-2020-315</t>
  </si>
  <si>
    <t>San Benito Abad(SUC)</t>
  </si>
  <si>
    <t>CONSTRUCCIÓN DE LA SEGUNDA ETAPA DEL SISTEMA DE ALCANTARILLADO DEL CORREGIMIENTO DE SANTIAGO APOSTOL, MUNICIPIO SAN BENITO ABAD, DEPARTAMENTO SUCRE</t>
  </si>
  <si>
    <t>1-2020-312</t>
  </si>
  <si>
    <t>San Marcos(SUC)</t>
  </si>
  <si>
    <t>AMPLIACIÓN Y OPTIMIZACIÓN DEL SISTEMA DE ACUEDUCTO DEL CORREGIMIENTO CAYO DE LA CRUZ, MUNICIPIO DE SAN MARCOS</t>
  </si>
  <si>
    <t xml:space="preserve">PGN 2023: $4,128,879,326
SGP Departamento 2023: $195,273,050 </t>
  </si>
  <si>
    <t>1-2021-206</t>
  </si>
  <si>
    <t>Since(SUC)</t>
  </si>
  <si>
    <t>OPTIMIZACIÓN DEL SISTEMA DE ALCANTARILLADO DEL MUNICIPIO DE SAN LUIS DE SINCÉ DEL DEPARTAMENTO DE SUCRE</t>
  </si>
  <si>
    <t>1-2022-152</t>
  </si>
  <si>
    <t>TOLIMA</t>
  </si>
  <si>
    <t>Saldaña(TOL)</t>
  </si>
  <si>
    <t>CONSTRUCCIÓN Y OPTIMIZACIÓN DEL SISTEMA DE ALMACENAMIENTO, BOMBEO Y DISTRIBUCION DEL ACUEDUCTO URBANO DEL MUNICIPIO DE SALDAÑA -TOLIMA</t>
  </si>
  <si>
    <t>2-2022-252</t>
  </si>
  <si>
    <t>VALLE DEL CAUCA</t>
  </si>
  <si>
    <t>Buenaventura(VAL)</t>
  </si>
  <si>
    <t>ESTUDIOS Y DISEÑOS DE DETALLE PARA LA ETAPA 2 DE ALCANTARILLADO URBANO EN EL SECTOR DE LA ISLA CASCAJAL, Y LOS ESTUDIOS Y DISEÑOS DE DETALLE DE CUATRO (4)  SISTEMAS DE ACUEDUCTO EN LA ZONA RURAL DEL DISTRITO DE BUENAVENTURA</t>
  </si>
  <si>
    <t>PGN 2018 del Otrosí No. 12 al contrato No. 159 de 2013 ($719.100.000)
Recursos Nación- Recursos Donación COOPERACIÓN INTERNACIONAL PPSA-IV Buenaventura ($2.840.254.000)</t>
  </si>
  <si>
    <t>1-2022-113</t>
  </si>
  <si>
    <t>Buga(VAL)</t>
  </si>
  <si>
    <t>CONSTRUCCIÓN COLECTOR COMBINADO CALLE 9 EN GUADALAJARA DE BUGA</t>
  </si>
  <si>
    <t>2-2020-377</t>
  </si>
  <si>
    <t>Cartago(VAL)</t>
  </si>
  <si>
    <t>CONSTRUCCIÓN DEL NUEVO MODULO DE POTABILIZACION EN LA PLANTA DE TRATAMIENTO N°2, PLANTA DE TRATAMIENTO DE LODOS Y ESTUDIO DE LA NORMA NSR-2010 DEL TANQUE DE ALMACENAMIENTO DE LA PLANTA N°1, EN EL MUNICIPIO DE CARTAGO, VALLE</t>
  </si>
  <si>
    <t>PGN 2023: $57,610,324,741
EMCARTAGO: $2,972,668,975</t>
  </si>
  <si>
    <t>1-2023-50</t>
  </si>
  <si>
    <t>Dagua(VAL)</t>
  </si>
  <si>
    <t>OPTIMIZACION DEL TRAMO DE ALCANTARILLADO COLAPSADO EN LA CARRERA 6, ENTRE LA VÍA PRINCIPAL Y LA CALLE 9 POR OLA INVERNAL EN EL BARRIO COREA DEL CORREGIMIENTO DE BORRERO AYERBE, MUNICIPIO DE DAGUA</t>
  </si>
  <si>
    <t>1-2023-95</t>
  </si>
  <si>
    <t>VAUPES</t>
  </si>
  <si>
    <t>Caruru(VAU)</t>
  </si>
  <si>
    <t>CONSTRUCCION DE SISTEMA NO CONVENCIONAL DE ABASTECIMIENTO DE AGUA PARA CONSUMO HUMANO EN LA COMUNIDAD INDÍGENA DE PUERTO VALENCIA DEL MUNICPIO DE CARURU, DEPARTAMENTO DE VAUPÉS</t>
  </si>
  <si>
    <t>1-2023-65</t>
  </si>
  <si>
    <t xml:space="preserve"> SUMINISTRO DE EQUIPOS PARA EL MANTENIMIENTO DE REDES DEL SISTEMA DE ALCANTARILLADO DEL MUNICIPIO DE CARURU, DEPARTAMENTO DE VAUPES</t>
  </si>
  <si>
    <t>1-2023-47</t>
  </si>
  <si>
    <t>SUMINISTRO DE VEHICULOS PARA LA RECOLECCION DE RESIDUOS SOLIDOS EN EL MUNICIPIO DE CARURU, DEPARTAMENTO DE VAUPES</t>
  </si>
  <si>
    <t>2-2023-105</t>
  </si>
  <si>
    <t>Mitu(VAU)</t>
  </si>
  <si>
    <t xml:space="preserve"> CONSULTORÍA PARA LA ELABORACIÓN DE LOS ESTUDIOS Y DISEÑOS DEL NUEVO RELLENO SANITARIO MUNICIPAL, CIERRE Y CLAUSURA DEL BOTADERO A CIELO ABIERTO Y ESTUDIO DE FACTIBILIDAD PARA LA IMPLEMENTACIÓN DE ALTERNATIVA DE APROVECHAMIENTO Y/O TRATAMIENTO DE LOS RESIDUOS SÓLIDOS DEL MUNICIPIO DE MITÚ – VAUPÉS</t>
  </si>
  <si>
    <t>PGN 2021</t>
  </si>
  <si>
    <t>1-2023-137</t>
  </si>
  <si>
    <t>Taraira(VAU)</t>
  </si>
  <si>
    <t>SUMINISTRO DE EQUIPOS PARA EL MANTENIMIENTO DE LAS REDES DEL SISTEMA DE ALCANTARILLADO DEL MUNICIPIO DE TARAIRA</t>
  </si>
  <si>
    <t>1-2023-69</t>
  </si>
  <si>
    <t>SUMINISTRO DE VEHICULOS PARA LA RECOLECCION DE RESIDUOS SOLIDOS EN EL MUNICIPIO DE TARAIRA, DEPARTAMENTO DE VAUPES</t>
  </si>
  <si>
    <t>2-2023-100</t>
  </si>
  <si>
    <t>VICHADA</t>
  </si>
  <si>
    <t>Puerto Carreño(VIC)</t>
  </si>
  <si>
    <t>ESTUDIO Y DISEÑOS DE LA OPTIMIZACIÓN DEL RELLENO SANITARIO, FACTIBILIDAD PARA LA IMPLEMENTACIÓN DE ALTERNATIVA DE APROVECHAMIENTO Y/O TRATAMIENTO DE LOS RESIDUOS SÓLIDOS Y FORTALECIMIENTO INSTITUCIONAL DEL SERVICIO DE ASEO DEL MUNICIPIO DE PUERTO CARREÑO</t>
  </si>
  <si>
    <t>1-2021-200</t>
  </si>
  <si>
    <t>Tunja(BOY)</t>
  </si>
  <si>
    <t>CONSTRUCCIÓN MODULO 5 PLANTA DE TRATAMIENTO DE AGUAS RESIDUALES EN LA CIUDAD DE TUNJA</t>
  </si>
  <si>
    <t>PGN 2024: $5.074.030.226
PGN (Contrato interadmin. FINDETER No. 036 de 2012): $13.413.080.139
Regalías Departamentales: $3.000.000.000
SGP Departamento: $1.000.000.000
Gobernación: $1.153.688.964
SGP Municipio: $1.000.000.000
Corpoboyacá: $5.100.000.000</t>
  </si>
  <si>
    <t>1-2021-281</t>
  </si>
  <si>
    <t>Tiquisio(BOL)</t>
  </si>
  <si>
    <t>CONSTRUCCION DEL SISTEMA DE ALCANTARILLADO SANITARIO DE PUERTO RICO, CABECERA MUNICIPAL DE TIQUISIO, DEPARTAMENTO DE BOLIVAR</t>
  </si>
  <si>
    <t>PGN 2024</t>
  </si>
  <si>
    <t xml:space="preserve"> $                                         -  </t>
  </si>
  <si>
    <t>2-2022-209</t>
  </si>
  <si>
    <t>Riosucio(CAL), Supia(CAL)</t>
  </si>
  <si>
    <t>6, 6</t>
  </si>
  <si>
    <t>ESTUDIOS Y DISEÑOS CONSTRUCCIÓN DE ACUEDUCTO MULTIVEREDAL AGUA DULCE (SUPÍA Y RIOSUCIO)</t>
  </si>
  <si>
    <t>PGN 2024: $890.986.767
Audiencias Públicas: $200.000.000
SGP Departamento 2023: $125.000.000 
SGP Municipio 2023 Riosucio: $125.000.000
SGP Municipio 2023 Supía: $125.000.000</t>
  </si>
  <si>
    <t>1-2023-221</t>
  </si>
  <si>
    <t>Bagado(CHO)</t>
  </si>
  <si>
    <t>CONSTRUCCIÓN DE 2 SISTEMAS DIFERENCIALES DE ABASTECIMIENTO DE AGUA PARA LAS COMUNIDADES DE AGUASAL Y CONONDO DEL RESGUARDO INDÍGENA DEL ALTO ANDAGUEDA ZONA RURAL DEL MUNICIPIO DE BAGADO-CHOCO</t>
  </si>
  <si>
    <t> </t>
  </si>
  <si>
    <t>1-2023-81</t>
  </si>
  <si>
    <t>San Jose Del Guaviare(GUA)</t>
  </si>
  <si>
    <t>CONSTRUCCIÓN ACUEDUCTO VEREDA GUACAMAYAS, MUNICIPIO DE SAN JOSÉ DEL GUAVIARE, DEPARTAMENTO DEL GUAVIARE</t>
  </si>
  <si>
    <t>1-2023-126</t>
  </si>
  <si>
    <t>San Agustin(HUI)</t>
  </si>
  <si>
    <t>MEJORAMIENTO DE LA GESTION INTEGRAL DE RESIDUOS SOLIDOS MEDIANTE LA ADQUISICION DE UN VEHICULO RECOLECTOR COMPACTADOR DE RESIDUOS SOLIDOS CON CAPACIDAD DE 25 YDS3 PARA LA ZONA URBANA Y RURAL DEL MUNICIPIO DE SAN AGUSTIN HUILA</t>
  </si>
  <si>
    <t>SGP Municipio 2023</t>
  </si>
  <si>
    <t>1-2023-222</t>
  </si>
  <si>
    <t>CONSTRUCCIÓN DE CIENTO CINCUENTA Y UN (151) UNIDADES SANITARIAS PARA VIVIENDA RURAL DISPERSA EN EL RESGUARDO INDÍGENA SANTA ROSITA Y PEÑA LA ALEGRÍA, MUNICIPIO DE TUMACO, DEPARTAMENTO DE NARIÑO</t>
  </si>
  <si>
    <t>1-2023-195</t>
  </si>
  <si>
    <t>CONSTRUCCIÓN DE SISTEMAS NO CONVENCIONALES DE ABASTECIMIENTO DE AGUA PARA EL CONSUMO HUMANO - TIPO SCALL, CON FUENTE DE ABASTECIMIENTO ALTERNA PARA LAS COMUNIDADES RURALES INDÍGENAS DE CEIMA SAN PABLO, SANTA MARTA, TRUBÓN Y PIRACÉMO EN MUNICIPIO DE MITÚ, DEPARTAMENTO DE VAUPÉS</t>
  </si>
  <si>
    <t>1-2023-203</t>
  </si>
  <si>
    <t>CONSTRUCCIÓN DE SISTEMAS NO CONVENCIONALES DE ABASTECIMIENTO DE AGUA PARA EL CONSUMO HUMANO - TIPO SCALL, CON FUENTE DE ABASTECIMIENTO ALTERNA PARA LAS COMUNIDADES RURALES INDÍGENAS DE CAMPO ALEGRE Y CAÑO LAUREL EN EL MUNICIPIO DE TARAIRA, DEPARTAMENTO DE VAUPÉS</t>
  </si>
  <si>
    <t>1-2024-4</t>
  </si>
  <si>
    <t>Mahates</t>
  </si>
  <si>
    <t>OPTIMIZACIÓN DEL SERVICIO PÚBLICO DE ASEO EN EL MUNICIPIO DE MAHATES BOLÍVAR BAJO EL ESQUEMA DE COMUNIDADES ORGANIZADAS.</t>
  </si>
  <si>
    <t>2-2023-110</t>
  </si>
  <si>
    <t>Sogamoso(BOY)</t>
  </si>
  <si>
    <t>ESTUDIOS Y DISEÑOS PARA LA CONSTRUCCIÓN DE UN SISTEMA DE TRATAMIENTO DE RESIDUOS SÓLIDOS ORGANICOS EN EL MUNICIPIO DE SOGAMOSO</t>
  </si>
  <si>
    <t>1-2023-75</t>
  </si>
  <si>
    <t>Santander De Quilichao(CAU)</t>
  </si>
  <si>
    <t>CONSTRUCCIÓN SISTEMAS DE TRATAMIENTO DE AGUA POTABLE Y CONSTRUCCIÓN DE SOLUCIONES INDIVIDUALES DE SANEAMIENTO PARA LA VEREDA LA CHAPA, FASE l, DEL MUNICIPIO DE SANTANDER DE QUILICHAO, DEPARTAMENTO DEL CAUCA.</t>
  </si>
  <si>
    <t>1-2022-203</t>
  </si>
  <si>
    <t>Sipi</t>
  </si>
  <si>
    <t>CONSTRUCCION DE OBRAS COMPLEMENTARIAS PARA LA OPTIMIZACION DEL SISTEMA DE ACUEDUCTO Y ALCANTARILLADO DEL AREA URBANA DEL MUNICIPIO DE SIPI DEPARTAMENTO DEL CHOCO</t>
  </si>
  <si>
    <t>1-2021-153</t>
  </si>
  <si>
    <t>Arboletes(ANT)</t>
  </si>
  <si>
    <t>CONSTRUCCIÓN DE LAS REDES DE ALCANTARILLADO DEL BARRIO SAN LORENZO EN LA ZONA URBANA DEL MUNICIPIO DE ARBOLETES-ANTIOQUIA</t>
  </si>
  <si>
    <t>1-2022-273</t>
  </si>
  <si>
    <t>CORDOBA</t>
  </si>
  <si>
    <t>Cienaga De Oro(COR)</t>
  </si>
  <si>
    <t>CONSTRUCCIÓN DEL PLAN MAESTRO DE ALCANTARILLADO EN EL CORREGIMIENTO DE BERASTEGUI DEL MUNICIPIO DE CIÉNAGA DE ORO, DEPARTAMENTO DE CÓRDOBA</t>
  </si>
  <si>
    <t>1-2022-81</t>
  </si>
  <si>
    <t>Moñitos(COR)</t>
  </si>
  <si>
    <t>CONSTRUCCIÓN DEL ACUEDUCTO INTERVEREDAL RURAL DEL MUNICIPIO DE MOÑITOS EN EL CORREDOR VOLUNTAD -LA RISA</t>
  </si>
  <si>
    <t>2-2021-95</t>
  </si>
  <si>
    <t>Cúcuta(N D)</t>
  </si>
  <si>
    <t xml:space="preserve">ESTUDIOS Y DISEÑOS PARA EL SUMINISTRO DE AGUA POTABLE EN ASENTAMIENTOS URBANOS (PROGRAMA AGUA AL BARRIO) EN EL MUNICIPIO DE SAN JOSÉ DE CÚCUTA, NORTE DE SANTANDER </t>
  </si>
  <si>
    <t>2-2021-161</t>
  </si>
  <si>
    <t>CONSULTORIA PARA EL PLAN MAESTRO URBANO DE ALCANTARILLADO PLUVIAL, Y ESTUDIOS Y DISEÑOS PRIMERA FASE EN EL MUNICIPIO DE SAN JOSE DE CUCUTA, DEPARTAMENTO DE NORTE DE SANTANDER</t>
  </si>
  <si>
    <t>PGN 2024: $5.352.406.243
ESP 2024: $164.506.027
SGP Departamento 2024: $431.530.303</t>
  </si>
  <si>
    <t>1-2023-228</t>
  </si>
  <si>
    <t>CONSTRUCCION DE SISTEMAS DIFERENCIALES DE ABASTECIMIENTO DE AGUA POTABLE Y SANEAMIENTO BASICO PARA LAS COMUNIDADES INDÍGENAS DE TOPOCHALES, GUAFIYAL Y EL MEREY DEL RESGUARDO INDIGENA CAÑO MOCHUELO, MUNICIPIO DE PAZ DE ARIPORO, CASANARE</t>
  </si>
  <si>
    <t>2-2021-22</t>
  </si>
  <si>
    <t xml:space="preserve">CONSTRUCCIÓN DE LAS REDES DE ACUEDUCTO DEL BARRIO SAN LORENZO EN LA ZONA URBANA DEL MUNICIPIO DE ARBOLETES-ANTIOQUIA </t>
  </si>
  <si>
    <t>1-2023-225</t>
  </si>
  <si>
    <t>Chaparral(TOL)</t>
  </si>
  <si>
    <t>ESTUDIOS Y DISEÑOS DE DETALLE PARA LA RECONSTRUCCIÓN DE LA BOCATOMA UBICADA EN LA VEREDA VEGA CHIQUITA DEL SISTEMA DE ACUEDUCTO URBANO DEL MUNICIPIO DE CHAPARRAL DEPARTAMENTO DEL TOLIMA</t>
  </si>
  <si>
    <t>PGN 2024: $409.850.686
SGP municipio: $100.000.000</t>
  </si>
  <si>
    <t>1-2023-226</t>
  </si>
  <si>
    <t>Argelia(CAU)</t>
  </si>
  <si>
    <t>Aseo/Rural</t>
  </si>
  <si>
    <t xml:space="preserve">CONSTRUCCIÓN DE UNIDADES SANITARIAS PARA VIVIENDA RURAL DISPERSA EN EL MUNICIPIO DE ARGELIA, DEPARTAMENTO DEL CAUCA </t>
  </si>
  <si>
    <t>1-2021-106</t>
  </si>
  <si>
    <t>Isnos(HUI)</t>
  </si>
  <si>
    <t>CONSTRUCCIÓN DE LAS OBRAS DEL PLAN MAESTRO DE ALCANTARILLADO DEL ÁREA URBANA DEL MUNICIPIO DE ISNOS FASE 1</t>
  </si>
  <si>
    <t>PGN 2024: $18.445.504.724
SGP 2023: $5.961.826.173</t>
  </si>
  <si>
    <t>1-2022-263</t>
  </si>
  <si>
    <t>ARAUCA</t>
  </si>
  <si>
    <t>Arauquita(ARA)</t>
  </si>
  <si>
    <t>FACTIBILIDAD-FORTALECIMIENTO DE LA PRESTACIÓN DEL SERVICIO DE RECOLECCIÓN Y TRANSPORTE DE RESIDUOS SÓLIDOS EN LA ZONA RURAL DEL MUNICIPIO DE ARAUQUITA ARAUCA</t>
  </si>
  <si>
    <t>OXI</t>
  </si>
  <si>
    <t>1-2021-329</t>
  </si>
  <si>
    <t>Saravena(ARA)</t>
  </si>
  <si>
    <t>CONSTRUCCIÓN DE BATERIAS SANITARIAS EN LA ZONA RURAL DEL MUNICIPIO DE SARAVENA DEPARTAMENTO DE ARAUCA</t>
  </si>
  <si>
    <t>2-2021-321</t>
  </si>
  <si>
    <t>Tame(ARA)</t>
  </si>
  <si>
    <t>ESTUDIOS Y DISEÑOS PARA LA OPTIMIZACIÓN YO AMPLIACIÓN DE LOS COMPONENTES DE ADUCCIÓN PRETRATAMIENTO Y CONDUCCIÓN DEL SISTEMA DE ACUEDUCTO URBANO EL MUNICIPIO DE TAME DEPARTAMENTO DE ARAUCA</t>
  </si>
  <si>
    <t>2-2020-558</t>
  </si>
  <si>
    <t>CONSTRUCCIÓN DE RED DE DISTRIBUCIÓN DE AGUA POTABLE DEL DISTRITO B ETAPA 3 MUNICIPIO DE EL COPEY DEPARTAMENTO DEL CESAR</t>
  </si>
  <si>
    <t>Manaure(LA )</t>
  </si>
  <si>
    <t>003 DE 2023 ARAURAYU - REALIZAR 20 REHABILITACIONES APROXIMADAMENTE EN EL MUNICIPIO DE MANAURE, DEPARTAMENTO DE LA GUAJIRA.</t>
  </si>
  <si>
    <t>Equipo territorial Guajira</t>
  </si>
  <si>
    <t>Viable Equipo Territorial</t>
  </si>
  <si>
    <t>Equipo Territorial</t>
  </si>
  <si>
    <t>001 DE 2023 CONSORCIO HIDROGUAJIRA - REALIZAR 21 REHABILITACIONES EN EL MUNICIPIO  DE MANAURE,DEPARTAMENTO DE LA GUAJIRA.</t>
  </si>
  <si>
    <t>002 DE 2023 ETNICO WAYUU  REALIZAR 17 REHABILITACIONES APROXIMADAMENTE EN EL  MUNICIPIO DE URIBIA, DEPARTAMENTO DE LA  GUAJIRA</t>
  </si>
  <si>
    <t>005 DE 2023  SOL GUAJIRO - REALIZAR 22 REHABILITACIONES APROXIMADAMENTE EN EL DEPARTAMENTO DE LA  GUAJIRA</t>
  </si>
  <si>
    <t>004 DE 2023  SUKUAIPA WAYUUJIRRAWA-REALIZAR 13 REHABILITACIONES APROXIMADAMENTE EN EL MUNICIPIO  DE MANAURE, DEPARTAMENTO DE LA  GUAJIRA</t>
  </si>
  <si>
    <t>1540 DE 2023- WATER AID- REALIZAR  58 REHABILITACIONES APROXIMADAMENTE EN EL DEPARTAMENTO DE LA GUAJIRA</t>
  </si>
  <si>
    <t>002 DE 2024  CONSTRUIR GUAJIRA REALIZAR 20 REHABILITACIONES APROXIMADAMENTE EN EL DEPARTAMENTO DE LA  GUAJIRA</t>
  </si>
  <si>
    <t xml:space="preserve"> 001 DE 2024 JOSE LUIS SUAZA MOVIL- REALIZAR 13 REHABILITACIONES APROXIMADAMENTE EN EL DEPARTAMENTO DE LA  GUAJIRA</t>
  </si>
  <si>
    <t>1-2021-323</t>
  </si>
  <si>
    <t>Charta(SAN)</t>
  </si>
  <si>
    <t>CONSTRUCCIÓN DE UNIDADES SANITARIAS CON SANEAMIENTO BÁSICO PARA VIVIENDA RURAL DISPERSA EN CHARTA</t>
  </si>
  <si>
    <t>1-2021-322</t>
  </si>
  <si>
    <t>Matanza(SAN)</t>
  </si>
  <si>
    <t>CONSTRUCCIÓN UNIDADES SANITARIAS CON SANEAMIENTO BÁSICO PARA VIVIENDA RURAL DISPERSA EN MATANZA</t>
  </si>
  <si>
    <t>1-2022-118</t>
  </si>
  <si>
    <t>GUAINIA</t>
  </si>
  <si>
    <t>Puerto Inirida(GUA)</t>
  </si>
  <si>
    <t>CONSTRUCCIÓN DEL ACUEDUCTO RURAL PARA LA COMUNIDAD DE CHORROBOCON JURISDICCIÓN DEL MUNICIPIO DE INIRIDA EN EL DEPARTAMENTO DE GUAINIA</t>
  </si>
  <si>
    <t>1-2023-117</t>
  </si>
  <si>
    <t>CONSTRUCCIÓN DEL SISTEMA DE ABASTECIMIENTO Y SANEAMIENTO COLECTIVO PARA LA VEREDA DE AGUA CLARA EN EL DISTRITO DE BUENAVENTURA</t>
  </si>
  <si>
    <t>1-2024-8</t>
  </si>
  <si>
    <t>CONSTRUCCIÓN DE UNA ESTACIÓN DE CLASIFICACIÓN Y APROVECHAMIENTO (ECA), UNA PLANTA DE TRATAMIENTO DE RESIDUOS SÓLIDOS ORGÁNICOS Y FORTALECIMIENTO DE LAS ACTIVIDADES DE APROVECHAMIENTO Y TRATAMIENTO EN EL MARCO DEL SERVICIO PÚBLICO DE ASEO, EN EL MUNICIPIO DE INÍRIDA - GUAINÍA</t>
  </si>
  <si>
    <t>PGN 2024: $13.703.688.457
Municipio recursos propios: $2.415.000.000</t>
  </si>
  <si>
    <t>1-2024-49</t>
  </si>
  <si>
    <t>Pacoa(VAU)</t>
  </si>
  <si>
    <t>CONSTRUCCIÓN DE SISTEMAS NO CONVENCIONALES DE ABASTECIMIENTO DE AGUA APTA PARA EL CONSUMO HUMANO - TIPO SCALL, CON FUENTE DE ABASTECIMIENTO ALTERNA PARA LAS COMUNIDADES INDÍGENAS DE SAN JOSÉ DEL CANANARI, ALTAMIRA, CACHIPORRO, SANTA ROSA Y SONAÑA DEL ÁREA NO MUNICIPALIZADA DE PACOA DEL DEPARTAMENTO DEL VAUPÉS</t>
  </si>
  <si>
    <t>1-2023-116</t>
  </si>
  <si>
    <t>Belen(BOY)</t>
  </si>
  <si>
    <t>CONSTRUCCIÓN DE UNIDADES SANITARIAS RURALES PARA EL MUNICIPIO DE BELÉN- BOYACÁ</t>
  </si>
  <si>
    <t>2-2023-102</t>
  </si>
  <si>
    <t>Arauca(ARA)</t>
  </si>
  <si>
    <t>ESTUDIOS Y DISEÑOS PARA LA ACTUALIZACIÓN DEL PLAN MAESTRO DE LOS SISTEMAS DE ACUEDUCTO, ALCANTARILLADO SANITARIO Y ALCANTARILLADO PLUVIAL DEL MUNICIPIO DE ARAUCA, DEPARTAMENTO DE ARAUCA.</t>
  </si>
  <si>
    <t>1-2021-68</t>
  </si>
  <si>
    <t>Flandes(TOL)</t>
  </si>
  <si>
    <t>CONSTRUCCIÓN DE OBRAS PARA LA OPTIMIZACIÓN DEL SISTEMA DE ACUEDUCTO FASE I, DEL MUNICIPIO DE FLANDES, DEPARTAMENTO DE TOLIMA</t>
  </si>
  <si>
    <t>1-2022-54</t>
  </si>
  <si>
    <t>Guasca(CUN)</t>
  </si>
  <si>
    <t>CONSTRUCCIÓN DEL TANQUE DE ALMACENAMIENTO DEL ACUEDUCTO SAN JOIS DEL MUNICIPIO DE GUASCA, DEPARTAMENTO DE CUNDINAMARCA.</t>
  </si>
  <si>
    <t>2-2024-27</t>
  </si>
  <si>
    <t>Quibdo(CHO)</t>
  </si>
  <si>
    <t xml:space="preserve">ELABORACIÓN DEL PLAN MAESTRO DE ACUEDUCTO Y ALCANTARILLADO DE QUIBDÓ, DEPARTAMENTO DE CHOCÓ, CON UN ENFOQUE DE TRANSFORMACIÓN SOCIOCULTURAL, QUE RECONOZCA LA RELACIÓN “AGUA, SOCIEDAD Y TERRITORIO” CON CRITERIOS DE SOSTENIBILIDAD AMBIENTAL Y ECONÓMICA. </t>
  </si>
  <si>
    <t>Total / Dpto</t>
  </si>
  <si>
    <t>Suma de Aportes Nación</t>
  </si>
  <si>
    <t>Suma de Aportes Contrapartida</t>
  </si>
  <si>
    <t>Suma de Valor Proyecto</t>
  </si>
  <si>
    <t>Valor proyecto</t>
  </si>
  <si>
    <t>Total general</t>
  </si>
  <si>
    <t>DEPARTAMENTO</t>
  </si>
  <si>
    <t>MUNICIPIO</t>
  </si>
  <si>
    <t>TIPO DE CONCEPTO</t>
  </si>
  <si>
    <t>PROYECTO</t>
  </si>
  <si>
    <t xml:space="preserve">TOTAL </t>
  </si>
  <si>
    <t>No. COMITÉ</t>
  </si>
  <si>
    <t>FECHA COMITÉ</t>
  </si>
  <si>
    <t>Pasto</t>
  </si>
  <si>
    <t>Concepto Favorable Sin Financiación</t>
  </si>
  <si>
    <t>2022-34</t>
  </si>
  <si>
    <t>ATLÁNTICO</t>
  </si>
  <si>
    <t>Juan De Acosta</t>
  </si>
  <si>
    <t>CONSTRUCCIÓN SISTEMA DE ALCANTARILLADO EN EL CORREGIMIENTO DE VAIVEN, MUNICIPIO DE JUAN DE ACOSTA - ATLÁNTICO JUAN DE ACOSTA</t>
  </si>
  <si>
    <t>2022-35</t>
  </si>
  <si>
    <t>Cienaga</t>
  </si>
  <si>
    <t>2022-37</t>
  </si>
  <si>
    <t>NORTE DE SANTANDER</t>
  </si>
  <si>
    <t>Cúcuta</t>
  </si>
  <si>
    <t>ESTUDIOS Y DISEÑOS PARA EL SUMINISTRO DE AGUA POTABLE EN ASENTAMIENTOS URBANOS (PROGRAMA AGUA AL BARRIO) EN EL MUNICIPIO DE SAN JOSÉ DE CÚCUTA, NORTE DE SANTANDER</t>
  </si>
  <si>
    <t>2022-43</t>
  </si>
  <si>
    <t>CHOCÓ</t>
  </si>
  <si>
    <t>Jurado</t>
  </si>
  <si>
    <t>2022-46</t>
  </si>
  <si>
    <t>Neiva</t>
  </si>
  <si>
    <t>CONSTRUCCIÓN DEL ALCANTARILLADO SANITARIO Y PLUVIAL DEL BARRIO LOS ANDAQUÍES, COMUNA 1 DE LA CIUDAD DE NEIVA</t>
  </si>
  <si>
    <t>2022-48</t>
  </si>
  <si>
    <t>Albania</t>
  </si>
  <si>
    <t>CONSTRUCCIÓN DE LA OPTIMIZACION DE LA PLANTA DE AGUA POTABLE “PTAP” Y DE LA PLANTA DE TRATAMIENTO DE AGUA RESIDUAL PTAR DEL MUNICIPIO DE ALBANIA, SANTANDER</t>
  </si>
  <si>
    <t>2022-50</t>
  </si>
  <si>
    <t>Barichara, Villanueva</t>
  </si>
  <si>
    <t>ESTUDIOS, DISEÑOS Y VIABILIDAD PARA LA CONSTRUCCIÓN DEL SISTEMA DE ABASTECIMIENTO DE LOS ACUEDUCTOS DE LOS MUNICIPIOS DE BARICHARA Y VILLANUEVA</t>
  </si>
  <si>
    <t>BOYACÁ</t>
  </si>
  <si>
    <t>Combita</t>
  </si>
  <si>
    <t>2022-54</t>
  </si>
  <si>
    <t>Chiscas</t>
  </si>
  <si>
    <t>Güican</t>
  </si>
  <si>
    <t>CONSTRUCCION DE UNIDADES SANITARIAS RURALES EN EL MUNICIPIO DE GUICAN DE LA SIERRA - BOYACA</t>
  </si>
  <si>
    <t>Yopal</t>
  </si>
  <si>
    <t>2022-55</t>
  </si>
  <si>
    <t>Ricaurte</t>
  </si>
  <si>
    <t>CONSTRUCCIÓN Y AMPLIACIÓN DE LA RED DE ACUEDUCTO DE LAS VEREDAS LA TETILLA, LA CARRERA, MANUEL SUR Y MANUEL NORTE DEL MUNICIPIO DE RICAURTE - CUNDINAMARCA</t>
  </si>
  <si>
    <t xml:space="preserve">El Espino </t>
  </si>
  <si>
    <t>Barranquilla</t>
  </si>
  <si>
    <t>Concepto Favorable Condicionado</t>
  </si>
  <si>
    <t>CONSTRUCCIÓN DEL COLECTOR DE ALCANTARILLADO DE LA ZONA OCCIDENTAL DEL DISTRITO DE BARRANQUILLA (ATLÁNTICO)</t>
  </si>
  <si>
    <t>Achí</t>
  </si>
  <si>
    <t>Santa Helena del Opon</t>
  </si>
  <si>
    <t>CONSTRUCCIÓN DE UNIDADES SANITARIAS PARA VIVIENDAS RURALES DISPERSAS DEL MUNICIPIO DE SANTA HELENA DEL OPÓN, DEPARTAMENTO DE SANTANDER.</t>
  </si>
  <si>
    <t>Piedecuesta</t>
  </si>
  <si>
    <t>CONSTRUCCION OPTIMIZACION ALCANTARILLADO COMBINADO Y PLUVIAL BARRIO SAN CRISTOBAL ENTRE CRAS 16 Y 19 CON CALLES 3A Y 5D MUNICIPIO DE PIEDECUESTA (SANTANDER).</t>
  </si>
  <si>
    <t>Sampues</t>
  </si>
  <si>
    <t>2022-56</t>
  </si>
  <si>
    <t>Sincé</t>
  </si>
  <si>
    <t>Cañasgordas</t>
  </si>
  <si>
    <t>CONSTRUCCION DE UNIDADES SANITARIAS RURALES EN EL MUNICIPIO DE CAÑASGORDAS, ANTIOQUIA.</t>
  </si>
  <si>
    <t>Entrerríos</t>
  </si>
  <si>
    <t>Fredonia</t>
  </si>
  <si>
    <t xml:space="preserve">Riohacha </t>
  </si>
  <si>
    <t>CONSTRUCCIÓN E IMPLEMENTACION DE UN PROYECTO DE ABASTECIMIENTO DE AGUA POTABLE MEDIANTE EL ESQUEMA DE PILAS PUBLICAS EN LA COMUNIDAD DE PARAVER, ZONA RURAL DEL MUNICIPIO DE RIOHACHA, LA GUAJIRA</t>
  </si>
  <si>
    <t>CÓRDOBA</t>
  </si>
  <si>
    <t>Montelibano, Puerto Libertador, San Jose de Uré, Tierralta, Valencia</t>
  </si>
  <si>
    <t>CONSTRUCCION DE LA ETAPA 1- UNIDADES SANITARIAS PARA VIVIENDA RURAL DISPERSA EN LOS MUNICIPIOS DE VALENCIA, TIERRALTA, MONTELIBANO, PUERTO LIBERTADOR, SAN JOSE DE URE DEL DEPARTAMENTO DEL CORDOBA</t>
  </si>
  <si>
    <t>2022-58</t>
  </si>
  <si>
    <t>Popayán</t>
  </si>
  <si>
    <t>CONSTRUCCIÓN ETAPA II LINEA DE CONDUCCIÓN RÍO PALACE Y PLANTA DE TRATAMIENTO DE AGUA POTABLE PALACE, MUNICIPIO DE POPAYÁN</t>
  </si>
  <si>
    <t>Barrancabermeja</t>
  </si>
  <si>
    <t>OPTIMIZACIÓN Y CONSTRUCCIÓN DE LOS SISTEMAS DE SEDIMENTACIÓN, RETIRO Y PROCESO DE TRATAMIENTO DE LODOS PARA LA PLANTA DE TRATAMIENTO DE AGUA POTABLE DEL ACUEDUCTO URBANO DEL MUNICIPIO DE BARRANCABERMEJA</t>
  </si>
  <si>
    <t>Ebéjico</t>
  </si>
  <si>
    <t>CONSTRUCCION DE UNIDADES SANITARIAS RURALES PARA EL MUNICIPIO DE EBEJICO, ANTIOQUIA</t>
  </si>
  <si>
    <t>CONSTRUCCIÓN TRONCAL SANTA MÓNICA FASE II MUNICIPIO DE PASTO</t>
  </si>
  <si>
    <t>Caucasia</t>
  </si>
  <si>
    <t>OPTIMIZACIÓN Y CONSTRUCCIÓN ETAPA I, COLECTOR Y ESTACIÓN DE BOMBEO DE AGUAS RESIDUALES, PLUVIALES PARCIALES Y REDES DE DISTRIBUCIÓN DE ACUEDUCTO EN EL DISTRITO ATASCOSO DE LA ZONA URBANA DEL MUNICIPIO DE CAUCASIA, ANTIOQUIA</t>
  </si>
  <si>
    <t>2023-1</t>
  </si>
  <si>
    <t>Tumaco</t>
  </si>
  <si>
    <t>OBRAS DE OPTIMIZACIÓN Y AMPLIACIÓN DEL SISTEMA DE ACUEDUCTO DEL DISTRITO ESPECIAL DE TUMACO, OPTIMIZACIÓN Y AMPLIACIÓN PLANTA DE TRATAMIENTO DE AGUA POTABLE Y SISTEMA SCADA FASE III, ETAPA II</t>
  </si>
  <si>
    <t>2023-2</t>
  </si>
  <si>
    <t>Sotaquira</t>
  </si>
  <si>
    <t>CONSTRUCCIÓN PLAN MAESTRO DE ALCANTARILLADO CENTRO POBLADO EL MANZANO, MUNICIPIO DE SOTAQUIRA-BOYACÁ</t>
  </si>
  <si>
    <t>2023-5</t>
  </si>
  <si>
    <t>Union Panamericana</t>
  </si>
  <si>
    <t>2023-6</t>
  </si>
  <si>
    <t>Jericó</t>
  </si>
  <si>
    <t>CONSTRUCCIÓN DE LA CUARTA ETAPA DEL PLAN MAESTRO DE ACUEDUCTO Y ALCANTARILLADO DE LA ZONA URBANA DEL MUNICIPIO DE JERICÓ, ANTIOQUIA</t>
  </si>
  <si>
    <t>Santa Sofia</t>
  </si>
  <si>
    <t>CONSTRUCCION DE UNIDADES SANITARIAS DEL MUNICIPIO DE SANTA SOFIA-BOYACA</t>
  </si>
  <si>
    <t>Moñitos</t>
  </si>
  <si>
    <t>Suaita</t>
  </si>
  <si>
    <t>OPTIMIZACIÓN Y CONSTRUCCIÓN DE LAS REDES DE ADUCCIÓN DEL SISTEMA DE ACUEDUCTO DEL MUNICIPIO DE SUAITA, SANTANDER</t>
  </si>
  <si>
    <t>MEJORAMIENTO DE REDES DE ACUEDUCTO Y ALCANTARILLADO FASE I EN EL CASCO URBANO DEL MUNICIPIO DE PASTO – DEPARTAMENTO DE NARIÑO</t>
  </si>
  <si>
    <t>2023-7</t>
  </si>
  <si>
    <t>Chiquinquirá</t>
  </si>
  <si>
    <t>2023-9</t>
  </si>
  <si>
    <t>Sutatausa</t>
  </si>
  <si>
    <t>AJUSTE A LOS ESTUDIOS Y DISEÑOS DEL PLAN MAESTRO PARA LA CONSTRUCCIÓN DEL ALCANTARILLADO SANITARIO Y PLUVIAL DEL MUNICIPIO DE SUTATAUSA</t>
  </si>
  <si>
    <t>Leticia</t>
  </si>
  <si>
    <t>CONSTRUCCIÓN DE SISTEMAS DE ABASTECIMIENTO DE AGUA POTABLE MEDIANTE EL APROVECHAMIENTO DE LAS AGUAS LLUVIAS (SCALL) EN LAS COMUNIDADES DE SANTA SOFÍA Y NUEVO JARDÍN, MUNICIPIO DE LETICIA EN AMAZONAS.</t>
  </si>
  <si>
    <t>2023-10</t>
  </si>
  <si>
    <t>Medio Baudó</t>
  </si>
  <si>
    <t>Candelaria</t>
  </si>
  <si>
    <t xml:space="preserve">CONSTRUCCIÓN ALCANTARILLADO SANITARIO DEL CORREGIMIENTO DE LEÑA MUNICIPIO DE CANDELARIA-ATLÁNTICO
</t>
  </si>
  <si>
    <t>Pedraza</t>
  </si>
  <si>
    <t>CONSTRUCCIÓN DEL SISTEMA DE ALCANTARILLADO SANITARIO EN EL CORREGIMIENTO DE BAHIA HONDA DEL MUNICIPIO DE PEDRAZA DEPARTAMENTO DEL MAGDALENA</t>
  </si>
  <si>
    <t>Valencia</t>
  </si>
  <si>
    <t xml:space="preserve">OPTIMIZACION DE REDES DE ALCANTARILLADO SANITARIO DEL MUNICIPIO DE VALENCIA DEPARTMENTO DE CORDOBA </t>
  </si>
  <si>
    <t>Ponedera</t>
  </si>
  <si>
    <t xml:space="preserve">CONSTRUCCIÓN DEL SISTEMA DE ALCANTARILLADO, SANITARIO Y TRATAMIENTO DE AGUAS RESIDUALES PARA EL CORREGIMIENTO DE PUERTO GIRALDO EN EL MUNICIPIO DE PONEDERA DEPARTAMENTO DEL ATLÁNTICO </t>
  </si>
  <si>
    <t>Paz de Ariporo</t>
  </si>
  <si>
    <t>Tiquisio</t>
  </si>
  <si>
    <t>2023-11</t>
  </si>
  <si>
    <t>Andalucia</t>
  </si>
  <si>
    <t>CONSTRUCCIÓN DE REDES DE ALCANTARILLADO SANITARIO EN LA CALLE 13 ENTRE CARRERAS 5 Y 14 Y CARRERA 14 ENTRE CALLES 12 Y 13 DEL MUNICIPIO DE ANDALUCÍA DEPARTAMENTO VALLE DEL CAUCA</t>
  </si>
  <si>
    <t>Santa Rosa De Cabal</t>
  </si>
  <si>
    <r>
      <t>CONSTRUCCION DEL ACUEDUCTO DE COMUNITARIO PARA LA VEREDA COLMENAS DEL MUNICIPIO DE SANTA ROSA DE CABAL, RISARALDA</t>
    </r>
    <r>
      <rPr>
        <sz val="10"/>
        <color rgb="FF000000"/>
        <rFont val="Verdana"/>
        <family val="2"/>
      </rPr>
      <t>      </t>
    </r>
  </si>
  <si>
    <t>Remolino</t>
  </si>
  <si>
    <t>OPTIMIZACION DE REDES DE ACUEDUCTO EN VARIOS TRAMOS DE LA CABECERA MUNICIPAL DE REMOLINO MAGDALENA</t>
  </si>
  <si>
    <t>Montebello</t>
  </si>
  <si>
    <t>Santo Domingo</t>
  </si>
  <si>
    <t>CONSTRUCCIÓN DE UNIDADES SANITARIAS RURALES PARA EL MUNICIPIO DE SANTO DOMINGO, ANTIOQUIA</t>
  </si>
  <si>
    <t>2023-12</t>
  </si>
  <si>
    <t>Saboyá</t>
  </si>
  <si>
    <t>Chipaque</t>
  </si>
  <si>
    <t>PLAN MAESTRO DE ALCANTARILLADO DEL CASCO URBANO DEL MUNICIPIO DE CHIPAQUE: OPTIMIZACIÓN DE LOS SISTEMAS DE ALCANTARILLADO SANITARIO Y PLUVIAL</t>
  </si>
  <si>
    <t>San Marcos</t>
  </si>
  <si>
    <t>AMPLIACIÓN Y OPTIMIZACIÓN DEL SISTEMA DE ACUEDUCTO DEL CORREGIMIENTO CAYO DE LA CRUZ, MUNICIPIO DE SAN MARCOS (SUCRE)</t>
  </si>
  <si>
    <t>Ocaña</t>
  </si>
  <si>
    <t>CONSTRUCCIÓN DE LOS CRUCRS ESPECIALES DE EMPALME DE LA RED DE ALCANTARILLADO SOBRE LA AVENIDA FRANCISCO FERNÁNDEZ DE CONTRERAS EN EL MUNICIPIO DE OCAÑA-NORTE DE SANTANDER</t>
  </si>
  <si>
    <t>2023-13</t>
  </si>
  <si>
    <t>Toluviejo</t>
  </si>
  <si>
    <t>OPTIMIZACIÓN DEL SISTEMA DE ACUEDUCTO DE LA ZONA URBANA DEL MUNICIPIO DE TOLUVIEJO, SUCRE</t>
  </si>
  <si>
    <t>Flandes</t>
  </si>
  <si>
    <t>OPTIMIZACIÓN Y CONSTRUCCIÓN DESCARGA Y TRAMO INICIAL COLECTOR NORTE, ALCANTARILLADO PLUVIAL CEIBA Y MUNICIPIO DE TRIANA DE FLANDES</t>
  </si>
  <si>
    <t xml:space="preserve">Alto Baudó </t>
  </si>
  <si>
    <t>CONSULTORÍA PARA LA OPTIMIZACIÓN DEL SISTEMA DE ACUEDUCTO DE PIE DE PATO CABECERA MUNICIPAL DEL ALTO BAUDÓ CHOCÓ</t>
  </si>
  <si>
    <t>Buga</t>
  </si>
  <si>
    <t>Barranco De Loba</t>
  </si>
  <si>
    <t>CONSTRUCCION DE LA PLANTA DE TRATAMINETO DE AGUAS RESIDUALES PTAR Y OPTIMIZACION DEL SISTEMA DE ALCANTARILLADO SANITARIO (REDES Y EBAR) PARA EL CASCO URBANO EN EL MUNICIPIO DE BARRANCO DE LOBA, BOLIVAR</t>
  </si>
  <si>
    <t>Boyacá</t>
  </si>
  <si>
    <t>CONSTRUCCIÓN DE UNIDADES SANITARIAS RURALES EN EL MUNICIPIO DE BOYACÁ - BOYACÁ.</t>
  </si>
  <si>
    <t>2023-14</t>
  </si>
  <si>
    <t>Saldaña</t>
  </si>
  <si>
    <t>Soledad</t>
  </si>
  <si>
    <t>2023-15</t>
  </si>
  <si>
    <t>Lloró</t>
  </si>
  <si>
    <t xml:space="preserve">CONSTRUCCIÓN DE SISTEMAS DE ABASTECIMIENTO DE AGUA POTABLE MEDIANTE EL APROVECHAMIENTO DE LAS AGUAS LLUVIAS (SCALL) EN 11 COMUNIDADES (ANTUMIADÓ, CHAGARAMIA, AGUACATE, PARRUGUERA, MUMBU, MINDO, PLAYON, TOLDAS, CUMA, LANA Y VILLACLARET) DEL MUNICIPIO DE LLORÓ DEPARTAMENTO DEL CHOCÓ. </t>
  </si>
  <si>
    <t>El Copey</t>
  </si>
  <si>
    <t>OPTIMIZACIÓN DE LA RED DE DISTRIBUCIÓN DE AGUA POTABLE DEL CASCO URBANO DEL MUNICIPIO DE EL COPEY FASE 1, MUNICIPIO DE EL COPEY-CESAR</t>
  </si>
  <si>
    <t>Marquetalia</t>
  </si>
  <si>
    <t>El Guamo</t>
  </si>
  <si>
    <t>CONSTRUCCIÓN Y OPTIMIZACIÓN DEL SISTEMA DE ALCANTARILLADO EN LA CABECERA MUNICIPAL DE EL GUAMO, BOLÍVAR</t>
  </si>
  <si>
    <t>2023-16</t>
  </si>
  <si>
    <t>Yalí</t>
  </si>
  <si>
    <t>CONSTRUCCION DE UNIDADES SANITARIAS RURALES PARA EL MUNICIPIO DE YALI, ANTIOQUIA</t>
  </si>
  <si>
    <t>Rio Quito</t>
  </si>
  <si>
    <t>OPTIMIZACIÓN DEL SISTEMA DE ACUEDUCTO, CONSTRUCCIÓN DE LA PLANTA DE TRATAMIENTO DE AGUA POTABLE CONSTRUCCIÓN DEL SISTEMA DE ALCANTARILLADO, CONSTRUCCIÓN DE LA FASE I DE LA PLANTA DE TRATAMIENTO DE AGUAS RESIDUALES EN EL CORREGIMIENTO DE VILLA CONTO MUNICIPIO DE RIO QUITO - CHOCÓ</t>
  </si>
  <si>
    <t>San Jacinto Del Cauca</t>
  </si>
  <si>
    <t>ESTUDIOS Y DISEÑOS PARA LA OPTIMIZACION Y PROTECCION AL SISTEMA DE ACUEDUCTO DEL CORREGIMIENTO DE TENCHE DEL MUNICIPIO DE SAN JACINTO DEL CAUCA, DEPARTAMENTO DE BOLÍVAR</t>
  </si>
  <si>
    <t>La Ceja</t>
  </si>
  <si>
    <t>CONSTRUCCIÓN SEGUNDA ETAPA DEL PLAN MAESTRO DE ACUEDUCTO Y ALCANTARILLADO, CENTRO POBLADO DEL CORREGIMIENTO SAN JOSÉ – MUNICIPIO DE LA CEJA DEL TAMBO</t>
  </si>
  <si>
    <t>Galeras</t>
  </si>
  <si>
    <t>ADQUISICION DE UN VEHICULO RECOLECTOR Y COMPACTADOR DE RESIDUOS SOLIDOS DE 20 YARDAS PARA EL MUNICIPIO DE GALERAS SUCRE.</t>
  </si>
  <si>
    <t>Moniquira</t>
  </si>
  <si>
    <t>Santa Ana</t>
  </si>
  <si>
    <t xml:space="preserve">FORMULACIÓN DEL PLAN MAESTRO DE ACUEDUCTO Y ALCANTARILLADO DEL MUNICIPIO DE SANTA ANA EN EL DEPARTAMENTO DEL MAGDALENA  </t>
  </si>
  <si>
    <t>2023-18</t>
  </si>
  <si>
    <t>Mogotes</t>
  </si>
  <si>
    <t>2023-19</t>
  </si>
  <si>
    <t>OPTIMIZACION LINEA DE ADUCCION EXISTENTE DE 18" ASBESTO CEMENTO DESDE DESARENADOR HASTA LA PTAP LA COLINA DEL MUNICIPIO DE PIEDECUESTA, SANTANDER</t>
  </si>
  <si>
    <t>Chivor</t>
  </si>
  <si>
    <t>CONSTRUCCION DE UNIDADES SAITARIAS RURALES PARA EL MUNICIPIO DE CHIVOR, BOYACÁ</t>
  </si>
  <si>
    <t>2023-21</t>
  </si>
  <si>
    <t>Uribia</t>
  </si>
  <si>
    <t>CONSTRUCCIÓN DE UN SISTEMA DE ABASTECIMIENTO DE AGUA, MEDIANTE EL ESQUEMA DE PILAS PÚBLICAS EN FLOR DEL PARAÍSO ZONA RURAL DEL MUNICIPIO DE URIBIA-LA GUAJIRA.</t>
  </si>
  <si>
    <t>Hispania</t>
  </si>
  <si>
    <t>CONSTRUCCION DE UNIDADES SANITARIAS RURALES PARA EL MUNICIPIO DE HISPANIA, ANTIOQUIA</t>
  </si>
  <si>
    <t>2023-23</t>
  </si>
  <si>
    <t>Totoró</t>
  </si>
  <si>
    <t>2023-24</t>
  </si>
  <si>
    <t>Cartago</t>
  </si>
  <si>
    <t>2023-27</t>
  </si>
  <si>
    <t>Arboletes</t>
  </si>
  <si>
    <t>CONSTRUCCIÓN DEL SISTEMA DE CAPTACIÓN, REDES DE CONDUCCIÓN, IMPULSIÓN Y BOMBEO DESDE EL RÍO SAN JUAN EN EL MUNICIPIO DE SAN JUAN DE URABÁ, HASTA EL ACUEDUCTO DEL MUNICIPIO DE ARBOLETES, ANTIOQUIA</t>
  </si>
  <si>
    <t>2023-29</t>
  </si>
  <si>
    <t>Tuchin</t>
  </si>
  <si>
    <t>CONSTRUCCIÓN DE 261 UNIDADES SANITARIAS DISPERSAS EN ZONAS RURAL DEL MUNICIPIO DE TUCHIN, DEPARTAMENTO DE CÓRDOBA</t>
  </si>
  <si>
    <t>2023-33</t>
  </si>
  <si>
    <t>Villanueva</t>
  </si>
  <si>
    <t>CONSTRUCCIÓN DE UNIDADES SANITARIAS CON SANEAMIENTO BÁSICO PARA VIVIENDA RURAL DISPERSA EN EL MUNICIPIO DE VILLANUEVA – LA GUAJIRA</t>
  </si>
  <si>
    <t>2023-35</t>
  </si>
  <si>
    <t>Tunja</t>
  </si>
  <si>
    <t>2023-36</t>
  </si>
  <si>
    <t>Buenaventura</t>
  </si>
  <si>
    <t>OPTIMIZACIÓN HIDRÁULICA DEL SISTEMA DE DISTRIBUCIÓN DE AGUA POTABLE DEL SECTOR DE LA ISLA DEL DISTRITO DE BUENAVENTURA</t>
  </si>
  <si>
    <t>2023-42</t>
  </si>
  <si>
    <t>San Jose del Palmar</t>
  </si>
  <si>
    <t>CONSTRUCCIÓN DE SISTEMA DE ABASTECIMIENTO DE AGUA POTABLE MEDIANTE EL APROVECHAMIENTO DE LAS AGUAS LLUVIAS (SCALL) EN LA COMUNIDAD INDIGENA DE COPE CAMPO ALEGRE, MUNICIPIO DE SAN JOSÉ DEL PALMAR – CHOCÓ</t>
  </si>
  <si>
    <t>2023-43</t>
  </si>
  <si>
    <t>OBRAS DE OPTIMIZACIÓN Y AMPLIACIÓN DEL SISTEMA DE ACUEDUCTO DEL DISTRITO ESPECIAL DE TUMACO, DEPARTAMENTO DE NARIÑO, COLOMBIA - FASE V ETAPA IV-TANQUE CALDAS</t>
  </si>
  <si>
    <t>OPTIMIZACIÓN Y CONSTRUCCIÓN DEL SISTEMA DE ACUEDUCTO DEL MUNICIPIO DE FLANDES-FASE I</t>
  </si>
  <si>
    <t>Santiago</t>
  </si>
  <si>
    <t>2023-45</t>
  </si>
  <si>
    <t>Belen</t>
  </si>
  <si>
    <t>CONSTRUCCION DE UNIDADES SANITARIAS RURALES PARA EL MUNICIPIO DE BELEN BOYACA.</t>
  </si>
  <si>
    <t>2023-46</t>
  </si>
  <si>
    <t>Corozal</t>
  </si>
  <si>
    <t>CONSTRUCCIÓN DEL SISTEMA DE TRATAMIENTO DE AGUAS RESIDUALES E INTERCEPTOR DEL ALCANTARILLADO SANITARIO DEL MUNICIPIO DE COROZAL.</t>
  </si>
  <si>
    <t xml:space="preserve">Samaniego </t>
  </si>
  <si>
    <t>OPTIMIZACIÓN DEL SISTEMA DE ACUEDUCTO DEL MUNICIPIO DE SAMANIEGO EN EL DEPARTAMENTO DE NARIÑO.</t>
  </si>
  <si>
    <t>2023-47</t>
  </si>
  <si>
    <t>Guaranda</t>
  </si>
  <si>
    <t>ESTUDIOS Y DISEÑO INTEGRAL DEL SISTEMA DE ABASTECIMIENTO DE AGUA POTABLE PARA EL CORREGIMIENTO PUERTO LOPEZ, MUNICIPIO DE GUARANDA, SUCRE.</t>
  </si>
  <si>
    <t>OBRAS DE OPTIMIZACIÓN Y AMPLLIACIÓN DEL SISTEMA DE ACUEDUCTO DEL DISTRITO ESPECIAL DE TUMACO, OPTIMIZACIÓN Y AMPLIACIÓN PLANTA DE TRATAMIENTO DE AGUA POTABLE Y SISTEMA SCADA FASE III, ETAPA II.</t>
  </si>
  <si>
    <t>2023-49</t>
  </si>
  <si>
    <t>Santander de Quilichao</t>
  </si>
  <si>
    <t>Guapí</t>
  </si>
  <si>
    <t>CONSULTORÍA PARA REALIZAR LOS ESTUDIOS Y DISEÑOS PARA EL PLAN DE CIERRE, CLAUSURA Y POST CLAUSURA DEL BOTADERO A CIELO ABIERTO EL OLÍMPICO DEL MUNICIPIO DE GUAPI, DEPARTAMENTO DEL CAUCA</t>
  </si>
  <si>
    <t>San Jose del Guaviare</t>
  </si>
  <si>
    <t>2023-50</t>
  </si>
  <si>
    <t>Pitalito</t>
  </si>
  <si>
    <t>CONSTRUCCIÓN DE COLECTORES DEL SISTEMA DE ALCANTARILLADO PLUVIAL DEL SECTOR ALDEA DE LA LIBERTAD Y BAJO SOLARTE MUNICIPIO DE PITALITO.</t>
  </si>
  <si>
    <t>2023-52</t>
  </si>
  <si>
    <t>OBRAS DE OPTIMIZACIÓN Y AMPLIACIÓN DEL SISTEMA DE ACUEDUCTO DEL DISTRITO ESPECIAL DE TUMACO, FASE IV ETAPA I, COMPONENTES PARA EL ABASTECIMIENTO A LA ISLA MORRO, DEPARTAMENTO DE NARIÑO</t>
  </si>
  <si>
    <t>Quinchía</t>
  </si>
  <si>
    <t>MEJORAMIENTO DE LA PRESTACIÓN DEL SERVICIO DE ASEO EN LOS COMPONENTES DE RECOLECCIÓN Y TRANSPORTE DE RESIDUOS ORDINARIO, ACORDE A LOS REQUISITOS NORMATIVOS, AMBIENTALES Y TÉCNICOS APLICABLES, EN EL ÁREA URBANA Y RURAL DEL MUNICIPIO DE QUINCHÍA DEPARTAMENTO DE RISARALDA.</t>
  </si>
  <si>
    <t>Giron</t>
  </si>
  <si>
    <t>CONSTRUCCION DE LA LINEA DE IMPULSION, COLECTOR DE ALCANTARILLADO SANITARIO Y OPTIMIZACION DE LA RED DE ALCANTARILLADO DE LA CARRERA 26, PARA EL SECTOR SUR DEL MUNICIPIO DE GIRÓN - DEPARTAMENTO DE SANTANDER, VIA ZAPATOCA (BAHONDO – LLANADAS).</t>
  </si>
  <si>
    <t>2023-53</t>
  </si>
  <si>
    <t>Puerto Colombia</t>
  </si>
  <si>
    <t xml:space="preserve"> AMPLIACIÓN CONDUCCIÓN PLANTA DE TRATAMIENTO DE AGUA POTABLE LAS FLORES – TANQUE DE REBOMBEO SALGAR. TRAMO LOS MANATIES – SALGAR (ISSA ABUCHAIBE) DEL SISTEMA DE ACUEDUCTO DEL MUNICIPIO DE PUERTO COLOMBIA.</t>
  </si>
  <si>
    <t>DISEÑO Y CONSTRUCCIÓN DEL PLAN MAESTRO URBANO DE ALCANTARILLADO DE LAS VÍAS CALLE 51 ENTRE CARRERAS 52 Y 50, CARRERA 50 ENTRE LAS CALLE 51 Y 44 Y CARRERA 49 ENTRE CALLE 44 Y MH 175, DEL MUNICIPIO FREDONIA</t>
  </si>
  <si>
    <t>2023-54</t>
  </si>
  <si>
    <t xml:space="preserve">Puerto Berrio </t>
  </si>
  <si>
    <t>CONSTRUCCION DE UNIDADES SANITARIAS RURALES EN EL MUNICIPIO DE PUERTO BERRIO ANTIOQUIA.</t>
  </si>
  <si>
    <t>2023-55</t>
  </si>
  <si>
    <t>Supia y Riosucio</t>
  </si>
  <si>
    <t>ESTUDIOS Y DISEÑOS CONSTRUCCIÓN DE ACUEDUCTO MULTIVEREDAL AGUA DULCE (SUPÍA Y RIOSUCIO).</t>
  </si>
  <si>
    <t>Garagoa</t>
  </si>
  <si>
    <t>CONSTRUCCIÓN TERMINACIÓN ACUEDUCTO INTERVEREDAL No. 2 QUE COMPRENDE LAS VEREDAS DE: BANCOS DE PÁRAMO, BANCOS DE ARADA, BOJACÁ, ARADA GRANDE, GUAYABAL, ARADA CHIQUITA E HIPAQUIRA DEL MUNICIPIO DE GARAGOA.</t>
  </si>
  <si>
    <t>2023-56</t>
  </si>
  <si>
    <t>Tuquerres</t>
  </si>
  <si>
    <t>OPTIMIZACIÓN DEL SISTEMA DE ALCANTARILLADO SANITARIO Y AGUAS LLUVIAS EN LA CARRERA 15A SECTOR BARRIO LAS MERCEDES, MUNICIPIO DE TÚQUERRES, DEPARTAMENTO DE NARIÑO.</t>
  </si>
  <si>
    <t>Puerto Parra</t>
  </si>
  <si>
    <t>OPTIMIZACIÓN DEL SISTEMA DE ALCANTARILLADO SANITARIO DE LA CABECERA MUNICIPAL Y CONSTRUCCIÓN DE LA PLANTA DE TRATAMIENTO DE AGUAS RESIDUALES PTAR DEL MUNICIPIO DE PUERTO PARRA SANTANDER.</t>
  </si>
  <si>
    <t>2023-57</t>
  </si>
  <si>
    <t>Sabanagrande</t>
  </si>
  <si>
    <t>CONSTRUCCIÓN TUBERÍA DE CONDUCCIÓN PTAP-CASCO URBANO DE SABANAGRANDE, DEPARTAMENTO DEL ATLÁNTICO</t>
  </si>
  <si>
    <t>Cienaga de Oro</t>
  </si>
  <si>
    <t>2023-58</t>
  </si>
  <si>
    <t>San Jose de Miranda</t>
  </si>
  <si>
    <t>OPTIMIZACIÓN DEL SISTEMA DE ACUEDUCTO PARA EL CASCO URBANO DE SAN JOSÉ DE MIRANDA, DEPARTAMENTO DE SANTANDER</t>
  </si>
  <si>
    <t>Baranoa</t>
  </si>
  <si>
    <t>CONSTRUCCIÓN DE REDES DE ALCANTARILLADO DE LA CUENCA 7 Y 8 DEL MUNICIPIO DE BARANOA DEPARTAMENTO DEL ATLÁNTICO.</t>
  </si>
  <si>
    <t>CAQUETA</t>
  </si>
  <si>
    <t>Florencia</t>
  </si>
  <si>
    <t xml:space="preserve">CONSTRUCCION NUEVA LINEA DE CONDUCCION DEL ACUEDUCTO CARAÑO-PTAP EL DIVISO MUNICIPIO DE FLORENCIA </t>
  </si>
  <si>
    <t>2023-59</t>
  </si>
  <si>
    <t>San Carlos</t>
  </si>
  <si>
    <t>CONSTRUCCION DE UNIDADES SANITARIAS RURALES PARA EL MUNICIPIO DE SAN CARLOS, ANTIOQUIA.</t>
  </si>
  <si>
    <t>2023-61</t>
  </si>
  <si>
    <t>Iza</t>
  </si>
  <si>
    <t>CONSTRUCCION DE UNIDADES SANITARIAS RURALES EN EL MUNICIPIO DE IZA DEPARTAMENTO DE BOYACA.</t>
  </si>
  <si>
    <t>Guasca</t>
  </si>
  <si>
    <t>CONSTRUCCIÓN DE TANQUE DE ALMACENAMIENTO DEL ACUEDUCTO SAN JOIS DEL MUNICIPIO DE GUASCA-CUNDINAMARCA.</t>
  </si>
  <si>
    <t>2023-62</t>
  </si>
  <si>
    <t>San Agustin</t>
  </si>
  <si>
    <t>MEJORAMIENTO DE LA GESTION INTEGRAL DE RESIDUOS SOLIDOS MEDIANTE LA ADQUISICION DE UN VEHICULO RECOLECTOR COMPACTADOR DE RESIDUOS SOLIDOS CON CAPACIDAD DE 25 YDS3 PARA LA ZONA URBANA Y RURAL DEL MUNICIPIO DE SAN AGUSTIN HUILA.</t>
  </si>
  <si>
    <t>VAUPÉS</t>
  </si>
  <si>
    <t>Mitu</t>
  </si>
  <si>
    <t>Arauca</t>
  </si>
  <si>
    <t>ELABORACIÓN DEL PROYECTO PARA LOS ESTUDIOS Y DISEÑOS REQUERIDOS PARA LA ACTUALIZACIÓN DEL PLAN MAESTRO DE LOS SISTEMAS DE ACUEDUCTO, ALCANTARILLADO SANITARIO Y ALCANTARILLADO PLUVIAL DEL MUNICIPIO DE ARAUCA, DEPARTAMENTO DE ARAUCA.</t>
  </si>
  <si>
    <t>2023-63</t>
  </si>
  <si>
    <t xml:space="preserve">Taraira </t>
  </si>
  <si>
    <t>2023-64</t>
  </si>
  <si>
    <t>Cartagena</t>
  </si>
  <si>
    <t>CONSTRUCCIÓN ALCANTARILLADO SANITARIO CORREGIMIENTOS DE BAYUNCA Y PONTEZUELA DEL DISTRITO DE CARTAGENA.</t>
  </si>
  <si>
    <t>2023-65</t>
  </si>
  <si>
    <t xml:space="preserve">CONSTRUCCION UNIDADES SANITARIAS DEL MUNICIPIO DE CHIQUINQUIRA </t>
  </si>
  <si>
    <t>2023-66</t>
  </si>
  <si>
    <t>El Piñon</t>
  </si>
  <si>
    <t>CONSTRUCCION DE UNIDADES SANITARIAS CON SISTEMA DE TRATAMIENTO DE AGUAS RESIDUALES PARA EL AREA RURAL DISPERSA DEL MUNICIPIO DE EL PIÑON - MAGDALENA</t>
  </si>
  <si>
    <t>Bagado</t>
  </si>
  <si>
    <t>CONSTRUCCIÓN DE 2 SISTEMAS DIFERENCIALES DE ABASTECIMIENTO DE AGUA PARA LAS COMUNIDADES DE AGUASAL Y CONONDO DEL RESGUARDO INDÍGENA DEL ALTO ANDAGUEDA ZONA RURAL DEL MUNICIPIO DE BAGADO CHOCÓ</t>
  </si>
  <si>
    <t xml:space="preserve">Tumaco </t>
  </si>
  <si>
    <t>CONSTRUCCIÓN DE CIEN (100) UNIDADES SANITARIAS PARA VIVIENDA RURAL DISPERSA EN EL RESGUARDO INDÍGENA SANTA ROSITA Y PEÑA LA ALEGRÍA, MUNICIPIO DE TUMACO, DEPARTAMENTO DE NARIÑO</t>
  </si>
  <si>
    <t>Caceres</t>
  </si>
  <si>
    <t xml:space="preserve">CONSTRUCCIÓN UNIDADES SANITARIAS RURALES EN EL MUNICIPIO DE CÁCERES </t>
  </si>
  <si>
    <t>2023-67</t>
  </si>
  <si>
    <t>El Reten</t>
  </si>
  <si>
    <t>CONSTRUCCION DE UNIDADES SANITARIAS CON SISTEMA DE TRATAMIENTO DE AGUAS RESIDUALES PARA EL AREA RURAL DISPERSA DEL MUNICIPIO DE EL RETEN - MAGDALENA</t>
  </si>
  <si>
    <t>Sitionuevo</t>
  </si>
  <si>
    <t>CONSTRUCCIÓN DE 130 SISTEMAS SÉPTICOS INTEGRADOS PARA LAS FAMILIAS DE LA VEREDA SAN ANTONIO DEL MUNICIPIO DE SITIONUEVO, DEPARTAMENTO DE MAGDALENA</t>
  </si>
  <si>
    <t>CONSTRUCCIÓN DE SISTEMAS DIFERENCIALES DE ABASTECIMIENTO DE AGUA POTABLE Y SANEAMIENTO BASICO PARA LAS COMUNIDADES INDÍGENAS DE TOPOCHALES, GUAFIYAL Y EL MEREY DEL RESGUARDO INDIGENA CAÑO MOCHUELO, MUNICIPIO DE PAZ DE ARIPORO, CASANARE</t>
  </si>
  <si>
    <t>Galapa</t>
  </si>
  <si>
    <t>OPTIMIZACIÓN CONDUCCIÓN DE AGUA POTABLE DESDE EL TANQUE LA SIERRA HASTA CABECERA MUNICIPAL DE GALAPA - DEPARTAMENTO DEL ATLÁNTICO</t>
  </si>
  <si>
    <t>2023-68</t>
  </si>
  <si>
    <t>Tibasosa</t>
  </si>
  <si>
    <t>PLAN MAESTRO PARA LA CONSTRUCCION DEL ACUEDUCTO DEL MUNICIPIO DE TIBASOSA BOYACA FASE I ETAPAS 1, 2 Y 3</t>
  </si>
  <si>
    <t>Sucre</t>
  </si>
  <si>
    <t>CONSTRUCCIÓN DE UNIDADES SANITARIAS RURALES EN EL MUNICIPIO DE SUCRE DEPARTAMENTO DE SUCRE</t>
  </si>
  <si>
    <t>Mompox</t>
  </si>
  <si>
    <t>CONSTRUCCIÓN DE 183 UNIDADES SANITARIAS PARA EL MEJORAMIENTO DE LAS CONDICIONES DE SANEAMIENTO DE LA ZONA RURAL DEL CORREGIMIENTO DE LA RINCONADA JURISDICCIÓN DEL DISTRITO DE SANTA CRUZ DE MOMPOX, BOLÍVAR</t>
  </si>
  <si>
    <t>ESTUDIOS Y DISEÑOS DE INFRAESTRUCTURA PARA OPTIMIZACIÓN DE SISTEMA DE ACUEDUCTO DEL CORREGIMIENTO SAN JOAQUÍN CANDELARIA-VALLE</t>
  </si>
  <si>
    <t>2024-04</t>
  </si>
  <si>
    <t>2024-05</t>
  </si>
  <si>
    <t>CONSTRUCCION DE UNIDADES SANITARIAS RURALES EN EL MUNICIPIO DE BOYACA - BOYACA</t>
  </si>
  <si>
    <t>CONSTRUCCION DE UNIDADES SANITARIAS RURALES EN EL MUNICIPIO DE CAÑAS GORDAS - ANTIOQUIA</t>
  </si>
  <si>
    <t xml:space="preserve">CONSTRUCCION DE UNIDADES SANITARIAS DEL MUNICIPIO DE SANTA SOFIA-BOYACA </t>
  </si>
  <si>
    <t>CONSTRUCCIÓN DE UNIDADES SANITARIAS RURALES PARA EL MUNICIPIO DE YALI, ANTIOQUIA</t>
  </si>
  <si>
    <t>2024-07</t>
  </si>
  <si>
    <t>CONSTRUCCIÓN DE UNIDADES SANITARIAS RURALES PARA EL MUNICIPIO DE HISPANIA, ANTIOQUIA</t>
  </si>
  <si>
    <t>CONSTRUCCIÓN DE UNIDADES SANITARIAS RURALES PARA EL MUNICIPIO DE CHIVOR, BOYACA</t>
  </si>
  <si>
    <t>Yacuanquer</t>
  </si>
  <si>
    <t>OPTIMIZACIÓN DEL ACUEDUCTO DEL CASCO URBANO DEL MUNICIPIO DE YACUANQUER</t>
  </si>
  <si>
    <t>2024-08</t>
  </si>
  <si>
    <t>Calima del Darien</t>
  </si>
  <si>
    <t>CONSTRUCCIÓN DEL SISTEMA DE ACUEDUCTO INTERVEREDAL PARA LAS VEREDAS LA GAVIOTA, EL MIRADOR, LA ITALIA, EL DIAMANTE, DEL MUNICIPIO DE CALIMA EL DARIEN</t>
  </si>
  <si>
    <t>2024-09</t>
  </si>
  <si>
    <t xml:space="preserve">Montelibano </t>
  </si>
  <si>
    <t>Argelia</t>
  </si>
  <si>
    <t>CONSTRUCCION DE UNIDADES SANITARIAS RURALES PARA EL MUNICIPIO DE ARGELIA, CAUCA.</t>
  </si>
  <si>
    <t>Sincelejo</t>
  </si>
  <si>
    <t>CONSTRUCCIÓN DEL SISTEMA DE ACUEDUCTO DEL CORREGIMIENTO LA ARENA EN EL MUNICIPIO DE SINCELEJO</t>
  </si>
  <si>
    <t>2024-12</t>
  </si>
  <si>
    <t>CONSTRUCCION DE UNIDADES SANITARIAS CON SISTEMA DE TRATAMIENTO DE AGUAS RESIDUALES EN EL RESGUARDO INDIGENA CUCHILLA PALMAR DEL MUNICIPIO DE RICAURTE – NARIÑO.</t>
  </si>
  <si>
    <t>2024-15</t>
  </si>
  <si>
    <t>Inirida</t>
  </si>
  <si>
    <t>2024-17</t>
  </si>
  <si>
    <t>Pacoa</t>
  </si>
  <si>
    <t>2024-18</t>
  </si>
  <si>
    <t>Tota</t>
  </si>
  <si>
    <t>CONSTRUCCION DE UNIDADES SANITARIAS RURALES EN EL MUNICIPIO DE TOTA - BOYACA</t>
  </si>
  <si>
    <t>Peque</t>
  </si>
  <si>
    <t>CONSTRUCCION DE UNIDADES SANITARIAS RURALES EN EL MUNICIPIO DE PEQUE, ANTIOQUIA</t>
  </si>
  <si>
    <t>Lopez</t>
  </si>
  <si>
    <t>CONSTRUCCIÓN UNIDADES SANITARIAS CON SANEAMIENTO BASICO PARA VIVIENDA RURAL DISPERSA EN LOPEZ</t>
  </si>
  <si>
    <t>Betania</t>
  </si>
  <si>
    <t>CONTRUCCION UNIDADES SANITARIAS RURALES EN EL MUNICIPIO DE BETANIA DEPARTAMENTO DE ANTIOQUIA.</t>
  </si>
  <si>
    <t>Chivata</t>
  </si>
  <si>
    <t>CONSTRUCCION DE UNIDADES SANITARIAS RURALES PARA EL MUNICIPIO DE CHIVATA BOYACA</t>
  </si>
  <si>
    <t>Hatonuevo</t>
  </si>
  <si>
    <t>FORMULACIÓN PLAN ESTRATÉGICO PARA LA LÍNEA DE CONDUCCIÓN METESUSTO RURAL Y URBANO BARRANCAS - HATONUEVO, DISTRACCIÓN DEL DEPARTAMENTO DE LA GUAJIRA</t>
  </si>
  <si>
    <t>Turbo</t>
  </si>
  <si>
    <t>CONSTRUCCIÓN PLANTA DE TRATAMIENTO DE AGUAS RESIDUALES DEL DISTRITO DE TURBO ANTIOQUIA</t>
  </si>
  <si>
    <t>2024-19</t>
  </si>
  <si>
    <t>CONSTRUCCIÓN DEL ACUEDUCTO RURAL PARA LA COMUNIDAD DE CHORROBOCON JURISDICCIÓN DEL MUNICIPIO DE INIRIDA EN EL DEPARTAMENTO DE GUAINIA.</t>
  </si>
  <si>
    <t>2024-23</t>
  </si>
  <si>
    <t>Quibdó</t>
  </si>
  <si>
    <t>ELABORACIÓN DEL PLAN MAESTRO DE ACUEDUCTO Y ALCANTARILLADO DE QUIBDÓ, DEPARTAMENTO DE CHOCÓ, CON UN ENFOQUE DE TRANSFORMACIÓN SOCIOCULTURAL, QUE RECONOZCA LA RELACIÓN “AGUA, SOCIEDAD Y TERRITORIO” CON CRITERIOS DE SOSTENIBILIDAD AMBIENTAL Y ECONÓMICA.</t>
  </si>
  <si>
    <t>2024-27</t>
  </si>
  <si>
    <t>2024-28</t>
  </si>
  <si>
    <t>OBRAS DE OPTIMIZACIÓN Y AMPLIACIÓN DEL SISTEMA DE ACUEDUCTO DEL DISTRITO ESPECIAL DE TUMACO, DEPARTAMENTO DE NARIÑO, COLOMBIA - FASE V ETAPA III - GPD ISLA TUMACO</t>
  </si>
  <si>
    <t>2024-29</t>
  </si>
  <si>
    <t>San Andres de Sotavento</t>
  </si>
  <si>
    <t>EXTENSIÓN DE REDES DE ACUEDUCTO Y ALCANTARILLADO SANITARIO DE LA ZONA URBANA DEL MUNICIPIO DE SAN ANDRÉS DE SOTAVENTO-DEPARTAMENTO DE CÓRDOBA</t>
  </si>
  <si>
    <t>Suma Valor Proyecto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</si>
</sst>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quot;$&quot;\ * #,##0_-;\-&quot;$&quot;\ * #,##0_-;_-&quot;$&quot;\ * &quot;-&quot;_-;_-@_-"/>
    <numFmt numFmtId="44" formatCode="_-&quot;$&quot;\ * #,##0.00_-;\-&quot;$&quot;\ * #,##0.00_-;_-&quot;$&quot;\ * &quot;-&quot;??_-;_-@_-"/>
    <numFmt numFmtId="164" formatCode="_-&quot;$&quot;\ * #,##0_-;\-&quot;$&quot;\ * #,##0_-;_-&quot;$&quot;\ * &quot;-&quot;??_-;_-@_-"/>
    <numFmt numFmtId="165" formatCode="_-[$$-409]* #,##0.00_ ;_-[$$-409]* \-#,##0.00\ ;_-[$$-409]* &quot;-&quot;??_ ;_-@_ "/>
  </numFmts>
  <fonts count="25"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Calibri"/>
      <family val="2"/>
      <scheme val="minor"/>
    </font>
    <font>
      <b/>
      <sz val="8"/>
      <color theme="1"/>
      <name val="Calibri"/>
      <family val="2"/>
      <scheme val="minor"/>
    </font>
    <font>
      <sz val="8"/>
      <color rgb="FF000000"/>
      <name val="Calibri"/>
      <family val="2"/>
    </font>
    <font>
      <sz val="8"/>
      <color theme="1"/>
      <name val="Calibri"/>
      <scheme val="minor"/>
    </font>
    <font>
      <sz val="8"/>
      <color rgb="FF000000"/>
      <name val="Calibri"/>
      <scheme val="minor"/>
    </font>
    <font>
      <sz val="11"/>
      <color rgb="FF000000"/>
      <name val="Aptos Narrow"/>
      <family val="2"/>
    </font>
    <font>
      <sz val="10"/>
      <color rgb="FF000000"/>
      <name val="Verdana"/>
      <family val="2"/>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8" tint="0.79998168889431442"/>
        <bgColor indexed="64"/>
      </patternFill>
    </fill>
  </fills>
  <borders count="2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right/>
      <top style="thin">
        <color indexed="64"/>
      </top>
      <bottom style="thin">
        <color indexed="64"/>
      </bottom>
      <diagonal/>
    </border>
    <border>
      <left/>
      <right/>
      <top style="thin">
        <color indexed="64"/>
      </top>
      <bottom/>
      <diagonal/>
    </border>
    <border>
      <left/>
      <right/>
      <top style="thin">
        <color rgb="FF000000"/>
      </top>
      <bottom style="thin">
        <color rgb="FF000000"/>
      </bottom>
      <diagonal/>
    </border>
    <border>
      <left/>
      <right/>
      <top/>
      <bottom style="thin">
        <color indexed="64"/>
      </bottom>
      <diagonal/>
    </border>
    <border>
      <left/>
      <right/>
      <top style="thin">
        <color rgb="FF000000"/>
      </top>
      <bottom/>
      <diagonal/>
    </border>
    <border>
      <left/>
      <right/>
      <top/>
      <bottom style="thin">
        <color rgb="FF000000"/>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44">
    <xf numFmtId="0" fontId="0" fillId="0" borderId="0"/>
    <xf numFmtId="44" fontId="1" fillId="0" borderId="0" applyFont="0" applyFill="0" applyBorder="0" applyAlignment="0" applyProtection="0"/>
    <xf numFmtId="9"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cellStyleXfs>
  <cellXfs count="64">
    <xf numFmtId="0" fontId="0" fillId="0" borderId="0" xfId="0"/>
    <xf numFmtId="0" fontId="18" fillId="0" borderId="10" xfId="0" applyFont="1" applyBorder="1" applyAlignment="1">
      <alignment horizontal="center" vertical="center" wrapText="1"/>
    </xf>
    <xf numFmtId="0" fontId="18" fillId="0" borderId="0" xfId="0" applyFont="1" applyAlignment="1">
      <alignment horizontal="center" vertical="center" wrapText="1"/>
    </xf>
    <xf numFmtId="42" fontId="18" fillId="0" borderId="10" xfId="0" applyNumberFormat="1" applyFont="1" applyBorder="1" applyAlignment="1">
      <alignment horizontal="center" vertical="center" wrapText="1"/>
    </xf>
    <xf numFmtId="44" fontId="18" fillId="0" borderId="0" xfId="1" applyFont="1" applyAlignment="1">
      <alignment horizontal="center" vertical="center" wrapText="1"/>
    </xf>
    <xf numFmtId="0" fontId="19" fillId="0" borderId="0" xfId="0" applyFont="1" applyAlignment="1">
      <alignment horizontal="center" vertical="center" wrapText="1"/>
    </xf>
    <xf numFmtId="164" fontId="18" fillId="0" borderId="0" xfId="1" applyNumberFormat="1" applyFont="1" applyAlignment="1">
      <alignment horizontal="center" vertical="center" wrapText="1"/>
    </xf>
    <xf numFmtId="164" fontId="18" fillId="0" borderId="10" xfId="1" applyNumberFormat="1" applyFont="1" applyBorder="1" applyAlignment="1">
      <alignment horizontal="center" vertical="center" wrapText="1"/>
    </xf>
    <xf numFmtId="9" fontId="19" fillId="0" borderId="0" xfId="2" applyFont="1" applyAlignment="1">
      <alignment horizontal="center" vertical="center" wrapText="1"/>
    </xf>
    <xf numFmtId="0" fontId="18" fillId="33" borderId="10" xfId="0" applyFont="1" applyFill="1" applyBorder="1" applyAlignment="1">
      <alignment horizontal="center" vertical="center" wrapText="1"/>
    </xf>
    <xf numFmtId="0" fontId="19" fillId="33" borderId="10" xfId="0" applyFont="1" applyFill="1" applyBorder="1" applyAlignment="1">
      <alignment horizontal="center" vertical="center" wrapText="1"/>
    </xf>
    <xf numFmtId="164" fontId="19" fillId="33" borderId="10" xfId="1" applyNumberFormat="1" applyFont="1" applyFill="1" applyBorder="1" applyAlignment="1">
      <alignment horizontal="center" vertical="center" wrapText="1"/>
    </xf>
    <xf numFmtId="42" fontId="18" fillId="33" borderId="10" xfId="0" applyNumberFormat="1" applyFont="1" applyFill="1" applyBorder="1" applyAlignment="1">
      <alignment horizontal="center" vertical="center" wrapText="1"/>
    </xf>
    <xf numFmtId="0" fontId="18" fillId="0" borderId="11" xfId="0" applyFont="1" applyBorder="1" applyAlignment="1">
      <alignment horizontal="center" vertical="center" wrapText="1"/>
    </xf>
    <xf numFmtId="44" fontId="18" fillId="0" borderId="11" xfId="1" applyFont="1" applyBorder="1" applyAlignment="1">
      <alignment horizontal="center" vertical="center" wrapText="1"/>
    </xf>
    <xf numFmtId="14" fontId="18" fillId="0" borderId="11" xfId="0" applyNumberFormat="1" applyFont="1" applyBorder="1" applyAlignment="1">
      <alignment horizontal="center" vertical="center" wrapText="1"/>
    </xf>
    <xf numFmtId="0" fontId="21" fillId="0" borderId="11" xfId="0" applyFont="1" applyBorder="1" applyAlignment="1">
      <alignment horizontal="center" vertical="center" wrapText="1"/>
    </xf>
    <xf numFmtId="14" fontId="21" fillId="0" borderId="11" xfId="0" applyNumberFormat="1" applyFont="1" applyBorder="1" applyAlignment="1">
      <alignment horizontal="center" vertical="center" wrapText="1"/>
    </xf>
    <xf numFmtId="165" fontId="21" fillId="0" borderId="11" xfId="1" applyNumberFormat="1" applyFont="1" applyBorder="1" applyAlignment="1">
      <alignment horizontal="center" vertical="center" wrapText="1"/>
    </xf>
    <xf numFmtId="0" fontId="22" fillId="0" borderId="11" xfId="0" applyFont="1" applyBorder="1" applyAlignment="1">
      <alignment horizontal="center" vertical="center" wrapText="1"/>
    </xf>
    <xf numFmtId="165" fontId="22" fillId="0" borderId="11" xfId="0" applyNumberFormat="1" applyFont="1" applyBorder="1" applyAlignment="1">
      <alignment horizontal="center" vertical="center" wrapText="1"/>
    </xf>
    <xf numFmtId="14" fontId="22" fillId="0" borderId="11" xfId="0" applyNumberFormat="1" applyFont="1" applyBorder="1" applyAlignment="1">
      <alignment horizontal="center" vertical="center" wrapText="1"/>
    </xf>
    <xf numFmtId="0" fontId="19" fillId="0" borderId="11" xfId="0" applyFont="1" applyBorder="1" applyAlignment="1">
      <alignment horizontal="center" vertical="center" wrapText="1"/>
    </xf>
    <xf numFmtId="44" fontId="19" fillId="0" borderId="11" xfId="1" applyFont="1" applyBorder="1" applyAlignment="1">
      <alignment horizontal="center" vertical="center" wrapText="1"/>
    </xf>
    <xf numFmtId="0" fontId="20" fillId="0" borderId="11" xfId="0" applyFont="1" applyBorder="1" applyAlignment="1">
      <alignment horizontal="center" vertical="center" wrapText="1"/>
    </xf>
    <xf numFmtId="165" fontId="20" fillId="0" borderId="11" xfId="0" applyNumberFormat="1" applyFont="1" applyBorder="1" applyAlignment="1">
      <alignment horizontal="center" vertical="center" wrapText="1"/>
    </xf>
    <xf numFmtId="14" fontId="20" fillId="0" borderId="11" xfId="0" applyNumberFormat="1" applyFont="1" applyBorder="1" applyAlignment="1">
      <alignment horizontal="center" vertical="center" wrapText="1"/>
    </xf>
    <xf numFmtId="44" fontId="21" fillId="0" borderId="11" xfId="1" applyFont="1" applyBorder="1" applyAlignment="1">
      <alignment horizontal="center" vertical="center" wrapText="1"/>
    </xf>
    <xf numFmtId="0" fontId="18" fillId="0" borderId="12" xfId="0" applyFont="1" applyBorder="1" applyAlignment="1">
      <alignment horizontal="center" vertical="center" wrapText="1"/>
    </xf>
    <xf numFmtId="0" fontId="19" fillId="0" borderId="12" xfId="0" applyFont="1" applyBorder="1" applyAlignment="1">
      <alignment horizontal="center" vertical="center" wrapText="1"/>
    </xf>
    <xf numFmtId="0" fontId="18" fillId="0" borderId="13" xfId="0" applyFont="1" applyBorder="1" applyAlignment="1">
      <alignment horizontal="center" vertical="center" wrapText="1"/>
    </xf>
    <xf numFmtId="0" fontId="18" fillId="0" borderId="14" xfId="0" applyFont="1" applyBorder="1" applyAlignment="1">
      <alignment horizontal="center" vertical="center" wrapText="1"/>
    </xf>
    <xf numFmtId="0" fontId="18" fillId="0" borderId="15" xfId="0" applyFont="1" applyBorder="1" applyAlignment="1">
      <alignment horizontal="center" vertical="center" wrapText="1"/>
    </xf>
    <xf numFmtId="0" fontId="20" fillId="0" borderId="12" xfId="0" applyFont="1" applyBorder="1" applyAlignment="1">
      <alignment horizontal="center" vertical="center" wrapText="1"/>
    </xf>
    <xf numFmtId="0" fontId="21" fillId="0" borderId="16" xfId="0" applyFont="1" applyBorder="1" applyAlignment="1">
      <alignment horizontal="center" vertical="center" wrapText="1"/>
    </xf>
    <xf numFmtId="0" fontId="21" fillId="0" borderId="14" xfId="0" applyFont="1" applyBorder="1" applyAlignment="1">
      <alignment horizontal="center" vertical="center" wrapText="1"/>
    </xf>
    <xf numFmtId="0" fontId="21" fillId="0" borderId="0" xfId="0" applyFont="1" applyAlignment="1">
      <alignment horizontal="center" vertical="center" wrapText="1"/>
    </xf>
    <xf numFmtId="0" fontId="23" fillId="0" borderId="0" xfId="0" applyFont="1"/>
    <xf numFmtId="0" fontId="0" fillId="0" borderId="0" xfId="0" applyAlignment="1">
      <alignment horizontal="center" vertical="center" wrapText="1"/>
    </xf>
    <xf numFmtId="44" fontId="0" fillId="0" borderId="0" xfId="1" applyFont="1" applyAlignment="1">
      <alignment horizontal="center" vertical="center" wrapText="1"/>
    </xf>
    <xf numFmtId="0" fontId="21" fillId="0" borderId="12" xfId="0" applyFont="1" applyBorder="1" applyAlignment="1">
      <alignment horizontal="center" vertical="center" wrapText="1"/>
    </xf>
    <xf numFmtId="0" fontId="18" fillId="0" borderId="16" xfId="0" applyFont="1" applyBorder="1" applyAlignment="1">
      <alignment horizontal="center" vertical="center" wrapText="1"/>
    </xf>
    <xf numFmtId="0" fontId="18" fillId="0" borderId="17" xfId="0" applyFont="1" applyBorder="1" applyAlignment="1">
      <alignment horizontal="center" vertical="center" wrapText="1"/>
    </xf>
    <xf numFmtId="0" fontId="18" fillId="0" borderId="0" xfId="0" applyFont="1" applyBorder="1" applyAlignment="1">
      <alignment horizontal="center" vertical="center" wrapText="1"/>
    </xf>
    <xf numFmtId="0" fontId="20" fillId="0" borderId="14" xfId="0" applyFont="1" applyBorder="1" applyAlignment="1">
      <alignment horizontal="center" vertical="center" wrapText="1"/>
    </xf>
    <xf numFmtId="0" fontId="20" fillId="0" borderId="13" xfId="0" applyFont="1" applyBorder="1" applyAlignment="1">
      <alignment horizontal="center" vertical="center" wrapText="1"/>
    </xf>
    <xf numFmtId="0" fontId="21" fillId="0" borderId="0" xfId="0" applyFont="1" applyBorder="1" applyAlignment="1">
      <alignment horizontal="center" vertical="center" wrapText="1"/>
    </xf>
    <xf numFmtId="0" fontId="20" fillId="0" borderId="0" xfId="0" applyFont="1" applyBorder="1" applyAlignment="1">
      <alignment horizontal="center" vertical="center" wrapText="1"/>
    </xf>
    <xf numFmtId="0" fontId="19" fillId="0" borderId="11" xfId="0" applyFont="1" applyFill="1" applyBorder="1" applyAlignment="1">
      <alignment horizontal="center" vertical="center" wrapText="1"/>
    </xf>
    <xf numFmtId="0" fontId="18" fillId="0" borderId="11" xfId="0" applyFont="1" applyFill="1" applyBorder="1" applyAlignment="1">
      <alignment horizontal="center" vertical="center" wrapText="1"/>
    </xf>
    <xf numFmtId="0" fontId="22"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0" fillId="0" borderId="11" xfId="0" applyFont="1" applyFill="1" applyBorder="1" applyAlignment="1">
      <alignment horizontal="center" vertical="center" wrapText="1"/>
    </xf>
    <xf numFmtId="0" fontId="23" fillId="0" borderId="0" xfId="0" applyFont="1" applyFill="1"/>
    <xf numFmtId="0" fontId="18" fillId="0" borderId="0" xfId="0" applyFont="1" applyFill="1" applyAlignment="1">
      <alignment horizontal="center" vertical="center" wrapText="1"/>
    </xf>
    <xf numFmtId="0" fontId="19" fillId="0" borderId="18" xfId="0" applyFont="1" applyBorder="1" applyAlignment="1">
      <alignment horizontal="center" vertical="center" wrapText="1"/>
    </xf>
    <xf numFmtId="0" fontId="19" fillId="0" borderId="19" xfId="0" applyFont="1" applyBorder="1" applyAlignment="1">
      <alignment horizontal="center" vertical="center" wrapText="1"/>
    </xf>
    <xf numFmtId="44" fontId="19" fillId="0" borderId="19" xfId="1" applyFont="1" applyBorder="1" applyAlignment="1">
      <alignment horizontal="center" vertical="center" wrapText="1"/>
    </xf>
    <xf numFmtId="44" fontId="19" fillId="0" borderId="20" xfId="1" applyFont="1" applyBorder="1" applyAlignment="1">
      <alignment horizontal="center" vertical="center" wrapText="1"/>
    </xf>
    <xf numFmtId="0" fontId="18" fillId="0" borderId="10" xfId="0" pivotButton="1" applyFont="1" applyBorder="1" applyAlignment="1">
      <alignment horizontal="center" vertical="center" wrapText="1"/>
    </xf>
    <xf numFmtId="0" fontId="18" fillId="0" borderId="10" xfId="0" applyNumberFormat="1" applyFont="1" applyBorder="1" applyAlignment="1">
      <alignment horizontal="center" vertical="center" wrapText="1"/>
    </xf>
    <xf numFmtId="0" fontId="18" fillId="33" borderId="10" xfId="0" applyNumberFormat="1" applyFont="1" applyFill="1" applyBorder="1" applyAlignment="1">
      <alignment horizontal="center" vertical="center" wrapText="1"/>
    </xf>
    <xf numFmtId="14" fontId="0" fillId="0" borderId="0" xfId="0" applyNumberFormat="1" applyAlignment="1">
      <alignment horizontal="center" vertical="center" wrapText="1"/>
    </xf>
    <xf numFmtId="44" fontId="22" fillId="0" borderId="11" xfId="1" applyFont="1" applyBorder="1" applyAlignment="1">
      <alignment horizontal="center" vertical="center" wrapText="1"/>
    </xf>
  </cellXfs>
  <cellStyles count="44">
    <cellStyle name="20% - Énfasis1" xfId="21" builtinId="30" customBuiltin="1"/>
    <cellStyle name="20% - Énfasis2" xfId="25" builtinId="34" customBuiltin="1"/>
    <cellStyle name="20% - Énfasis3" xfId="29" builtinId="38" customBuiltin="1"/>
    <cellStyle name="20% - Énfasis4" xfId="33" builtinId="42" customBuiltin="1"/>
    <cellStyle name="20% - Énfasis5" xfId="37" builtinId="46" customBuiltin="1"/>
    <cellStyle name="20% - Énfasis6" xfId="41" builtinId="50" customBuiltin="1"/>
    <cellStyle name="40% - Énfasis1" xfId="22" builtinId="31" customBuiltin="1"/>
    <cellStyle name="40% - Énfasis2" xfId="26" builtinId="35" customBuiltin="1"/>
    <cellStyle name="40% - Énfasis3" xfId="30" builtinId="39" customBuiltin="1"/>
    <cellStyle name="40% - Énfasis4" xfId="34" builtinId="43" customBuiltin="1"/>
    <cellStyle name="40% - Énfasis5" xfId="38" builtinId="47" customBuiltin="1"/>
    <cellStyle name="40% - Énfasis6" xfId="42" builtinId="51" customBuiltin="1"/>
    <cellStyle name="60% - Énfasis1" xfId="23" builtinId="32" customBuiltin="1"/>
    <cellStyle name="60% - Énfasis2" xfId="27" builtinId="36" customBuiltin="1"/>
    <cellStyle name="60% - Énfasis3" xfId="31" builtinId="40" customBuiltin="1"/>
    <cellStyle name="60% - Énfasis4" xfId="35" builtinId="44" customBuiltin="1"/>
    <cellStyle name="60% - Énfasis5" xfId="39" builtinId="48" customBuiltin="1"/>
    <cellStyle name="60% - Énfasis6" xfId="43" builtinId="52" customBuiltin="1"/>
    <cellStyle name="Bueno" xfId="8" builtinId="26" customBuiltin="1"/>
    <cellStyle name="Cálculo" xfId="13" builtinId="22" customBuiltin="1"/>
    <cellStyle name="Celda de comprobación" xfId="15" builtinId="23" customBuiltin="1"/>
    <cellStyle name="Celda vinculada" xfId="14" builtinId="24" customBuiltin="1"/>
    <cellStyle name="Encabezado 1" xfId="4" builtinId="16" customBuiltin="1"/>
    <cellStyle name="Encabezado 4" xfId="7" builtinId="19" customBuiltin="1"/>
    <cellStyle name="Énfasis1" xfId="20" builtinId="29" customBuiltin="1"/>
    <cellStyle name="Énfasis2" xfId="24" builtinId="33" customBuiltin="1"/>
    <cellStyle name="Énfasis3" xfId="28" builtinId="37" customBuiltin="1"/>
    <cellStyle name="Énfasis4" xfId="32" builtinId="41" customBuiltin="1"/>
    <cellStyle name="Énfasis5" xfId="36" builtinId="45" customBuiltin="1"/>
    <cellStyle name="Énfasis6" xfId="40" builtinId="49" customBuiltin="1"/>
    <cellStyle name="Entrada" xfId="11" builtinId="20" customBuiltin="1"/>
    <cellStyle name="Incorrecto" xfId="9" builtinId="27" customBuiltin="1"/>
    <cellStyle name="Moneda" xfId="1" builtinId="4"/>
    <cellStyle name="Neutral" xfId="10" builtinId="28" customBuiltin="1"/>
    <cellStyle name="Normal" xfId="0" builtinId="0"/>
    <cellStyle name="Notas" xfId="17" builtinId="10" customBuiltin="1"/>
    <cellStyle name="Porcentaje" xfId="2" builtinId="5"/>
    <cellStyle name="Salida" xfId="12" builtinId="21" customBuiltin="1"/>
    <cellStyle name="Texto de advertencia" xfId="16" builtinId="11" customBuiltin="1"/>
    <cellStyle name="Texto explicativo" xfId="18" builtinId="53" customBuiltin="1"/>
    <cellStyle name="Título" xfId="3" builtinId="15" customBuiltin="1"/>
    <cellStyle name="Título 2" xfId="5" builtinId="17" customBuiltin="1"/>
    <cellStyle name="Título 3" xfId="6" builtinId="18" customBuiltin="1"/>
    <cellStyle name="Total" xfId="19" builtinId="25" customBuiltin="1"/>
  </cellStyles>
  <dxfs count="178">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alignment wrapText="1"/>
    </dxf>
    <dxf>
      <alignment wrapText="1"/>
    </dxf>
    <dxf>
      <alignment wrapText="1"/>
    </dxf>
    <dxf>
      <alignment wrapText="1"/>
    </dxf>
    <dxf>
      <alignment wrapText="1"/>
    </dxf>
    <dxf>
      <alignment wrapText="1"/>
    </dxf>
    <dxf>
      <alignment horizontal="center"/>
    </dxf>
    <dxf>
      <alignment horizontal="center"/>
    </dxf>
    <dxf>
      <alignment horizontal="center"/>
    </dxf>
    <dxf>
      <alignment horizontal="center"/>
    </dxf>
    <dxf>
      <alignment horizontal="center"/>
    </dxf>
    <dxf>
      <alignment horizontal="center"/>
    </dxf>
    <dxf>
      <alignment vertical="center"/>
    </dxf>
    <dxf>
      <alignment vertical="center"/>
    </dxf>
    <dxf>
      <alignment vertical="center"/>
    </dxf>
    <dxf>
      <alignment vertical="center"/>
    </dxf>
    <dxf>
      <alignment vertical="center"/>
    </dxf>
    <dxf>
      <alignment vertical="center"/>
    </dxf>
    <dxf>
      <font>
        <sz val="8"/>
      </font>
    </dxf>
    <dxf>
      <font>
        <sz val="8"/>
      </font>
    </dxf>
    <dxf>
      <font>
        <sz val="8"/>
      </font>
    </dxf>
    <dxf>
      <font>
        <sz val="8"/>
      </font>
    </dxf>
    <dxf>
      <font>
        <sz val="8"/>
      </font>
    </dxf>
    <dxf>
      <font>
        <sz val="9"/>
      </font>
    </dxf>
    <dxf>
      <font>
        <sz val="9"/>
      </font>
    </dxf>
    <dxf>
      <font>
        <sz val="9"/>
      </font>
    </dxf>
    <dxf>
      <font>
        <sz val="9"/>
      </font>
    </dxf>
    <dxf>
      <font>
        <sz val="9"/>
      </font>
    </dxf>
    <dxf>
      <font>
        <sz val="9"/>
      </font>
    </dxf>
    <dxf>
      <font>
        <sz val="8"/>
      </font>
    </dxf>
    <dxf>
      <font>
        <sz val="10"/>
      </font>
    </dxf>
    <dxf>
      <font>
        <sz val="10"/>
      </font>
    </dxf>
    <dxf>
      <font>
        <sz val="10"/>
      </font>
    </dxf>
    <dxf>
      <font>
        <sz val="10"/>
      </font>
    </dxf>
    <dxf>
      <font>
        <sz val="10"/>
      </font>
    </dxf>
    <dxf>
      <font>
        <sz val="10"/>
      </font>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dxf>
    <dxf>
      <alignment horizontal="center"/>
    </dxf>
    <dxf>
      <alignment horizontal="center"/>
    </dxf>
    <dxf>
      <alignment horizontal="center"/>
    </dxf>
    <dxf>
      <alignment horizontal="center"/>
    </dxf>
    <dxf>
      <alignment horizontal="center"/>
    </dxf>
    <dxf>
      <alignment vertical="center"/>
    </dxf>
    <dxf>
      <alignment vertical="center"/>
    </dxf>
    <dxf>
      <alignment vertical="center"/>
    </dxf>
    <dxf>
      <alignment vertical="center"/>
    </dxf>
    <dxf>
      <alignment vertical="center"/>
    </dxf>
    <dxf>
      <alignment vertical="center"/>
    </dxf>
    <dxf>
      <font>
        <sz val="8"/>
      </font>
    </dxf>
    <dxf>
      <font>
        <sz val="8"/>
      </font>
    </dxf>
    <dxf>
      <font>
        <sz val="8"/>
      </font>
    </dxf>
    <dxf>
      <font>
        <sz val="8"/>
      </font>
    </dxf>
    <dxf>
      <font>
        <sz val="8"/>
      </font>
    </dxf>
    <dxf>
      <font>
        <sz val="8"/>
      </font>
    </dxf>
    <dxf>
      <alignment wrapText="1"/>
    </dxf>
    <dxf>
      <alignment wrapText="1"/>
    </dxf>
    <dxf>
      <alignment wrapText="1"/>
    </dxf>
    <dxf>
      <alignment wrapText="1"/>
    </dxf>
    <dxf>
      <alignment wrapText="1"/>
    </dxf>
    <dxf>
      <alignment wrapText="1"/>
    </dxf>
    <dxf>
      <fill>
        <patternFill patternType="solid">
          <bgColor theme="8" tint="0.79998168889431442"/>
        </patternFill>
      </fill>
    </dxf>
    <dxf>
      <fill>
        <patternFill patternType="solid">
          <bgColor theme="8" tint="0.79998168889431442"/>
        </patternFill>
      </fill>
    </dxf>
    <dxf>
      <fill>
        <patternFill patternType="solid">
          <bgColor theme="8" tint="0.79998168889431442"/>
        </patternFill>
      </fill>
    </dxf>
    <dxf>
      <fill>
        <patternFill patternType="solid">
          <bgColor theme="8" tint="0.79998168889431442"/>
        </patternFill>
      </fill>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dxf>
    <dxf>
      <alignment horizontal="center"/>
    </dxf>
    <dxf>
      <alignment horizontal="center"/>
    </dxf>
    <dxf>
      <alignment horizontal="center"/>
    </dxf>
    <dxf>
      <alignment horizontal="center"/>
    </dxf>
    <dxf>
      <alignment horizontal="center"/>
    </dxf>
    <dxf>
      <alignment vertical="center"/>
    </dxf>
    <dxf>
      <alignment vertical="center"/>
    </dxf>
    <dxf>
      <alignment vertical="center"/>
    </dxf>
    <dxf>
      <alignment vertical="center"/>
    </dxf>
    <dxf>
      <alignment vertical="center"/>
    </dxf>
    <dxf>
      <alignment vertical="center"/>
    </dxf>
    <dxf>
      <font>
        <sz val="8"/>
      </font>
    </dxf>
    <dxf>
      <font>
        <sz val="8"/>
      </font>
    </dxf>
    <dxf>
      <font>
        <sz val="8"/>
      </font>
    </dxf>
    <dxf>
      <font>
        <sz val="8"/>
      </font>
    </dxf>
    <dxf>
      <font>
        <sz val="8"/>
      </font>
    </dxf>
    <dxf>
      <font>
        <sz val="8"/>
      </font>
    </dxf>
    <dxf>
      <alignment wrapText="1"/>
    </dxf>
    <dxf>
      <alignment wrapText="1"/>
    </dxf>
    <dxf>
      <alignment wrapText="1"/>
    </dxf>
    <dxf>
      <alignment wrapText="1"/>
    </dxf>
    <dxf>
      <alignment wrapText="1"/>
    </dxf>
    <dxf>
      <alignment wrapText="1"/>
    </dxf>
    <dxf>
      <fill>
        <patternFill patternType="solid">
          <bgColor theme="8" tint="0.79998168889431442"/>
        </patternFill>
      </fill>
    </dxf>
    <dxf>
      <fill>
        <patternFill patternType="solid">
          <bgColor theme="8" tint="0.79998168889431442"/>
        </patternFill>
      </fill>
    </dxf>
    <dxf>
      <fill>
        <patternFill patternType="solid">
          <bgColor theme="8" tint="0.79998168889431442"/>
        </patternFill>
      </fill>
    </dxf>
    <dxf>
      <fill>
        <patternFill patternType="solid">
          <bgColor theme="8" tint="0.79998168889431442"/>
        </patternFill>
      </fill>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dxf>
    <dxf>
      <alignment horizontal="center"/>
    </dxf>
    <dxf>
      <alignment horizontal="center"/>
    </dxf>
    <dxf>
      <alignment horizontal="center"/>
    </dxf>
    <dxf>
      <alignment horizontal="center"/>
    </dxf>
    <dxf>
      <alignment horizontal="center"/>
    </dxf>
    <dxf>
      <alignment vertical="center"/>
    </dxf>
    <dxf>
      <alignment vertical="center"/>
    </dxf>
    <dxf>
      <alignment vertical="center"/>
    </dxf>
    <dxf>
      <alignment vertical="center"/>
    </dxf>
    <dxf>
      <alignment vertical="center"/>
    </dxf>
    <dxf>
      <alignment vertical="center"/>
    </dxf>
    <dxf>
      <font>
        <sz val="8"/>
      </font>
    </dxf>
    <dxf>
      <font>
        <sz val="8"/>
      </font>
    </dxf>
    <dxf>
      <font>
        <sz val="8"/>
      </font>
    </dxf>
    <dxf>
      <font>
        <sz val="8"/>
      </font>
    </dxf>
    <dxf>
      <font>
        <sz val="8"/>
      </font>
    </dxf>
    <dxf>
      <font>
        <sz val="8"/>
      </font>
    </dxf>
    <dxf>
      <alignment wrapText="1"/>
    </dxf>
    <dxf>
      <alignment wrapText="1"/>
    </dxf>
    <dxf>
      <alignment wrapText="1"/>
    </dxf>
    <dxf>
      <alignment wrapText="1"/>
    </dxf>
    <dxf>
      <alignment wrapText="1"/>
    </dxf>
    <dxf>
      <alignment wrapText="1"/>
    </dxf>
    <dxf>
      <fill>
        <patternFill patternType="solid">
          <bgColor theme="8" tint="0.79998168889431442"/>
        </patternFill>
      </fill>
    </dxf>
    <dxf>
      <fill>
        <patternFill patternType="solid">
          <bgColor theme="8" tint="0.79998168889431442"/>
        </patternFill>
      </fill>
    </dxf>
    <dxf>
      <fill>
        <patternFill patternType="solid">
          <bgColor theme="8" tint="0.79998168889431442"/>
        </patternFill>
      </fill>
    </dxf>
    <dxf>
      <fill>
        <patternFill patternType="solid">
          <bgColor theme="8" tint="0.79998168889431442"/>
        </patternFill>
      </fill>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dxf>
    <dxf>
      <alignment horizontal="center"/>
    </dxf>
    <dxf>
      <alignment horizontal="center"/>
    </dxf>
    <dxf>
      <alignment horizontal="center"/>
    </dxf>
    <dxf>
      <alignment horizontal="center"/>
    </dxf>
    <dxf>
      <alignment horizontal="center"/>
    </dxf>
    <dxf>
      <alignment vertical="center"/>
    </dxf>
    <dxf>
      <alignment vertical="center"/>
    </dxf>
    <dxf>
      <alignment vertical="center"/>
    </dxf>
    <dxf>
      <alignment vertical="center"/>
    </dxf>
    <dxf>
      <alignment vertical="center"/>
    </dxf>
    <dxf>
      <alignment vertical="center"/>
    </dxf>
    <dxf>
      <font>
        <sz val="8"/>
      </font>
    </dxf>
    <dxf>
      <font>
        <sz val="8"/>
      </font>
    </dxf>
    <dxf>
      <font>
        <sz val="8"/>
      </font>
    </dxf>
    <dxf>
      <font>
        <sz val="8"/>
      </font>
    </dxf>
    <dxf>
      <font>
        <sz val="8"/>
      </font>
    </dxf>
    <dxf>
      <font>
        <sz val="8"/>
      </font>
    </dxf>
    <dxf>
      <alignment wrapText="1"/>
    </dxf>
    <dxf>
      <alignment wrapText="1"/>
    </dxf>
    <dxf>
      <alignment wrapText="1"/>
    </dxf>
    <dxf>
      <alignment wrapText="1"/>
    </dxf>
    <dxf>
      <alignment wrapText="1"/>
    </dxf>
    <dxf>
      <alignment wrapText="1"/>
    </dxf>
    <dxf>
      <fill>
        <patternFill patternType="solid">
          <bgColor theme="8" tint="0.79998168889431442"/>
        </patternFill>
      </fill>
    </dxf>
    <dxf>
      <fill>
        <patternFill patternType="solid">
          <bgColor theme="8" tint="0.79998168889431442"/>
        </patternFill>
      </fill>
    </dxf>
    <dxf>
      <fill>
        <patternFill patternType="solid">
          <bgColor theme="8" tint="0.79998168889431442"/>
        </patternFill>
      </fill>
    </dxf>
    <dxf>
      <fill>
        <patternFill patternType="solid">
          <bgColor theme="8"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pivotCacheDefinition" Target="pivotCache/pivotCacheDefinition2.xml"/><Relationship Id="rId5" Type="http://schemas.openxmlformats.org/officeDocument/2006/relationships/pivotCacheDefinition" Target="pivotCache/pivotCacheDefinition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Sergio Trespalacios Peniche" refreshedDate="45555.716335069446" createdVersion="8" refreshedVersion="8" minRefreshableVersion="3" recordCount="129" xr:uid="{18C29C32-0591-42BF-8D8A-5EEFA844D6C2}">
  <cacheSource type="worksheet">
    <worksheetSource ref="A1:O130" sheet="Viables"/>
  </cacheSource>
  <cacheFields count="15">
    <cacheField name="Código Proyecto" numFmtId="0">
      <sharedItems containsMixedTypes="1" containsNumber="1" containsInteger="1" minValue="99999901364" maxValue="99999901371"/>
    </cacheField>
    <cacheField name="Departamento" numFmtId="0">
      <sharedItems count="29">
        <s v="AMAZONAS"/>
        <s v="ANTIOQUIA"/>
        <s v="ARAUCA"/>
        <s v="ATLANTICO"/>
        <s v="BOLIVAR"/>
        <s v="BOYACA"/>
        <s v="CALDAS"/>
        <s v="CASANARE"/>
        <s v="CAUCA"/>
        <s v="CESAR"/>
        <s v="CHOCO"/>
        <s v="CORDOBA"/>
        <s v="CUNDINAMARCA"/>
        <s v="GUAINIA"/>
        <s v="GUAVIARE"/>
        <s v="HUILA"/>
        <s v="LA GUAJIRA"/>
        <s v="MAGDALENA"/>
        <s v="META"/>
        <s v="N DE SANTANDER"/>
        <s v="NARIÑO"/>
        <s v="PUTUMAYO"/>
        <s v="RISARALDA"/>
        <s v="SANTANDER"/>
        <s v="SUCRE"/>
        <s v="TOLIMA"/>
        <s v="VALLE DEL CAUCA"/>
        <s v="VAUPES"/>
        <s v="VICHADA"/>
      </sharedItems>
    </cacheField>
    <cacheField name="Municipio(s)" numFmtId="0">
      <sharedItems/>
    </cacheField>
    <cacheField name="Categoria(s)" numFmtId="0">
      <sharedItems containsBlank="1" containsMixedTypes="1" containsNumber="1" containsInteger="1" minValue="1" maxValue="6"/>
    </cacheField>
    <cacheField name="PDET" numFmtId="0">
      <sharedItems containsBlank="1"/>
    </cacheField>
    <cacheField name="Destino" numFmtId="0">
      <sharedItems containsBlank="1"/>
    </cacheField>
    <cacheField name="Nombre del Proyecto" numFmtId="0">
      <sharedItems longText="1"/>
    </cacheField>
    <cacheField name="Origen Recursos" numFmtId="0">
      <sharedItems/>
    </cacheField>
    <cacheField name="Detalle Recurso" numFmtId="0">
      <sharedItems/>
    </cacheField>
    <cacheField name="Estado Evaluación Actual" numFmtId="0">
      <sharedItems/>
    </cacheField>
    <cacheField name="Estado Seguimiento Actual" numFmtId="0">
      <sharedItems containsBlank="1"/>
    </cacheField>
    <cacheField name="Aportes Nación" numFmtId="0">
      <sharedItems containsSemiMixedTypes="0" containsString="0" containsNumber="1" containsInteger="1" minValue="0" maxValue="57610324741"/>
    </cacheField>
    <cacheField name="Aportes Contrapartida" numFmtId="0">
      <sharedItems containsMixedTypes="1" containsNumber="1" containsInteger="1" minValue="0" maxValue="30992942107"/>
    </cacheField>
    <cacheField name="Valor Proyecto" numFmtId="0">
      <sharedItems containsSemiMixedTypes="0" containsString="0" containsNumber="1" containsInteger="1" minValue="213293850" maxValue="60582993716"/>
    </cacheField>
    <cacheField name="Fecha del Comité" numFmtId="14">
      <sharedItems containsNonDate="0" containsDate="1" containsMixedTypes="1" minDate="2022-08-26T00:00:00" maxDate="2024-09-20T00:00:00"/>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Sergio Trespalacios Peniche" refreshedDate="45555.728221064812" createdVersion="8" refreshedVersion="8" minRefreshableVersion="3" recordCount="176" xr:uid="{A201D17B-A89B-41CF-BE88-8BE1F3B70D6A}">
  <cacheSource type="worksheet">
    <worksheetSource ref="A1:G177" sheet="ConceptosComitéEmitidos"/>
  </cacheSource>
  <cacheFields count="7">
    <cacheField name="DEPARTAMENTO" numFmtId="0">
      <sharedItems count="31">
        <s v="AMAZONAS"/>
        <s v="ANTIOQUIA"/>
        <s v="ARAUCA"/>
        <s v="ATLÁNTICO"/>
        <s v="BOLIVAR"/>
        <s v="BOYACÁ"/>
        <s v="CALDAS"/>
        <s v="CAQUETA"/>
        <s v="CASANARE"/>
        <s v="CAUCA"/>
        <s v="CESAR"/>
        <s v="CHOCO"/>
        <s v="CHOCÓ"/>
        <s v="CORDOBA"/>
        <s v="CÓRDOBA"/>
        <s v="CUNDINAMARCA"/>
        <s v="GUAINIA"/>
        <s v="GUAVIARE"/>
        <s v="HUILA"/>
        <s v="LA GUAJIRA"/>
        <s v="MAGDALENA"/>
        <s v="NARIÑO"/>
        <s v="NORTE DE SANTANDER"/>
        <s v="PUTUMAYO"/>
        <s v="RISARALDA"/>
        <s v="SANTANDER"/>
        <s v="SUCRE"/>
        <s v="TOLIMA"/>
        <s v="VALLE DEL CAUCA"/>
        <s v="VAUPES"/>
        <s v="VAUPÉS"/>
      </sharedItems>
    </cacheField>
    <cacheField name="MUNICIPIO" numFmtId="0">
      <sharedItems count="144">
        <s v="Leticia"/>
        <s v="Arboletes"/>
        <s v="Betania"/>
        <s v="Caceres"/>
        <s v="Cañasgordas"/>
        <s v="Caucasia"/>
        <s v="Ebéjico"/>
        <s v="Entrerríos"/>
        <s v="Fredonia"/>
        <s v="Hispania"/>
        <s v="Jericó"/>
        <s v="La Ceja"/>
        <s v="Montebello"/>
        <s v="Peque"/>
        <s v="Puerto Berrio "/>
        <s v="San Carlos"/>
        <s v="Santo Domingo"/>
        <s v="Turbo"/>
        <s v="Yalí"/>
        <s v="Arauca"/>
        <s v="Baranoa"/>
        <s v="Barranquilla"/>
        <s v="Candelaria"/>
        <s v="Galapa"/>
        <s v="Juan De Acosta"/>
        <s v="Ponedera"/>
        <s v="Puerto Colombia"/>
        <s v="Sabanagrande"/>
        <s v="Soledad"/>
        <s v="Achí"/>
        <s v="Barranco De Loba"/>
        <s v="Cartagena"/>
        <s v="El Guamo"/>
        <s v="Mahates"/>
        <s v="Mompox"/>
        <s v="San Jacinto Del Cauca"/>
        <s v="Tiquisio"/>
        <s v="Belen"/>
        <s v="Boyacá"/>
        <s v="Chiquinquirá"/>
        <s v="Chiscas"/>
        <s v="Chivata"/>
        <s v="Chivor"/>
        <s v="Combita"/>
        <s v="El Espino "/>
        <s v="Garagoa"/>
        <s v="Güican"/>
        <s v="Iza"/>
        <s v="Moniquira"/>
        <s v="Saboyá"/>
        <s v="Santa Sofia"/>
        <s v="Sotaquira"/>
        <s v="Tibasosa"/>
        <s v="Tota"/>
        <s v="Tunja"/>
        <s v="Marquetalia"/>
        <s v="Supia y Riosucio"/>
        <s v="Florencia"/>
        <s v="Paz de Ariporo"/>
        <s v="Yopal"/>
        <s v="Argelia"/>
        <s v="Guapí"/>
        <s v="Lopez"/>
        <s v="Popayán"/>
        <s v="Santander de Quilichao"/>
        <s v="Totoró"/>
        <s v="El Copey"/>
        <s v="Quibdó"/>
        <s v="Alto Baudó "/>
        <s v="Bagado"/>
        <s v="Jurado"/>
        <s v="Lloró"/>
        <s v="Medio Baudó"/>
        <s v="Rio Quito"/>
        <s v="San Jose del Palmar"/>
        <s v="Sipi"/>
        <s v="Union Panamericana"/>
        <s v="Montelibano "/>
        <s v="San Andres de Sotavento"/>
        <s v="Cienaga de Oro"/>
        <s v="Montelibano, Puerto Libertador, San Jose de Uré, Tierralta, Valencia"/>
        <s v="Moñitos"/>
        <s v="Tuchin"/>
        <s v="Valencia"/>
        <s v="Chipaque"/>
        <s v="Guasca"/>
        <s v="Ricaurte"/>
        <s v="Sutatausa"/>
        <s v="Inirida"/>
        <s v="San Jose del Guaviare"/>
        <s v="Neiva"/>
        <s v="Pitalito"/>
        <s v="San Agustin"/>
        <s v="Hatonuevo"/>
        <s v="Riohacha "/>
        <s v="Uribia"/>
        <s v="Villanueva"/>
        <s v="Cienaga"/>
        <s v="El Piñon"/>
        <s v="El Reten"/>
        <s v="Pedraza"/>
        <s v="Remolino"/>
        <s v="Santa Ana"/>
        <s v="Sitionuevo"/>
        <s v="Pasto"/>
        <s v="Samaniego "/>
        <s v="Tumaco"/>
        <s v="Tumaco "/>
        <s v="Tuquerres"/>
        <s v="Yacuanquer"/>
        <s v="Cúcuta"/>
        <s v="Ocaña"/>
        <s v="Santiago"/>
        <s v="Quinchía"/>
        <s v="Santa Rosa De Cabal"/>
        <s v="Albania"/>
        <s v="Barichara, Villanueva"/>
        <s v="Barrancabermeja"/>
        <s v="Giron"/>
        <s v="Mogotes"/>
        <s v="Piedecuesta"/>
        <s v="Puerto Parra"/>
        <s v="San Jose de Miranda"/>
        <s v="Santa Helena del Opon"/>
        <s v="Suaita"/>
        <s v="Corozal"/>
        <s v="Galeras"/>
        <s v="Guaranda"/>
        <s v="Sampues"/>
        <s v="San Marcos"/>
        <s v="Sincé"/>
        <s v="Sincelejo"/>
        <s v="Sucre"/>
        <s v="Toluviejo"/>
        <s v="Flandes"/>
        <s v="Saldaña"/>
        <s v="Andalucia"/>
        <s v="Buenaventura"/>
        <s v="Buga"/>
        <s v="Calima del Darien"/>
        <s v="Cartago"/>
        <s v="Pacoa"/>
        <s v="Mitu"/>
        <s v="Taraira "/>
      </sharedItems>
    </cacheField>
    <cacheField name="TIPO DE CONCEPTO" numFmtId="0">
      <sharedItems count="2">
        <s v="Concepto Favorable Sin Financiación"/>
        <s v="Concepto Favorable Condicionado"/>
      </sharedItems>
    </cacheField>
    <cacheField name="PROYECTO" numFmtId="0">
      <sharedItems longText="1"/>
    </cacheField>
    <cacheField name="TOTAL " numFmtId="44">
      <sharedItems containsString="0" containsBlank="1" containsNumber="1" minValue="508330367" maxValue="300275443282"/>
    </cacheField>
    <cacheField name="No. COMITÉ" numFmtId="0">
      <sharedItems/>
    </cacheField>
    <cacheField name="FECHA COMITÉ" numFmtId="14">
      <sharedItems containsSemiMixedTypes="0" containsNonDate="0" containsDate="1" containsString="0" minDate="2022-08-12T00:00:00" maxDate="2024-09-20T00:00:00"/>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29">
  <r>
    <s v="1-2023-37"/>
    <x v="0"/>
    <s v="Leticia(AMA)"/>
    <n v="5"/>
    <s v="No"/>
    <s v="Acueducto/Urbana"/>
    <s v="CONSTRUCCIÓN DE SISTEMAS DE ABASTECIMIENTO DE AGUA POTABLE MEDIANTE EL APROVECHAMIENTO DE LAS AGUAS LLUVIAS (SCALL) EN LAS COMUNIDADES DE SANTA SOFÍA Y NUEVO JARDÍN, MUNICIPIO DE LETICIA EN AMAZONAS"/>
    <s v="PGN"/>
    <s v="PGN 2023"/>
    <s v="Viable"/>
    <s v="Por Iniciar Contratación"/>
    <n v="2008418598"/>
    <n v="0"/>
    <n v="2008418598"/>
    <d v="2023-06-23T00:00:00"/>
  </r>
  <r>
    <s v="1-2021-153"/>
    <x v="1"/>
    <s v="Arboletes(ANT)"/>
    <n v="6"/>
    <s v="No"/>
    <s v="Alcantarillado/Urbana"/>
    <s v="CONSTRUCCIÓN DE LAS REDES DE ALCANTARILLADO DEL BARRIO SAN LORENZO EN LA ZONA URBANA DEL MUNICIPIO DE ARBOLETES-ANTIOQUIA"/>
    <s v="PGN"/>
    <s v="PGN 2024"/>
    <s v="Viable"/>
    <m/>
    <n v="3602836990"/>
    <n v="0"/>
    <n v="3602836990"/>
    <d v="2024-05-03T00:00:00"/>
  </r>
  <r>
    <s v="2-2021-22"/>
    <x v="1"/>
    <s v="Arboletes(ANT)"/>
    <n v="6"/>
    <s v="No"/>
    <s v="Acueducto/Urbana"/>
    <s v="CONSTRUCCIÓN DE LAS REDES DE ACUEDUCTO DEL BARRIO SAN LORENZO EN LA ZONA URBANA DEL MUNICIPIO DE ARBOLETES-ANTIOQUIA "/>
    <s v="PGN"/>
    <s v="PGN 2024"/>
    <s v="Viable"/>
    <m/>
    <n v="1576653789"/>
    <n v="0"/>
    <n v="1576653789"/>
    <d v="2024-05-20T00:00:00"/>
  </r>
  <r>
    <s v="2-2020-353"/>
    <x v="1"/>
    <s v="Entrerríos(ANT)"/>
    <n v="6"/>
    <s v="No"/>
    <s v="Acueducto/Urbana"/>
    <s v="OPTIMIZACIÓN DEL ACUEDUCTO URBANO EN EL MUNICIPIO DE ENTRERRÍOS-ANTIOQUIA"/>
    <s v="PGN"/>
    <s v="PGN 2023: $15,598,600,272_x000a_SGP Departamento: $1,659,000,000_x000a_SGP Municipio: $449,000,000_x000a_Recursos Propio Municipio: $551,000,000"/>
    <s v="Viable"/>
    <s v="Por Iniciar Contratación"/>
    <n v="15598600272"/>
    <n v="2659000000"/>
    <n v="18257600272"/>
    <d v="2023-06-02T00:00:00"/>
  </r>
  <r>
    <s v="1-2021-168"/>
    <x v="1"/>
    <s v="Fredonia(ANT)"/>
    <n v="6"/>
    <s v="No"/>
    <s v="Acueducto/Urbana, Alcantarillado/Urbana"/>
    <s v="CONSTRUCCIÓN DEL COLECTOR PLUVIAL Y REDES DE ACUEDUCTO CALLE CUBA, EMISOR Y PLANTA DE TRATAMIENTO DE AGUAS RESIDUALES DOMÉSTICAS EN EL SECTOR 13 DE JUNIO, ZONA URBANA DEL MUNICIPIO DE FREDONIA"/>
    <s v="PGN"/>
    <s v="PGN 2023"/>
    <s v="Viable"/>
    <s v="Por Iniciar Contratación"/>
    <n v="9008302044"/>
    <n v="0"/>
    <n v="9008302044"/>
    <d v="2023-06-06T00:00:00"/>
  </r>
  <r>
    <s v="1-2021-104"/>
    <x v="1"/>
    <s v="Montebello(ANT)"/>
    <n v="6"/>
    <s v="No"/>
    <s v="Alcantarillado/Urbana"/>
    <s v="CONSTRUCCIÓN UNIDADES SANITARIAS DEL MUNICIPIO DE MONTEBELLO-ANTIOQUIA"/>
    <s v="PGN"/>
    <s v="PGN 2023"/>
    <s v="Viable"/>
    <s v="En Contratación"/>
    <n v="5461095130"/>
    <n v="0"/>
    <n v="5461095130"/>
    <d v="2023-05-30T00:00:00"/>
  </r>
  <r>
    <s v="1-2022-9"/>
    <x v="1"/>
    <s v="Yarumal(ANT)"/>
    <n v="6"/>
    <s v="No"/>
    <s v="Acueducto/Urbana"/>
    <s v="CONSTRUCCIÓN DE LA LÍNEA DE ADUCCIÓN SANTA JUANA DEL ACUEDUCTO DEL MUNICIPIO DE YARUMAL – ANTIOQUIA"/>
    <s v="PGN"/>
    <s v="PGN 2022"/>
    <s v="Viable"/>
    <s v="Por Iniciar Contratación"/>
    <n v="10704194987"/>
    <n v="0"/>
    <n v="10704194987"/>
    <d v="2022-12-29T00:00:00"/>
  </r>
  <r>
    <s v="2-2023-102"/>
    <x v="2"/>
    <s v="Arauca(ARA)"/>
    <n v="4"/>
    <s v="No"/>
    <s v="Acueducto/Urbana, Alcantarillado/Urbana"/>
    <s v="ESTUDIOS Y DISEÑOS PARA LA ACTUALIZACIÓN DEL PLAN MAESTRO DE LOS SISTEMAS DE ACUEDUCTO, ALCANTARILLADO SANITARIO Y ALCANTARILLADO PLUVIAL DEL MUNICIPIO DE ARAUCA, DEPARTAMENTO DE ARAUCA."/>
    <s v="PGN"/>
    <s v="PGN 2024"/>
    <s v="Viable"/>
    <m/>
    <n v="5615636141"/>
    <n v="0"/>
    <n v="5615636141"/>
    <d v="2024-09-19T00:00:00"/>
  </r>
  <r>
    <s v="1-2022-263"/>
    <x v="2"/>
    <s v="Arauquita(ARA)"/>
    <m/>
    <m/>
    <m/>
    <s v="FACTIBILIDAD-FORTALECIMIENTO DE LA PRESTACIÓN DEL SERVICIO DE RECOLECCIÓN Y TRANSPORTE DE RESIDUOS SÓLIDOS EN LA ZONA RURAL DEL MUNICIPIO DE ARAUQUITA ARAUCA"/>
    <s v="Obras por Impuestos"/>
    <s v="OXI"/>
    <s v="Concepto Favorable OXI"/>
    <m/>
    <n v="0"/>
    <n v="2006281313"/>
    <n v="2006281313"/>
    <d v="2023-06-16T00:00:00"/>
  </r>
  <r>
    <s v="1-2021-329"/>
    <x v="2"/>
    <s v="Saravena(ARA)"/>
    <m/>
    <m/>
    <m/>
    <s v="CONSTRUCCIÓN DE BATERIAS SANITARIAS EN LA ZONA RURAL DEL MUNICIPIO DE SARAVENA DEPARTAMENTO DE ARAUCA"/>
    <s v="Obras por Impuestos"/>
    <s v="OXI"/>
    <s v="Concepto Favorable OXI"/>
    <m/>
    <n v="0"/>
    <n v="30992942107"/>
    <n v="30992942107"/>
    <d v="2022-09-13T00:00:00"/>
  </r>
  <r>
    <s v="2-2021-321"/>
    <x v="2"/>
    <s v="Tame(ARA)"/>
    <m/>
    <m/>
    <m/>
    <s v="ESTUDIOS Y DISEÑOS PARA LA OPTIMIZACIÓN YO AMPLIACIÓN DE LOS COMPONENTES DE ADUCCIÓN PRETRATAMIENTO Y CONDUCCIÓN DEL SISTEMA DE ACUEDUCTO URBANO EL MUNICIPIO DE TAME DEPARTAMENTO DE ARAUCA"/>
    <s v="Obras por Impuestos"/>
    <s v="OXI"/>
    <s v="Concepto Favorable OXI"/>
    <m/>
    <n v="0"/>
    <n v="13649797710"/>
    <n v="13649797710"/>
    <d v="2022-09-21T00:00:00"/>
  </r>
  <r>
    <s v="1-2021-313"/>
    <x v="3"/>
    <s v="Candelaria(ATL)"/>
    <n v="6"/>
    <s v="No"/>
    <s v="Acueducto/Rural"/>
    <s v="CONSTRUCCIÓN ALCANTARILLADO SANITARIO DEL CORREGIMIENTO DE LEÑA MUNICIPIO DE CANDELARIA-ATLÁNTICO"/>
    <s v="PGN"/>
    <s v="PGN 2023"/>
    <s v="Viable"/>
    <s v="En Contratación"/>
    <n v="11439212864"/>
    <n v="0"/>
    <n v="11439212864"/>
    <d v="2023-06-02T00:00:00"/>
  </r>
  <r>
    <s v="1-2016-363"/>
    <x v="3"/>
    <s v="Juan De Acosta(ATL)"/>
    <n v="6"/>
    <s v="No"/>
    <s v="Alcantarillado/Rural"/>
    <s v="CONSTRUCCIÓN SISTEMA DE ALCANTARILLADO EN EL CORREGIMIENTO DE VAIVEN, MUNICIPIO DE JUAN DE ACOSTA - ATLÁNTICO JUAN DE ACOSTA "/>
    <s v="PGN"/>
    <s v="PGN 2023"/>
    <s v="Viable"/>
    <s v="Por Iniciar Contratación"/>
    <n v="7938568591"/>
    <n v="0"/>
    <n v="7938568591"/>
    <d v="2023-05-30T00:00:00"/>
  </r>
  <r>
    <s v="1-2021-59"/>
    <x v="3"/>
    <s v="Ponedera(ATL)"/>
    <n v="6"/>
    <s v="No"/>
    <s v="Alcantarillado/Rural"/>
    <s v="CONSTRUCCIÓN DEL SISTEMA DE ALCANTARILLADO, SANITARIO Y TRATAMIENTO DE AGUAS RESIDUALES PARA EL CORREGIMIENTO DE PUERTO GIRALDO EN EL MUNICIPIO DE PONEDERA DEPARTAMENTO DEL ATLÁNTICO"/>
    <s v="PGN"/>
    <s v="PGN 2023 $14.940.511.991_x000a_SGP Departamento: $1.627.506.753"/>
    <s v="Viable"/>
    <s v="En Contratación"/>
    <n v="14940511991"/>
    <n v="1627506753"/>
    <n v="16568018744"/>
    <d v="2023-06-02T00:00:00"/>
  </r>
  <r>
    <s v="1-2021-267"/>
    <x v="3"/>
    <s v="Soledad(ATL)"/>
    <n v="2"/>
    <s v="No"/>
    <s v="Alcantarillado/Urbana"/>
    <s v="ALCANTARILLADO SANITARIO BARRIOS: EL ÉXITO, RÍOS DE AGUA VIVA Y LA SALLE MUNICIPIO DE SOLEDAD, DEPARTAMENTO DEL ATLÁNTICO"/>
    <s v="PGN"/>
    <s v="PGN 2023: $6,434,153,313_x000a_SGP Departamento: $700,888,160"/>
    <s v="Viable Condicionado"/>
    <s v="Por Iniciar Contratación"/>
    <n v="6434153313"/>
    <n v="700888160"/>
    <n v="7135041473"/>
    <d v="2023-05-30T00:00:00"/>
  </r>
  <r>
    <s v="2-2021-310"/>
    <x v="4"/>
    <s v="Achí(BOL)"/>
    <n v="6"/>
    <s v="No"/>
    <s v="Acueducto/Rural"/>
    <s v="ESTUDIOS Y DISEÑO INTEGRAL DEL SISTEMA DE ABASTECIMIENTO DE AGUA POTABLE PARA EL CENTRO POBLADO SANTA LUCÍA, MUNICIPIO DE ACHÍ, DE BOLÍVAR"/>
    <s v="PGN"/>
    <s v="PGN 2023"/>
    <s v="Viable"/>
    <s v="Por Iniciar Contratación"/>
    <n v="595387107"/>
    <n v="0"/>
    <n v="595387107"/>
    <d v="2023-06-06T00:00:00"/>
  </r>
  <r>
    <s v="1-2023-7"/>
    <x v="4"/>
    <s v="Barranco De Loba(BOL)"/>
    <n v="6"/>
    <s v="No"/>
    <s v="Alcantarillado/Urbana"/>
    <s v="CONSTRUCCION DE LA PLANTA DE TRATAMIENTO DE AGUAS RESIDUALES PTAR Y OPTIMIZACION DEL SISTEMA DE ALCANTARILLADO SANITARIO (REDES Y EBAR) PARA EL CASCO URBANO EN EL MUNICIPIO DE BARRANCO DE LOBA, BOLIVAR"/>
    <s v="PGN"/>
    <s v="PGN 2023"/>
    <s v="Viable Condicionado"/>
    <s v="Por Iniciar Contratación"/>
    <n v="39916096169"/>
    <n v="0"/>
    <n v="39916096169"/>
    <d v="2023-06-09T00:00:00"/>
  </r>
  <r>
    <s v="1-2024-4"/>
    <x v="4"/>
    <s v="Mahates"/>
    <n v="6"/>
    <s v="No"/>
    <s v="Aseo/Urbana"/>
    <s v="OPTIMIZACIÓN DEL SERVICIO PÚBLICO DE ASEO EN EL MUNICIPIO DE MAHATES BOLÍVAR BAJO EL ESQUEMA DE COMUNIDADES ORGANIZADAS."/>
    <s v="PGN"/>
    <s v="PGN 2024"/>
    <s v="Viable"/>
    <m/>
    <n v="4644929550"/>
    <n v="0"/>
    <n v="4644929550"/>
    <d v="2024-04-26T00:00:00"/>
  </r>
  <r>
    <s v="2-2021-221"/>
    <x v="4"/>
    <s v="San Jacinto Del Cauca(BOL)"/>
    <n v="6"/>
    <s v="No"/>
    <s v="Acueducto/Rural"/>
    <s v="ESTUDIOS Y DISEÑOS PARA LA OPTIMIZACION Y PROTECCION AL SISTEMA DE ACUEDUCTO DEL CORREGIMIENTO DE TENCHE DEL MUNICIPIO DE SAN JACINTO DEL CAUCA, DEPARTAMENTO DE BOLÍVAR "/>
    <s v="PGN"/>
    <s v="PGN 2023"/>
    <s v="Viable"/>
    <s v="Por Iniciar Contratación"/>
    <n v="731114739"/>
    <n v="0"/>
    <n v="731114739"/>
    <d v="2023-06-06T00:00:00"/>
  </r>
  <r>
    <s v="1-2021-281"/>
    <x v="4"/>
    <s v="Tiquisio(BOL)"/>
    <n v="6"/>
    <s v="No"/>
    <s v="Alcantarillado/Urbana"/>
    <s v="CONSTRUCCION DEL SISTEMA DE ALCANTARILLADO SANITARIO DE PUERTO RICO, CABECERA MUNICIPAL DE TIQUISIO, DEPARTAMENTO DE BOLIVAR"/>
    <s v="PGN"/>
    <s v="PGN 2024"/>
    <s v="Viable"/>
    <m/>
    <n v="28332708142"/>
    <s v=" $                                         -  "/>
    <n v="28332708142"/>
    <d v="2024-04-17T00:00:00"/>
  </r>
  <r>
    <s v="1-2023-116"/>
    <x v="5"/>
    <s v="Belen(BOY)"/>
    <n v="6"/>
    <s v="No"/>
    <s v="Alcantarillado/Rural"/>
    <s v="CONSTRUCCIÓN DE UNIDADES SANITARIAS RURALES PARA EL MUNICIPIO DE BELÉN- BOYACÁ"/>
    <s v="PGN"/>
    <s v="PGN 2024"/>
    <s v="Viable"/>
    <m/>
    <n v="2254373095"/>
    <n v="0"/>
    <n v="2254373095"/>
    <d v="2024-09-19T00:00:00"/>
  </r>
  <r>
    <s v="1-2021-270"/>
    <x v="5"/>
    <s v="Chiscas(BOY)"/>
    <n v="6"/>
    <s v="No"/>
    <s v="Alcantarillado/Rural"/>
    <s v="CONSTRUCCION DE UNIDADES SANITARIAS DEL MUNICIPIO DE CHISCAS BOYACA"/>
    <s v="PGN"/>
    <s v="PGN 2023"/>
    <s v="Viable"/>
    <s v="En Ejecución"/>
    <n v="2980083552"/>
    <n v="0"/>
    <n v="2980083552"/>
    <d v="2023-05-30T00:00:00"/>
  </r>
  <r>
    <s v="1-2021-72"/>
    <x v="5"/>
    <s v="Combita(BOY)"/>
    <n v="6"/>
    <s v="No"/>
    <s v="Acueducto/Rural"/>
    <s v="OPTIMIZACIÓN Y AMPLIACIÓN EN LA COBERTURA DEL SISTEMA DE ACUEDUCTO VEREDAL EL SALITRE, VEREDA SAN ISIDRO MUNICIPIO DE COMBITA"/>
    <s v="PGN"/>
    <s v="PGN 2023"/>
    <s v="Viable"/>
    <s v="En Contratación"/>
    <n v="1540845786"/>
    <n v="0"/>
    <n v="1540845786"/>
    <d v="2023-05-30T00:00:00"/>
  </r>
  <r>
    <s v="1-2022-47"/>
    <x v="5"/>
    <s v="El Espino(BOY)"/>
    <n v="6"/>
    <s v="No"/>
    <s v="Alcantarillado/Rural"/>
    <s v="CONSTRUCCION DE UNIDADES SANITARIAS RURALES EN EL MUNICIPIO DE EL ESPINO - BOYACA"/>
    <s v="PGN"/>
    <s v="PGN 2023"/>
    <s v="Viable"/>
    <s v="En Contratación"/>
    <n v="2474262235"/>
    <n v="0"/>
    <n v="2474262235"/>
    <d v="2023-06-09T00:00:00"/>
  </r>
  <r>
    <s v="1-2022-14"/>
    <x v="5"/>
    <s v="Moniquira(BOY)"/>
    <n v="6"/>
    <s v="No"/>
    <s v="Acueducto/Rural"/>
    <s v="OPTIMIZACIÓN Y CONSTRUCCIÓN DEL ACUEDUCTO VEREDAL DEL NORTE DEL MUNICIPIO DE MONIQUIRA-BOYACÁ"/>
    <s v="PGN"/>
    <s v="PGN 2023"/>
    <s v="Viable"/>
    <s v="En Contratación"/>
    <n v="18316598652"/>
    <n v="0"/>
    <n v="18316598652"/>
    <d v="2023-06-06T00:00:00"/>
  </r>
  <r>
    <s v="1-2022-268"/>
    <x v="5"/>
    <s v="Saboya(BOY)"/>
    <n v="6"/>
    <s v="No"/>
    <s v="Alcantarillado/Rural"/>
    <s v="CONSTRUCCION DE UNIDADES SANITARIAS RURALES PARA EL MUNICIPIO DE SABOYA - BOYACA"/>
    <s v="PGN"/>
    <s v="PGN 2023"/>
    <s v="Viable"/>
    <s v="En Contratación"/>
    <n v="3255478221"/>
    <n v="0"/>
    <n v="3255478221"/>
    <d v="2023-06-06T00:00:00"/>
  </r>
  <r>
    <s v="2-2023-110"/>
    <x v="5"/>
    <s v="Sogamoso(BOY)"/>
    <n v="2"/>
    <s v="No"/>
    <s v="Aseo/Urbana"/>
    <s v="ESTUDIOS Y DISEÑOS PARA LA CONSTRUCCIÓN DE UN SISTEMA DE TRATAMIENTO DE RESIDUOS SÓLIDOS ORGANICOS EN EL MUNICIPIO DE SOGAMOSO"/>
    <s v="PGN"/>
    <s v="PGN 2024"/>
    <s v="Viable"/>
    <m/>
    <n v="1643381993"/>
    <n v="0"/>
    <n v="1643381993"/>
    <d v="2024-04-26T00:00:00"/>
  </r>
  <r>
    <s v="1-2021-200"/>
    <x v="5"/>
    <s v="Tunja(BOY)"/>
    <n v="1"/>
    <s v="No"/>
    <s v="Alcantarillado/Urbana"/>
    <s v="CONSTRUCCIÓN MODULO 5 PLANTA DE TRATAMIENTO DE AGUAS RESIDUALES EN LA CIUDAD DE TUNJA"/>
    <s v="PGN"/>
    <s v="PGN 2024: $5.074.030.226_x000a_PGN (Contrato interadmin. FINDETER No. 036 de 2012): $13.413.080.139_x000a_Regalías Departamentales: $3.000.000.000_x000a_SGP Departamento: $1.000.000.000_x000a_Gobernación: $1.153.688.964_x000a_SGP Municipio: $1.000.000.000_x000a_Corpoboyacá: $5.100.000.000"/>
    <s v="Viable"/>
    <m/>
    <n v="18487110365"/>
    <n v="11253688964"/>
    <n v="29740799329"/>
    <d v="2024-03-27T00:00:00"/>
  </r>
  <r>
    <s v="1-2021-57"/>
    <x v="6"/>
    <s v="Chinchina(CAL)"/>
    <n v="5"/>
    <s v="No"/>
    <s v="Acueducto/Urbana"/>
    <s v="REHABILITACIÓN DE LAS ADUCCIONES CAMPOALEGRE Y LOS CUERVOS, MUNICIPIO DE CHINCHINÁ, CALDAS"/>
    <s v="PGN"/>
    <s v="PGN 2023: $3,548,968,264_x000a_EMPOCALDAS - RECURSOS PROPIOS (CREDITO): $1,350,729,709"/>
    <s v="Viable"/>
    <s v="En Ejecución"/>
    <n v="3548968264"/>
    <n v="1350729709"/>
    <n v="4899697973"/>
    <d v="2023-05-30T00:00:00"/>
  </r>
  <r>
    <s v="1-2022-150"/>
    <x v="6"/>
    <s v="Marquetalia(CAL)"/>
    <n v="6"/>
    <s v="No"/>
    <s v="Alcantarillado/Rural"/>
    <s v="CONSTRUCCIÓN DE UNIDADES SANITARIAS PARA VIVIENDA RURAL MUNICIPIO DE MARQUETALIA"/>
    <s v="PGN"/>
    <s v="PGN 2023"/>
    <s v="Viable"/>
    <s v="En Contratación"/>
    <n v="7506537445"/>
    <n v="0"/>
    <n v="7506537445"/>
    <d v="2023-06-06T00:00:00"/>
  </r>
  <r>
    <s v="2-2022-209"/>
    <x v="6"/>
    <s v="Riosucio(CAL), Supia(CAL)"/>
    <s v="6, 6"/>
    <s v="No"/>
    <s v="Acueducto/Rural"/>
    <s v="ESTUDIOS Y DISEÑOS CONSTRUCCIÓN DE ACUEDUCTO MULTIVEREDAL AGUA DULCE (SUPÍA Y RIOSUCIO)"/>
    <s v="PGN"/>
    <s v="PGN 2024: $890.986.767_x000a_Audiencias Públicas: $200.000.000_x000a_SGP Departamento 2023: $125.000.000 _x000a_SGP Municipio 2023 Riosucio: $125.000.000_x000a_SGP Municipio 2023 Supía: $125.000.000"/>
    <s v="Viable"/>
    <m/>
    <n v="890986767"/>
    <n v="375000000"/>
    <n v="1465986767"/>
    <d v="2024-04-17T00:00:00"/>
  </r>
  <r>
    <s v="1-2022-87"/>
    <x v="6"/>
    <s v="Victoria(CAL)"/>
    <n v="6"/>
    <s v="No"/>
    <s v="Acueducto/Urbana, Alcantarillado/Urbana"/>
    <s v="CONSTRUCCIÓN SISTEMA DE ACUEDUCTO Y ALCANTARILLADO SECTOR LA VARIANTE, MUNICIPIO DE VICTORIA-CALDAS"/>
    <s v="PGN"/>
    <s v="PGN 2023"/>
    <s v="Viable"/>
    <s v="En Contratación"/>
    <n v="1149288765"/>
    <n v="0"/>
    <n v="1149288765"/>
    <d v="2023-05-30T00:00:00"/>
  </r>
  <r>
    <s v="1-2021-222"/>
    <x v="7"/>
    <s v="Paz De Ariporo(CAS)"/>
    <n v="6"/>
    <s v="No"/>
    <s v="Alcantarillado/Urbana"/>
    <s v="CONSTRUCCION UNIDADES SANITARIAS DEL MUNICIPIO DE PAZ DE ARIPORO DEPARTAMENTO DE CASANARE"/>
    <s v="PGN"/>
    <s v="PGN 2023"/>
    <s v="Viable"/>
    <s v="Por Iniciar Contratación"/>
    <n v="5097542450"/>
    <n v="0"/>
    <n v="5097542450"/>
    <d v="2023-06-13T00:00:00"/>
  </r>
  <r>
    <s v="1-2023-228"/>
    <x v="7"/>
    <s v="Paz De Ariporo(CAS)"/>
    <n v="6"/>
    <s v="No"/>
    <s v="Acueducto/Rural"/>
    <s v="CONSTRUCCION DE SISTEMAS DIFERENCIALES DE ABASTECIMIENTO DE AGUA POTABLE Y SANEAMIENTO BASICO PARA LAS COMUNIDADES INDÍGENAS DE TOPOCHALES, GUAFIYAL Y EL MEREY DEL RESGUARDO INDIGENA CAÑO MOCHUELO, MUNICIPIO DE PAZ DE ARIPORO, CASANARE"/>
    <s v="PGN"/>
    <s v="PGN 2024"/>
    <s v="Viable"/>
    <m/>
    <n v="6574357111"/>
    <n v="0"/>
    <n v="6574357111"/>
    <d v="2024-05-10T00:00:00"/>
  </r>
  <r>
    <s v="2-2020-116"/>
    <x v="7"/>
    <s v="Yopal(CAS)"/>
    <n v="2"/>
    <s v="No"/>
    <s v="Acueducto/Urbana"/>
    <s v="CONSTRUCCIÓN DE LA LÍNEA DE CONDUCCIÓN DE 36&quot; DESDE EL PUENTE DE LA CABUYA HASTA LA CALLE 5 DEL MUNICIPIO DE YOPAL , DEPARTAMENTO DE CASANARE"/>
    <s v="PGN"/>
    <s v="PGN 2023"/>
    <s v="Viable"/>
    <s v="Por Iniciar Contratación"/>
    <n v="18094457463"/>
    <n v="0"/>
    <n v="18094457463"/>
    <d v="2023-06-02T00:00:00"/>
  </r>
  <r>
    <s v="1-2023-226"/>
    <x v="8"/>
    <s v="Argelia(CAU)"/>
    <n v="6"/>
    <s v="Si"/>
    <s v="Aseo/Rural"/>
    <s v="CONSTRUCCIÓN DE UNIDADES SANITARIAS PARA VIVIENDA RURAL DISPERSA EN EL MUNICIPIO DE ARGELIA, DEPARTAMENTO DEL CAUCA "/>
    <s v="PGN"/>
    <s v="PGN 2024"/>
    <s v="Viable"/>
    <m/>
    <n v="3395640785"/>
    <n v="0"/>
    <n v="3395640785"/>
    <d v="2024-07-08T00:00:00"/>
  </r>
  <r>
    <s v="2-2020-401"/>
    <x v="8"/>
    <s v="Popayán(CAU)"/>
    <n v="2"/>
    <s v="No"/>
    <s v="Alcantarillado/Urbana"/>
    <s v="CONSTRUCCIÓN DE COLECTORES  SANITARIO Y PLUVIAL SOBRE LA CALLE 5 ENTRE CARRERA 37 Y QUEBRADA PUBUS, MUNICIPIO DE POPAYÁN"/>
    <s v="PDA"/>
    <s v="SGP Municipio"/>
    <s v="Viable"/>
    <s v="Suspendido"/>
    <n v="0"/>
    <n v="4143776014"/>
    <n v="4143776014"/>
    <d v="2022-08-26T00:00:00"/>
  </r>
  <r>
    <s v="1-2022-222"/>
    <x v="8"/>
    <s v="Popayán(CAU)"/>
    <n v="2"/>
    <s v="No"/>
    <s v="Acueducto/Urbana"/>
    <s v="OPTIMIZACIÓN DE REDES DE ACUEDUCTO Y SECTORIZACIÓN HIDRÁULICA ZONA NORTE DESDE EL TANQUE DE REGULACIÓN SENA, MUNICIPIO DE POPAYÁN"/>
    <s v="PDA"/>
    <s v="SGP Municipio"/>
    <s v="Viable"/>
    <s v="En Contratación"/>
    <n v="0"/>
    <n v="13357940398"/>
    <n v="13357940398"/>
    <d v="2023-06-09T00:00:00"/>
  </r>
  <r>
    <s v="1-2023-75"/>
    <x v="8"/>
    <s v="Santander De Quilichao(CAU)"/>
    <n v="5"/>
    <s v="Si"/>
    <s v="Acueducto/Rural"/>
    <s v="CONSTRUCCIÓN SISTEMAS DE TRATAMIENTO DE AGUA POTABLE Y CONSTRUCCIÓN DE SOLUCIONES INDIVIDUALES DE SANEAMIENTO PARA LA VEREDA LA CHAPA, FASE l, DEL MUNICIPIO DE SANTANDER DE QUILICHAO, DEPARTAMENTO DEL CAUCA."/>
    <s v="PGN"/>
    <s v="PGN 2024"/>
    <s v="Viable"/>
    <m/>
    <n v="1847887308"/>
    <n v="0"/>
    <n v="1847887308"/>
    <d v="2024-04-26T00:00:00"/>
  </r>
  <r>
    <s v="1-2021-123"/>
    <x v="8"/>
    <s v="Timbiquí(CAU)"/>
    <n v="6"/>
    <s v="Si"/>
    <s v="Acueducto/Urbana"/>
    <s v="OPTIMIZACIÓN Y AMPLIACIÓN DEL SISTEMA DE ACUEDUCTO DE LA CABECERA URBANA DEL MUNICIPIO DE TIMBIQUI- DEPARTAMENTO DEL CAUCA"/>
    <s v="Todos Somos Pazcifico"/>
    <s v="Aportes nación - Créditos - Banco Mundial 8798-CO"/>
    <s v="Viable"/>
    <s v="Por Iniciar Contratación"/>
    <n v="11816442269"/>
    <n v="0"/>
    <n v="11816442269"/>
    <d v="2022-09-09T00:00:00"/>
  </r>
  <r>
    <s v="1-2023-96"/>
    <x v="8"/>
    <s v="Totoró(CAU)"/>
    <n v="6"/>
    <s v="No"/>
    <s v="Acueducto/Rural"/>
    <s v="CONSTRUCCIÓN DE CIEN (100) UNIDADES SANITARIAS PARA VIVIENDA RURAL DISPERSA EN EL RESGUARDO INDÍGENA POLINDARA, MUNICIPIO DE TOTORÓ, DEPARTAMENTO DEL CAUCA"/>
    <s v="PGN"/>
    <s v="PGN 2023"/>
    <s v="Viable"/>
    <s v="Por Iniciar Contratación"/>
    <n v="2489566305"/>
    <n v="0"/>
    <n v="2489566305"/>
    <d v="2023-06-09T00:00:00"/>
  </r>
  <r>
    <s v="1-2021-121"/>
    <x v="9"/>
    <s v="El Copey(CES)"/>
    <n v="6"/>
    <s v="No"/>
    <s v="Acueducto/Urbana"/>
    <s v="OPTIMIZACIÓN DE LA RED DE DISTRIBUCIÓN DE AGUA POTABLE DEL CASCO URBANO DEL MUNICIPIO DE EL COPEY FASE 1, MUNICIPIO DE  EL COPEY-CESAR"/>
    <s v="PGN"/>
    <s v="PGN 2023"/>
    <s v="Viable"/>
    <s v="En Contratación"/>
    <n v="12712180860"/>
    <n v="0"/>
    <n v="12712180860"/>
    <d v="2023-05-30T00:00:00"/>
  </r>
  <r>
    <s v="2-2020-558"/>
    <x v="9"/>
    <s v="El Copey(CES)"/>
    <m/>
    <m/>
    <m/>
    <s v="CONSTRUCCIÓN DE RED DE DISTRIBUCIÓN DE AGUA POTABLE DEL DISTRITO B ETAPA 3 MUNICIPIO DE EL COPEY DEPARTAMENTO DEL CESAR"/>
    <s v="Obras por Impuestos"/>
    <s v="OXI"/>
    <s v="Concepto Favorable OXI"/>
    <m/>
    <n v="0"/>
    <n v="14025828078"/>
    <n v="14025828078"/>
    <d v="2022-12-06T00:00:00"/>
  </r>
  <r>
    <s v="1-2023-70"/>
    <x v="10"/>
    <s v="Acandi(CHO)"/>
    <n v="6"/>
    <s v="Si"/>
    <s v="Acueducto/Rural"/>
    <s v="REHABILITACION DE LA LINEA DE CONDUCCION DEL SISTEMA DE ACUEDUCTO EN LA VEREDA BATATILLA DEL MUNICIPIO DE ACANDI, CHOCO"/>
    <s v="Ola Invernal Menor"/>
    <s v="PGN 2023"/>
    <s v="Concepto Favorable"/>
    <s v="En Contratación"/>
    <n v="586692228"/>
    <n v="0"/>
    <n v="586692228"/>
    <d v="2023-05-26T00:00:00"/>
  </r>
  <r>
    <s v="2-2023-5"/>
    <x v="10"/>
    <s v="Alto Baudo (pie De Pato)(CHO)"/>
    <n v="6"/>
    <s v="No"/>
    <s v="Acueducto/Urbana"/>
    <s v="CONSULTORÍA PARA LA OPTIMIZACIÓN DEL SISTEMA DE ACUEDUCTO DE PIE DE PATO CABECERA MUNICIPAL DEL ALTO BAUDÓ CHOCÓ "/>
    <s v="PGN"/>
    <s v="PGN 2023"/>
    <s v="Viable"/>
    <s v="Por Iniciar Contratación"/>
    <n v="810286921"/>
    <n v="0"/>
    <n v="810286921"/>
    <d v="2023-05-30T00:00:00"/>
  </r>
  <r>
    <s v="1-2023-221"/>
    <x v="10"/>
    <s v="Bagado(CHO)"/>
    <n v="6"/>
    <s v="No"/>
    <s v="Acueducto/Rural"/>
    <s v="CONSTRUCCIÓN DE 2 SISTEMAS DIFERENCIALES DE ABASTECIMIENTO DE AGUA PARA LAS COMUNIDADES DE AGUASAL Y CONONDO DEL RESGUARDO INDÍGENA DEL ALTO ANDAGUEDA ZONA RURAL DEL MUNICIPIO DE BAGADO-CHOCO"/>
    <s v="PGN"/>
    <s v="PGN 2024"/>
    <s v="Viable"/>
    <s v=" "/>
    <n v="3597640057"/>
    <n v="0"/>
    <n v="3597640057"/>
    <d v="2024-04-17T00:00:00"/>
  </r>
  <r>
    <s v="2-2021-279"/>
    <x v="10"/>
    <s v="Jurado(CHO)"/>
    <n v="6"/>
    <s v="No"/>
    <s v="Alcantarillado/Urbana"/>
    <s v="ESTUDIOS Y DISEÑOS PARA LA OPTIMIZACIÓN Y AMPLIACIÓN DEL SISTEMA DE ALCANTARILLADO DEL MUNICIPIO DE JURADÓ, DEPARTAMENTO DE CHOCÓ"/>
    <s v="PGN"/>
    <s v="PGN 2023"/>
    <s v="Viable"/>
    <s v="Por Iniciar Contratación"/>
    <n v="518496974"/>
    <n v="0"/>
    <n v="518496974"/>
    <d v="2023-05-30T00:00:00"/>
  </r>
  <r>
    <s v="1-2023-61"/>
    <x v="10"/>
    <s v="Lloro(CHO)"/>
    <n v="6"/>
    <s v="No"/>
    <s v="Acueducto/Rural"/>
    <s v="CONSTRUCCIÓN DE SISTEMAS DE ABASTECIMIENTO DE AGUA POTABLE MEDIANTE EL APROVECHAMIENTO DE LAS AGUAS LLUVIAS (SCALL) EN 11 COMUNIDADES (ANTUMIADÓ, CHAGARAMIA, AGUACATE, PARRUGUERA, MUMBU, MINDO, PLAYON, TOLDAS, CUMA, LANA Y VILLACLARET) DEL MUNICIPIO DE LLORÓ DEPARTAMENTO DEL CHOCÓ."/>
    <s v="PGN"/>
    <s v="PGN 2023"/>
    <s v="Viable"/>
    <s v="Por Iniciar Contratación"/>
    <n v="10112029535"/>
    <n v="0"/>
    <n v="10112029535"/>
    <d v="2023-05-30T00:00:00"/>
  </r>
  <r>
    <s v="1-2022-213"/>
    <x v="10"/>
    <s v="Medio Baudo (boca De Pepe)(CHO)"/>
    <n v="6"/>
    <s v="No"/>
    <s v="Alcantarillado/Urbana"/>
    <s v="CONSTRUCCIÓN SISTEMA DE ALCANTARILLADO SANITARIO Y PTAR EN PUERTO MELUK, MUNICIPIO DE MEDIO BAUDÓ, DEPARTAMENTO DEL CHOCÓ"/>
    <s v="PGN"/>
    <s v="PGN 2023: $16,247,825,542_x000a_SGP Departamento: $1,769,915,636"/>
    <s v="Viable"/>
    <s v="En Ejecución"/>
    <n v="16247825542"/>
    <n v="1769915636"/>
    <n v="18017741178"/>
    <d v="2023-05-30T00:00:00"/>
  </r>
  <r>
    <s v="2-2024-27"/>
    <x v="10"/>
    <s v="Quibdo(CHO)"/>
    <n v="4"/>
    <s v="No"/>
    <s v="Acueducto/Urbana, Alcantarillado/Urbana"/>
    <s v="ELABORACIÓN DEL PLAN MAESTRO DE ACUEDUCTO Y ALCANTARILLADO DE QUIBDÓ, DEPARTAMENTO DE CHOCÓ, CON UN ENFOQUE DE TRANSFORMACIÓN SOCIOCULTURAL, QUE RECONOZCA LA RELACIÓN “AGUA, SOCIEDAD Y TERRITORIO” CON CRITERIOS DE SOSTENIBILIDAD AMBIENTAL Y ECONÓMICA. "/>
    <s v="PGN"/>
    <s v="PGN 2024"/>
    <s v="Viable"/>
    <m/>
    <n v="30532348431"/>
    <n v="0"/>
    <n v="30532348431"/>
    <d v="2024-09-19T00:00:00"/>
  </r>
  <r>
    <s v="1-2022-85"/>
    <x v="10"/>
    <s v="Rio Quito(CHO)"/>
    <n v="6"/>
    <s v="No"/>
    <s v="Alcantarillado/Rural, Acueducto/Rural"/>
    <s v="OPTIMIZACIÓN DEL SISTEMA DE ACUEDUCTO, CONSTRUCCIÓN DE LA PLANTA DE TRATAMIENTO DE AGUA POTABLE, CONSTRUCCIÓN DEL SISTEMA DE ALCANTARILLADO Y CONSTRUCCIÓN DE LA FASE I DE LA PLANTA DE TRATAMIENTO DE AGUAS RESIDUALES EN EL CORREGIMIENTO DE VILLA CONTO MUNICIPIO DE RIO QUITO – CHOCÓ "/>
    <s v="PGN"/>
    <s v="PGN 2023"/>
    <s v="Viable Condicionado"/>
    <s v="En Ejecución"/>
    <n v="22480530957"/>
    <n v="0"/>
    <n v="22480530957"/>
    <d v="2023-06-07T00:00:00"/>
  </r>
  <r>
    <s v="1-2022-203"/>
    <x v="10"/>
    <s v="Sipi"/>
    <n v="6"/>
    <s v="Si"/>
    <s v="Acueducto/Urbana, Alcantarillado/Urbana"/>
    <s v="CONSTRUCCION DE OBRAS COMPLEMENTARIAS PARA LA OPTIMIZACION DEL SISTEMA DE ACUEDUCTO Y ALCANTARILLADO DEL AREA URBANA DEL MUNICIPIO DE SIPI DEPARTAMENTO DEL CHOCO"/>
    <s v="PGN"/>
    <s v="PGN 2024"/>
    <s v="Viable"/>
    <m/>
    <n v="28599373178"/>
    <n v="0"/>
    <n v="28599373178"/>
    <d v="2024-04-26T00:00:00"/>
  </r>
  <r>
    <s v="1-2021-116"/>
    <x v="10"/>
    <s v="Union Panamericana(CHO)"/>
    <n v="6"/>
    <s v="No"/>
    <s v="Acueducto/Rural, Alcantarillado/Rural"/>
    <s v="OPTIMIZACIÓN DE LOS SISTEMA DE ACUEDUCTO Y ALCANTARILLADO DEL CENTRO POBLADO DE RASPADURA EN EL MUNICIPIO DE UNIÓN PANAMERICANA – CHOCO"/>
    <s v="PGN"/>
    <s v="PGN 2023"/>
    <s v="Viable Condicionado"/>
    <s v="En Contratación"/>
    <n v="12557923401"/>
    <n v="0"/>
    <n v="12557923401"/>
    <d v="2023-05-30T00:00:00"/>
  </r>
  <r>
    <s v="1-2022-273"/>
    <x v="11"/>
    <s v="Cienaga De Oro(COR)"/>
    <n v="6"/>
    <s v="No"/>
    <s v="Alcantarillado/Rural"/>
    <s v="CONSTRUCCIÓN DEL PLAN MAESTRO DE ALCANTARILLADO EN EL CORREGIMIENTO DE BERASTEGUI DEL MUNICIPIO DE CIÉNAGA DE ORO, DEPARTAMENTO DE CÓRDOBA"/>
    <s v="PGN"/>
    <s v="PGN 2024"/>
    <s v="Viable"/>
    <m/>
    <n v="19398794731"/>
    <n v="0"/>
    <n v="19398794731"/>
    <d v="2024-05-03T00:00:00"/>
  </r>
  <r>
    <s v="1-2022-81"/>
    <x v="11"/>
    <s v="Moñitos(COR)"/>
    <n v="6"/>
    <s v="No"/>
    <s v="Acueducto/Rural"/>
    <s v="CONSTRUCCIÓN DEL ACUEDUCTO INTERVEREDAL RURAL DEL MUNICIPIO DE MOÑITOS EN EL CORREDOR VOLUNTAD -LA RISA"/>
    <s v="PGN"/>
    <s v="PGN 2024"/>
    <s v="Viable"/>
    <m/>
    <n v="16759609594"/>
    <n v="0"/>
    <n v="16759609594"/>
    <d v="2024-05-03T00:00:00"/>
  </r>
  <r>
    <s v="1-2022-54"/>
    <x v="12"/>
    <s v="Guasca(CUN)"/>
    <n v="6"/>
    <s v="No"/>
    <s v="Acueducto/Rural"/>
    <s v="CONSTRUCCIÓN DEL TANQUE DE ALMACENAMIENTO DEL ACUEDUCTO SAN JOIS DEL MUNICIPIO DE GUASCA, DEPARTAMENTO DE CUNDINAMARCA."/>
    <s v="PGN"/>
    <s v="PGN 2024"/>
    <s v="Viable"/>
    <m/>
    <n v="1155061630"/>
    <n v="0"/>
    <n v="1155061630"/>
    <d v="2024-09-19T00:00:00"/>
  </r>
  <r>
    <s v="1-2022-140"/>
    <x v="12"/>
    <s v="Tabio(CUN)"/>
    <n v="6"/>
    <s v="No"/>
    <s v="Aseo/Urbana"/>
    <s v="ADQUISICIÓN DE VEHÍCULO RECOLECTOR Y COMPACTADOR DE 25 YARDAS PARA EL MUNICIPIO DE TABIO — CUNDINAMARCA"/>
    <s v="PDA"/>
    <s v="SGP Municipio ($803.556.305); Departamento Recursos Propios ($32.142.252)"/>
    <s v="Viable"/>
    <s v="Terminado"/>
    <n v="0"/>
    <n v="835698557"/>
    <n v="835698557"/>
    <d v="2022-11-11T00:00:00"/>
  </r>
  <r>
    <s v="1-2022-118"/>
    <x v="13"/>
    <s v="Puerto Inirida(GUA)"/>
    <n v="6"/>
    <s v="No"/>
    <s v="Acueducto/Rural"/>
    <s v="CONSTRUCCIÓN DEL ACUEDUCTO RURAL PARA LA COMUNIDAD DE CHORROBOCON JURISDICCIÓN DEL MUNICIPIO DE INIRIDA EN EL DEPARTAMENTO DE GUAINIA"/>
    <s v="PGN"/>
    <s v="PGN 2024"/>
    <s v="Viable"/>
    <m/>
    <n v="7844663022"/>
    <n v="0"/>
    <n v="7844663022"/>
    <d v="2024-08-23T00:00:00"/>
  </r>
  <r>
    <s v="1-2024-8"/>
    <x v="13"/>
    <s v="Puerto Inirida(GUA)"/>
    <n v="6"/>
    <s v="No"/>
    <s v="Aseo/Urbana"/>
    <s v="CONSTRUCCIÓN DE UNA ESTACIÓN DE CLASIFICACIÓN Y APROVECHAMIENTO (ECA), UNA PLANTA DE TRATAMIENTO DE RESIDUOS SÓLIDOS ORGÁNICOS Y FORTALECIMIENTO DE LAS ACTIVIDADES DE APROVECHAMIENTO Y TRATAMIENTO EN EL MARCO DEL SERVICIO PÚBLICO DE ASEO, EN EL MUNICIPIO DE INÍRIDA - GUAINÍA"/>
    <s v="PGN"/>
    <s v="PGN 2024: $13.703.688.457_x000a_Municipio recursos propios: $2.415.000.000"/>
    <s v="Viable"/>
    <m/>
    <n v="13703688457"/>
    <n v="2415000000"/>
    <n v="16118688457"/>
    <d v="2024-08-13T00:00:00"/>
  </r>
  <r>
    <s v="1-2023-115"/>
    <x v="14"/>
    <s v="Calamar(GUA)"/>
    <n v="6"/>
    <s v="Si"/>
    <s v="Acueducto/Rural"/>
    <s v="CONSTRUCCIÓN DEL ACUEDUCTO RURAL DEL CASERÍO VEREDA LAS DAMAS DEL MUNICIPIO DE CALAMAR DEPARTAMENTO DE GUAVIARE"/>
    <s v="PGN"/>
    <s v="PGN 2023"/>
    <s v="Viable Condicionado"/>
    <s v="En Contratación"/>
    <n v="2231333970"/>
    <n v="0"/>
    <n v="2231333970"/>
    <d v="2023-06-23T00:00:00"/>
  </r>
  <r>
    <s v="1-2023-81"/>
    <x v="14"/>
    <s v="San Jose Del Guaviare(GUA)"/>
    <n v="6"/>
    <s v="Si"/>
    <s v="Acueducto/Rural"/>
    <s v="CONSTRUCCIÓN ACUEDUCTO VEREDA GUACAMAYAS, MUNICIPIO DE SAN JOSÉ DEL GUAVIARE, DEPARTAMENTO DEL GUAVIARE"/>
    <s v="PGN"/>
    <s v="PGN 2024"/>
    <s v="Viable"/>
    <s v=" "/>
    <n v="2198672842"/>
    <n v="0"/>
    <n v="2198672842"/>
    <d v="2024-04-17T00:00:00"/>
  </r>
  <r>
    <s v="1-2021-25"/>
    <x v="15"/>
    <s v="Colombia(HUI)"/>
    <n v="6"/>
    <s v="No"/>
    <s v="Aseo/Urbana"/>
    <s v="ADQUISICIÓN DE UN VEHÍCULO COMPACTADOR DE CARGUE TRASERO PARA LA RECOLECCIÓN Y TRANSPORTE DE RESIDUOS SÓLIDOS PARA EL MUNICIPIO DE COLOMBIA, DEPARTAMENTO DEL HUILA "/>
    <s v="PDA"/>
    <s v="SGP Municipio"/>
    <s v="Viable"/>
    <s v="En Ejecución"/>
    <n v="0"/>
    <n v="573993000"/>
    <n v="573993000"/>
    <d v="2022-09-23T00:00:00"/>
  </r>
  <r>
    <s v="1-2021-106"/>
    <x v="15"/>
    <s v="Isnos(HUI)"/>
    <n v="6"/>
    <s v="No"/>
    <s v="Alcantarillado/Urbana"/>
    <s v="CONSTRUCCIÓN DE LAS OBRAS DEL PLAN MAESTRO DE ALCANTARILLADO DEL ÁREA URBANA DEL MUNICIPIO DE ISNOS FASE 1"/>
    <s v="PGN"/>
    <s v="PGN 2024: $18.445.504.724_x000a_SGP 2023: $5.961.826.173"/>
    <s v="Viable"/>
    <m/>
    <n v="18445504724"/>
    <n v="5961826173"/>
    <n v="24407330897"/>
    <d v="2024-05-24T00:00:00"/>
  </r>
  <r>
    <s v="1-2021-91"/>
    <x v="15"/>
    <s v="Neiva(HUI)"/>
    <n v="1"/>
    <s v="No"/>
    <s v="Acueducto/Urbana"/>
    <s v="CONSTRUCCIÓN Y OPTIMIZACIÓN DE LA LÍNEA EXPRESA DE ACUEDUCTO DE LA ESTACIÓN DEL TREN DEL MUNICIPIO DE NEIVA, DEPARTAMENTO DEL HUILA"/>
    <s v="PDA"/>
    <s v="SGP Municipio"/>
    <s v="Viable"/>
    <s v="Terminado"/>
    <n v="0"/>
    <n v="11128677123"/>
    <n v="11128677123"/>
    <d v="2022-09-16T00:00:00"/>
  </r>
  <r>
    <s v="1-2021-250"/>
    <x v="15"/>
    <s v="Neiva(HUI)"/>
    <n v="1"/>
    <s v="No"/>
    <s v="Alcantarillado/Urbana"/>
    <s v="CONSTRUCCIÓN DEL ALCANTARILLADO SANITARIO Y PLUVIAL DEL BARRIO LOS ANDAQUÍES, COMUNA 1 DE LA CIUDAD DE NEIVA "/>
    <s v="PDA"/>
    <s v="SGP Departamento"/>
    <s v="Viable"/>
    <s v="En Ejecución"/>
    <n v="0"/>
    <n v="4669278563"/>
    <n v="4669278563"/>
    <d v="2022-12-16T00:00:00"/>
  </r>
  <r>
    <s v="1-2021-162"/>
    <x v="15"/>
    <s v="Neiva(HUI)"/>
    <n v="1"/>
    <s v="No"/>
    <s v="Alcantarillado/Urbana"/>
    <s v="CONSTRUCCIÓN DEL ALCANTARILLADO SANITARIO Y PLUVIAL DEL BARRIO RODRIGO LARA, COMUNA 1 DE LA CIUDAD DE NEIVA"/>
    <s v="ESP"/>
    <s v="91% Recursos SGP Municipio _x000a_9% Recursos ESP"/>
    <s v="Viable"/>
    <m/>
    <n v="0"/>
    <n v="5786925826"/>
    <n v="5786925826"/>
    <d v="2023-12-13T00:00:00"/>
  </r>
  <r>
    <s v="1-2022-235"/>
    <x v="15"/>
    <s v="Palestina(HUI)"/>
    <n v="6"/>
    <s v="No"/>
    <s v="Aseo/Urbana, Aseo/Rural"/>
    <s v="MEJORAMIENTO DE LA GESTION INTEGRAL DE RESIDUOS SOLIDOS MEDIANTE LA ADQUISICION DE UN VEHICULO RECOLECTOR COMPACTADOR DE BASURAS CON CAPACIDAD DE 12 YDS3 PARA LA ZONA URBANA Y RURAL DEL MUNICIPIO DE PALESTINA HUILA"/>
    <s v="PDA"/>
    <s v="SGP Municipio"/>
    <s v="Viable"/>
    <s v="Por Iniciar Contratación"/>
    <n v="0"/>
    <n v="650000000"/>
    <n v="650000000"/>
    <d v="2023-10-20T00:00:00"/>
  </r>
  <r>
    <s v="1-2023-126"/>
    <x v="15"/>
    <s v="San Agustin(HUI)"/>
    <n v="6"/>
    <s v="No"/>
    <s v="Aseo/Urbana"/>
    <s v="MEJORAMIENTO DE LA GESTION INTEGRAL DE RESIDUOS SOLIDOS MEDIANTE LA ADQUISICION DE UN VEHICULO RECOLECTOR COMPACTADOR DE RESIDUOS SOLIDOS CON CAPACIDAD DE 25 YDS3 PARA LA ZONA URBANA Y RURAL DEL MUNICIPIO DE SAN AGUSTIN HUILA"/>
    <s v="PDA"/>
    <s v="SGP Municipio 2023"/>
    <s v="Viable"/>
    <s v=" "/>
    <n v="0"/>
    <n v="1052450000"/>
    <n v="1052450000"/>
    <d v="2024-04-17T00:00:00"/>
  </r>
  <r>
    <s v="1-2022-135"/>
    <x v="16"/>
    <s v="Fonseca(LA )"/>
    <n v="6"/>
    <s v="Si"/>
    <s v="Alcantarillado/Urbana"/>
    <s v="ALCANTARILLADO SANITARIO Y PLUVIAL DE LOS BARRIOS EL CARMEN Y EL CERREJÓN DEL MUNICIPIO DE FONSECA, DEPARTAMENTO DE LA GUAJIRA"/>
    <s v="BID"/>
    <s v="Aportes nación-Créditos-BID 2022 ($19.519.260.814);_x000a_Recursos nación-donación 2022 ($3.412.283.615)."/>
    <s v="Viable"/>
    <s v="En Ejecución"/>
    <n v="22931544429"/>
    <n v="0"/>
    <n v="22931544429"/>
    <d v="2022-11-18T00:00:00"/>
  </r>
  <r>
    <s v="1-2022-38"/>
    <x v="16"/>
    <s v="Maicao(LA )"/>
    <n v="4"/>
    <s v="No"/>
    <s v="Acueducto/Rural"/>
    <s v="DISTRIBUCIÓN DE AGUA POTABLE MEDIANTE EL ESQUEMA DE PILAS PÚBLICAS EN LOS TERRITORIOS ANCESTRALES DE JAIPACHON - URRAICHA UBICADOS EN LA ZONA FRONTERIZA DEL MUNICIPIO DE MAICAO LA GUAJIRA. MAICAO"/>
    <s v="Obras por Impuestos"/>
    <s v="Impuestos"/>
    <s v="Concepto Favorable OXI"/>
    <m/>
    <n v="0"/>
    <n v="6620818882"/>
    <n v="6620818882"/>
    <d v="2022-12-02T00:00:00"/>
  </r>
  <r>
    <n v="99999901364"/>
    <x v="16"/>
    <s v="Manaure(LA )"/>
    <m/>
    <m/>
    <m/>
    <s v="003 DE 2023 ARAURAYU - REALIZAR 20 REHABILITACIONES APROXIMADAMENTE EN EL MUNICIPIO DE MANAURE, DEPARTAMENTO DE LA GUAJIRA."/>
    <s v="PGN"/>
    <s v="Equipo territorial Guajira"/>
    <s v="Viable Equipo Territorial"/>
    <m/>
    <n v="3000000000"/>
    <n v="0"/>
    <n v="3000000000"/>
    <s v="Equipo Territorial"/>
  </r>
  <r>
    <n v="99999901367"/>
    <x v="16"/>
    <s v="Manaure(LA )"/>
    <m/>
    <m/>
    <m/>
    <s v="001 DE 2023 CONSORCIO HIDROGUAJIRA - REALIZAR 21 REHABILITACIONES EN EL MUNICIPIO  DE MANAURE,DEPARTAMENTO DE LA GUAJIRA."/>
    <s v="PGN"/>
    <s v="Equipo territorial Guajira"/>
    <s v="Viable Equipo Territorial"/>
    <m/>
    <n v="5000000000"/>
    <n v="0"/>
    <n v="5000000000"/>
    <s v="Equipo Territorial"/>
  </r>
  <r>
    <s v="1-2023-93"/>
    <x v="16"/>
    <s v="Uribia(LA )"/>
    <n v="4"/>
    <s v="No"/>
    <s v="Acueducto/Rural"/>
    <s v="CONSTRUCCIÓN DE UN SISTEMA DE ABASTECIMIENTO DE AGUA, MEDIANTE EL ESQUEMA DE PILAS PÚBLICAS EN FLOR DEL PARAÍSO ZONA RURAL DEL MUNICIPIO DE URIBIA-LA GUAJIRA"/>
    <s v="PGN"/>
    <s v="PGN 2023"/>
    <s v="Viable"/>
    <s v="Por Iniciar Contratación"/>
    <n v="8182298938"/>
    <n v="0"/>
    <n v="8182298938"/>
    <d v="2023-06-06T00:00:00"/>
  </r>
  <r>
    <n v="99999901366"/>
    <x v="16"/>
    <s v="Uribia(LA )"/>
    <m/>
    <m/>
    <m/>
    <s v="002 DE 2023 ETNICO WAYUU  REALIZAR 17 REHABILITACIONES APROXIMADAMENTE EN EL  MUNICIPIO DE URIBIA, DEPARTAMENTO DE LA  GUAJIRA"/>
    <s v="PGN"/>
    <s v="Equipo territorial Guajira"/>
    <s v="Viable Equipo Territorial"/>
    <m/>
    <n v="2000000000"/>
    <n v="0"/>
    <n v="2000000000"/>
    <s v="Equipo Territorial"/>
  </r>
  <r>
    <n v="99999901369"/>
    <x v="16"/>
    <s v="Uribia(LA )"/>
    <m/>
    <m/>
    <m/>
    <s v="005 DE 2023  SOL GUAJIRO - REALIZAR 22 REHABILITACIONES APROXIMADAMENTE EN EL DEPARTAMENTO DE LA  GUAJIRA"/>
    <s v="PGN"/>
    <s v="Equipo territorial Guajira"/>
    <s v="Viable Equipo Territorial"/>
    <m/>
    <n v="2200000000"/>
    <n v="0"/>
    <n v="2200000000"/>
    <s v="Equipo Territorial"/>
  </r>
  <r>
    <n v="99999901370"/>
    <x v="16"/>
    <s v="Uribia(LA )"/>
    <m/>
    <m/>
    <m/>
    <s v="004 DE 2023  SUKUAIPA WAYUUJIRRAWA-REALIZAR 13 REHABILITACIONES APROXIMADAMENTE EN EL MUNICIPIO  DE MANAURE, DEPARTAMENTO DE LA  GUAJIRA"/>
    <s v="PGN"/>
    <s v="Equipo territorial Guajira"/>
    <s v="Viable Equipo Territorial"/>
    <m/>
    <n v="2200000000"/>
    <n v="0"/>
    <n v="2200000000"/>
    <s v="Equipo Territorial"/>
  </r>
  <r>
    <n v="99999901371"/>
    <x v="16"/>
    <s v="Uribia(LA )"/>
    <m/>
    <m/>
    <m/>
    <s v="1540 DE 2023- WATER AID- REALIZAR  58 REHABILITACIONES APROXIMADAMENTE EN EL DEPARTAMENTO DE LA GUAJIRA"/>
    <s v="PGN"/>
    <s v="Equipo territorial Guajira"/>
    <s v="Viable Equipo Territorial"/>
    <m/>
    <n v="6136532910"/>
    <n v="6528226500"/>
    <n v="12664759410"/>
    <s v="Equipo Territorial"/>
  </r>
  <r>
    <n v="99999901365"/>
    <x v="16"/>
    <s v="Uribia(LA )"/>
    <m/>
    <m/>
    <m/>
    <s v="002 DE 2024  CONSTRUIR GUAJIRA REALIZAR 20 REHABILITACIONES APROXIMADAMENTE EN EL DEPARTAMENTO DE LA  GUAJIRA"/>
    <s v="PGN"/>
    <s v="Equipo territorial Guajira"/>
    <s v="Viable Equipo Territorial"/>
    <m/>
    <n v="3300000000"/>
    <n v="0"/>
    <n v="3300000000"/>
    <s v="Equipo Territorial"/>
  </r>
  <r>
    <n v="99999901368"/>
    <x v="16"/>
    <s v="Uribia(LA )"/>
    <m/>
    <m/>
    <m/>
    <s v=" 001 DE 2024 JOSE LUIS SUAZA MOVIL- REALIZAR 13 REHABILITACIONES APROXIMADAMENTE EN EL DEPARTAMENTO DE LA  GUAJIRA"/>
    <s v="PGN"/>
    <s v="Equipo territorial Guajira"/>
    <s v="Viable Equipo Territorial"/>
    <m/>
    <n v="2500000000"/>
    <n v="0"/>
    <n v="2500000000"/>
    <s v="Equipo Territorial"/>
  </r>
  <r>
    <s v="1-2020-359"/>
    <x v="16"/>
    <s v="Urumita(LA )"/>
    <n v="6"/>
    <s v="No"/>
    <s v="Acueducto/Urbana"/>
    <s v="CONSTRUCCIÓN Y OPTIMIZACIÓN DEL SISTEMA DE ACUEDUCTO (NUEVA BOCATOMA Y ADUCCIÓN RIO MARQUEZOTE Y OPTIMIZACIÓN HIDRÁULICA) EN EL MUNICIPIO DE URUMITA"/>
    <s v="BID"/>
    <s v="Aportes Nación Préstamo BID 5193/OC-CO: $14,975,250,910"/>
    <s v="Viable"/>
    <s v="En Contratación"/>
    <n v="14975250910"/>
    <n v="0"/>
    <n v="14975250910"/>
    <d v="2023-05-05T00:00:00"/>
  </r>
  <r>
    <s v="1-2022-259"/>
    <x v="17"/>
    <s v="Remolino(MAG)"/>
    <n v="6"/>
    <s v="No"/>
    <s v="Acueducto/Urbana"/>
    <s v="OPTIMIZACIÓN DE REDES DE ACUEDUCTO EN VARIOS TRAMOS DE LA CABECERA MUNICIPAL DE REMOLINO MAGDALENA"/>
    <s v="PGN"/>
    <s v="PGN 2023"/>
    <s v="Viable"/>
    <s v="En Contratación"/>
    <n v="9162013402"/>
    <n v="0"/>
    <n v="9162013402"/>
    <d v="2023-05-30T00:00:00"/>
  </r>
  <r>
    <s v="2-2023-59"/>
    <x v="17"/>
    <s v="Santa Ana(MAG)"/>
    <n v="6"/>
    <s v="No"/>
    <s v="Acueducto/Urbana, Alcantarillado/Urbana"/>
    <s v="FORMULACIÓN DEL PLAN MAESTRO DE ACUEDUCTO Y ALCANTARILLADO DEL MUNICIPIO DE SANTA ANA EN EL DEPARTAMENTO DEL MAGDALENA "/>
    <s v="PGN"/>
    <s v="PGN 2023"/>
    <s v="Viable"/>
    <s v="En Contratación"/>
    <n v="1895766360"/>
    <n v="0"/>
    <n v="1895766360"/>
    <d v="2023-05-30T00:00:00"/>
  </r>
  <r>
    <s v="2-2023-85"/>
    <x v="17"/>
    <s v="Santa Marta(MAG)"/>
    <n v="1"/>
    <s v="Si"/>
    <s v="Riesgos/Urbana"/>
    <s v="REHABILITACIÓN U OPTIMIZACIÓN DE POZOS SUBTERRÁNEOS POR COMPONENTE ELECTROMECÁNICO PARA MITIGACIÓN DE LA EMERGENCIA DEL DESABASTECIMIENTO"/>
    <s v="Pre-Inversión Emergencias"/>
    <s v="PGN 2023"/>
    <s v="Concepto Favorable"/>
    <m/>
    <n v="3797008707"/>
    <n v="0"/>
    <n v="3797008707"/>
    <d v="2023-06-20T00:00:00"/>
  </r>
  <r>
    <s v="2-2023-87"/>
    <x v="17"/>
    <s v="Santa Marta(MAG)"/>
    <n v="1"/>
    <s v="Si"/>
    <s v="Riesgos/Urbana"/>
    <s v="REHABILITACIÓN DE POZOS SUBTERRÁNEOS POR COMPONENTE CALIDAD PARA MITIGACIÓN DE LA EMERGENCIA DE DESABASTECIMIENTO"/>
    <s v="Pre-Inversión Emergencias"/>
    <s v="PGN 2023"/>
    <s v="Concepto Favorable"/>
    <m/>
    <n v="15436460485"/>
    <n v="0"/>
    <n v="15436460485"/>
    <d v="2023-06-20T00:00:00"/>
  </r>
  <r>
    <s v="1-2022-218"/>
    <x v="18"/>
    <s v="Villavicencio(MET)"/>
    <n v="1"/>
    <s v="No"/>
    <s v="Acueducto/Urbana"/>
    <s v="ESTUDIOS, DISEÑOS Y OPTIMIZACIÓN DE LOS SISTEMAS DE BOMBEO DE PUENTE ABADIA Y BAVARIA EN EL MUNICIPIO DE VILLAVICENCIO  "/>
    <s v="Ola Invernal Mayor"/>
    <s v="UNGRD 2022 ($17.000.000.000); Municipio Tasa Compensada 2022 ($4.948.948.856)"/>
    <s v="Concepto Favorable"/>
    <s v="En Ejecución"/>
    <n v="17000000000"/>
    <n v="4948948856"/>
    <n v="21948948856"/>
    <d v="2023-01-13T00:00:00"/>
  </r>
  <r>
    <s v="2-2021-95"/>
    <x v="19"/>
    <s v="Cúcuta(N D)"/>
    <n v="1"/>
    <s v="No"/>
    <s v="Acueducto/Urbana"/>
    <s v="ESTUDIOS Y DISEÑOS PARA EL SUMINISTRO DE AGUA POTABLE EN ASENTAMIENTOS URBANOS (PROGRAMA AGUA AL BARRIO) EN EL MUNICIPIO DE SAN JOSÉ DE CÚCUTA, NORTE DE SANTANDER "/>
    <s v="PGN"/>
    <s v="PGN 2024"/>
    <s v="Viable"/>
    <m/>
    <n v="1284667401"/>
    <n v="0"/>
    <n v="1284667401"/>
    <d v="2024-05-03T00:00:00"/>
  </r>
  <r>
    <s v="2-2021-161"/>
    <x v="19"/>
    <s v="Cúcuta(N D)"/>
    <n v="1"/>
    <s v="No"/>
    <s v="Alcantarillado/Urbana"/>
    <s v="CONSULTORIA PARA EL PLAN MAESTRO URBANO DE ALCANTARILLADO PLUVIAL, Y ESTUDIOS Y DISEÑOS PRIMERA FASE EN EL MUNICIPIO DE SAN JOSE DE CUCUTA, DEPARTAMENTO DE NORTE DE SANTANDER"/>
    <s v="PGN"/>
    <s v="PGN 2024: $5.352.406.243_x000a_ESP 2024: $164.506.027_x000a_SGP Departamento 2024: $431.530.303"/>
    <s v="Viable"/>
    <m/>
    <n v="5352406243"/>
    <n v="596036330"/>
    <n v="5948442573"/>
    <d v="2024-05-03T00:00:00"/>
  </r>
  <r>
    <s v="2-2020-522"/>
    <x v="19"/>
    <s v="Ocaña(N D)"/>
    <n v="5"/>
    <s v="No"/>
    <s v="Alcantarillado/Urbana"/>
    <s v="CONSTRUCCIÓN DE LOS CRUCES ESPECIALES DE EMPALME DE LA RED DE ALCANTARILLADO SOBRE LA AVENIDA FRANCISCO FERNÁNDEZ DE CONTRERAS EN EL MUNICIPIO DE OCAÑA-NORTE DE SANTANDER "/>
    <s v="PGN"/>
    <s v="PGN 2023"/>
    <s v="Viable"/>
    <s v="Por Iniciar Contratación"/>
    <n v="9523217374"/>
    <n v="0"/>
    <n v="9523217374"/>
    <d v="2023-06-09T00:00:00"/>
  </r>
  <r>
    <s v="2-2023-103"/>
    <x v="19"/>
    <s v="Pamplona(N D)"/>
    <n v="6"/>
    <s v="No"/>
    <s v="Aseo/Urbana"/>
    <s v="ESTUDIOS Y DISEÑOS EN FASE DE INGENIERÍA DE DETALLE PARA LA CONSTRUCCIÓN DE UN SISTEMA DE APROVECHAMIENTO ENERGÉTICO Y DE MATERIAL MEDIANTE EL TRATAMIENTO DE RESIDUOS SÓLIDOS ORGÁNICOS DEL MUNICIPIO DE PAMPLONA - NORTE DE SANTANDER"/>
    <s v="PGN"/>
    <s v="PGN 2021 (Contrato Interadministrativo No. 1139 de 2020 suscrito entre MVCT y Findeter)"/>
    <s v="Viable"/>
    <s v="Por Iniciar Contratación"/>
    <n v="1443069123"/>
    <n v="0"/>
    <n v="1443069123"/>
    <d v="2023-06-13T00:00:00"/>
  </r>
  <r>
    <s v="2-2019-130"/>
    <x v="20"/>
    <s v="Pasto(NAR)"/>
    <n v="1"/>
    <s v="No"/>
    <s v="Alcantarillado/Urbana"/>
    <s v="CONSTRUCCIÓN TRONCAL SANTA MÓNICA FASE I MUNICIPIO DE PASTO "/>
    <s v="PGN"/>
    <s v="PGN 2023: $16,789,367,393_x000a_EMPOPASTO: $4,115,041,028"/>
    <s v="Viable"/>
    <s v="Por Iniciar Contratación"/>
    <n v="16789367393"/>
    <n v="4115041028"/>
    <n v="20904408421"/>
    <d v="2023-06-07T00:00:00"/>
  </r>
  <r>
    <s v="2-2022-60"/>
    <x v="20"/>
    <s v="Tumaco(NAR)"/>
    <n v="4"/>
    <s v="Si"/>
    <s v="Alcantarillado/Urbana"/>
    <s v="CONSULTORIA PARA LA ELABORACIÓN DE LA PREFACTIBILIDAD DEL PILOTO DE ALCANTARILLADO CONDOMINIAL, Y FORMULACION DE LA ETAPA DE DISEÑO -OBRA DEL PILOTO EN EL DISTRITO DE TUMACO"/>
    <s v="Todos Somos Pazcifico"/>
    <s v="APORTES NACION / Créditos / Préstamo BIRF 8649-CO 2022"/>
    <s v="Viable"/>
    <s v="Por Iniciar Contratación"/>
    <n v="709870241"/>
    <n v="0"/>
    <n v="709870241"/>
    <d v="2022-08-26T00:00:00"/>
  </r>
  <r>
    <s v="1-2022-254"/>
    <x v="20"/>
    <s v="Tumaco(NAR)"/>
    <n v="4"/>
    <s v="Si"/>
    <s v="Alcantarillado/Urbana"/>
    <s v="CONSTRUCCIÓN DEL SISTEMA DE SANEAMIENTO PARA ESPRIELLA, DISTRITO DE TUMACO, DEPARTAMENTO DE NARIÑO"/>
    <s v="PDA"/>
    <s v="SGP Departamento"/>
    <s v="Viable"/>
    <s v="Por Iniciar Contratación"/>
    <n v="0"/>
    <n v="6054728081"/>
    <n v="6054728081"/>
    <d v="2022-12-07T00:00:00"/>
  </r>
  <r>
    <s v="2-2023-92"/>
    <x v="20"/>
    <s v="Tumaco(NAR)"/>
    <n v="4"/>
    <s v="Si"/>
    <s v="Acueducto/Urbana"/>
    <s v="ACTUALIZACIÓN, AJUSTE Y COMPLEMENTACIÓN DE ESTUDIOS Y DISEÑOS DE LA NUEVA LÍNEA DE ADUCCIÓN DEL SISTEMA DE ACUEDUCTO DEL DISTRITO DE TUMACO DEPARTAMENTO DE NARIÑO"/>
    <s v="Todos Somos Pazcifico"/>
    <s v="Aportes nación - Créditos - BID 2023"/>
    <s v="Viable"/>
    <s v="Por Iniciar Contratación"/>
    <n v="663083782"/>
    <n v="0"/>
    <n v="663083782"/>
    <d v="2023-06-02T00:00:00"/>
  </r>
  <r>
    <s v="1-2023-222"/>
    <x v="20"/>
    <s v="Tumaco(NAR)"/>
    <n v="4"/>
    <s v="Si"/>
    <s v="Alcantarillado/Rural"/>
    <s v="CONSTRUCCIÓN DE CIENTO CINCUENTA Y UN (151) UNIDADES SANITARIAS PARA VIVIENDA RURAL DISPERSA EN EL RESGUARDO INDÍGENA SANTA ROSITA Y PEÑA LA ALEGRÍA, MUNICIPIO DE TUMACO, DEPARTAMENTO DE NARIÑO"/>
    <s v="PGN"/>
    <s v="PGN 2024"/>
    <s v="Viable"/>
    <s v=" "/>
    <n v="5301953278"/>
    <n v="0"/>
    <n v="5301953278"/>
    <d v="2024-04-17T00:00:00"/>
  </r>
  <r>
    <s v="1-2023-74"/>
    <x v="21"/>
    <s v="Puerto Leguizamo(PUT)"/>
    <n v="6"/>
    <s v="Si"/>
    <s v="Acueducto/Rural"/>
    <s v="CONSTRUCCIÓN DE SISTEMAS DIFERENCIALES DE ABASTACEMIENTO DE AGUA POTABLE PARA LAS COMUNIDADES INDÍGENAS DE PUERTO PUNTUALES, BELLAVISTA Y LAGARTO COCHA"/>
    <s v="PGN"/>
    <s v="PGN 2023"/>
    <s v="Viable"/>
    <s v="Por Iniciar Contratación"/>
    <n v="4440713152"/>
    <n v="0"/>
    <n v="4440713152"/>
    <d v="2023-06-09T00:00:00"/>
  </r>
  <r>
    <s v="1-2022-63"/>
    <x v="21"/>
    <s v="Santiago(PUT)"/>
    <n v="6"/>
    <s v="No"/>
    <s v="Acueducto/Urbana"/>
    <s v="CONSTRUCCION DEL NUEVO SISTEMA DE ACUEDUCTO PARA LA ZONA URBANA DEL MUNICIPIO DE SANTIAGO-DEPARTAMENTO DE PUTUMAYO"/>
    <s v="PDA"/>
    <s v="Audiencias Públicas: $6.555.584.521_x000a_SGP Departamento 2023: $1.071.320.156_x000a_SGP Municipio 2023: $394.096.682"/>
    <s v="Viable"/>
    <s v="Por Iniciar Contratación"/>
    <n v="6555584521"/>
    <n v="1465416838"/>
    <n v="8021001359"/>
    <d v="2023-10-24T00:00:00"/>
  </r>
  <r>
    <s v="1-2023-112"/>
    <x v="22"/>
    <s v="Pueblo Rico(RIS)"/>
    <n v="6"/>
    <s v="No"/>
    <s v="Acueducto/Urbana"/>
    <s v="CONSTRUCCIÓN DE SISTEMAS DE ABASTECIMIENTO DE AGUA POTABLE MEDIANTE EL APROVECHAMIENTO DE LAS AGUAS LLUVIAS (SCALL) EN COMUNIDADES INDÍGENAS DEL MUNICIPIO DE PUEBLO RICO, DEPARTAMENTO DE RISARALDA."/>
    <s v="PGN"/>
    <s v="PGN 2023"/>
    <s v="Viable"/>
    <s v="En Contratación"/>
    <n v="9365438607"/>
    <n v="0"/>
    <n v="9365438607"/>
    <d v="2023-06-21T00:00:00"/>
  </r>
  <r>
    <s v="1-2022-148"/>
    <x v="22"/>
    <s v="Quinchía(RIS)"/>
    <n v="6"/>
    <s v="No"/>
    <s v="Aseo/Urbana"/>
    <s v=" MEJORAMIENTO DE LA PRESTACIÓN DEL SERVICIO DE ASEO EN LOS COMPONENTES DE RECOLECCIÓN Y TRANSPORTE DE RESIDUOS ORDINARIO, ACORDE A LOS REQUISITOS NORMATIVOS, AMBIENTALES Y TÉCNICOS APLICABLES, EN EL ÁREA URBANA Y RURAL DEL MUNICIPIO DE QUINCHÍA DEPARTAMENTO DE RISARALDA "/>
    <s v="PDA"/>
    <s v="Audiencias Públicas"/>
    <s v="Viable"/>
    <m/>
    <n v="1062447470"/>
    <n v="0"/>
    <n v="1062447470"/>
    <d v="2023-11-03T00:00:00"/>
  </r>
  <r>
    <s v="1-2021-45"/>
    <x v="22"/>
    <s v="Santa Rosa De Cabal(RIS)"/>
    <n v="5"/>
    <s v="No"/>
    <s v="Acueducto/Rural"/>
    <s v="CONSTRUCCION DEL ACUEDUCTO DE COMUNITARIO PARA LA VEREDA COLMENAS DEL MUNICIPIO DE SANTA ROSA DE CABAL, RISARALDA"/>
    <s v="PGN"/>
    <s v="PGN 2023"/>
    <s v="Viable"/>
    <s v="Contratado Sin Iniciar"/>
    <n v="1990177406"/>
    <n v="0"/>
    <n v="1990177406"/>
    <d v="2023-05-30T00:00:00"/>
  </r>
  <r>
    <s v="1-2021-323"/>
    <x v="23"/>
    <s v="Charta(SAN)"/>
    <m/>
    <m/>
    <m/>
    <s v="CONSTRUCCIÓN DE UNIDADES SANITARIAS CON SANEAMIENTO BÁSICO PARA VIVIENDA RURAL DISPERSA EN CHARTA"/>
    <s v="Obras por Impuestos"/>
    <s v="OXI"/>
    <s v="Concepto Favorable OXI"/>
    <m/>
    <n v="0"/>
    <n v="923170943"/>
    <n v="923170943"/>
    <d v="2023-06-14T00:00:00"/>
  </r>
  <r>
    <s v="1-2021-322"/>
    <x v="23"/>
    <s v="Matanza(SAN)"/>
    <m/>
    <m/>
    <m/>
    <s v="CONSTRUCCIÓN UNIDADES SANITARIAS CON SANEAMIENTO BÁSICO PARA VIVIENDA RURAL DISPERSA EN MATANZA"/>
    <s v="Obras por Impuestos"/>
    <s v="OXI"/>
    <s v="Concepto Favorable OXI"/>
    <m/>
    <n v="0"/>
    <n v="794539130"/>
    <n v="794539130"/>
    <d v="2022-09-19T00:00:00"/>
  </r>
  <r>
    <s v="1-2022-139"/>
    <x v="23"/>
    <s v="Mogotes(SAN)"/>
    <n v="6"/>
    <s v="No"/>
    <s v="Acueducto/Urbana"/>
    <s v="CONSTRUCCIÓN DEL PLAN MAESTRO DE ACUEDUCTO PARA EL CASCO URBANO DEL MUNICIPIO DE MOGOTES -SANTANDER"/>
    <s v="PGN"/>
    <s v="PGN 2023"/>
    <s v="Viable"/>
    <s v="Por Iniciar Contratación"/>
    <n v="3015842099"/>
    <n v="0"/>
    <n v="3015842099"/>
    <d v="2023-06-23T00:00:00"/>
  </r>
  <r>
    <s v="2-2018-355"/>
    <x v="23"/>
    <s v="Piedecuesta(SAN)"/>
    <n v="2"/>
    <s v="No"/>
    <s v="Acueducto/Urbana"/>
    <s v="OPTIMIZACION LINEA DE ADUCCION EXISTENTE DE 18” ASBESTO CEMENTO DESDE DESARENADOR HASTA LA PTAP LA COLINA DEL MUNICIPIO DE PIEDECUESTA"/>
    <s v="PGN"/>
    <s v="PGN 2023"/>
    <s v="Viable"/>
    <s v="Por Iniciar Contratación"/>
    <n v="3375857801"/>
    <n v="0"/>
    <n v="3375857801"/>
    <d v="2023-06-23T00:00:00"/>
  </r>
  <r>
    <s v="1-2021-312"/>
    <x v="23"/>
    <s v="Santa Helena(SAN)"/>
    <n v="6"/>
    <s v="No"/>
    <s v="Alcantarillado/Rural"/>
    <s v="CONSTRUCCIÓN DE UNIDADES SANITARIAS PARA VIVIENDAS RURALES DISPERSAS DEL MUNICIPIO DE SANTA HELENA DEL OPÓN, DEPARTAMENTO DE SANTANDER"/>
    <s v="PGN"/>
    <s v="PGN 2023"/>
    <s v="Viable"/>
    <s v="En Contratación"/>
    <n v="3759305954"/>
    <n v="0"/>
    <n v="3759305954"/>
    <d v="2023-05-30T00:00:00"/>
  </r>
  <r>
    <s v="1-2021-261"/>
    <x v="23"/>
    <s v="Socorro(SAN)"/>
    <n v="6"/>
    <s v="No"/>
    <s v="Acueducto/Urbana"/>
    <s v="CONSTRUCCIÓN DE LA NUEVA PLANTA DE TRATAMIENTO DE AGUA POTABLE DEL MUNICIPIO DE EL SOCORRO, SANTANDER"/>
    <s v="PGN"/>
    <s v="PGN 2023"/>
    <s v="Viable"/>
    <s v="Por Iniciar Contratación"/>
    <n v="8915777818"/>
    <n v="0"/>
    <n v="8915777818"/>
    <d v="2023-06-07T00:00:00"/>
  </r>
  <r>
    <s v="1-2023-49"/>
    <x v="24"/>
    <s v="Galeras(SUC)"/>
    <n v="6"/>
    <s v="No"/>
    <s v="Aseo/Urbana"/>
    <s v="ADQUISICION DE UN VEHICULO RECOLECTOR Y COMPACTADOR DE RESIDUOS SOLIDOS DE 20 YARDAS PARA EL MUNICIPIO DE GALERAS SUCRE"/>
    <s v="PGN"/>
    <s v="PGN 2023"/>
    <s v="Viable"/>
    <s v="En Ejecución"/>
    <n v="900429127"/>
    <n v="0"/>
    <n v="900429127"/>
    <d v="2023-05-30T00:00:00"/>
  </r>
  <r>
    <s v="2-2019-193"/>
    <x v="24"/>
    <s v="Sampues(SUC)"/>
    <n v="6"/>
    <s v="No"/>
    <s v="Acueducto/Rural"/>
    <s v="AMPLIACIÓN Y OPTIMIZACIÓN DEL SISTEMA DE ACUEDUCTO DE LOS CORREGIMIENTOS DE MATEO PEREZ Y MATA DE CAÑA EN EL MUNICIPIO DE SAMPUES- SUCRE"/>
    <s v="PGN"/>
    <s v="PGN 2023"/>
    <s v="Viable Condicionado"/>
    <s v="En Ejecución"/>
    <n v="4906268098"/>
    <n v="0"/>
    <n v="4906268098"/>
    <d v="2023-06-02T00:00:00"/>
  </r>
  <r>
    <s v="1-2020-559"/>
    <x v="24"/>
    <s v="Sampues(SUC)"/>
    <n v="6"/>
    <s v="No"/>
    <s v="Acueducto/Urbana"/>
    <s v="AMPLIACIÓN DEL SISTEMA DE ACUEDUCTO SEGUNDA ETAPA DE LA CABECERA MUNICIPAL DE SAMPUÉS, DEPARTAMENTO DE SUCRE"/>
    <s v="PGN"/>
    <s v="PGN 2023"/>
    <s v="Viable Condicionado"/>
    <s v="Por Iniciar Contratación"/>
    <n v="8470240593"/>
    <n v="0"/>
    <n v="8470240593"/>
    <d v="2023-06-23T00:00:00"/>
  </r>
  <r>
    <s v="1-2020-315"/>
    <x v="24"/>
    <s v="San Benito Abad(SUC)"/>
    <n v="6"/>
    <s v="No"/>
    <s v="Alcantarillado/Rural"/>
    <s v="CONSTRUCCIÓN DE LA SEGUNDA ETAPA DEL SISTEMA DE ALCANTARILLADO DEL CORREGIMIENTO DE SANTIAGO APOSTOL, MUNICIPIO SAN BENITO ABAD, DEPARTAMENTO SUCRE"/>
    <s v="PGN"/>
    <s v="PGN 2023"/>
    <s v="Viable Condicionado"/>
    <s v="En Contratación"/>
    <n v="11019746341"/>
    <n v="0"/>
    <n v="11019746341"/>
    <d v="2023-05-30T00:00:00"/>
  </r>
  <r>
    <s v="1-2020-312"/>
    <x v="24"/>
    <s v="San Marcos(SUC)"/>
    <n v="6"/>
    <s v="No"/>
    <s v="Acueducto/Rural"/>
    <s v="AMPLIACIÓN Y OPTIMIZACIÓN DEL SISTEMA DE ACUEDUCTO DEL CORREGIMIENTO CAYO DE LA CRUZ, MUNICIPIO DE SAN MARCOS"/>
    <s v="PGN"/>
    <s v="PGN 2023: $4,128,879,326_x000a_SGP Departamento 2023: $195,273,050 "/>
    <s v="Viable Condicionado"/>
    <s v="En Contratación"/>
    <n v="4128879326"/>
    <n v="195273050"/>
    <n v="4324152376"/>
    <d v="2023-05-30T00:00:00"/>
  </r>
  <r>
    <s v="1-2021-206"/>
    <x v="24"/>
    <s v="Since(SUC)"/>
    <n v="6"/>
    <s v="No"/>
    <s v="Alcantarillado/Urbana"/>
    <s v="OPTIMIZACIÓN DEL SISTEMA DE ALCANTARILLADO DEL MUNICIPIO DE SAN LUIS DE SINCÉ DEL DEPARTAMENTO DE SUCRE"/>
    <s v="PGN"/>
    <s v="PGN 2023"/>
    <s v="Viable"/>
    <s v="En Ejecución"/>
    <n v="19141069039"/>
    <n v="0"/>
    <n v="19141069039"/>
    <d v="2023-06-06T00:00:00"/>
  </r>
  <r>
    <s v="1-2023-225"/>
    <x v="25"/>
    <s v="Chaparral(TOL)"/>
    <n v="6"/>
    <s v="Si"/>
    <s v="Acueducto/Urbana"/>
    <s v="ESTUDIOS Y DISEÑOS DE DETALLE PARA LA RECONSTRUCCIÓN DE LA BOCATOMA UBICADA EN LA VEREDA VEGA CHIQUITA DEL SISTEMA DE ACUEDUCTO URBANO DEL MUNICIPIO DE CHAPARRAL DEPARTAMENTO DEL TOLIMA"/>
    <s v="Pre-Inversión Emergencias"/>
    <s v="PGN 2024: $409.850.686_x000a_SGP municipio: $100.000.000"/>
    <s v="Concepto Favorable"/>
    <m/>
    <n v="409850686"/>
    <n v="100000000"/>
    <n v="509850686"/>
    <d v="2024-04-17T00:00:00"/>
  </r>
  <r>
    <s v="1-2021-68"/>
    <x v="25"/>
    <s v="Flandes(TOL)"/>
    <n v="6"/>
    <s v="No"/>
    <s v="Acueducto/Urbana"/>
    <s v="CONSTRUCCIÓN DE OBRAS PARA LA OPTIMIZACIÓN DEL SISTEMA DE ACUEDUCTO FASE I, DEL MUNICIPIO DE FLANDES, DEPARTAMENTO DE TOLIMA"/>
    <s v="PGN"/>
    <s v="PGN 2024"/>
    <s v="Viable"/>
    <m/>
    <n v="15008589750"/>
    <n v="0"/>
    <n v="15008589750"/>
    <d v="2024-09-19T00:00:00"/>
  </r>
  <r>
    <s v="1-2022-152"/>
    <x v="25"/>
    <s v="Saldaña(TOL)"/>
    <n v="6"/>
    <s v="No"/>
    <s v="Acueducto/Urbana"/>
    <s v="CONSTRUCCIÓN Y OPTIMIZACIÓN DEL SISTEMA DE ALMACENAMIENTO, BOMBEO Y DISTRIBUCION DEL ACUEDUCTO URBANO DEL MUNICIPIO DE SALDAÑA -TOLIMA"/>
    <s v="PGN"/>
    <s v="PGN 2023"/>
    <s v="Viable"/>
    <s v="Por Iniciar Contratación"/>
    <n v="8586154215"/>
    <n v="0"/>
    <n v="8586154215"/>
    <d v="2023-06-02T00:00:00"/>
  </r>
  <r>
    <s v="2-2022-252"/>
    <x v="26"/>
    <s v="Buenaventura(VAL)"/>
    <n v="1"/>
    <s v="Si"/>
    <s v="Alcantarillado/Urbana"/>
    <s v="ESTUDIOS Y DISEÑOS DE DETALLE PARA LA ETAPA 2 DE ALCANTARILLADO URBANO EN EL SECTOR DE LA ISLA CASCAJAL, Y LOS ESTUDIOS Y DISEÑOS DE DETALLE DE CUATRO (4)  SISTEMAS DE ACUEDUCTO EN LA ZONA RURAL DEL DISTRITO DE BUENAVENTURA"/>
    <s v="Todos Somos Pazcifico"/>
    <s v="PGN 2018 del Otrosí No. 12 al contrato No. 159 de 2013 ($719.100.000)_x000a_Recursos Nación- Recursos Donación COOPERACIÓN INTERNACIONAL PPSA-IV Buenaventura ($2.840.254.000)"/>
    <s v="Viable"/>
    <s v="Por Iniciar Contratación"/>
    <n v="3559354000"/>
    <n v="0"/>
    <n v="3559354000"/>
    <d v="2022-12-29T00:00:00"/>
  </r>
  <r>
    <s v="1-2023-117"/>
    <x v="26"/>
    <s v="Buenaventura(VAL)"/>
    <n v="1"/>
    <s v="Si"/>
    <s v="Acueducto/Rural"/>
    <s v="CONSTRUCCIÓN DEL SISTEMA DE ABASTECIMIENTO Y SANEAMIENTO COLECTIVO PARA LA VEREDA DE AGUA CLARA EN EL DISTRITO DE BUENAVENTURA"/>
    <s v="PGN"/>
    <s v="PGN 2024"/>
    <s v="Viable"/>
    <m/>
    <n v="8068306530"/>
    <n v="0"/>
    <n v="8068306530"/>
    <d v="2024-08-13T00:00:00"/>
  </r>
  <r>
    <s v="1-2022-113"/>
    <x v="26"/>
    <s v="Buga(VAL)"/>
    <n v="2"/>
    <s v="No"/>
    <s v="Alcantarillado/Urbana"/>
    <s v="CONSTRUCCIÓN COLECTOR COMBINADO CALLE 9 EN GUADALAJARA DE BUGA"/>
    <s v="PGN"/>
    <s v="PGN 2023"/>
    <s v="Viable"/>
    <s v="Contratado Sin Iniciar"/>
    <n v="22013643972"/>
    <n v="0"/>
    <n v="22013643972"/>
    <d v="2023-06-02T00:00:00"/>
  </r>
  <r>
    <s v="2-2020-377"/>
    <x v="26"/>
    <s v="Cartago(VAL)"/>
    <n v="4"/>
    <s v="No"/>
    <s v="Acueducto/Urbana"/>
    <s v="CONSTRUCCIÓN DEL NUEVO MODULO DE POTABILIZACION EN LA PLANTA DE TRATAMIENTO N°2, PLANTA DE TRATAMIENTO DE LODOS Y ESTUDIO DE LA NORMA NSR-2010 DEL TANQUE DE ALMACENAMIENTO DE LA PLANTA N°1, EN EL MUNICIPIO DE CARTAGO, VALLE"/>
    <s v="PGN"/>
    <s v="PGN 2023: $57,610,324,741_x000a_EMCARTAGO: $2,972,668,975"/>
    <s v="Viable"/>
    <s v="Por Iniciar Contratación"/>
    <n v="57610324741"/>
    <n v="2972668975"/>
    <n v="60582993716"/>
    <d v="2023-06-23T00:00:00"/>
  </r>
  <r>
    <s v="1-2023-50"/>
    <x v="26"/>
    <s v="Dagua(VAL)"/>
    <n v="6"/>
    <s v="No"/>
    <s v="Alcantarillado/Urbana"/>
    <s v="OPTIMIZACION DEL TRAMO DE ALCANTARILLADO COLAPSADO EN LA CARRERA 6, ENTRE LA VÍA PRINCIPAL Y LA CALLE 9 POR OLA INVERNAL EN EL BARRIO COREA DEL CORREGIMIENTO DE BORRERO AYERBE, MUNICIPIO DE DAGUA"/>
    <s v="Ola Invernal Menor"/>
    <s v="PGN 2023"/>
    <s v="Concepto Favorable"/>
    <s v="Contratado Sin Iniciar"/>
    <n v="477654777"/>
    <n v="0"/>
    <n v="477654777"/>
    <d v="2023-05-09T00:00:00"/>
  </r>
  <r>
    <s v="1-2023-95"/>
    <x v="27"/>
    <s v="Caruru(VAU)"/>
    <n v="6"/>
    <s v="No"/>
    <s v="Acueducto/Urbana"/>
    <s v="CONSTRUCCION DE SISTEMA NO CONVENCIONAL DE ABASTECIMIENTO DE AGUA PARA CONSUMO HUMANO EN LA COMUNIDAD INDÍGENA DE PUERTO VALENCIA DEL MUNICPIO DE CARURU, DEPARTAMENTO DE VAUPÉS"/>
    <s v="PGN"/>
    <s v="PGN 2023"/>
    <s v="Viable"/>
    <s v="Por Iniciar Contratación"/>
    <n v="807591526"/>
    <n v="0"/>
    <n v="807591526"/>
    <d v="2023-06-23T00:00:00"/>
  </r>
  <r>
    <s v="1-2023-65"/>
    <x v="27"/>
    <s v="Caruru(VAU)"/>
    <n v="6"/>
    <s v="No"/>
    <s v="Alcantarillado/Urbana"/>
    <s v=" SUMINISTRO DE EQUIPOS PARA EL MANTENIMIENTO DE REDES DEL SISTEMA DE ALCANTARILLADO DEL MUNICIPIO DE CARURU, DEPARTAMENTO DE VAUPES"/>
    <s v="PDA"/>
    <s v="Audiencias Públicas"/>
    <s v="Viable"/>
    <m/>
    <n v="213293850"/>
    <n v="0"/>
    <n v="213293850"/>
    <d v="2023-11-10T00:00:00"/>
  </r>
  <r>
    <s v="1-2023-47"/>
    <x v="27"/>
    <s v="Caruru(VAU)"/>
    <n v="6"/>
    <s v="No"/>
    <s v="Aseo/Urbana"/>
    <s v="SUMINISTRO DE VEHICULOS PARA LA RECOLECCION DE RESIDUOS SOLIDOS EN EL MUNICIPIO DE CARURU, DEPARTAMENTO DE VAUPES"/>
    <s v="PDA"/>
    <s v="Audiencias Públicas"/>
    <s v="Viable"/>
    <m/>
    <n v="378745950"/>
    <n v="0"/>
    <n v="378745900"/>
    <d v="2023-11-10T00:00:00"/>
  </r>
  <r>
    <s v="2-2023-105"/>
    <x v="27"/>
    <s v="Mitu(VAU)"/>
    <n v="6"/>
    <s v="No"/>
    <s v="Aseo/Urbana"/>
    <s v=" CONSULTORÍA PARA LA ELABORACIÓN DE LOS ESTUDIOS Y DISEÑOS DEL NUEVO RELLENO SANITARIO MUNICIPAL, CIERRE Y CLAUSURA DEL BOTADERO A CIELO ABIERTO Y ESTUDIO DE FACTIBILIDAD PARA LA IMPLEMENTACIÓN DE ALTERNATIVA DE APROVECHAMIENTO Y/O TRATAMIENTO DE LOS RESIDUOS SÓLIDOS DEL MUNICIPIO DE MITÚ – VAUPÉS"/>
    <s v="PGN"/>
    <s v="PGN 2021"/>
    <s v="Viable"/>
    <s v="Por Iniciar Contratación"/>
    <n v="1765669949"/>
    <n v="0"/>
    <n v="1765669949"/>
    <d v="2023-06-22T00:00:00"/>
  </r>
  <r>
    <s v="1-2023-195"/>
    <x v="27"/>
    <s v="Mitu(VAU)"/>
    <n v="6"/>
    <s v="No"/>
    <s v="Acueducto/Rural"/>
    <s v="CONSTRUCCIÓN DE SISTEMAS NO CONVENCIONALES DE ABASTECIMIENTO DE AGUA PARA EL CONSUMO HUMANO - TIPO SCALL, CON FUENTE DE ABASTECIMIENTO ALTERNA PARA LAS COMUNIDADES RURALES INDÍGENAS DE CEIMA SAN PABLO, SANTA MARTA, TRUBÓN Y PIRACÉMO EN MUNICIPIO DE MITÚ, DEPARTAMENTO DE VAUPÉS"/>
    <s v="PGN"/>
    <s v="PGN 2024"/>
    <s v="Viable"/>
    <s v=" "/>
    <n v="3993584917"/>
    <n v="0"/>
    <n v="3993584917"/>
    <d v="2024-04-17T00:00:00"/>
  </r>
  <r>
    <s v="1-2024-49"/>
    <x v="27"/>
    <s v="Pacoa(VAU)"/>
    <n v="5"/>
    <s v="No"/>
    <s v="Acueducto/Rural"/>
    <s v="CONSTRUCCIÓN DE SISTEMAS NO CONVENCIONALES DE ABASTECIMIENTO DE AGUA APTA PARA EL CONSUMO HUMANO - TIPO SCALL, CON FUENTE DE ABASTECIMIENTO ALTERNA PARA LAS COMUNIDADES INDÍGENAS DE SAN JOSÉ DEL CANANARI, ALTAMIRA, CACHIPORRO, SANTA ROSA Y SONAÑA DEL ÁREA NO MUNICIPALIZADA DE PACOA DEL DEPARTAMENTO DEL VAUPÉS"/>
    <s v="PGN"/>
    <s v="PGN 2024"/>
    <s v="Viable"/>
    <m/>
    <n v="9294242314"/>
    <n v="0"/>
    <n v="9294242314"/>
    <d v="2024-08-13T00:00:00"/>
  </r>
  <r>
    <s v="1-2023-137"/>
    <x v="27"/>
    <s v="Taraira(VAU)"/>
    <n v="6"/>
    <s v="No"/>
    <s v="Alcantarillado/Urbana"/>
    <s v="SUMINISTRO DE EQUIPOS PARA EL MANTENIMIENTO DE LAS REDES DEL SISTEMA DE ALCANTARILLADO DEL MUNICIPIO DE TARAIRA"/>
    <s v="PDA"/>
    <s v="Audiencias Públicas"/>
    <s v="Viable"/>
    <m/>
    <n v="231248850"/>
    <n v="0"/>
    <n v="231248850"/>
    <d v="2023-11-10T00:00:00"/>
  </r>
  <r>
    <s v="1-2023-69"/>
    <x v="27"/>
    <s v="Taraira(VAU)"/>
    <n v="6"/>
    <s v="No"/>
    <s v="Aseo/Urbana"/>
    <s v="SUMINISTRO DE VEHICULOS PARA LA RECOLECCION DE RESIDUOS SOLIDOS EN EL MUNICIPIO DE TARAIRA, DEPARTAMENTO DE VAUPES"/>
    <s v="PDA"/>
    <s v="Audiencias Públicas"/>
    <s v="Viable"/>
    <m/>
    <n v="436223967"/>
    <n v="0"/>
    <n v="436223967"/>
    <d v="2023-11-15T00:00:00"/>
  </r>
  <r>
    <s v="1-2023-203"/>
    <x v="27"/>
    <s v="Taraira(VAU)"/>
    <n v="6"/>
    <s v="No"/>
    <s v="Acueducto/Rural"/>
    <s v="CONSTRUCCIÓN DE SISTEMAS NO CONVENCIONALES DE ABASTECIMIENTO DE AGUA PARA EL CONSUMO HUMANO - TIPO SCALL, CON FUENTE DE ABASTECIMIENTO ALTERNA PARA LAS COMUNIDADES RURALES INDÍGENAS DE CAMPO ALEGRE Y CAÑO LAUREL EN EL MUNICIPIO DE TARAIRA, DEPARTAMENTO DE VAUPÉS"/>
    <s v="PGN"/>
    <s v="PGN 2024"/>
    <s v="Viable"/>
    <s v=" "/>
    <n v="3014478655"/>
    <n v="0"/>
    <n v="3014478655"/>
    <d v="2024-04-17T00:00:00"/>
  </r>
  <r>
    <s v="2-2023-100"/>
    <x v="28"/>
    <s v="Puerto Carreño(VIC)"/>
    <n v="6"/>
    <s v="No"/>
    <s v="Aseo/Urbana"/>
    <s v="ESTUDIO Y DISEÑOS DE LA OPTIMIZACIÓN DEL RELLENO SANITARIO, FACTIBILIDAD PARA LA IMPLEMENTACIÓN DE ALTERNATIVA DE APROVECHAMIENTO Y/O TRATAMIENTO DE LOS RESIDUOS SÓLIDOS Y FORTALECIMIENTO INSTITUCIONAL DEL SERVICIO DE ASEO DEL MUNICIPIO DE PUERTO CARREÑO"/>
    <s v="PGN"/>
    <s v="PGN 2021 (Contrato Interadministrativo No. 1139 de 2020 suscrito entre MVCT y Findeter)"/>
    <s v="Viable"/>
    <s v="Por Iniciar Contratación"/>
    <n v="1419690874"/>
    <n v="0"/>
    <n v="1419690874"/>
    <d v="2023-06-20T00:00:00"/>
  </r>
</pivotCacheRecords>
</file>

<file path=xl/pivotCache/pivotCacheRecords2.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76">
  <r>
    <x v="0"/>
    <x v="0"/>
    <x v="0"/>
    <s v="CONSTRUCCIÓN DE SISTEMAS DE ABASTECIMIENTO DE AGUA POTABLE MEDIANTE EL APROVECHAMIENTO DE LAS AGUAS LLUVIAS (SCALL) EN LAS COMUNIDADES DE SANTA SOFÍA Y NUEVO JARDÍN, MUNICIPIO DE LETICIA EN AMAZONAS."/>
    <n v="1969037841"/>
    <s v="2023-10"/>
    <d v="2023-03-10T00:00:00"/>
  </r>
  <r>
    <x v="1"/>
    <x v="1"/>
    <x v="0"/>
    <s v="CONSTRUCCIÓN DEL SISTEMA DE CAPTACIÓN, REDES DE CONDUCCIÓN, IMPULSIÓN Y BOMBEO DESDE EL RÍO SAN JUAN EN EL MUNICIPIO DE SAN JUAN DE URABÁ, HASTA EL ACUEDUCTO DEL MUNICIPIO DE ARBOLETES, ANTIOQUIA"/>
    <n v="15395327101"/>
    <s v="2023-29"/>
    <d v="2023-06-16T00:00:00"/>
  </r>
  <r>
    <x v="1"/>
    <x v="2"/>
    <x v="0"/>
    <s v="CONTRUCCION UNIDADES SANITARIAS RURALES EN EL MUNICIPIO DE BETANIA DEPARTAMENTO DE ANTIOQUIA."/>
    <n v="2410476275"/>
    <s v="2024-18"/>
    <d v="2024-06-28T00:00:00"/>
  </r>
  <r>
    <x v="1"/>
    <x v="3"/>
    <x v="0"/>
    <s v="CONSTRUCCIÓN UNIDADES SANITARIAS RURALES EN EL MUNICIPIO DE CÁCERES "/>
    <n v="1360585449"/>
    <s v="2023-67"/>
    <d v="2023-12-22T00:00:00"/>
  </r>
  <r>
    <x v="1"/>
    <x v="4"/>
    <x v="0"/>
    <s v="CONSTRUCCION DE UNIDADES SANITARIAS RURALES EN EL MUNICIPIO DE CAÑASGORDAS, ANTIOQUIA."/>
    <n v="2808313557"/>
    <s v="2022-56"/>
    <d v="2022-12-22T00:00:00"/>
  </r>
  <r>
    <x v="1"/>
    <x v="4"/>
    <x v="0"/>
    <s v="CONSTRUCCION DE UNIDADES SANITARIAS RURALES EN EL MUNICIPIO DE CAÑAS GORDAS - ANTIOQUIA"/>
    <n v="2837471177"/>
    <s v="2024-05"/>
    <d v="2024-03-22T00:00:00"/>
  </r>
  <r>
    <x v="1"/>
    <x v="5"/>
    <x v="0"/>
    <s v="OPTIMIZACIÓN Y CONSTRUCCIÓN ETAPA I, COLECTOR Y ESTACIÓN DE BOMBEO DE AGUAS RESIDUALES, PLUVIALES PARCIALES Y REDES DE DISTRIBUCIÓN DE ACUEDUCTO EN EL DISTRITO ATASCOSO DE LA ZONA URBANA DEL MUNICIPIO DE CAUCASIA, ANTIOQUIA"/>
    <n v="14547660764"/>
    <s v="2023-1"/>
    <d v="2023-01-13T00:00:00"/>
  </r>
  <r>
    <x v="1"/>
    <x v="6"/>
    <x v="0"/>
    <s v="CONSTRUCCION DE UNIDADES SANITARIAS RURALES PARA EL MUNICIPIO DE EBEJICO, ANTIOQUIA"/>
    <n v="4409708789"/>
    <s v="2022-58"/>
    <d v="2022-12-29T00:00:00"/>
  </r>
  <r>
    <x v="1"/>
    <x v="6"/>
    <x v="0"/>
    <s v="CONSTRUCCION DE UNIDADES SANITARIAS RURALES PARA EL MUNICIPIO DE EBEJICO, ANTIOQUIA"/>
    <n v="4163039121"/>
    <s v="2024-05"/>
    <d v="2024-03-22T00:00:00"/>
  </r>
  <r>
    <x v="1"/>
    <x v="7"/>
    <x v="1"/>
    <s v="OPTIMIZACIÓN DEL ACUEDUCTO URBANO EN EL MUNICIPIO DE ENTRERRÍOS-ANTIOQUIA"/>
    <n v="16589957413"/>
    <s v="2022-56"/>
    <d v="2022-12-22T00:00:00"/>
  </r>
  <r>
    <x v="1"/>
    <x v="8"/>
    <x v="0"/>
    <s v="CONSTRUCCIÓN DEL COLECTOR PLUVIAL Y REDES DE ACUEDUCTO CALLE CUBA, EMISOR Y PLANTA DE TRATAMIENTO DE AGUAS RESIDUALES DOMÉSTICAS EN EL SECTOR 13 DE JUNIO, ZONA URBANA DEL MUNICIPIO DE FREDONIA"/>
    <n v="8831668671"/>
    <s v="2022-56"/>
    <d v="2022-12-22T00:00:00"/>
  </r>
  <r>
    <x v="1"/>
    <x v="8"/>
    <x v="0"/>
    <s v="DISEÑO Y CONSTRUCCIÓN DEL PLAN MAESTRO URBANO DE ALCANTARILLADO DE LAS VÍAS CALLE 51 ENTRE CARRERAS 52 Y 50, CARRERA 50 ENTRE LAS CALLE 51 Y 44 Y CARRERA 49 ENTRE CALLE 44 Y MH 175, DEL MUNICIPIO FREDONIA"/>
    <n v="7074569005"/>
    <s v="2023-54"/>
    <d v="2023-10-13T00:00:00"/>
  </r>
  <r>
    <x v="1"/>
    <x v="9"/>
    <x v="0"/>
    <s v="CONSTRUCCION DE UNIDADES SANITARIAS RURALES PARA EL MUNICIPIO DE HISPANIA, ANTIOQUIA"/>
    <n v="3519698631"/>
    <s v="2023-23"/>
    <d v="2023-05-30T00:00:00"/>
  </r>
  <r>
    <x v="1"/>
    <x v="9"/>
    <x v="0"/>
    <s v="CONSTRUCCIÓN DE UNIDADES SANITARIAS RURALES PARA EL MUNICIPIO DE HISPANIA, ANTIOQUIA"/>
    <n v="3519698631"/>
    <s v="2024-07"/>
    <d v="2024-04-05T00:00:00"/>
  </r>
  <r>
    <x v="1"/>
    <x v="10"/>
    <x v="0"/>
    <s v="CONSTRUCCIÓN DE LA CUARTA ETAPA DEL PLAN MAESTRO DE ACUEDUCTO Y ALCANTARILLADO DE LA ZONA URBANA DEL MUNICIPIO DE JERICÓ, ANTIOQUIA"/>
    <n v="16898398813"/>
    <s v="2023-6"/>
    <d v="2023-02-17T00:00:00"/>
  </r>
  <r>
    <x v="1"/>
    <x v="11"/>
    <x v="0"/>
    <s v="CONSTRUCCIÓN SEGUNDA ETAPA DEL PLAN MAESTRO DE ACUEDUCTO Y ALCANTARILLADO, CENTRO POBLADO DEL CORREGIMIENTO SAN JOSÉ – MUNICIPIO DE LA CEJA DEL TAMBO"/>
    <n v="6093602559"/>
    <s v="2023-16"/>
    <d v="2023-04-21T00:00:00"/>
  </r>
  <r>
    <x v="1"/>
    <x v="12"/>
    <x v="0"/>
    <s v="CONSTRUCCIÓN UNIDADES SANITARIAS DEL MUNICIPIO DE MONTEBELLO-ANTIOQUIA"/>
    <n v="5225795990"/>
    <s v="2023-11"/>
    <d v="2023-03-17T00:00:00"/>
  </r>
  <r>
    <x v="1"/>
    <x v="13"/>
    <x v="0"/>
    <s v="CONSTRUCCION DE UNIDADES SANITARIAS RURALES EN EL MUNICIPIO DE PEQUE, ANTIOQUIA"/>
    <n v="1854940307"/>
    <s v="2024-18"/>
    <d v="2024-06-28T00:00:00"/>
  </r>
  <r>
    <x v="1"/>
    <x v="14"/>
    <x v="0"/>
    <s v="CONSTRUCCION DE UNIDADES SANITARIAS RURALES EN EL MUNICIPIO DE PUERTO BERRIO ANTIOQUIA."/>
    <n v="3005554759"/>
    <s v="2023-55"/>
    <d v="2023-10-20T00:00:00"/>
  </r>
  <r>
    <x v="1"/>
    <x v="15"/>
    <x v="0"/>
    <s v="CONSTRUCCION DE UNIDADES SANITARIAS RURALES PARA EL MUNICIPIO DE SAN CARLOS, ANTIOQUIA."/>
    <n v="1806615432"/>
    <s v="2023-61"/>
    <d v="2023-11-17T00:00:00"/>
  </r>
  <r>
    <x v="1"/>
    <x v="16"/>
    <x v="0"/>
    <s v="CONSTRUCCIÓN DE UNIDADES SANITARIAS RURALES PARA EL MUNICIPIO DE SANTO DOMINGO, ANTIOQUIA"/>
    <n v="2787063041"/>
    <s v="2023-12"/>
    <d v="2023-03-24T00:00:00"/>
  </r>
  <r>
    <x v="1"/>
    <x v="16"/>
    <x v="0"/>
    <s v="CONSTRUCCIÓN DE UNIDADES SANITARIAS RURALES PARA EL MUNICIPIO DE SANTO DOMINGO, ANTIOQUIA"/>
    <n v="2530613420"/>
    <s v="2024-05"/>
    <d v="2024-03-22T00:00:00"/>
  </r>
  <r>
    <x v="1"/>
    <x v="17"/>
    <x v="0"/>
    <s v="CONSTRUCCIÓN PLANTA DE TRATAMIENTO DE AGUAS RESIDUALES DEL DISTRITO DE TURBO ANTIOQUIA"/>
    <n v="37530266834"/>
    <s v="2024-19"/>
    <d v="2024-07-08T00:00:00"/>
  </r>
  <r>
    <x v="1"/>
    <x v="18"/>
    <x v="0"/>
    <s v="CONSTRUCCION DE UNIDADES SANITARIAS RURALES PARA EL MUNICIPIO DE YALI, ANTIOQUIA"/>
    <n v="2696314218"/>
    <s v="2023-16"/>
    <d v="2023-04-21T00:00:00"/>
  </r>
  <r>
    <x v="1"/>
    <x v="18"/>
    <x v="0"/>
    <s v="CONSTRUCCIÓN DE UNIDADES SANITARIAS RURALES PARA EL MUNICIPIO DE YALI, ANTIOQUIA"/>
    <n v="2482717353"/>
    <s v="2024-07"/>
    <d v="2024-04-05T00:00:00"/>
  </r>
  <r>
    <x v="2"/>
    <x v="19"/>
    <x v="0"/>
    <s v="ELABORACIÓN DEL PROYECTO PARA LOS ESTUDIOS Y DISEÑOS REQUERIDOS PARA LA ACTUALIZACIÓN DEL PLAN MAESTRO DE LOS SISTEMAS DE ACUEDUCTO, ALCANTARILLADO SANITARIO Y ALCANTARILLADO PLUVIAL DEL MUNICIPIO DE ARAUCA, DEPARTAMENTO DE ARAUCA."/>
    <n v="5505525628"/>
    <s v="2023-63"/>
    <d v="2023-11-30T00:00:00"/>
  </r>
  <r>
    <x v="3"/>
    <x v="20"/>
    <x v="0"/>
    <s v="CONSTRUCCIÓN DE REDES DE ALCANTARILLADO DE LA CUENCA 7 Y 8 DEL MUNICIPIO DE BARANOA DEPARTAMENTO DEL ATLÁNTICO."/>
    <n v="28044187301"/>
    <s v="2023-58"/>
    <d v="2023-11-03T00:00:00"/>
  </r>
  <r>
    <x v="3"/>
    <x v="21"/>
    <x v="1"/>
    <s v="CONSTRUCCIÓN DEL COLECTOR DE ALCANTARILLADO DE LA ZONA OCCIDENTAL DEL DISTRITO DE BARRANQUILLA (ATLÁNTICO)"/>
    <n v="300275443282"/>
    <s v="2022-55"/>
    <d v="2022-12-16T00:00:00"/>
  </r>
  <r>
    <x v="3"/>
    <x v="22"/>
    <x v="0"/>
    <s v="CONSTRUCCIÓN ALCANTARILLADO SANITARIO DEL CORREGIMIENTO DE LEÑA MUNICIPIO DE CANDELARIA-ATLÁNTICO_x000a_"/>
    <n v="11214914573"/>
    <s v="2023-10"/>
    <d v="2023-03-10T00:00:00"/>
  </r>
  <r>
    <x v="3"/>
    <x v="23"/>
    <x v="0"/>
    <s v="OPTIMIZACIÓN CONDUCCIÓN DE AGUA POTABLE DESDE EL TANQUE LA SIERRA HASTA CABECERA MUNICIPAL DE GALAPA - DEPARTAMENTO DEL ATLÁNTICO"/>
    <n v="7576048003"/>
    <s v="2023-68"/>
    <d v="2023-12-28T00:00:00"/>
  </r>
  <r>
    <x v="3"/>
    <x v="24"/>
    <x v="0"/>
    <s v="CONSTRUCCIÓN SISTEMA DE ALCANTARILLADO EN EL CORREGIMIENTO DE VAIVEN, MUNICIPIO DE JUAN DE ACOSTA - ATLÁNTICO JUAN DE ACOSTA"/>
    <n v="6949027128"/>
    <s v="2022-35"/>
    <d v="2022-08-19T00:00:00"/>
  </r>
  <r>
    <x v="3"/>
    <x v="25"/>
    <x v="0"/>
    <s v="CONSTRUCCIÓN DEL SISTEMA DE ALCANTARILLADO, SANITARIO Y TRATAMIENTO DE AGUAS RESIDUALES PARA EL CORREGIMIENTO DE PUERTO GIRALDO EN EL MUNICIPIO DE PONEDERA DEPARTAMENTO DEL ATLÁNTICO "/>
    <n v="16275067528"/>
    <s v="2023-10"/>
    <d v="2023-03-10T00:00:00"/>
  </r>
  <r>
    <x v="3"/>
    <x v="26"/>
    <x v="0"/>
    <s v=" AMPLIACIÓN CONDUCCIÓN PLANTA DE TRATAMIENTO DE AGUA POTABLE LAS FLORES – TANQUE DE REBOMBEO SALGAR. TRAMO LOS MANATIES – SALGAR (ISSA ABUCHAIBE) DEL SISTEMA DE ACUEDUCTO DEL MUNICIPIO DE PUERTO COLOMBIA."/>
    <n v="17043454580"/>
    <s v="2023-53"/>
    <d v="2023-10-06T00:00:00"/>
  </r>
  <r>
    <x v="3"/>
    <x v="27"/>
    <x v="0"/>
    <s v="CONSTRUCCIÓN TUBERÍA DE CONDUCCIÓN PTAP-CASCO URBANO DE SABANAGRANDE, DEPARTAMENTO DEL ATLÁNTICO"/>
    <n v="5997156955"/>
    <s v="2023-57"/>
    <d v="2023-10-27T00:00:00"/>
  </r>
  <r>
    <x v="3"/>
    <x v="28"/>
    <x v="0"/>
    <s v="ALCANTARILLADO SANITARIO BARRIOS: EL ÉXITO, RÍOS DE AGUA VIVA Y LA SALLE MUNICIPIO DE SOLEDAD, DEPARTAMENTO DEL ATLÁNTICO"/>
    <n v="7008881604"/>
    <s v="2023-15"/>
    <d v="2023-04-14T00:00:00"/>
  </r>
  <r>
    <x v="4"/>
    <x v="29"/>
    <x v="0"/>
    <s v="ESTUDIOS Y DISEÑO INTEGRAL DEL SISTEMA DE ABASTECIMIENTO DE AGUA POTABLE PARA EL CENTRO POBLADO SANTA LUCÍA, MUNICIPIO DE ACHÍ, DE BOLÍVAR"/>
    <n v="583712850"/>
    <s v="2022-55"/>
    <d v="2022-12-16T00:00:00"/>
  </r>
  <r>
    <x v="4"/>
    <x v="30"/>
    <x v="1"/>
    <s v="CONSTRUCCION DE LA PLANTA DE TRATAMINETO DE AGUAS RESIDUALES PTAR Y OPTIMIZACION DEL SISTEMA DE ALCANTARILLADO SANITARIO (REDES Y EBAR) PARA EL CASCO URBANO EN EL MUNICIPIO DE BARRANCO DE LOBA, BOLIVAR"/>
    <n v="38733054697"/>
    <s v="2023-13"/>
    <d v="2023-03-31T00:00:00"/>
  </r>
  <r>
    <x v="4"/>
    <x v="31"/>
    <x v="0"/>
    <s v="CONSTRUCCIÓN ALCANTARILLADO SANITARIO CORREGIMIENTOS DE BAYUNCA Y PONTEZUELA DEL DISTRITO DE CARTAGENA."/>
    <n v="119641496292"/>
    <s v="2023-65"/>
    <d v="2023-12-13T00:00:00"/>
  </r>
  <r>
    <x v="4"/>
    <x v="32"/>
    <x v="0"/>
    <s v="CONSTRUCCIÓN Y OPTIMIZACIÓN DEL SISTEMA DE ALCANTARILLADO EN LA CABECERA MUNICIPAL DE EL GUAMO, BOLÍVAR"/>
    <n v="19005697246"/>
    <s v="2023-16"/>
    <d v="2023-04-21T00:00:00"/>
  </r>
  <r>
    <x v="4"/>
    <x v="33"/>
    <x v="0"/>
    <s v="OPTIMIZACIÓN DEL SERVICIO PÚBLICO DE ASEO EN EL MUNICIPIO DE MAHATES BOLÍVAR BAJO EL ESQUEMA DE COMUNIDADES ORGANIZADAS."/>
    <n v="4553852500"/>
    <s v="2024-04"/>
    <d v="2024-03-12T00:00:00"/>
  </r>
  <r>
    <x v="4"/>
    <x v="34"/>
    <x v="0"/>
    <s v="CONSTRUCCIÓN DE 183 UNIDADES SANITARIAS PARA EL MEJORAMIENTO DE LAS CONDICIONES DE SANEAMIENTO DE LA ZONA RURAL DEL CORREGIMIENTO DE LA RINCONADA JURISDICCIÓN DEL DISTRITO DE SANTA CRUZ DE MOMPOX, BOLÍVAR"/>
    <n v="5303905353"/>
    <s v="2023-68"/>
    <d v="2023-12-28T00:00:00"/>
  </r>
  <r>
    <x v="4"/>
    <x v="35"/>
    <x v="0"/>
    <s v="ESTUDIOS Y DISEÑOS PARA LA OPTIMIZACION Y PROTECCION AL SISTEMA DE ACUEDUCTO DEL CORREGIMIENTO DE TENCHE DEL MUNICIPIO DE SAN JACINTO DEL CAUCA, DEPARTAMENTO DE BOLÍVAR"/>
    <n v="731114739"/>
    <s v="2023-16"/>
    <d v="2023-04-21T00:00:00"/>
  </r>
  <r>
    <x v="4"/>
    <x v="36"/>
    <x v="1"/>
    <s v="CONSTRUCCION DEL SISTEMA DE ALCANTARILLADO SANITARIO DE PUERTO RICO, CABECERA MUNICIPAL DE TIQUISIO, DEPARTAMENTO DE BOLIVAR"/>
    <n v="24728234532"/>
    <s v="2023-11"/>
    <d v="2023-03-17T00:00:00"/>
  </r>
  <r>
    <x v="5"/>
    <x v="37"/>
    <x v="0"/>
    <s v="CONSTRUCCION DE UNIDADES SANITARIAS RURALES PARA EL MUNICIPIO DE BELEN BOYACA."/>
    <n v="2239221967"/>
    <s v="2023-46"/>
    <d v="2023-09-07T00:00:00"/>
  </r>
  <r>
    <x v="5"/>
    <x v="37"/>
    <x v="0"/>
    <s v="CONSTRUCCION DE UNIDADES SANITARIAS RURALES PARA EL MUNICIPIO DE BELEN BOYACA."/>
    <n v="2210169701"/>
    <s v="2024-09"/>
    <d v="2024-04-26T00:00:00"/>
  </r>
  <r>
    <x v="5"/>
    <x v="38"/>
    <x v="0"/>
    <s v="CONSTRUCCIÓN DE UNIDADES SANITARIAS RURALES EN EL MUNICIPIO DE BOYACÁ - BOYACÁ."/>
    <n v="3297108408"/>
    <s v="2023-14"/>
    <d v="2023-04-02T00:00:00"/>
  </r>
  <r>
    <x v="5"/>
    <x v="38"/>
    <x v="0"/>
    <s v="CONSTRUCCION DE UNIDADES SANITARIAS RURALES EN EL MUNICIPIO DE BOYACA - BOYACA"/>
    <n v="3035861752"/>
    <s v="2024-05"/>
    <d v="2024-03-22T00:00:00"/>
  </r>
  <r>
    <x v="5"/>
    <x v="39"/>
    <x v="0"/>
    <s v="ELABORACIÓN DE ESTUDIOS Y DISEÑOS DE DIAGNOSTICO, REVISIÓN, FORMULACIÓN, AJUSTES Y VIABILIZACIÓN DEL PLAN MAESTRO DE ACUEDUCTO Y ALCANTARILLADO DEL ÁREA URBANA DEL MUNICIPIO DE CHIQUINQUIRA-BOYACÁ"/>
    <n v="3667189882"/>
    <s v="2023-9"/>
    <d v="2023-03-03T00:00:00"/>
  </r>
  <r>
    <x v="5"/>
    <x v="39"/>
    <x v="0"/>
    <s v="CONSTRUCCION UNIDADES SANITARIAS DEL MUNICIPIO DE CHIQUINQUIRA "/>
    <n v="4027623193"/>
    <s v="2023-66"/>
    <d v="2023-12-19T00:00:00"/>
  </r>
  <r>
    <x v="5"/>
    <x v="40"/>
    <x v="0"/>
    <s v="CONSTRUCCION DE UNIDADES SANITARIAS DEL MUNICIPIO DE CHISCAS BOYACA"/>
    <n v="2921650541"/>
    <s v="2022-54"/>
    <d v="2022-12-12T00:00:00"/>
  </r>
  <r>
    <x v="5"/>
    <x v="41"/>
    <x v="0"/>
    <s v="CONSTRUCCION DE UNIDADES SANITARIAS RURALES PARA EL MUNICIPIO DE CHIVATA BOYACA"/>
    <n v="1294446252"/>
    <s v="2024-18"/>
    <d v="2024-06-28T00:00:00"/>
  </r>
  <r>
    <x v="5"/>
    <x v="42"/>
    <x v="0"/>
    <s v="CONSTRUCCION DE UNIDADES SAITARIAS RURALES PARA EL MUNICIPIO DE CHIVOR, BOYACÁ"/>
    <n v="1356556644"/>
    <s v="2023-21"/>
    <d v="2023-05-19T00:00:00"/>
  </r>
  <r>
    <x v="5"/>
    <x v="42"/>
    <x v="0"/>
    <s v="CONSTRUCCIÓN DE UNIDADES SANITARIAS RURALES PARA EL MUNICIPIO DE CHIVOR, BOYACA"/>
    <n v="1356556644"/>
    <s v="2024-07"/>
    <d v="2024-04-05T00:00:00"/>
  </r>
  <r>
    <x v="5"/>
    <x v="43"/>
    <x v="0"/>
    <s v="OPTIMIZACIÓN Y AMPLIACIÓN EN LA COBERTURA DEL SISTEMA DE ACUEDUCTO VEREDAL EL SALITRE, VEREDA SAN ISIDRO MUNICIPIO DE COMBITA"/>
    <n v="1240103529"/>
    <s v="2022-54"/>
    <d v="2022-12-12T00:00:00"/>
  </r>
  <r>
    <x v="5"/>
    <x v="44"/>
    <x v="0"/>
    <s v="CONSTRUCCION DE UNIDADES SANITARIAS RURALES EN EL MUNICIPIO DE EL ESPINO - BOYACA"/>
    <n v="2425747289"/>
    <s v="2022-55"/>
    <d v="2022-12-16T00:00:00"/>
  </r>
  <r>
    <x v="5"/>
    <x v="45"/>
    <x v="0"/>
    <s v="CONSTRUCCIÓN TERMINACIÓN ACUEDUCTO INTERVEREDAL No. 2 QUE COMPRENDE LAS VEREDAS DE: BANCOS DE PÁRAMO, BANCOS DE ARADA, BOJACÁ, ARADA GRANDE, GUAYABAL, ARADA CHIQUITA E HIPAQUIRA DEL MUNICIPIO DE GARAGOA."/>
    <n v="1431072638"/>
    <s v="2023-56"/>
    <d v="2023-10-24T00:00:00"/>
  </r>
  <r>
    <x v="5"/>
    <x v="46"/>
    <x v="0"/>
    <s v="CONSTRUCCION DE UNIDADES SANITARIAS RURALES EN EL MUNICIPIO DE GUICAN DE LA SIERRA - BOYACA"/>
    <n v="3578159899"/>
    <s v="2022-54"/>
    <d v="2022-12-12T00:00:00"/>
  </r>
  <r>
    <x v="5"/>
    <x v="46"/>
    <x v="0"/>
    <s v="CONSTRUCCION DE UNIDADES SANITARIAS RURALES EN EL MUNICIPIO DE GUICAN DE LA SIERRA - BOYACA"/>
    <n v="3194781358"/>
    <s v="2024-05"/>
    <d v="2024-03-22T00:00:00"/>
  </r>
  <r>
    <x v="5"/>
    <x v="47"/>
    <x v="0"/>
    <s v="CONSTRUCCION DE UNIDADES SANITARIAS RURALES EN EL MUNICIPIO DE IZA DEPARTAMENTO DE BOYACA."/>
    <n v="1397932487"/>
    <s v="2023-61"/>
    <d v="2023-11-17T00:00:00"/>
  </r>
  <r>
    <x v="5"/>
    <x v="48"/>
    <x v="0"/>
    <s v="OPTIMIZACIÓN Y CONSTRUCCIÓN DEL ACUEDUCTO VEREDAL DEL NORTE DEL MUNICIPIO DE MONIQUIRA-BOYACÁ"/>
    <n v="17957449659"/>
    <s v="2023-16"/>
    <d v="2023-04-21T00:00:00"/>
  </r>
  <r>
    <x v="5"/>
    <x v="49"/>
    <x v="0"/>
    <s v="CONSTRUCCION DE UNIDADES SANITARIAS RURALES PARA EL MUNICIPIO DE SABOYA - BOYACA"/>
    <n v="3191645315"/>
    <s v="2023-12"/>
    <d v="2023-03-24T00:00:00"/>
  </r>
  <r>
    <x v="5"/>
    <x v="50"/>
    <x v="0"/>
    <s v="CONSTRUCCION DE UNIDADES SANITARIAS DEL MUNICIPIO DE SANTA SOFIA-BOYACA"/>
    <n v="1888318691"/>
    <s v="2023-6"/>
    <d v="2023-02-17T00:00:00"/>
  </r>
  <r>
    <x v="5"/>
    <x v="50"/>
    <x v="0"/>
    <s v="CONSTRUCCION DE UNIDADES SANITARIAS DEL MUNICIPIO DE SANTA SOFIA-BOYACA "/>
    <n v="1723737752"/>
    <s v="2024-05"/>
    <d v="2024-03-22T00:00:00"/>
  </r>
  <r>
    <x v="5"/>
    <x v="51"/>
    <x v="1"/>
    <s v="CONSTRUCCIÓN PLAN MAESTRO DE ALCANTARILLADO CENTRO POBLADO EL MANZANO, MUNICIPIO DE SOTAQUIRA-BOYACÁ"/>
    <n v="2514975348"/>
    <s v="2023-5"/>
    <d v="2023-02-10T00:00:00"/>
  </r>
  <r>
    <x v="5"/>
    <x v="52"/>
    <x v="1"/>
    <s v="PLAN MAESTRO PARA LA CONSTRUCCION DEL ACUEDUCTO DEL MUNICIPIO DE TIBASOSA BOYACA FASE I ETAPAS 1, 2 Y 3"/>
    <n v="39220181928"/>
    <s v="2023-68"/>
    <d v="2023-12-28T00:00:00"/>
  </r>
  <r>
    <x v="5"/>
    <x v="53"/>
    <x v="0"/>
    <s v="CONSTRUCCION DE UNIDADES SANITARIAS RURALES EN EL MUNICIPIO DE TOTA - BOYACA"/>
    <n v="2498267375"/>
    <s v="2024-18"/>
    <d v="2024-06-28T00:00:00"/>
  </r>
  <r>
    <x v="5"/>
    <x v="54"/>
    <x v="0"/>
    <s v="CONSTRUCCIÓN MODULO 5 PLANTA DE TRATAMIENTO DE AGUAS RESIDUALES EN LA CIUDAD DE TUNJA"/>
    <n v="29378306969"/>
    <s v="2023-36"/>
    <d v="2023-07-14T00:00:00"/>
  </r>
  <r>
    <x v="6"/>
    <x v="55"/>
    <x v="0"/>
    <s v="CONSTRUCCIÓN DE UNIDADES SANITARIAS PARA VIVIENDA RURAL MUNICIPIO DE MARQUETALIA"/>
    <n v="7359350436"/>
    <s v="2023-15"/>
    <d v="2023-04-14T00:00:00"/>
  </r>
  <r>
    <x v="6"/>
    <x v="56"/>
    <x v="0"/>
    <s v="ESTUDIOS Y DISEÑOS CONSTRUCCIÓN DE ACUEDUCTO MULTIVEREDAL AGUA DULCE (SUPÍA Y RIOSUCIO)."/>
    <n v="1410703508"/>
    <s v="2023-55"/>
    <d v="2023-10-20T00:00:00"/>
  </r>
  <r>
    <x v="7"/>
    <x v="57"/>
    <x v="0"/>
    <s v="CONSTRUCCION NUEVA LINEA DE CONDUCCION DEL ACUEDUCTO CARAÑO-PTAP EL DIVISO MUNICIPIO DE FLORENCIA "/>
    <n v="72803458080"/>
    <s v="2023-59"/>
    <d v="2023-11-10T00:00:00"/>
  </r>
  <r>
    <x v="8"/>
    <x v="58"/>
    <x v="0"/>
    <s v="CONSTRUCCION UNIDADES SANITARIAS DEL MUNICIPIO DE PAZ DE ARIPORO DEPARTAMENTO DE CASANARE"/>
    <n v="5052364095"/>
    <s v="2023-10"/>
    <d v="2023-03-10T00:00:00"/>
  </r>
  <r>
    <x v="8"/>
    <x v="58"/>
    <x v="0"/>
    <s v="CONSTRUCCIÓN DE SISTEMAS DIFERENCIALES DE ABASTECIMIENTO DE AGUA POTABLE Y SANEAMIENTO BASICO PARA LAS COMUNIDADES INDÍGENAS DE TOPOCHALES, GUAFIYAL Y EL MEREY DEL RESGUARDO INDIGENA CAÑO MOCHUELO, MUNICIPIO DE PAZ DE ARIPORO, CASANARE"/>
    <n v="6445448148"/>
    <s v="2023-67"/>
    <d v="2023-12-22T00:00:00"/>
  </r>
  <r>
    <x v="8"/>
    <x v="59"/>
    <x v="0"/>
    <s v="CONSTRUCCIÓN DE LA LÍNEA DE CONDUCCIÓN DE 36&quot; DESDE EL PUENTE DE LA CABUYA HASTA LA CALLE 5 DEL MUNICIPIO DE YOPAL , DEPARTAMENTO DE CASANARE"/>
    <n v="17739664179"/>
    <s v="2022-55"/>
    <d v="2022-12-16T00:00:00"/>
  </r>
  <r>
    <x v="9"/>
    <x v="60"/>
    <x v="0"/>
    <s v="CONSTRUCCION DE UNIDADES SANITARIAS RURALES PARA EL MUNICIPIO DE ARGELIA, CAUCA."/>
    <n v="3329059593"/>
    <s v="2024-09"/>
    <d v="2024-04-26T00:00:00"/>
  </r>
  <r>
    <x v="9"/>
    <x v="61"/>
    <x v="0"/>
    <s v="CONSULTORÍA PARA REALIZAR LOS ESTUDIOS Y DISEÑOS PARA EL PLAN DE CIERRE, CLAUSURA Y POST CLAUSURA DEL BOTADERO A CIELO ABIERTO EL OLÍMPICO DEL MUNICIPIO DE GUAPI, DEPARTAMENTO DEL CAUCA"/>
    <n v="704951954"/>
    <s v="2023-49"/>
    <d v="2023-09-15T00:00:00"/>
  </r>
  <r>
    <x v="9"/>
    <x v="62"/>
    <x v="0"/>
    <s v="CONSTRUCCIÓN UNIDADES SANITARIAS CON SANEAMIENTO BASICO PARA VIVIENDA RURAL DISPERSA EN LOPEZ"/>
    <n v="5897822442"/>
    <s v="2024-18"/>
    <d v="2024-06-28T00:00:00"/>
  </r>
  <r>
    <x v="9"/>
    <x v="63"/>
    <x v="0"/>
    <s v="CONSTRUCCIÓN ETAPA II LINEA DE CONDUCCIÓN RÍO PALACE Y PLANTA DE TRATAMIENTO DE AGUA POTABLE PALACE, MUNICIPIO DE POPAYÁN"/>
    <n v="66778372302"/>
    <s v="2022-58"/>
    <d v="2022-12-29T00:00:00"/>
  </r>
  <r>
    <x v="9"/>
    <x v="63"/>
    <x v="0"/>
    <s v="OPTIMIZACIÓN DE REDES DE ACUEDUCTO Y SECTORIZACIÓN HIDRÁULICA ZONA NORTE DESDE EL TANQUE DE REGULACIÓN SENA, MUNICIPIO DE POPAYÁN"/>
    <n v="13357940398"/>
    <s v="2023-15"/>
    <d v="2023-04-14T00:00:00"/>
  </r>
  <r>
    <x v="9"/>
    <x v="64"/>
    <x v="1"/>
    <s v="CONSTRUCCIÓN SISTEMAS DE TRATAMIENTO DE AGUA POTABLE Y CONSTRUCCIÓN DE SOLUCIONES INDIVIDUALES DE SANEAMIENTO PARA LA VEREDA LA CHAPA, FASE l, DEL MUNICIPIO DE SANTANDER DE QUILICHAO, DEPARTAMENTO DEL CAUCA."/>
    <n v="1811654224"/>
    <s v="2023-49"/>
    <d v="2023-09-15T00:00:00"/>
  </r>
  <r>
    <x v="9"/>
    <x v="64"/>
    <x v="0"/>
    <s v="CONSTRUCCIÓN SISTEMAS DE TRATAMIENTO DE AGUA POTABLE Y CONSTRUCCIÓN DE SOLUCIONES INDIVIDUALES DE SANEAMIENTO PARA LA VEREDA LA CHAPA, FASE l, DEL MUNICIPIO DE SANTANDER DE QUILICHAO, DEPARTAMENTO DEL CAUCA."/>
    <n v="1811654224"/>
    <s v="2023-58"/>
    <d v="2023-11-03T00:00:00"/>
  </r>
  <r>
    <x v="9"/>
    <x v="65"/>
    <x v="0"/>
    <s v="CONSTRUCCIÓN DE CIEN (100) UNIDADES SANITARIAS PARA VIVIENDA RURAL DISPERSA EN EL RESGUARDO INDÍGENA POLINDARA, MUNICIPIO DE TOTORÓ, DEPARTAMENTO DEL CAUCA"/>
    <n v="2440751279"/>
    <s v="2023-24"/>
    <d v="2023-06-02T00:00:00"/>
  </r>
  <r>
    <x v="10"/>
    <x v="66"/>
    <x v="0"/>
    <s v="OPTIMIZACIÓN DE LA RED DE DISTRIBUCIÓN DE AGUA POTABLE DEL CASCO URBANO DEL MUNICIPIO DE EL COPEY FASE 1, MUNICIPIO DE EL COPEY-CESAR"/>
    <n v="12462922412"/>
    <s v="2023-15"/>
    <d v="2023-04-14T00:00:00"/>
  </r>
  <r>
    <x v="11"/>
    <x v="67"/>
    <x v="0"/>
    <s v="ELABORACIÓN DEL PLAN MAESTRO DE ACUEDUCTO Y ALCANTARILLADO DE QUIBDÓ, DEPARTAMENTO DE CHOCÓ, CON UN ENFOQUE DE TRANSFORMACIÓN SOCIOCULTURAL, QUE RECONOZCA LA RELACIÓN “AGUA, SOCIEDAD Y TERRITORIO” CON CRITERIOS DE SOSTENIBILIDAD AMBIENTAL Y ECONÓMICA."/>
    <n v="29933674932"/>
    <s v="2024-27"/>
    <d v="2024-08-23T00:00:00"/>
  </r>
  <r>
    <x v="12"/>
    <x v="68"/>
    <x v="0"/>
    <s v="CONSULTORÍA PARA LA OPTIMIZACIÓN DEL SISTEMA DE ACUEDUCTO DE PIE DE PATO CABECERA MUNICIPAL DEL ALTO BAUDÓ CHOCÓ"/>
    <n v="794398942"/>
    <s v="2023-13"/>
    <d v="2023-03-31T00:00:00"/>
  </r>
  <r>
    <x v="12"/>
    <x v="69"/>
    <x v="0"/>
    <s v="CONSTRUCCIÓN DE 2 SISTEMAS DIFERENCIALES DE ABASTECIMIENTO DE AGUA PARA LAS COMUNIDADES DE AGUASAL Y CONONDO DEL RESGUARDO INDÍGENA DEL ALTO ANDAGUEDA ZONA RURAL DEL MUNICIPIO DE BAGADO CHOCÓ"/>
    <n v="3527098095.27"/>
    <s v="2023-66"/>
    <d v="2023-12-19T00:00:00"/>
  </r>
  <r>
    <x v="12"/>
    <x v="70"/>
    <x v="0"/>
    <s v="ESTUDIOS Y DISEÑOS PARA LA OPTIMIZACIÓN Y AMPLIACIÓN DEL SISTEMA DE ALCANTARILLADO DEL MUNICIPIO DE JURADÓ, DEPARTAMENTO DE CHOCÓ"/>
    <n v="508330367"/>
    <s v="2022-46"/>
    <d v="2022-11-04T00:00:00"/>
  </r>
  <r>
    <x v="12"/>
    <x v="71"/>
    <x v="0"/>
    <s v="CONSTRUCCIÓN DE SISTEMAS DE ABASTECIMIENTO DE AGUA POTABLE MEDIANTE EL APROVECHAMIENTO DE LAS AGUAS LLUVIAS (SCALL) EN 11 COMUNIDADES (ANTUMIADÓ, CHAGARAMIA, AGUACATE, PARRUGUERA, MUMBU, MINDO, PLAYON, TOLDAS, CUMA, LANA Y VILLACLARET) DEL MUNICIPIO DE LLORÓ DEPARTAMENTO DEL CHOCÓ. "/>
    <n v="9913754446"/>
    <s v="2023-15"/>
    <d v="2023-04-14T00:00:00"/>
  </r>
  <r>
    <x v="12"/>
    <x v="72"/>
    <x v="0"/>
    <s v="CONSTRUCCIÓN SISTEMA DE ALCANTARILLADO SANITARIO Y PTAR EN PUERTO MELUK, MUNICIPIO DE MEDIO BAUDÓ, DEPARTAMENTO DEL CHOCÓ"/>
    <n v="17699156363"/>
    <s v="2023-10"/>
    <d v="2023-03-10T00:00:00"/>
  </r>
  <r>
    <x v="12"/>
    <x v="73"/>
    <x v="0"/>
    <s v="OPTIMIZACIÓN DEL SISTEMA DE ACUEDUCTO, CONSTRUCCIÓN DE LA PLANTA DE TRATAMIENTO DE AGUA POTABLE CONSTRUCCIÓN DEL SISTEMA DE ALCANTARILLADO, CONSTRUCCIÓN DE LA FASE I DE LA PLANTA DE TRATAMIENTO DE AGUAS RESIDUALES EN EL CORREGIMIENTO DE VILLA CONTO MUNICIPIO DE RIO QUITO - CHOCÓ"/>
    <n v="22039736233"/>
    <s v="2023-16"/>
    <d v="2023-04-21T00:00:00"/>
  </r>
  <r>
    <x v="12"/>
    <x v="74"/>
    <x v="0"/>
    <s v="CONSTRUCCIÓN DE SISTEMA DE ABASTECIMIENTO DE AGUA POTABLE MEDIANTE EL APROVECHAMIENTO DE LAS AGUAS LLUVIAS (SCALL) EN LA COMUNIDAD INDIGENA DE COPE CAMPO ALEGRE, MUNICIPIO DE SAN JOSÉ DEL PALMAR – CHOCÓ"/>
    <n v="1060020467"/>
    <s v="2023-43"/>
    <d v="2023-08-25T00:00:00"/>
  </r>
  <r>
    <x v="12"/>
    <x v="75"/>
    <x v="0"/>
    <s v="CONSTRUCCION DE OBRAS COMPLEMENTARIAS PARA LA OPTIMIZACION DEL SISTEMA DE ACUEDUCTO Y ALCANTARILLADO DEL AREA URBANA DEL MUNICIPIO DE SIPI DEPARTAMENTO DEL CHOCO"/>
    <n v="27983476432"/>
    <s v="2023-16"/>
    <d v="2023-04-21T00:00:00"/>
  </r>
  <r>
    <x v="12"/>
    <x v="76"/>
    <x v="0"/>
    <s v="OPTIMIZACIÓN DE LOS SISTEMA DE ACUEDUCTO Y ALCANTARILLADO DEL CENTRO POBLADO DE RASPADURA EN EL MUNICIPIO DE UNIÓN PANAMERICANA – CHOCO"/>
    <n v="12042459609"/>
    <s v="2023-6"/>
    <d v="2023-02-17T00:00:00"/>
  </r>
  <r>
    <x v="13"/>
    <x v="77"/>
    <x v="0"/>
    <s v="CONSTRUCCION DE LA ETAPA 1- UNIDADES SANITARIAS PARA VIVIENDA RURAL DISPERSA EN LOS MUNICIPIOS DE VALENCIA, TIERRALTA, MONTELIBANO, PUERTO LIBERTADOR, SAN JOSE DE URE DEL DEPARTAMENTO DEL CORDOBA"/>
    <n v="16610139912"/>
    <s v="2024-09"/>
    <d v="2024-04-26T00:00:00"/>
  </r>
  <r>
    <x v="13"/>
    <x v="78"/>
    <x v="0"/>
    <s v="EXTENSIÓN DE REDES DE ACUEDUCTO Y ALCANTARILLADO SANITARIO DE LA ZONA URBANA DEL MUNICIPIO DE SAN ANDRÉS DE SOTAVENTO-DEPARTAMENTO DE CÓRDOBA"/>
    <n v="6041586710"/>
    <s v="2024-29"/>
    <d v="2024-09-19T00:00:00"/>
  </r>
  <r>
    <x v="14"/>
    <x v="79"/>
    <x v="0"/>
    <s v="CONSTRUCCIÓN DEL PLAN MAESTRO DE ALCANTARILLADO EN EL CORREGIMIENTO DE BERASTEGUI DEL MUNICIPIO DE CIÉNAGA DE ORO, DEPARTAMENTO DE CÓRDOBA"/>
    <n v="17153413649"/>
    <s v="2023-57"/>
    <d v="2023-10-27T00:00:00"/>
  </r>
  <r>
    <x v="14"/>
    <x v="80"/>
    <x v="0"/>
    <s v="CONSTRUCCION DE LA ETAPA 1- UNIDADES SANITARIAS PARA VIVIENDA RURAL DISPERSA EN LOS MUNICIPIOS DE VALENCIA, TIERRALTA, MONTELIBANO, PUERTO LIBERTADOR, SAN JOSE DE URE DEL DEPARTAMENTO DEL CORDOBA"/>
    <n v="13190438837"/>
    <s v="2022-58"/>
    <d v="2022-12-29T00:00:00"/>
  </r>
  <r>
    <x v="14"/>
    <x v="81"/>
    <x v="1"/>
    <s v="CONSTRUCCIÓN DEL ACUEDUCTO INTERVEREDAL RURAL DEL MUNICIPIO DE MOÑITOS EN EL CORREDOR VOLUNTAD -LA RISA"/>
    <n v="14849701014"/>
    <s v="2023-6"/>
    <d v="2023-02-17T00:00:00"/>
  </r>
  <r>
    <x v="14"/>
    <x v="82"/>
    <x v="0"/>
    <s v="CONSTRUCCIÓN DE 261 UNIDADES SANITARIAS DISPERSAS EN ZONAS RURAL DEL MUNICIPIO DE TUCHIN, DEPARTAMENTO DE CÓRDOBA"/>
    <n v="6599273963"/>
    <s v="2023-33"/>
    <d v="2023-06-23T00:00:00"/>
  </r>
  <r>
    <x v="14"/>
    <x v="83"/>
    <x v="0"/>
    <s v="OPTIMIZACION DE REDES DE ALCANTARILLADO SANITARIO DEL MUNICIPIO DE VALENCIA DEPARTMENTO DE CORDOBA "/>
    <n v="20332145026"/>
    <s v="2023-10"/>
    <d v="2023-03-10T00:00:00"/>
  </r>
  <r>
    <x v="15"/>
    <x v="84"/>
    <x v="0"/>
    <s v="PLAN MAESTRO DE ALCANTARILLADO DEL CASCO URBANO DEL MUNICIPIO DE CHIPAQUE: OPTIMIZACIÓN DE LOS SISTEMAS DE ALCANTARILLADO SANITARIO Y PLUVIAL"/>
    <n v="19004963814"/>
    <s v="2023-12"/>
    <d v="2023-03-24T00:00:00"/>
  </r>
  <r>
    <x v="15"/>
    <x v="85"/>
    <x v="0"/>
    <s v="CONSTRUCCIÓN DE TANQUE DE ALMACENAMIENTO DEL ACUEDUCTO SAN JOIS DEL MUNICIPIO DE GUASCA-CUNDINAMARCA."/>
    <n v="1044418327"/>
    <s v="2023-62"/>
    <d v="2023-11-28T00:00:00"/>
  </r>
  <r>
    <x v="15"/>
    <x v="86"/>
    <x v="0"/>
    <s v="CONSTRUCCIÓN Y AMPLIACIÓN DE LA RED DE ACUEDUCTO DE LAS VEREDAS LA TETILLA, LA CARRERA, MANUEL SUR Y MANUEL NORTE DEL MUNICIPIO DE RICAURTE - CUNDINAMARCA"/>
    <n v="10915597748"/>
    <s v="2022-55"/>
    <d v="2022-12-16T00:00:00"/>
  </r>
  <r>
    <x v="15"/>
    <x v="87"/>
    <x v="0"/>
    <s v="AJUSTE A LOS ESTUDIOS Y DISEÑOS DEL PLAN MAESTRO PARA LA CONSTRUCCIÓN DEL ALCANTARILLADO SANITARIO Y PLUVIAL DEL MUNICIPIO DE SUTATAUSA"/>
    <n v="8469916045"/>
    <s v="2023-9"/>
    <d v="2023-03-03T00:00:00"/>
  </r>
  <r>
    <x v="16"/>
    <x v="88"/>
    <x v="0"/>
    <s v="CONSTRUCCIÓN DE UNA ESTACIÓN DE CLASIFICACIÓN Y APROVECHAMIENTO (ECA), UNA PLANTA DE TRATAMIENTO DE RESIDUOS SÓLIDOS ORGÁNICOS Y FORTALECIMIENTO DE LAS ACTIVIDADES DE APROVECHAMIENTO Y TRATAMIENTO EN EL MARCO DEL SERVICIO PÚBLICO DE ASEO, EN EL MUNICIPIO DE INÍRIDA - GUAINÍA"/>
    <n v="15864066184"/>
    <s v="2024-17"/>
    <d v="2024-06-07T00:00:00"/>
  </r>
  <r>
    <x v="16"/>
    <x v="88"/>
    <x v="0"/>
    <s v="CONSTRUCCIÓN DEL ACUEDUCTO RURAL PARA LA COMUNIDAD DE CHORROBOCON JURISDICCIÓN DEL MUNICIPIO DE INIRIDA EN EL DEPARTAMENTO DE GUAINIA."/>
    <n v="7844663022"/>
    <s v="2024-23"/>
    <d v="2024-08-02T00:00:00"/>
  </r>
  <r>
    <x v="17"/>
    <x v="89"/>
    <x v="1"/>
    <s v="CONSTRUCCIÓN ACUEDUCTO VEREDA GUACAMAYAS, MUNICIPIO DE SAN JOSÉ DEL GUAVIARE, DEPARTAMENTO DEL GUAVIARE"/>
    <n v="2155561610"/>
    <s v="2023-50"/>
    <d v="2023-09-20T00:00:00"/>
  </r>
  <r>
    <x v="17"/>
    <x v="89"/>
    <x v="0"/>
    <s v="CONSTRUCCIÓN ACUEDUCTO VEREDA GUACAMAYAS, MUNICIPIO DE SAN JOSÉ DEL GUAVIARE, DEPARTAMENTO DEL GUAVIARE"/>
    <n v="2155561610"/>
    <s v="2023-58"/>
    <d v="2023-11-03T00:00:00"/>
  </r>
  <r>
    <x v="18"/>
    <x v="90"/>
    <x v="0"/>
    <s v="CONSTRUCCIÓN DEL ALCANTARILLADO SANITARIO Y PLUVIAL DEL BARRIO LOS ANDAQUÍES, COMUNA 1 DE LA CIUDAD DE NEIVA"/>
    <n v="4669278563"/>
    <s v="2022-48"/>
    <d v="2022-11-18T00:00:00"/>
  </r>
  <r>
    <x v="18"/>
    <x v="90"/>
    <x v="0"/>
    <s v="CONSTRUCCIÓN DEL ALCANTARILLADO SANITARIO Y PLUVIAL DEL BARRIO RODRIGO LARA, COMUNA 1 DE LA CIUDAD DE NEIVA"/>
    <n v="5786925826"/>
    <s v="2022-56"/>
    <d v="2022-12-22T00:00:00"/>
  </r>
  <r>
    <x v="18"/>
    <x v="91"/>
    <x v="0"/>
    <s v="CONSTRUCCIÓN DE COLECTORES DEL SISTEMA DE ALCANTARILLADO PLUVIAL DEL SECTOR ALDEA DE LA LIBERTAD Y BAJO SOLARTE MUNICIPIO DE PITALITO."/>
    <n v="13359429426"/>
    <s v="2023-52"/>
    <d v="2023-09-28T00:00:00"/>
  </r>
  <r>
    <x v="18"/>
    <x v="92"/>
    <x v="0"/>
    <s v="MEJORAMIENTO DE LA GESTION INTEGRAL DE RESIDUOS SOLIDOS MEDIANTE LA ADQUISICION DE UN VEHICULO RECOLECTOR COMPACTADOR DE RESIDUOS SOLIDOS CON CAPACIDAD DE 25 YDS3 PARA LA ZONA URBANA Y RURAL DEL MUNICIPIO DE SAN AGUSTIN HUILA."/>
    <n v="1052450000"/>
    <s v="2023-62"/>
    <d v="2023-11-28T00:00:00"/>
  </r>
  <r>
    <x v="19"/>
    <x v="93"/>
    <x v="0"/>
    <s v="FORMULACIÓN PLAN ESTRATÉGICO PARA LA LÍNEA DE CONDUCCIÓN METESUSTO RURAL Y URBANO BARRANCAS - HATONUEVO, DISTRACCIÓN DEL DEPARTAMENTO DE LA GUAJIRA"/>
    <n v="5393800889"/>
    <s v="2024-18"/>
    <d v="2024-06-28T00:00:00"/>
  </r>
  <r>
    <x v="19"/>
    <x v="94"/>
    <x v="1"/>
    <s v="CONSTRUCCIÓN E IMPLEMENTACION DE UN PROYECTO DE ABASTECIMIENTO DE AGUA POTABLE MEDIANTE EL ESQUEMA DE PILAS PUBLICAS EN LA COMUNIDAD DE PARAVER, ZONA RURAL DEL MUNICIPIO DE RIOHACHA, LA GUAJIRA"/>
    <n v="8261307257"/>
    <s v="2022-56"/>
    <d v="2022-12-22T00:00:00"/>
  </r>
  <r>
    <x v="19"/>
    <x v="95"/>
    <x v="0"/>
    <s v="CONSTRUCCIÓN DE UN SISTEMA DE ABASTECIMIENTO DE AGUA, MEDIANTE EL ESQUEMA DE PILAS PÚBLICAS EN FLOR DEL PARAÍSO ZONA RURAL DEL MUNICIPIO DE URIBIA-LA GUAJIRA."/>
    <n v="8021861704"/>
    <s v="2023-21"/>
    <d v="2023-05-19T00:00:00"/>
  </r>
  <r>
    <x v="19"/>
    <x v="96"/>
    <x v="0"/>
    <s v="CONSTRUCCIÓN DE UNIDADES SANITARIAS CON SANEAMIENTO BÁSICO PARA VIVIENDA RURAL DISPERSA EN EL MUNICIPIO DE VILLANUEVA – LA GUAJIRA"/>
    <n v="2489505259"/>
    <s v="2023-35"/>
    <d v="2023-07-07T00:00:00"/>
  </r>
  <r>
    <x v="19"/>
    <x v="96"/>
    <x v="0"/>
    <s v="CONSTRUCCIÓN DE UNIDADES SANITARIAS CON SANEAMIENTO BÁSICO PARA VIVIENDA RURAL DISPERSA EN EL MUNICIPIO DE VILLANUEVA – LA GUAJIRA"/>
    <n v="2371233023"/>
    <s v="2024-09"/>
    <d v="2024-04-26T00:00:00"/>
  </r>
  <r>
    <x v="20"/>
    <x v="97"/>
    <x v="0"/>
    <s v="CONSTRUCCIÓN DEL PROYECTO DE OPTIMIZACIÓN DE LAS REDES DE ACUEDUCTO DEL MUNICIPIO DE CIÉNAGA-MAGDALENA- FASE I ETAPA II"/>
    <n v="14585836413"/>
    <s v="2022-37"/>
    <d v="2022-09-02T00:00:00"/>
  </r>
  <r>
    <x v="20"/>
    <x v="98"/>
    <x v="0"/>
    <s v="CONSTRUCCION DE UNIDADES SANITARIAS CON SISTEMA DE TRATAMIENTO DE AGUAS RESIDUALES PARA EL AREA RURAL DISPERSA DEL MUNICIPIO DE EL PIÑON - MAGDALENA"/>
    <n v="6505963342"/>
    <s v="2023-66"/>
    <d v="2023-12-19T00:00:00"/>
  </r>
  <r>
    <x v="20"/>
    <x v="99"/>
    <x v="0"/>
    <s v="CONSTRUCCION DE UNIDADES SANITARIAS CON SISTEMA DE TRATAMIENTO DE AGUAS RESIDUALES PARA EL AREA RURAL DISPERSA DEL MUNICIPIO DE EL RETEN - MAGDALENA"/>
    <n v="3671144029"/>
    <s v="2023-67"/>
    <d v="2023-12-22T00:00:00"/>
  </r>
  <r>
    <x v="20"/>
    <x v="100"/>
    <x v="0"/>
    <s v="CONSTRUCCIÓN DEL SISTEMA DE ALCANTARILLADO SANITARIO EN EL CORREGIMIENTO DE BAHIA HONDA DEL MUNICIPIO DE PEDRAZA DEPARTAMENTO DEL MAGDALENA"/>
    <n v="10458327565"/>
    <s v="2023-10"/>
    <d v="2023-03-10T00:00:00"/>
  </r>
  <r>
    <x v="20"/>
    <x v="101"/>
    <x v="0"/>
    <s v="OPTIMIZACION DE REDES DE ACUEDUCTO EN VARIOS TRAMOS DE LA CABECERA MUNICIPAL DE REMOLINO MAGDALENA"/>
    <n v="8982366080"/>
    <s v="2023-11"/>
    <d v="2023-03-17T00:00:00"/>
  </r>
  <r>
    <x v="20"/>
    <x v="102"/>
    <x v="0"/>
    <s v="FORMULACIÓN DEL PLAN MAESTRO DE ACUEDUCTO Y ALCANTARILLADO DEL MUNICIPIO DE SANTA ANA EN EL DEPARTAMENTO DEL MAGDALENA  "/>
    <n v="1858594471"/>
    <s v="2023-18"/>
    <d v="2023-04-28T00:00:00"/>
  </r>
  <r>
    <x v="20"/>
    <x v="103"/>
    <x v="0"/>
    <s v="CONSTRUCCIÓN DE 130 SISTEMAS SÉPTICOS INTEGRADOS PARA LAS FAMILIAS DE LA VEREDA SAN ANTONIO DEL MUNICIPIO DE SITIONUEVO, DEPARTAMENTO DE MAGDALENA"/>
    <n v="4006598496"/>
    <s v="2023-67"/>
    <d v="2023-12-22T00:00:00"/>
  </r>
  <r>
    <x v="21"/>
    <x v="104"/>
    <x v="0"/>
    <s v="CONSTRUCCIÓN TRONCAL SANTA MÓNICA FASE I MUNICIPIO DE PASTO "/>
    <n v="18726157162"/>
    <s v="2022-34"/>
    <d v="2022-08-12T00:00:00"/>
  </r>
  <r>
    <x v="21"/>
    <x v="104"/>
    <x v="0"/>
    <s v="CONSTRUCCIÓN TRONCAL SANTA MÓNICA FASE II MUNICIPIO DE PASTO"/>
    <n v="15383999703"/>
    <s v="2022-58"/>
    <d v="2022-12-29T00:00:00"/>
  </r>
  <r>
    <x v="21"/>
    <x v="104"/>
    <x v="0"/>
    <s v="MEJORAMIENTO DE REDES DE ACUEDUCTO Y ALCANTARILLADO FASE I EN EL CASCO URBANO DEL MUNICIPIO DE PASTO – DEPARTAMENTO DE NARIÑO"/>
    <n v="6040146162"/>
    <s v="2023-7"/>
    <d v="2023-02-24T00:00:00"/>
  </r>
  <r>
    <x v="21"/>
    <x v="86"/>
    <x v="0"/>
    <s v="CONSTRUCCION DE UNIDADES SANITARIAS CON SISTEMA DE TRATAMIENTO DE AGUAS RESIDUALES EN EL RESGUARDO INDIGENA CUCHILLA PALMAR DEL MUNICIPIO DE RICAURTE – NARIÑO."/>
    <n v="2582813861"/>
    <s v="2024-15"/>
    <d v="2024-05-31T00:00:00"/>
  </r>
  <r>
    <x v="21"/>
    <x v="105"/>
    <x v="0"/>
    <s v="OPTIMIZACIÓN DEL SISTEMA DE ACUEDUCTO DEL MUNICIPIO DE SAMANIEGO EN EL DEPARTAMENTO DE NARIÑO."/>
    <n v="20877953356"/>
    <s v="2023-47"/>
    <d v="2023-09-08T00:00:00"/>
  </r>
  <r>
    <x v="21"/>
    <x v="106"/>
    <x v="0"/>
    <s v="OBRAS DE OPTIMIZACIÓN Y AMPLIACIÓN DEL SISTEMA DE ACUEDUCTO DEL DISTRITO ESPECIAL DE TUMACO, OPTIMIZACIÓN Y AMPLIACIÓN PLANTA DE TRATAMIENTO DE AGUA POTABLE Y SISTEMA SCADA FASE III, ETAPA II"/>
    <n v="49979666428"/>
    <s v="2023-2"/>
    <d v="2023-01-26T00:00:00"/>
  </r>
  <r>
    <x v="21"/>
    <x v="106"/>
    <x v="0"/>
    <s v="OBRAS DE OPTIMIZACIÓN Y AMPLIACIÓN DEL SISTEMA DE ACUEDUCTO DEL DISTRITO ESPECIAL DE TUMACO, DEPARTAMENTO DE NARIÑO, COLOMBIA - FASE V ETAPA IV-TANQUE CALDAS"/>
    <n v="8759411719"/>
    <s v="2023-43"/>
    <d v="2023-08-25T00:00:00"/>
  </r>
  <r>
    <x v="21"/>
    <x v="106"/>
    <x v="0"/>
    <s v="OBRAS DE OPTIMIZACIÓN Y AMPLLIACIÓN DEL SISTEMA DE ACUEDUCTO DEL DISTRITO ESPECIAL DE TUMACO, OPTIMIZACIÓN Y AMPLIACIÓN PLANTA DE TRATAMIENTO DE AGUA POTABLE Y SISTEMA SCADA FASE III, ETAPA II."/>
    <n v="49979666428"/>
    <s v="2023-49"/>
    <d v="2023-09-15T00:00:00"/>
  </r>
  <r>
    <x v="21"/>
    <x v="106"/>
    <x v="0"/>
    <s v="OBRAS DE OPTIMIZACIÓN Y AMPLIACIÓN DEL SISTEMA DE ACUEDUCTO DEL DISTRITO ESPECIAL DE TUMACO, FASE IV ETAPA I, COMPONENTES PARA EL ABASTECIMIENTO A LA ISLA MORRO, DEPARTAMENTO DE NARIÑO"/>
    <n v="35324767680"/>
    <s v="2023-52"/>
    <d v="2023-09-28T00:00:00"/>
  </r>
  <r>
    <x v="21"/>
    <x v="106"/>
    <x v="0"/>
    <s v="OBRAS DE OPTIMIZACIÓN Y AMPLIACIÓN DEL SISTEMA DE ACUEDUCTO DEL DISTRITO ESPECIAL DE TUMACO, DEPARTAMENTO DE NARIÑO, COLOMBIA - FASE V ETAPA III - GPD ISLA TUMACO"/>
    <n v="10076414239"/>
    <s v="2024-29"/>
    <d v="2024-09-19T00:00:00"/>
  </r>
  <r>
    <x v="21"/>
    <x v="107"/>
    <x v="0"/>
    <s v="CONSTRUCCIÓN DE CIEN (100) UNIDADES SANITARIAS PARA VIVIENDA RURAL DISPERSA EN EL RESGUARDO INDÍGENA SANTA ROSITA Y PEÑA LA ALEGRÍA, MUNICIPIO DE TUMACO, DEPARTAMENTO DE NARIÑO"/>
    <n v="5197993410"/>
    <s v="2023-66"/>
    <d v="2023-12-19T00:00:00"/>
  </r>
  <r>
    <x v="21"/>
    <x v="108"/>
    <x v="0"/>
    <s v="OPTIMIZACIÓN DEL SISTEMA DE ALCANTARILLADO SANITARIO Y AGUAS LLUVIAS EN LA CARRERA 15A SECTOR BARRIO LAS MERCEDES, MUNICIPIO DE TÚQUERRES, DEPARTAMENTO DE NARIÑO."/>
    <n v="1693277999"/>
    <s v="2023-56"/>
    <d v="2023-10-24T00:00:00"/>
  </r>
  <r>
    <x v="21"/>
    <x v="109"/>
    <x v="0"/>
    <s v="OPTIMIZACIÓN DEL ACUEDUCTO DEL CASCO URBANO DEL MUNICIPIO DE YACUANQUER"/>
    <n v="4664333816"/>
    <s v="2024-08"/>
    <d v="2024-04-17T00:00:00"/>
  </r>
  <r>
    <x v="22"/>
    <x v="110"/>
    <x v="0"/>
    <s v="ESTUDIOS Y DISEÑOS PARA EL SUMINISTRO DE AGUA POTABLE EN ASENTAMIENTOS URBANOS (PROGRAMA AGUA AL BARRIO) EN EL MUNICIPIO DE SAN JOSÉ DE CÚCUTA, NORTE DE SANTANDER"/>
    <n v="968705364"/>
    <s v="2022-43"/>
    <d v="2022-10-14T00:00:00"/>
  </r>
  <r>
    <x v="22"/>
    <x v="110"/>
    <x v="0"/>
    <s v="CONSULTORIA PARA EL PLAN MAESTRO URBANO DE ALCANTARILLADO PLUVIAL, Y ESTUDIOS Y DISEÑOS PRIMERA FASE EN EL MUNICIPIO DE SAN JOSE DE CUCUTA, DEPARTAMENTO DE NORTE DE SANTANDER"/>
    <n v="5497817330"/>
    <s v="2023-36"/>
    <d v="2023-07-14T00:00:00"/>
  </r>
  <r>
    <x v="22"/>
    <x v="111"/>
    <x v="1"/>
    <s v="CONSTRUCCIÓN DE LOS CRUCRS ESPECIALES DE EMPALME DE LA RED DE ALCANTARILLADO SOBRE LA AVENIDA FRANCISCO FERNÁNDEZ DE CONTRERAS EN EL MUNICIPIO DE OCAÑA-NORTE DE SANTANDER"/>
    <n v="9030547160"/>
    <s v="2023-13"/>
    <d v="2023-03-31T00:00:00"/>
  </r>
  <r>
    <x v="23"/>
    <x v="112"/>
    <x v="0"/>
    <s v="CONSTRUCCION DEL NUEVO SISTEMA DE ACUEDUCTO PARA LA ZONA URBANA DEL MUNICIPIO DE SANTIAGO-DEPARTAMENTO DE PUTUMAYO"/>
    <n v="8021001359"/>
    <s v="2023-45"/>
    <d v="2023-09-01T00:00:00"/>
  </r>
  <r>
    <x v="24"/>
    <x v="113"/>
    <x v="0"/>
    <s v="MEJORAMIENTO DE LA PRESTACIÓN DEL SERVICIO DE ASEO EN LOS COMPONENTES DE RECOLECCIÓN Y TRANSPORTE DE RESIDUOS ORDINARIO, ACORDE A LOS REQUISITOS NORMATIVOS, AMBIENTALES Y TÉCNICOS APLICABLES, EN EL ÁREA URBANA Y RURAL DEL MUNICIPIO DE QUINCHÍA DEPARTAMENTO DE RISARALDA."/>
    <n v="1062447470"/>
    <s v="2023-52"/>
    <d v="2023-09-28T00:00:00"/>
  </r>
  <r>
    <x v="24"/>
    <x v="114"/>
    <x v="1"/>
    <s v="CONSTRUCCION DEL ACUEDUCTO DE COMUNITARIO PARA LA VEREDA COLMENAS DEL MUNICIPIO DE SANTA ROSA DE CABAL, RISARALDA      "/>
    <n v="1951154320"/>
    <s v="2023-11"/>
    <d v="2023-03-17T00:00:00"/>
  </r>
  <r>
    <x v="25"/>
    <x v="115"/>
    <x v="0"/>
    <s v="CONSTRUCCIÓN DE LA OPTIMIZACION DE LA PLANTA DE AGUA POTABLE “PTAP” Y DE LA PLANTA DE TRATAMIENTO DE AGUA RESIDUAL PTAR DEL MUNICIPIO DE ALBANIA, SANTANDER"/>
    <n v="6736053319"/>
    <s v="2022-50"/>
    <d v="2022-11-28T00:00:00"/>
  </r>
  <r>
    <x v="25"/>
    <x v="116"/>
    <x v="0"/>
    <s v="ESTUDIOS, DISEÑOS Y VIABILIDAD PARA LA CONSTRUCCIÓN DEL SISTEMA DE ABASTECIMIENTO DE LOS ACUEDUCTOS DE LOS MUNICIPIOS DE BARICHARA Y VILLANUEVA"/>
    <n v="37951059111"/>
    <s v="2022-50"/>
    <d v="2022-11-28T00:00:00"/>
  </r>
  <r>
    <x v="25"/>
    <x v="117"/>
    <x v="0"/>
    <s v="OPTIMIZACIÓN Y CONSTRUCCIÓN DE LOS SISTEMAS DE SEDIMENTACIÓN, RETIRO Y PROCESO DE TRATAMIENTO DE LODOS PARA LA PLANTA DE TRATAMIENTO DE AGUA POTABLE DEL ACUEDUCTO URBANO DEL MUNICIPIO DE BARRANCABERMEJA"/>
    <n v="33238923442"/>
    <s v="2022-58"/>
    <d v="2022-12-29T00:00:00"/>
  </r>
  <r>
    <x v="25"/>
    <x v="118"/>
    <x v="1"/>
    <s v="CONSTRUCCION DE LA LINEA DE IMPULSION, COLECTOR DE ALCANTARILLADO SANITARIO Y OPTIMIZACION DE LA RED DE ALCANTARILLADO DE LA CARRERA 26, PARA EL SECTOR SUR DEL MUNICIPIO DE GIRÓN - DEPARTAMENTO DE SANTANDER, VIA ZAPATOCA (BAHONDO – LLANADAS)."/>
    <n v="21928823110"/>
    <s v="2023-53"/>
    <d v="2023-10-06T00:00:00"/>
  </r>
  <r>
    <x v="25"/>
    <x v="119"/>
    <x v="0"/>
    <s v="CONSTRUCCIÓN DEL PLAN MAESTRO DE ACUEDUCTO PARA EL CASCO URBANO DEL MUNICIPIO DE MOGOTES -SANTANDER"/>
    <n v="2850639638"/>
    <s v="2023-19"/>
    <d v="2023-05-05T00:00:00"/>
  </r>
  <r>
    <x v="25"/>
    <x v="120"/>
    <x v="0"/>
    <s v="CONSTRUCCION OPTIMIZACION ALCANTARILLADO COMBINADO Y PLUVIAL BARRIO SAN CRISTOBAL ENTRE CRAS 16 Y 19 CON CALLES 3A Y 5D MUNICIPIO DE PIEDECUESTA (SANTANDER)."/>
    <n v="4839514274"/>
    <s v="2022-55"/>
    <d v="2022-12-16T00:00:00"/>
  </r>
  <r>
    <x v="25"/>
    <x v="120"/>
    <x v="0"/>
    <s v="OPTIMIZACION LINEA DE ADUCCION EXISTENTE DE 18&quot; ASBESTO CEMENTO DESDE DESARENADOR HASTA LA PTAP LA COLINA DEL MUNICIPIO DE PIEDECUESTA, SANTANDER"/>
    <n v="3309664511"/>
    <s v="2023-19"/>
    <d v="2023-05-05T00:00:00"/>
  </r>
  <r>
    <x v="25"/>
    <x v="121"/>
    <x v="0"/>
    <s v="OPTIMIZACIÓN DEL SISTEMA DE ALCANTARILLADO SANITARIO DE LA CABECERA MUNICIPAL Y CONSTRUCCIÓN DE LA PLANTA DE TRATAMIENTO DE AGUAS RESIDUALES PTAR DEL MUNICIPIO DE PUERTO PARRA SANTANDER."/>
    <n v="22035591930"/>
    <s v="2023-57"/>
    <d v="2023-10-27T00:00:00"/>
  </r>
  <r>
    <x v="25"/>
    <x v="122"/>
    <x v="0"/>
    <s v="OPTIMIZACIÓN DEL SISTEMA DE ACUEDUCTO PARA EL CASCO URBANO DE SAN JOSÉ DE MIRANDA, DEPARTAMENTO DE SANTANDER"/>
    <n v="2808059881"/>
    <s v="2023-58"/>
    <d v="2023-11-03T00:00:00"/>
  </r>
  <r>
    <x v="25"/>
    <x v="123"/>
    <x v="0"/>
    <s v="CONSTRUCCIÓN DE UNIDADES SANITARIAS PARA VIVIENDAS RURALES DISPERSAS DEL MUNICIPIO DE SANTA HELENA DEL OPÓN, DEPARTAMENTO DE SANTANDER."/>
    <n v="3685594073"/>
    <s v="2022-55"/>
    <d v="2022-12-16T00:00:00"/>
  </r>
  <r>
    <x v="25"/>
    <x v="124"/>
    <x v="1"/>
    <s v="OPTIMIZACIÓN Y CONSTRUCCIÓN DE LAS REDES DE ADUCCIÓN DEL SISTEMA DE ACUEDUCTO DEL MUNICIPIO DE SUAITA, SANTANDER"/>
    <n v="3647990211"/>
    <s v="2023-6"/>
    <d v="2023-02-17T00:00:00"/>
  </r>
  <r>
    <x v="26"/>
    <x v="125"/>
    <x v="0"/>
    <s v="CONSTRUCCIÓN DEL SISTEMA DE TRATAMIENTO DE AGUAS RESIDUALES E INTERCEPTOR DEL ALCANTARILLADO SANITARIO DEL MUNICIPIO DE COROZAL."/>
    <n v="67086889955"/>
    <s v="2023-46"/>
    <d v="2023-09-07T00:00:00"/>
  </r>
  <r>
    <x v="26"/>
    <x v="126"/>
    <x v="0"/>
    <s v="ADQUISICION DE UN VEHICULO RECOLECTOR Y COMPACTADOR DE RESIDUOS SOLIDOS DE 20 YARDAS PARA EL MUNICIPIO DE GALERAS SUCRE."/>
    <n v="882773654"/>
    <s v="2023-16"/>
    <d v="2023-04-21T00:00:00"/>
  </r>
  <r>
    <x v="26"/>
    <x v="127"/>
    <x v="0"/>
    <s v="ESTUDIOS Y DISEÑO INTEGRAL DEL SISTEMA DE ABASTECIMIENTO DE AGUA POTABLE PARA EL CORREGIMIENTO PUERTO LOPEZ, MUNICIPIO DE GUARANDA, SUCRE."/>
    <n v="892706395"/>
    <s v="2023-47"/>
    <d v="2023-09-08T00:00:00"/>
  </r>
  <r>
    <x v="26"/>
    <x v="128"/>
    <x v="0"/>
    <s v="AMPLIACIÓN DEL SISTEMA DE ACUEDUCTO SEGUNDA ETAPA DE LA CABECERA MUNICIPAL DE SAMPUÉS, DEPARTAMENTO DE SUCRE"/>
    <n v="7902840248"/>
    <s v="2022-56"/>
    <d v="2022-12-22T00:00:00"/>
  </r>
  <r>
    <x v="26"/>
    <x v="129"/>
    <x v="0"/>
    <s v="AMPLIACIÓN Y OPTIMIZACIÓN DEL SISTEMA DE ACUEDUCTO DEL CORREGIMIENTO CAYO DE LA CRUZ, MUNICIPIO DE SAN MARCOS (SUCRE)"/>
    <n v="4047920908"/>
    <s v="2023-12"/>
    <d v="2023-03-24T00:00:00"/>
  </r>
  <r>
    <x v="26"/>
    <x v="130"/>
    <x v="0"/>
    <s v="OPTIMIZACIÓN DEL SISTEMA DE ALCANTARILLADO DEL MUNICIPIO DE SAN LUIS DE SINCÉ DEL DEPARTAMENTO DE SUCRE"/>
    <n v="18765753960"/>
    <s v="2022-56"/>
    <d v="2022-12-22T00:00:00"/>
  </r>
  <r>
    <x v="26"/>
    <x v="131"/>
    <x v="0"/>
    <s v="CONSTRUCCIÓN DEL SISTEMA DE ACUEDUCTO DEL CORREGIMIENTO LA ARENA EN EL MUNICIPIO DE SINCELEJO"/>
    <n v="16635474525"/>
    <s v="2024-12"/>
    <d v="2024-05-20T00:00:00"/>
  </r>
  <r>
    <x v="26"/>
    <x v="132"/>
    <x v="0"/>
    <s v="CONSTRUCCIÓN DE UNIDADES SANITARIAS RURALES EN EL MUNICIPIO DE SUCRE DEPARTAMENTO DE SUCRE"/>
    <n v="3790702263"/>
    <s v="2023-68"/>
    <d v="2023-12-28T00:00:00"/>
  </r>
  <r>
    <x v="26"/>
    <x v="133"/>
    <x v="1"/>
    <s v="OPTIMIZACIÓN DEL SISTEMA DE ACUEDUCTO DE LA ZONA URBANA DEL MUNICIPIO DE TOLUVIEJO, SUCRE"/>
    <n v="21169357036"/>
    <s v="2023-13"/>
    <d v="2023-03-31T00:00:00"/>
  </r>
  <r>
    <x v="27"/>
    <x v="134"/>
    <x v="0"/>
    <s v="OPTIMIZACIÓN Y CONSTRUCCIÓN DESCARGA Y TRAMO INICIAL COLECTOR NORTE, ALCANTARILLADO PLUVIAL CEIBA Y MUNICIPIO DE TRIANA DE FLANDES"/>
    <n v="18353525627"/>
    <s v="2023-13"/>
    <d v="2023-03-31T00:00:00"/>
  </r>
  <r>
    <x v="27"/>
    <x v="134"/>
    <x v="0"/>
    <s v="OPTIMIZACIÓN Y CONSTRUCCIÓN DEL SISTEMA DE ACUEDUCTO DEL MUNICIPIO DE FLANDES-FASE I"/>
    <n v="14714303676"/>
    <s v="2023-43"/>
    <d v="2023-08-25T00:00:00"/>
  </r>
  <r>
    <x v="27"/>
    <x v="135"/>
    <x v="0"/>
    <s v="CONSTRUCCIÓN Y OPTIMIZACIÓN DEL SISTEMA DE ALMACENAMIENTO, BOMBEO Y DISTRIBUCION DEL ACUEDUCTO URBANO DEL MUNICIPIO DE SALDAÑA -TOLIMA"/>
    <n v="8417798250"/>
    <s v="2023-14"/>
    <d v="2023-04-02T00:00:00"/>
  </r>
  <r>
    <x v="28"/>
    <x v="136"/>
    <x v="0"/>
    <s v="CONSTRUCCIÓN DE REDES DE ALCANTARILLADO SANITARIO EN LA CALLE 13 ENTRE CARRERAS 5 Y 14 Y CARRERA 14 ENTRE CALLES 12 Y 13 DEL MUNICIPIO DE ANDALUCÍA DEPARTAMENTO VALLE DEL CAUCA"/>
    <n v="1820259200"/>
    <s v="2023-11"/>
    <d v="2023-03-17T00:00:00"/>
  </r>
  <r>
    <x v="28"/>
    <x v="136"/>
    <x v="0"/>
    <s v="CONSTRUCCIÓN DE REDES DE ALCANTARILLADO SANITARIO EN LA CALLE 13 ENTRE CARRERAS 5 Y 14 Y CARRERA 14 ENTRE CALLES 12 Y 13 DEL MUNICIPIO DE ANDALUCÍA DEPARTAMENTO VALLE DEL CAUCA"/>
    <m/>
    <s v="2024-28"/>
    <d v="2024-09-11T00:00:00"/>
  </r>
  <r>
    <x v="28"/>
    <x v="137"/>
    <x v="0"/>
    <s v="OPTIMIZACIÓN HIDRÁULICA DEL SISTEMA DE DISTRIBUCIÓN DE AGUA POTABLE DEL SECTOR DE LA ISLA DEL DISTRITO DE BUENAVENTURA"/>
    <n v="12899151660"/>
    <s v="2023-42"/>
    <d v="2023-08-18T00:00:00"/>
  </r>
  <r>
    <x v="28"/>
    <x v="137"/>
    <x v="0"/>
    <s v="CONSTRUCCIÓN DEL SISTEMA DE ABASTECIMIENTO Y SANEAMIENTO COLECTIVO PARA LA VEREDA DE AGUA CLARA EN EL DISTRITO DE BUENAVENTURA"/>
    <n v="7910104441"/>
    <s v="2024-18"/>
    <d v="2024-06-28T00:00:00"/>
  </r>
  <r>
    <x v="28"/>
    <x v="138"/>
    <x v="0"/>
    <s v="CONSTRUCCIÓN COLECTOR COMBINADO CALLE 9 EN GUADALAJARA DE BUGA"/>
    <n v="21582003894"/>
    <s v="2023-13"/>
    <d v="2023-03-31T00:00:00"/>
  </r>
  <r>
    <x v="28"/>
    <x v="139"/>
    <x v="0"/>
    <s v="CONSTRUCCIÓN DEL SISTEMA DE ACUEDUCTO INTERVEREDAL PARA LAS VEREDAS LA GAVIOTA, EL MIRADOR, LA ITALIA, EL DIAMANTE, DEL MUNICIPIO DE CALIMA EL DARIEN"/>
    <n v="21131483119"/>
    <s v="2024-09"/>
    <d v="2024-04-26T00:00:00"/>
  </r>
  <r>
    <x v="28"/>
    <x v="22"/>
    <x v="0"/>
    <s v="ESTUDIOS Y DISEÑOS DE INFRAESTRUCTURA PARA OPTIMIZACIÓN DE SISTEMA DE ACUEDUCTO DEL CORREGIMIENTO SAN JOAQUÍN CANDELARIA-VALLE"/>
    <n v="597016077"/>
    <s v="2023-68"/>
    <d v="2023-12-28T00:00:00"/>
  </r>
  <r>
    <x v="28"/>
    <x v="140"/>
    <x v="0"/>
    <s v="CONSTRUCCIÓN DEL NUEVO MODULO DE POTABILIZACION EN LA PLANTA DE TRATAMIENTO N°2, PLANTA DE TRATAMIENTO DE LODOS Y ESTUDIO DE LA NORMA NSR-2010 DEL TANQUE DE ALMACENAMIENTO DE LA PLANTA N°1, EN EL MUNICIPIO DE CARTAGO, VALLE"/>
    <n v="59453379505"/>
    <s v="2023-27"/>
    <d v="2023-06-09T00:00:00"/>
  </r>
  <r>
    <x v="29"/>
    <x v="141"/>
    <x v="0"/>
    <s v="CONSTRUCCIÓN DE SISTEMAS NO CONVENCIONALES DE ABASTECIMIENTO DE AGUA APTA PARA EL CONSUMO HUMANO - TIPO SCALL, CON FUENTE DE ABASTECIMIENTO ALTERNA PARA LAS COMUNIDADES INDÍGENAS DE SAN JOSÉ DEL CANANARI, ALTAMIRA, CACHIPORRO, SANTA ROSA Y SONAÑA DEL ÁREA NO MUNICIPALIZADA DE PACOA DEL DEPARTAMENTO DEL VAUPÉS"/>
    <n v="9112002268"/>
    <s v="2024-18"/>
    <d v="2024-06-28T00:00:00"/>
  </r>
  <r>
    <x v="30"/>
    <x v="142"/>
    <x v="0"/>
    <s v="CONSTRUCCIÓN DE SISTEMAS NO CONVENCIONALES DE ABASTECIMIENTO DE AGUA PARA EL CONSUMO HUMANO - TIPO SCALL, CON FUENTE DE ABASTECIMIENTO ALTERNA PARA LAS COMUNIDADES RURALES INDÍGENAS DE CEIMA SAN PABLO, SANTA MARTA, TRUBÓN Y PIRACÉMO EN MUNICIPIO DE MITÚ, DEPARTAMENTO DE VAUPÉS"/>
    <n v="3915279330"/>
    <s v="2023-62"/>
    <d v="2023-11-28T00:00:00"/>
  </r>
  <r>
    <x v="30"/>
    <x v="143"/>
    <x v="0"/>
    <s v="CONSTRUCCIÓN DE SISTEMAS NO CONVENCIONALES DE ABASTECIMIENTO DE AGUA PARA EL CONSUMO HUMANO - TIPO SCALL, CON FUENTE DE ABASTECIMIENTO ALTERNA PARA LAS COMUNIDADES RURALES INDÍGENAS DE CAMPO ALEGRE Y CAÑO LAUREL EN EL MUNICIPIO DE TARAIRA, DEPARTAMENTO DE VAUPÉS"/>
    <n v="2955371230"/>
    <s v="2023-64"/>
    <d v="2023-12-07T00:00:0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E7A17474-B272-431F-8BC1-7462C1DEE9A7}" name="TablaDinámica4" cacheId="5"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rowHeaderCaption="Departamento">
  <location ref="A3:E33" firstHeaderRow="0" firstDataRow="1" firstDataCol="1"/>
  <pivotFields count="15">
    <pivotField showAll="0"/>
    <pivotField axis="axisRow" dataField="1" showAll="0" sortType="ascending">
      <items count="30">
        <item x="0"/>
        <item x="1"/>
        <item x="2"/>
        <item x="3"/>
        <item x="4"/>
        <item x="5"/>
        <item x="6"/>
        <item x="7"/>
        <item x="8"/>
        <item x="9"/>
        <item x="10"/>
        <item x="11"/>
        <item x="12"/>
        <item x="13"/>
        <item x="14"/>
        <item x="15"/>
        <item x="16"/>
        <item x="17"/>
        <item x="18"/>
        <item x="19"/>
        <item x="20"/>
        <item x="21"/>
        <item x="22"/>
        <item x="23"/>
        <item x="24"/>
        <item x="25"/>
        <item x="26"/>
        <item x="27"/>
        <item x="28"/>
        <item t="default"/>
      </items>
    </pivotField>
    <pivotField showAll="0"/>
    <pivotField showAll="0"/>
    <pivotField showAll="0"/>
    <pivotField showAll="0"/>
    <pivotField showAll="0"/>
    <pivotField showAll="0"/>
    <pivotField showAll="0"/>
    <pivotField showAll="0"/>
    <pivotField showAll="0"/>
    <pivotField dataField="1" numFmtId="44" showAll="0"/>
    <pivotField dataField="1" numFmtId="44" showAll="0"/>
    <pivotField dataField="1" numFmtId="44" showAll="0"/>
    <pivotField numFmtId="14" showAll="0"/>
  </pivotFields>
  <rowFields count="1">
    <field x="1"/>
  </rowFields>
  <rowItems count="30">
    <i>
      <x/>
    </i>
    <i>
      <x v="1"/>
    </i>
    <i>
      <x v="2"/>
    </i>
    <i>
      <x v="3"/>
    </i>
    <i>
      <x v="4"/>
    </i>
    <i>
      <x v="5"/>
    </i>
    <i>
      <x v="6"/>
    </i>
    <i>
      <x v="7"/>
    </i>
    <i>
      <x v="8"/>
    </i>
    <i>
      <x v="9"/>
    </i>
    <i>
      <x v="10"/>
    </i>
    <i>
      <x v="11"/>
    </i>
    <i>
      <x v="12"/>
    </i>
    <i>
      <x v="13"/>
    </i>
    <i>
      <x v="14"/>
    </i>
    <i>
      <x v="15"/>
    </i>
    <i>
      <x v="16"/>
    </i>
    <i>
      <x v="17"/>
    </i>
    <i>
      <x v="18"/>
    </i>
    <i>
      <x v="19"/>
    </i>
    <i>
      <x v="20"/>
    </i>
    <i>
      <x v="21"/>
    </i>
    <i>
      <x v="22"/>
    </i>
    <i>
      <x v="23"/>
    </i>
    <i>
      <x v="24"/>
    </i>
    <i>
      <x v="25"/>
    </i>
    <i>
      <x v="26"/>
    </i>
    <i>
      <x v="27"/>
    </i>
    <i>
      <x v="28"/>
    </i>
    <i t="grand">
      <x/>
    </i>
  </rowItems>
  <colFields count="1">
    <field x="-2"/>
  </colFields>
  <colItems count="4">
    <i>
      <x/>
    </i>
    <i i="1">
      <x v="1"/>
    </i>
    <i i="2">
      <x v="2"/>
    </i>
    <i i="3">
      <x v="3"/>
    </i>
  </colItems>
  <dataFields count="4">
    <dataField name="Total / Dpto" fld="1" subtotal="count" baseField="0" baseItem="0"/>
    <dataField name="Suma de Aportes Nación" fld="11" baseField="0" baseItem="0" numFmtId="42"/>
    <dataField name="Suma de Aportes Contrapartida" fld="12" baseField="0" baseItem="0" numFmtId="42"/>
    <dataField name="Suma de Valor Proyecto" fld="13" baseField="0" baseItem="0" numFmtId="42"/>
  </dataFields>
  <formats count="34">
    <format dxfId="110">
      <pivotArea type="all" dataOnly="0" outline="0" fieldPosition="0"/>
    </format>
    <format dxfId="111">
      <pivotArea outline="0" collapsedLevelsAreSubtotals="1" fieldPosition="0"/>
    </format>
    <format dxfId="112">
      <pivotArea field="1" type="button" dataOnly="0" labelOnly="1" outline="0" axis="axisRow" fieldPosition="0"/>
    </format>
    <format dxfId="113">
      <pivotArea dataOnly="0" labelOnly="1" fieldPosition="0">
        <references count="1">
          <reference field="1" count="0"/>
        </references>
      </pivotArea>
    </format>
    <format dxfId="114">
      <pivotArea dataOnly="0" labelOnly="1" grandRow="1" outline="0" fieldPosition="0"/>
    </format>
    <format dxfId="115">
      <pivotArea dataOnly="0" labelOnly="1" outline="0" fieldPosition="0">
        <references count="1">
          <reference field="4294967294" count="4">
            <x v="0"/>
            <x v="1"/>
            <x v="2"/>
            <x v="3"/>
          </reference>
        </references>
      </pivotArea>
    </format>
    <format dxfId="116">
      <pivotArea type="all" dataOnly="0" outline="0" fieldPosition="0"/>
    </format>
    <format dxfId="117">
      <pivotArea outline="0" collapsedLevelsAreSubtotals="1" fieldPosition="0"/>
    </format>
    <format dxfId="118">
      <pivotArea field="1" type="button" dataOnly="0" labelOnly="1" outline="0" axis="axisRow" fieldPosition="0"/>
    </format>
    <format dxfId="119">
      <pivotArea dataOnly="0" labelOnly="1" fieldPosition="0">
        <references count="1">
          <reference field="1" count="0"/>
        </references>
      </pivotArea>
    </format>
    <format dxfId="120">
      <pivotArea dataOnly="0" labelOnly="1" grandRow="1" outline="0" fieldPosition="0"/>
    </format>
    <format dxfId="121">
      <pivotArea dataOnly="0" labelOnly="1" outline="0" fieldPosition="0">
        <references count="1">
          <reference field="4294967294" count="4">
            <x v="0"/>
            <x v="1"/>
            <x v="2"/>
            <x v="3"/>
          </reference>
        </references>
      </pivotArea>
    </format>
    <format dxfId="122">
      <pivotArea type="all" dataOnly="0" outline="0" fieldPosition="0"/>
    </format>
    <format dxfId="123">
      <pivotArea outline="0" collapsedLevelsAreSubtotals="1" fieldPosition="0"/>
    </format>
    <format dxfId="124">
      <pivotArea field="1" type="button" dataOnly="0" labelOnly="1" outline="0" axis="axisRow" fieldPosition="0"/>
    </format>
    <format dxfId="125">
      <pivotArea dataOnly="0" labelOnly="1" fieldPosition="0">
        <references count="1">
          <reference field="1" count="0"/>
        </references>
      </pivotArea>
    </format>
    <format dxfId="126">
      <pivotArea dataOnly="0" labelOnly="1" grandRow="1" outline="0" fieldPosition="0"/>
    </format>
    <format dxfId="127">
      <pivotArea dataOnly="0" labelOnly="1" outline="0" fieldPosition="0">
        <references count="1">
          <reference field="4294967294" count="4">
            <x v="0"/>
            <x v="1"/>
            <x v="2"/>
            <x v="3"/>
          </reference>
        </references>
      </pivotArea>
    </format>
    <format dxfId="128">
      <pivotArea type="all" dataOnly="0" outline="0" fieldPosition="0"/>
    </format>
    <format dxfId="129">
      <pivotArea outline="0" collapsedLevelsAreSubtotals="1" fieldPosition="0"/>
    </format>
    <format dxfId="130">
      <pivotArea field="1" type="button" dataOnly="0" labelOnly="1" outline="0" axis="axisRow" fieldPosition="0"/>
    </format>
    <format dxfId="131">
      <pivotArea dataOnly="0" labelOnly="1" fieldPosition="0">
        <references count="1">
          <reference field="1" count="0"/>
        </references>
      </pivotArea>
    </format>
    <format dxfId="132">
      <pivotArea dataOnly="0" labelOnly="1" grandRow="1" outline="0" fieldPosition="0"/>
    </format>
    <format dxfId="133">
      <pivotArea dataOnly="0" labelOnly="1" outline="0" fieldPosition="0">
        <references count="1">
          <reference field="4294967294" count="4">
            <x v="0"/>
            <x v="1"/>
            <x v="2"/>
            <x v="3"/>
          </reference>
        </references>
      </pivotArea>
    </format>
    <format dxfId="134">
      <pivotArea type="all" dataOnly="0" outline="0" fieldPosition="0"/>
    </format>
    <format dxfId="135">
      <pivotArea outline="0" collapsedLevelsAreSubtotals="1" fieldPosition="0"/>
    </format>
    <format dxfId="136">
      <pivotArea field="1" type="button" dataOnly="0" labelOnly="1" outline="0" axis="axisRow" fieldPosition="0"/>
    </format>
    <format dxfId="137">
      <pivotArea dataOnly="0" labelOnly="1" fieldPosition="0">
        <references count="1">
          <reference field="1" count="0"/>
        </references>
      </pivotArea>
    </format>
    <format dxfId="138">
      <pivotArea dataOnly="0" labelOnly="1" grandRow="1" outline="0" fieldPosition="0"/>
    </format>
    <format dxfId="139">
      <pivotArea dataOnly="0" labelOnly="1" outline="0" fieldPosition="0">
        <references count="1">
          <reference field="4294967294" count="4">
            <x v="0"/>
            <x v="1"/>
            <x v="2"/>
            <x v="3"/>
          </reference>
        </references>
      </pivotArea>
    </format>
    <format dxfId="140">
      <pivotArea grandRow="1" outline="0" collapsedLevelsAreSubtotals="1" fieldPosition="0"/>
    </format>
    <format dxfId="141">
      <pivotArea dataOnly="0" labelOnly="1" grandRow="1" outline="0" fieldPosition="0"/>
    </format>
    <format dxfId="142">
      <pivotArea field="1" type="button" dataOnly="0" labelOnly="1" outline="0" axis="axisRow" fieldPosition="0"/>
    </format>
    <format dxfId="143">
      <pivotArea dataOnly="0" labelOnly="1" outline="0" fieldPosition="0">
        <references count="1">
          <reference field="4294967294" count="4">
            <x v="0"/>
            <x v="1"/>
            <x v="2"/>
            <x v="3"/>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ED2C8FDA-8104-4FB9-98CA-7D61680765C6}" name="TablaDinámica2" cacheId="13"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rowHeaderCaption="Departamento">
  <location ref="A3:C35" firstHeaderRow="0" firstDataRow="1" firstDataCol="1"/>
  <pivotFields count="7">
    <pivotField axis="axisRow" dataField="1" showAll="0">
      <items count="32">
        <item x="0"/>
        <item x="1"/>
        <item x="2"/>
        <item x="3"/>
        <item x="4"/>
        <item x="5"/>
        <item x="6"/>
        <item x="7"/>
        <item x="8"/>
        <item x="9"/>
        <item x="10"/>
        <item x="11"/>
        <item x="12"/>
        <item x="13"/>
        <item x="14"/>
        <item x="15"/>
        <item x="16"/>
        <item x="17"/>
        <item x="18"/>
        <item x="19"/>
        <item x="20"/>
        <item x="21"/>
        <item x="22"/>
        <item x="23"/>
        <item x="24"/>
        <item x="25"/>
        <item x="26"/>
        <item x="27"/>
        <item x="28"/>
        <item x="29"/>
        <item x="30"/>
        <item t="default"/>
      </items>
    </pivotField>
    <pivotField showAll="0">
      <items count="145">
        <item x="29"/>
        <item x="115"/>
        <item x="68"/>
        <item x="136"/>
        <item x="19"/>
        <item x="1"/>
        <item x="60"/>
        <item x="69"/>
        <item x="20"/>
        <item x="116"/>
        <item x="117"/>
        <item x="30"/>
        <item x="21"/>
        <item x="37"/>
        <item x="2"/>
        <item x="38"/>
        <item x="137"/>
        <item x="138"/>
        <item x="3"/>
        <item x="139"/>
        <item x="22"/>
        <item x="4"/>
        <item x="31"/>
        <item x="140"/>
        <item x="5"/>
        <item x="84"/>
        <item x="39"/>
        <item x="40"/>
        <item x="41"/>
        <item x="42"/>
        <item x="97"/>
        <item x="79"/>
        <item x="43"/>
        <item x="125"/>
        <item x="110"/>
        <item x="6"/>
        <item x="66"/>
        <item x="44"/>
        <item x="32"/>
        <item x="98"/>
        <item x="99"/>
        <item x="7"/>
        <item x="134"/>
        <item x="57"/>
        <item x="8"/>
        <item x="23"/>
        <item x="126"/>
        <item x="45"/>
        <item x="118"/>
        <item x="61"/>
        <item x="127"/>
        <item x="85"/>
        <item x="46"/>
        <item x="93"/>
        <item x="9"/>
        <item x="88"/>
        <item x="47"/>
        <item x="10"/>
        <item x="24"/>
        <item x="70"/>
        <item x="11"/>
        <item x="0"/>
        <item x="71"/>
        <item x="62"/>
        <item x="33"/>
        <item x="55"/>
        <item x="72"/>
        <item x="142"/>
        <item x="119"/>
        <item x="34"/>
        <item x="48"/>
        <item x="12"/>
        <item x="77"/>
        <item x="80"/>
        <item x="81"/>
        <item x="90"/>
        <item x="111"/>
        <item x="141"/>
        <item x="104"/>
        <item x="58"/>
        <item x="100"/>
        <item x="13"/>
        <item x="120"/>
        <item x="91"/>
        <item x="25"/>
        <item x="63"/>
        <item x="14"/>
        <item x="26"/>
        <item x="121"/>
        <item x="67"/>
        <item x="113"/>
        <item x="101"/>
        <item x="86"/>
        <item x="73"/>
        <item x="94"/>
        <item x="27"/>
        <item x="49"/>
        <item x="135"/>
        <item x="105"/>
        <item x="128"/>
        <item x="92"/>
        <item x="78"/>
        <item x="15"/>
        <item x="35"/>
        <item x="122"/>
        <item x="89"/>
        <item x="74"/>
        <item x="129"/>
        <item x="102"/>
        <item x="123"/>
        <item x="114"/>
        <item x="50"/>
        <item x="64"/>
        <item x="112"/>
        <item x="16"/>
        <item x="130"/>
        <item x="131"/>
        <item x="75"/>
        <item x="103"/>
        <item x="28"/>
        <item x="51"/>
        <item x="124"/>
        <item x="132"/>
        <item x="56"/>
        <item x="87"/>
        <item x="143"/>
        <item x="52"/>
        <item x="36"/>
        <item x="133"/>
        <item x="53"/>
        <item x="65"/>
        <item x="82"/>
        <item x="106"/>
        <item x="107"/>
        <item x="54"/>
        <item x="108"/>
        <item x="17"/>
        <item x="76"/>
        <item x="95"/>
        <item x="83"/>
        <item x="96"/>
        <item x="109"/>
        <item x="18"/>
        <item x="59"/>
        <item t="default"/>
      </items>
    </pivotField>
    <pivotField showAll="0">
      <items count="3">
        <item sd="0" x="1"/>
        <item sd="0" x="0"/>
        <item t="default" sd="0"/>
      </items>
    </pivotField>
    <pivotField showAll="0"/>
    <pivotField dataField="1" showAll="0"/>
    <pivotField showAll="0"/>
    <pivotField numFmtId="14" showAll="0"/>
  </pivotFields>
  <rowFields count="1">
    <field x="0"/>
  </rowFields>
  <rowItems count="32">
    <i>
      <x/>
    </i>
    <i>
      <x v="1"/>
    </i>
    <i>
      <x v="2"/>
    </i>
    <i>
      <x v="3"/>
    </i>
    <i>
      <x v="4"/>
    </i>
    <i>
      <x v="5"/>
    </i>
    <i>
      <x v="6"/>
    </i>
    <i>
      <x v="7"/>
    </i>
    <i>
      <x v="8"/>
    </i>
    <i>
      <x v="9"/>
    </i>
    <i>
      <x v="10"/>
    </i>
    <i>
      <x v="11"/>
    </i>
    <i>
      <x v="12"/>
    </i>
    <i>
      <x v="13"/>
    </i>
    <i>
      <x v="14"/>
    </i>
    <i>
      <x v="15"/>
    </i>
    <i>
      <x v="16"/>
    </i>
    <i>
      <x v="17"/>
    </i>
    <i>
      <x v="18"/>
    </i>
    <i>
      <x v="19"/>
    </i>
    <i>
      <x v="20"/>
    </i>
    <i>
      <x v="21"/>
    </i>
    <i>
      <x v="22"/>
    </i>
    <i>
      <x v="23"/>
    </i>
    <i>
      <x v="24"/>
    </i>
    <i>
      <x v="25"/>
    </i>
    <i>
      <x v="26"/>
    </i>
    <i>
      <x v="27"/>
    </i>
    <i>
      <x v="28"/>
    </i>
    <i>
      <x v="29"/>
    </i>
    <i>
      <x v="30"/>
    </i>
    <i t="grand">
      <x/>
    </i>
  </rowItems>
  <colFields count="1">
    <field x="-2"/>
  </colFields>
  <colItems count="2">
    <i>
      <x/>
    </i>
    <i i="1">
      <x v="1"/>
    </i>
  </colItems>
  <dataFields count="2">
    <dataField name="Total / Dpto" fld="0" subtotal="count" baseField="0" baseItem="0"/>
    <dataField name="Suma Valor Proyecto" fld="4" baseField="0" baseItem="0" numFmtId="42"/>
  </dataFields>
  <formats count="30">
    <format dxfId="35">
      <pivotArea type="all" dataOnly="0" outline="0" fieldPosition="0"/>
    </format>
    <format dxfId="28">
      <pivotArea outline="0" collapsedLevelsAreSubtotals="1" fieldPosition="0"/>
    </format>
    <format dxfId="27">
      <pivotArea field="0" type="button" dataOnly="0" labelOnly="1" outline="0" axis="axisRow" fieldPosition="0"/>
    </format>
    <format dxfId="26">
      <pivotArea dataOnly="0" labelOnly="1" fieldPosition="0">
        <references count="1">
          <reference field="0" count="0"/>
        </references>
      </pivotArea>
    </format>
    <format dxfId="25">
      <pivotArea dataOnly="0" labelOnly="1" grandRow="1" outline="0" fieldPosition="0"/>
    </format>
    <format dxfId="24">
      <pivotArea dataOnly="0" labelOnly="1" outline="0" fieldPosition="0">
        <references count="1">
          <reference field="4294967294" count="2">
            <x v="0"/>
            <x v="1"/>
          </reference>
        </references>
      </pivotArea>
    </format>
    <format dxfId="23">
      <pivotArea type="all" dataOnly="0" outline="0" fieldPosition="0"/>
    </format>
    <format dxfId="22">
      <pivotArea outline="0" collapsedLevelsAreSubtotals="1" fieldPosition="0"/>
    </format>
    <format dxfId="21">
      <pivotArea field="0" type="button" dataOnly="0" labelOnly="1" outline="0" axis="axisRow" fieldPosition="0"/>
    </format>
    <format dxfId="20">
      <pivotArea dataOnly="0" labelOnly="1" fieldPosition="0">
        <references count="1">
          <reference field="0" count="0"/>
        </references>
      </pivotArea>
    </format>
    <format dxfId="19">
      <pivotArea dataOnly="0" labelOnly="1" grandRow="1" outline="0" fieldPosition="0"/>
    </format>
    <format dxfId="18">
      <pivotArea dataOnly="0" labelOnly="1" outline="0" fieldPosition="0">
        <references count="1">
          <reference field="4294967294" count="2">
            <x v="0"/>
            <x v="1"/>
          </reference>
        </references>
      </pivotArea>
    </format>
    <format dxfId="17">
      <pivotArea type="all" dataOnly="0" outline="0" fieldPosition="0"/>
    </format>
    <format dxfId="16">
      <pivotArea outline="0" collapsedLevelsAreSubtotals="1" fieldPosition="0"/>
    </format>
    <format dxfId="15">
      <pivotArea field="0" type="button" dataOnly="0" labelOnly="1" outline="0" axis="axisRow" fieldPosition="0"/>
    </format>
    <format dxfId="14">
      <pivotArea dataOnly="0" labelOnly="1" fieldPosition="0">
        <references count="1">
          <reference field="0" count="0"/>
        </references>
      </pivotArea>
    </format>
    <format dxfId="13">
      <pivotArea dataOnly="0" labelOnly="1" grandRow="1" outline="0" fieldPosition="0"/>
    </format>
    <format dxfId="12">
      <pivotArea dataOnly="0" labelOnly="1" outline="0" fieldPosition="0">
        <references count="1">
          <reference field="4294967294" count="2">
            <x v="0"/>
            <x v="1"/>
          </reference>
        </references>
      </pivotArea>
    </format>
    <format dxfId="11">
      <pivotArea type="all" dataOnly="0" outline="0" fieldPosition="0"/>
    </format>
    <format dxfId="10">
      <pivotArea outline="0" collapsedLevelsAreSubtotals="1" fieldPosition="0"/>
    </format>
    <format dxfId="9">
      <pivotArea field="0" type="button" dataOnly="0" labelOnly="1" outline="0" axis="axisRow" fieldPosition="0"/>
    </format>
    <format dxfId="8">
      <pivotArea dataOnly="0" labelOnly="1" fieldPosition="0">
        <references count="1">
          <reference field="0" count="0"/>
        </references>
      </pivotArea>
    </format>
    <format dxfId="7">
      <pivotArea dataOnly="0" labelOnly="1" grandRow="1" outline="0" fieldPosition="0"/>
    </format>
    <format dxfId="6">
      <pivotArea dataOnly="0" labelOnly="1" outline="0" fieldPosition="0">
        <references count="1">
          <reference field="4294967294" count="2">
            <x v="0"/>
            <x v="1"/>
          </reference>
        </references>
      </pivotArea>
    </format>
    <format dxfId="5">
      <pivotArea type="all" dataOnly="0" outline="0" fieldPosition="0"/>
    </format>
    <format dxfId="4">
      <pivotArea outline="0" collapsedLevelsAreSubtotals="1" fieldPosition="0"/>
    </format>
    <format dxfId="3">
      <pivotArea field="0" type="button" dataOnly="0" labelOnly="1" outline="0" axis="axisRow" fieldPosition="0"/>
    </format>
    <format dxfId="2">
      <pivotArea dataOnly="0" labelOnly="1" fieldPosition="0">
        <references count="1">
          <reference field="0" count="0"/>
        </references>
      </pivotArea>
    </format>
    <format dxfId="1">
      <pivotArea dataOnly="0" labelOnly="1" grandRow="1" outline="0" fieldPosition="0"/>
    </format>
    <format dxfId="0">
      <pivotArea dataOnly="0" labelOnly="1" outline="0" fieldPosition="0">
        <references count="1">
          <reference field="4294967294" count="2">
            <x v="0"/>
            <x v="1"/>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4.xml.rels><?xml version="1.0" encoding="UTF-8" standalone="yes"?>
<Relationships xmlns="http://schemas.openxmlformats.org/package/2006/relationships"><Relationship Id="rId1" Type="http://schemas.openxmlformats.org/officeDocument/2006/relationships/pivotTable" Target="../pivotTables/pivot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133"/>
  <sheetViews>
    <sheetView tabSelected="1" workbookViewId="0">
      <pane ySplit="1" topLeftCell="A120" activePane="bottomLeft" state="frozen"/>
      <selection pane="bottomLeft" activeCell="C123" sqref="C123"/>
    </sheetView>
  </sheetViews>
  <sheetFormatPr baseColWidth="10" defaultColWidth="11.42578125" defaultRowHeight="11.25" x14ac:dyDescent="0.25"/>
  <cols>
    <col min="1" max="1" width="11.42578125" style="54"/>
    <col min="2" max="2" width="11.42578125" style="2"/>
    <col min="3" max="6" width="11.42578125" style="2" customWidth="1"/>
    <col min="7" max="7" width="31.5703125" style="2" customWidth="1"/>
    <col min="8" max="8" width="11.42578125" style="2"/>
    <col min="9" max="9" width="24.28515625" style="2" customWidth="1"/>
    <col min="10" max="10" width="11.42578125" style="2"/>
    <col min="11" max="11" width="11.42578125" style="2" hidden="1" customWidth="1"/>
    <col min="12" max="12" width="19.7109375" style="4" bestFit="1" customWidth="1"/>
    <col min="13" max="13" width="19.28515625" style="4" bestFit="1" customWidth="1"/>
    <col min="14" max="14" width="19.7109375" style="4" bestFit="1" customWidth="1"/>
    <col min="15" max="16384" width="11.42578125" style="2"/>
  </cols>
  <sheetData>
    <row r="1" spans="1:15" s="5" customFormat="1" ht="33.75" x14ac:dyDescent="0.25">
      <c r="A1" s="48" t="s">
        <v>0</v>
      </c>
      <c r="B1" s="22" t="s">
        <v>1</v>
      </c>
      <c r="C1" s="22" t="s">
        <v>2</v>
      </c>
      <c r="D1" s="22" t="s">
        <v>3</v>
      </c>
      <c r="E1" s="22" t="s">
        <v>4</v>
      </c>
      <c r="F1" s="22" t="s">
        <v>5</v>
      </c>
      <c r="G1" s="22" t="s">
        <v>6</v>
      </c>
      <c r="H1" s="22" t="s">
        <v>7</v>
      </c>
      <c r="I1" s="22" t="s">
        <v>8</v>
      </c>
      <c r="J1" s="22" t="s">
        <v>9</v>
      </c>
      <c r="K1" s="29" t="s">
        <v>10</v>
      </c>
      <c r="L1" s="23" t="s">
        <v>11</v>
      </c>
      <c r="M1" s="23" t="s">
        <v>12</v>
      </c>
      <c r="N1" s="23" t="s">
        <v>13</v>
      </c>
      <c r="O1" s="22" t="s">
        <v>14</v>
      </c>
    </row>
    <row r="2" spans="1:15" ht="67.5" x14ac:dyDescent="0.25">
      <c r="A2" s="49" t="s">
        <v>15</v>
      </c>
      <c r="B2" s="13" t="s">
        <v>16</v>
      </c>
      <c r="C2" s="13" t="s">
        <v>17</v>
      </c>
      <c r="D2" s="13">
        <v>5</v>
      </c>
      <c r="E2" s="13" t="s">
        <v>18</v>
      </c>
      <c r="F2" s="13" t="s">
        <v>19</v>
      </c>
      <c r="G2" s="13" t="s">
        <v>20</v>
      </c>
      <c r="H2" s="13" t="s">
        <v>21</v>
      </c>
      <c r="I2" s="13" t="s">
        <v>22</v>
      </c>
      <c r="J2" s="13" t="s">
        <v>23</v>
      </c>
      <c r="K2" s="28" t="s">
        <v>24</v>
      </c>
      <c r="L2" s="14">
        <v>2008418598</v>
      </c>
      <c r="M2" s="14">
        <v>0</v>
      </c>
      <c r="N2" s="14">
        <v>2008418598</v>
      </c>
      <c r="O2" s="15">
        <v>45100</v>
      </c>
    </row>
    <row r="3" spans="1:15" ht="45" x14ac:dyDescent="0.25">
      <c r="A3" s="50" t="s">
        <v>382</v>
      </c>
      <c r="B3" s="19" t="s">
        <v>26</v>
      </c>
      <c r="C3" s="19" t="s">
        <v>383</v>
      </c>
      <c r="D3" s="19">
        <v>6</v>
      </c>
      <c r="E3" s="19" t="s">
        <v>18</v>
      </c>
      <c r="F3" s="19" t="s">
        <v>36</v>
      </c>
      <c r="G3" s="19" t="s">
        <v>384</v>
      </c>
      <c r="H3" s="19" t="s">
        <v>21</v>
      </c>
      <c r="I3" s="16" t="s">
        <v>346</v>
      </c>
      <c r="J3" s="16" t="s">
        <v>23</v>
      </c>
      <c r="K3" s="40"/>
      <c r="L3" s="20">
        <v>3602836990</v>
      </c>
      <c r="M3" s="20">
        <v>0</v>
      </c>
      <c r="N3" s="20">
        <v>3602836990</v>
      </c>
      <c r="O3" s="17">
        <v>45415</v>
      </c>
    </row>
    <row r="4" spans="1:15" ht="45" x14ac:dyDescent="0.25">
      <c r="A4" s="50" t="s">
        <v>400</v>
      </c>
      <c r="B4" s="19" t="s">
        <v>26</v>
      </c>
      <c r="C4" s="19" t="s">
        <v>383</v>
      </c>
      <c r="D4" s="19">
        <v>6</v>
      </c>
      <c r="E4" s="19" t="s">
        <v>18</v>
      </c>
      <c r="F4" s="19" t="s">
        <v>19</v>
      </c>
      <c r="G4" s="19" t="s">
        <v>401</v>
      </c>
      <c r="H4" s="19" t="s">
        <v>21</v>
      </c>
      <c r="I4" s="16" t="s">
        <v>346</v>
      </c>
      <c r="J4" s="19" t="s">
        <v>23</v>
      </c>
      <c r="K4" s="40"/>
      <c r="L4" s="20">
        <v>1576653789</v>
      </c>
      <c r="M4" s="20">
        <v>0</v>
      </c>
      <c r="N4" s="20">
        <v>1576653789</v>
      </c>
      <c r="O4" s="21">
        <v>45432</v>
      </c>
    </row>
    <row r="5" spans="1:15" ht="67.5" x14ac:dyDescent="0.25">
      <c r="A5" s="49" t="s">
        <v>25</v>
      </c>
      <c r="B5" s="13" t="s">
        <v>26</v>
      </c>
      <c r="C5" s="13" t="s">
        <v>27</v>
      </c>
      <c r="D5" s="13">
        <v>6</v>
      </c>
      <c r="E5" s="13" t="s">
        <v>18</v>
      </c>
      <c r="F5" s="13" t="s">
        <v>19</v>
      </c>
      <c r="G5" s="13" t="s">
        <v>28</v>
      </c>
      <c r="H5" s="13" t="s">
        <v>21</v>
      </c>
      <c r="I5" s="13" t="s">
        <v>29</v>
      </c>
      <c r="J5" s="13" t="s">
        <v>23</v>
      </c>
      <c r="K5" s="28" t="s">
        <v>24</v>
      </c>
      <c r="L5" s="14">
        <v>15598600272</v>
      </c>
      <c r="M5" s="14">
        <v>2659000000</v>
      </c>
      <c r="N5" s="14">
        <v>18257600272</v>
      </c>
      <c r="O5" s="15">
        <v>45079</v>
      </c>
    </row>
    <row r="6" spans="1:15" ht="67.5" x14ac:dyDescent="0.25">
      <c r="A6" s="49" t="s">
        <v>30</v>
      </c>
      <c r="B6" s="13" t="s">
        <v>26</v>
      </c>
      <c r="C6" s="13" t="s">
        <v>31</v>
      </c>
      <c r="D6" s="13">
        <v>6</v>
      </c>
      <c r="E6" s="13" t="s">
        <v>18</v>
      </c>
      <c r="F6" s="13" t="s">
        <v>32</v>
      </c>
      <c r="G6" s="13" t="s">
        <v>33</v>
      </c>
      <c r="H6" s="13" t="s">
        <v>21</v>
      </c>
      <c r="I6" s="13" t="s">
        <v>22</v>
      </c>
      <c r="J6" s="13" t="s">
        <v>23</v>
      </c>
      <c r="K6" s="28" t="s">
        <v>24</v>
      </c>
      <c r="L6" s="14">
        <v>9008302044</v>
      </c>
      <c r="M6" s="14">
        <v>0</v>
      </c>
      <c r="N6" s="14">
        <v>9008302044</v>
      </c>
      <c r="O6" s="15">
        <v>45083</v>
      </c>
    </row>
    <row r="7" spans="1:15" ht="22.5" x14ac:dyDescent="0.25">
      <c r="A7" s="49" t="s">
        <v>34</v>
      </c>
      <c r="B7" s="13" t="s">
        <v>26</v>
      </c>
      <c r="C7" s="13" t="s">
        <v>35</v>
      </c>
      <c r="D7" s="13">
        <v>6</v>
      </c>
      <c r="E7" s="13" t="s">
        <v>18</v>
      </c>
      <c r="F7" s="13" t="s">
        <v>36</v>
      </c>
      <c r="G7" s="13" t="s">
        <v>37</v>
      </c>
      <c r="H7" s="13" t="s">
        <v>21</v>
      </c>
      <c r="I7" s="13" t="s">
        <v>22</v>
      </c>
      <c r="J7" s="13" t="s">
        <v>23</v>
      </c>
      <c r="K7" s="28" t="s">
        <v>38</v>
      </c>
      <c r="L7" s="14">
        <v>5461095130</v>
      </c>
      <c r="M7" s="14">
        <v>0</v>
      </c>
      <c r="N7" s="14">
        <v>5461095130</v>
      </c>
      <c r="O7" s="15">
        <v>45076</v>
      </c>
    </row>
    <row r="8" spans="1:15" ht="33.75" x14ac:dyDescent="0.25">
      <c r="A8" s="49" t="s">
        <v>39</v>
      </c>
      <c r="B8" s="13" t="s">
        <v>26</v>
      </c>
      <c r="C8" s="13" t="s">
        <v>40</v>
      </c>
      <c r="D8" s="13">
        <v>6</v>
      </c>
      <c r="E8" s="13" t="s">
        <v>18</v>
      </c>
      <c r="F8" s="13" t="s">
        <v>19</v>
      </c>
      <c r="G8" s="13" t="s">
        <v>41</v>
      </c>
      <c r="H8" s="13" t="s">
        <v>21</v>
      </c>
      <c r="I8" s="13" t="s">
        <v>42</v>
      </c>
      <c r="J8" s="13" t="s">
        <v>23</v>
      </c>
      <c r="K8" s="28" t="s">
        <v>24</v>
      </c>
      <c r="L8" s="14">
        <v>10704194987</v>
      </c>
      <c r="M8" s="14">
        <v>0</v>
      </c>
      <c r="N8" s="14">
        <v>10704194987</v>
      </c>
      <c r="O8" s="15">
        <v>44924</v>
      </c>
    </row>
    <row r="9" spans="1:15" ht="56.25" x14ac:dyDescent="0.25">
      <c r="A9" s="51" t="s">
        <v>460</v>
      </c>
      <c r="B9" s="16" t="s">
        <v>415</v>
      </c>
      <c r="C9" s="16" t="s">
        <v>461</v>
      </c>
      <c r="D9" s="16">
        <v>4</v>
      </c>
      <c r="E9" s="16" t="s">
        <v>18</v>
      </c>
      <c r="F9" s="16" t="s">
        <v>32</v>
      </c>
      <c r="G9" s="16" t="s">
        <v>462</v>
      </c>
      <c r="H9" s="16" t="s">
        <v>21</v>
      </c>
      <c r="I9" s="16" t="s">
        <v>346</v>
      </c>
      <c r="J9" s="16" t="s">
        <v>23</v>
      </c>
      <c r="K9" s="28"/>
      <c r="L9" s="20">
        <v>5615636141</v>
      </c>
      <c r="M9" s="20">
        <v>0</v>
      </c>
      <c r="N9" s="20">
        <v>5615636141</v>
      </c>
      <c r="O9" s="21">
        <v>45554</v>
      </c>
    </row>
    <row r="10" spans="1:15" ht="56.25" x14ac:dyDescent="0.25">
      <c r="A10" s="51" t="s">
        <v>414</v>
      </c>
      <c r="B10" s="16" t="s">
        <v>415</v>
      </c>
      <c r="C10" s="16" t="s">
        <v>416</v>
      </c>
      <c r="D10" s="16"/>
      <c r="E10" s="16"/>
      <c r="F10" s="16"/>
      <c r="G10" s="16" t="s">
        <v>417</v>
      </c>
      <c r="H10" s="13" t="s">
        <v>193</v>
      </c>
      <c r="I10" s="16" t="s">
        <v>418</v>
      </c>
      <c r="J10" s="16" t="s">
        <v>195</v>
      </c>
      <c r="K10" s="40"/>
      <c r="L10" s="20">
        <v>0</v>
      </c>
      <c r="M10" s="20">
        <f>N10-L10</f>
        <v>2006281313</v>
      </c>
      <c r="N10" s="20">
        <v>2006281313</v>
      </c>
      <c r="O10" s="21">
        <v>45093</v>
      </c>
    </row>
    <row r="11" spans="1:15" ht="33.75" x14ac:dyDescent="0.25">
      <c r="A11" s="51" t="s">
        <v>419</v>
      </c>
      <c r="B11" s="16" t="s">
        <v>415</v>
      </c>
      <c r="C11" s="16" t="s">
        <v>420</v>
      </c>
      <c r="D11" s="16"/>
      <c r="E11" s="16"/>
      <c r="F11" s="16"/>
      <c r="G11" s="16" t="s">
        <v>421</v>
      </c>
      <c r="H11" s="13" t="s">
        <v>193</v>
      </c>
      <c r="I11" s="16" t="s">
        <v>418</v>
      </c>
      <c r="J11" s="16" t="s">
        <v>195</v>
      </c>
      <c r="K11" s="40"/>
      <c r="L11" s="20">
        <v>0</v>
      </c>
      <c r="M11" s="20">
        <f>N11-L11</f>
        <v>30992942107</v>
      </c>
      <c r="N11" s="20">
        <v>30992942107</v>
      </c>
      <c r="O11" s="21">
        <v>44817</v>
      </c>
    </row>
    <row r="12" spans="1:15" ht="67.5" x14ac:dyDescent="0.25">
      <c r="A12" s="51" t="s">
        <v>422</v>
      </c>
      <c r="B12" s="16" t="s">
        <v>415</v>
      </c>
      <c r="C12" s="16" t="s">
        <v>423</v>
      </c>
      <c r="D12" s="16"/>
      <c r="E12" s="16"/>
      <c r="F12" s="16"/>
      <c r="G12" s="16" t="s">
        <v>424</v>
      </c>
      <c r="H12" s="13" t="s">
        <v>193</v>
      </c>
      <c r="I12" s="16" t="s">
        <v>418</v>
      </c>
      <c r="J12" s="16" t="s">
        <v>195</v>
      </c>
      <c r="K12" s="40"/>
      <c r="L12" s="20">
        <v>0</v>
      </c>
      <c r="M12" s="20">
        <f>N12-L12</f>
        <v>13649797710</v>
      </c>
      <c r="N12" s="20">
        <v>13649797710</v>
      </c>
      <c r="O12" s="21">
        <v>44825</v>
      </c>
    </row>
    <row r="13" spans="1:15" ht="33.75" x14ac:dyDescent="0.25">
      <c r="A13" s="49" t="s">
        <v>43</v>
      </c>
      <c r="B13" s="13" t="s">
        <v>44</v>
      </c>
      <c r="C13" s="13" t="s">
        <v>45</v>
      </c>
      <c r="D13" s="13">
        <v>6</v>
      </c>
      <c r="E13" s="13" t="s">
        <v>18</v>
      </c>
      <c r="F13" s="13" t="s">
        <v>46</v>
      </c>
      <c r="G13" s="13" t="s">
        <v>47</v>
      </c>
      <c r="H13" s="13" t="s">
        <v>21</v>
      </c>
      <c r="I13" s="13" t="s">
        <v>22</v>
      </c>
      <c r="J13" s="13" t="s">
        <v>23</v>
      </c>
      <c r="K13" s="28" t="s">
        <v>38</v>
      </c>
      <c r="L13" s="14">
        <v>11439212864</v>
      </c>
      <c r="M13" s="14">
        <v>0</v>
      </c>
      <c r="N13" s="14">
        <v>11439212864</v>
      </c>
      <c r="O13" s="15">
        <v>45079</v>
      </c>
    </row>
    <row r="14" spans="1:15" ht="45" x14ac:dyDescent="0.25">
      <c r="A14" s="49" t="s">
        <v>48</v>
      </c>
      <c r="B14" s="13" t="s">
        <v>44</v>
      </c>
      <c r="C14" s="13" t="s">
        <v>49</v>
      </c>
      <c r="D14" s="13">
        <v>6</v>
      </c>
      <c r="E14" s="13" t="s">
        <v>18</v>
      </c>
      <c r="F14" s="13" t="s">
        <v>50</v>
      </c>
      <c r="G14" s="13" t="s">
        <v>51</v>
      </c>
      <c r="H14" s="13" t="s">
        <v>21</v>
      </c>
      <c r="I14" s="13" t="s">
        <v>22</v>
      </c>
      <c r="J14" s="13" t="s">
        <v>23</v>
      </c>
      <c r="K14" s="30" t="s">
        <v>24</v>
      </c>
      <c r="L14" s="14">
        <v>7938568591</v>
      </c>
      <c r="M14" s="14">
        <v>0</v>
      </c>
      <c r="N14" s="14">
        <v>7938568591</v>
      </c>
      <c r="O14" s="15">
        <v>45076</v>
      </c>
    </row>
    <row r="15" spans="1:15" ht="67.5" x14ac:dyDescent="0.25">
      <c r="A15" s="49" t="s">
        <v>52</v>
      </c>
      <c r="B15" s="13" t="s">
        <v>44</v>
      </c>
      <c r="C15" s="13" t="s">
        <v>53</v>
      </c>
      <c r="D15" s="13">
        <v>6</v>
      </c>
      <c r="E15" s="13" t="s">
        <v>18</v>
      </c>
      <c r="F15" s="13" t="s">
        <v>50</v>
      </c>
      <c r="G15" s="13" t="s">
        <v>54</v>
      </c>
      <c r="H15" s="13" t="s">
        <v>21</v>
      </c>
      <c r="I15" s="13" t="s">
        <v>55</v>
      </c>
      <c r="J15" s="13" t="s">
        <v>23</v>
      </c>
      <c r="K15" s="30" t="s">
        <v>38</v>
      </c>
      <c r="L15" s="14">
        <v>14940511991</v>
      </c>
      <c r="M15" s="14">
        <v>1627506753</v>
      </c>
      <c r="N15" s="14">
        <v>16568018744</v>
      </c>
      <c r="O15" s="15">
        <v>45079</v>
      </c>
    </row>
    <row r="16" spans="1:15" ht="45" x14ac:dyDescent="0.25">
      <c r="A16" s="49" t="s">
        <v>56</v>
      </c>
      <c r="B16" s="13" t="s">
        <v>44</v>
      </c>
      <c r="C16" s="13" t="s">
        <v>57</v>
      </c>
      <c r="D16" s="13">
        <v>2</v>
      </c>
      <c r="E16" s="13" t="s">
        <v>18</v>
      </c>
      <c r="F16" s="13" t="s">
        <v>36</v>
      </c>
      <c r="G16" s="13" t="s">
        <v>58</v>
      </c>
      <c r="H16" s="13" t="s">
        <v>21</v>
      </c>
      <c r="I16" s="13" t="s">
        <v>59</v>
      </c>
      <c r="J16" s="13" t="s">
        <v>60</v>
      </c>
      <c r="K16" s="31" t="s">
        <v>24</v>
      </c>
      <c r="L16" s="14">
        <v>6434153313</v>
      </c>
      <c r="M16" s="14">
        <v>700888160</v>
      </c>
      <c r="N16" s="14">
        <v>7135041473</v>
      </c>
      <c r="O16" s="15">
        <v>45076</v>
      </c>
    </row>
    <row r="17" spans="1:15" ht="45" x14ac:dyDescent="0.25">
      <c r="A17" s="49" t="s">
        <v>61</v>
      </c>
      <c r="B17" s="13" t="s">
        <v>62</v>
      </c>
      <c r="C17" s="13" t="s">
        <v>63</v>
      </c>
      <c r="D17" s="13">
        <v>6</v>
      </c>
      <c r="E17" s="13" t="s">
        <v>18</v>
      </c>
      <c r="F17" s="13" t="s">
        <v>46</v>
      </c>
      <c r="G17" s="13" t="s">
        <v>64</v>
      </c>
      <c r="H17" s="13" t="s">
        <v>21</v>
      </c>
      <c r="I17" s="13" t="s">
        <v>22</v>
      </c>
      <c r="J17" s="13" t="s">
        <v>23</v>
      </c>
      <c r="K17" s="32" t="s">
        <v>24</v>
      </c>
      <c r="L17" s="14">
        <v>595387107</v>
      </c>
      <c r="M17" s="14">
        <v>0</v>
      </c>
      <c r="N17" s="14">
        <v>595387107</v>
      </c>
      <c r="O17" s="15">
        <v>45083</v>
      </c>
    </row>
    <row r="18" spans="1:15" ht="67.5" x14ac:dyDescent="0.25">
      <c r="A18" s="49" t="s">
        <v>65</v>
      </c>
      <c r="B18" s="13" t="s">
        <v>62</v>
      </c>
      <c r="C18" s="13" t="s">
        <v>66</v>
      </c>
      <c r="D18" s="13">
        <v>6</v>
      </c>
      <c r="E18" s="13" t="s">
        <v>18</v>
      </c>
      <c r="F18" s="13" t="s">
        <v>36</v>
      </c>
      <c r="G18" s="13" t="s">
        <v>67</v>
      </c>
      <c r="H18" s="13" t="s">
        <v>21</v>
      </c>
      <c r="I18" s="13" t="s">
        <v>22</v>
      </c>
      <c r="J18" s="13" t="s">
        <v>60</v>
      </c>
      <c r="K18" s="28" t="s">
        <v>24</v>
      </c>
      <c r="L18" s="14">
        <v>39916096169</v>
      </c>
      <c r="M18" s="14">
        <v>0</v>
      </c>
      <c r="N18" s="14">
        <v>39916096169</v>
      </c>
      <c r="O18" s="15">
        <v>45086</v>
      </c>
    </row>
    <row r="19" spans="1:15" ht="45" x14ac:dyDescent="0.25">
      <c r="A19" s="49" t="s">
        <v>370</v>
      </c>
      <c r="B19" s="13" t="s">
        <v>62</v>
      </c>
      <c r="C19" s="13" t="s">
        <v>371</v>
      </c>
      <c r="D19" s="13">
        <v>6</v>
      </c>
      <c r="E19" s="13" t="s">
        <v>18</v>
      </c>
      <c r="F19" s="13" t="s">
        <v>158</v>
      </c>
      <c r="G19" s="13" t="s">
        <v>372</v>
      </c>
      <c r="H19" s="13" t="s">
        <v>21</v>
      </c>
      <c r="I19" s="13" t="s">
        <v>346</v>
      </c>
      <c r="J19" s="13" t="s">
        <v>23</v>
      </c>
      <c r="K19" s="28"/>
      <c r="L19" s="14">
        <v>4644929550</v>
      </c>
      <c r="M19" s="14">
        <v>0</v>
      </c>
      <c r="N19" s="14">
        <v>4644929550</v>
      </c>
      <c r="O19" s="15">
        <v>45408</v>
      </c>
    </row>
    <row r="20" spans="1:15" ht="56.25" x14ac:dyDescent="0.25">
      <c r="A20" s="49" t="s">
        <v>68</v>
      </c>
      <c r="B20" s="13" t="s">
        <v>62</v>
      </c>
      <c r="C20" s="13" t="s">
        <v>69</v>
      </c>
      <c r="D20" s="13">
        <v>6</v>
      </c>
      <c r="E20" s="13" t="s">
        <v>18</v>
      </c>
      <c r="F20" s="13" t="s">
        <v>46</v>
      </c>
      <c r="G20" s="13" t="s">
        <v>70</v>
      </c>
      <c r="H20" s="13" t="s">
        <v>21</v>
      </c>
      <c r="I20" s="13" t="s">
        <v>22</v>
      </c>
      <c r="J20" s="13" t="s">
        <v>23</v>
      </c>
      <c r="K20" s="28" t="s">
        <v>24</v>
      </c>
      <c r="L20" s="14">
        <v>731114739</v>
      </c>
      <c r="M20" s="14">
        <v>0</v>
      </c>
      <c r="N20" s="14">
        <v>731114739</v>
      </c>
      <c r="O20" s="15">
        <v>45083</v>
      </c>
    </row>
    <row r="21" spans="1:15" ht="45" x14ac:dyDescent="0.25">
      <c r="A21" s="52" t="s">
        <v>343</v>
      </c>
      <c r="B21" s="24" t="s">
        <v>62</v>
      </c>
      <c r="C21" s="24" t="s">
        <v>344</v>
      </c>
      <c r="D21" s="24">
        <v>6</v>
      </c>
      <c r="E21" s="24" t="s">
        <v>18</v>
      </c>
      <c r="F21" s="24" t="s">
        <v>36</v>
      </c>
      <c r="G21" s="24" t="s">
        <v>345</v>
      </c>
      <c r="H21" s="24" t="s">
        <v>21</v>
      </c>
      <c r="I21" s="24" t="s">
        <v>346</v>
      </c>
      <c r="J21" s="24" t="s">
        <v>23</v>
      </c>
      <c r="K21" s="33"/>
      <c r="L21" s="25">
        <v>28332708142</v>
      </c>
      <c r="M21" s="24" t="s">
        <v>347</v>
      </c>
      <c r="N21" s="25">
        <v>28332708142</v>
      </c>
      <c r="O21" s="15">
        <v>45399</v>
      </c>
    </row>
    <row r="22" spans="1:15" ht="33.75" x14ac:dyDescent="0.25">
      <c r="A22" s="51" t="s">
        <v>457</v>
      </c>
      <c r="B22" s="16" t="s">
        <v>72</v>
      </c>
      <c r="C22" s="16" t="s">
        <v>458</v>
      </c>
      <c r="D22" s="16">
        <v>6</v>
      </c>
      <c r="E22" s="16" t="s">
        <v>18</v>
      </c>
      <c r="F22" s="16" t="s">
        <v>50</v>
      </c>
      <c r="G22" s="16" t="s">
        <v>459</v>
      </c>
      <c r="H22" s="16" t="s">
        <v>21</v>
      </c>
      <c r="I22" s="16" t="s">
        <v>346</v>
      </c>
      <c r="J22" s="16" t="s">
        <v>23</v>
      </c>
      <c r="K22" s="40"/>
      <c r="L22" s="20">
        <v>2254373095</v>
      </c>
      <c r="M22" s="20">
        <v>0</v>
      </c>
      <c r="N22" s="20">
        <v>2254373095</v>
      </c>
      <c r="O22" s="21">
        <v>45554</v>
      </c>
    </row>
    <row r="23" spans="1:15" ht="22.5" x14ac:dyDescent="0.25">
      <c r="A23" s="49" t="s">
        <v>71</v>
      </c>
      <c r="B23" s="13" t="s">
        <v>72</v>
      </c>
      <c r="C23" s="13" t="s">
        <v>73</v>
      </c>
      <c r="D23" s="13">
        <v>6</v>
      </c>
      <c r="E23" s="13" t="s">
        <v>18</v>
      </c>
      <c r="F23" s="13" t="s">
        <v>50</v>
      </c>
      <c r="G23" s="13" t="s">
        <v>74</v>
      </c>
      <c r="H23" s="13" t="s">
        <v>21</v>
      </c>
      <c r="I23" s="13" t="s">
        <v>22</v>
      </c>
      <c r="J23" s="13" t="s">
        <v>23</v>
      </c>
      <c r="K23" s="28" t="s">
        <v>75</v>
      </c>
      <c r="L23" s="14">
        <v>2980083552</v>
      </c>
      <c r="M23" s="14">
        <v>0</v>
      </c>
      <c r="N23" s="14">
        <v>2980083552</v>
      </c>
      <c r="O23" s="15">
        <v>45076</v>
      </c>
    </row>
    <row r="24" spans="1:15" ht="45" x14ac:dyDescent="0.25">
      <c r="A24" s="49" t="s">
        <v>76</v>
      </c>
      <c r="B24" s="13" t="s">
        <v>72</v>
      </c>
      <c r="C24" s="13" t="s">
        <v>77</v>
      </c>
      <c r="D24" s="13">
        <v>6</v>
      </c>
      <c r="E24" s="13" t="s">
        <v>18</v>
      </c>
      <c r="F24" s="13" t="s">
        <v>46</v>
      </c>
      <c r="G24" s="13" t="s">
        <v>78</v>
      </c>
      <c r="H24" s="13" t="s">
        <v>21</v>
      </c>
      <c r="I24" s="13" t="s">
        <v>22</v>
      </c>
      <c r="J24" s="13" t="s">
        <v>23</v>
      </c>
      <c r="K24" s="28" t="s">
        <v>38</v>
      </c>
      <c r="L24" s="14">
        <v>1540845786</v>
      </c>
      <c r="M24" s="14">
        <v>0</v>
      </c>
      <c r="N24" s="14">
        <v>1540845786</v>
      </c>
      <c r="O24" s="15">
        <v>45076</v>
      </c>
    </row>
    <row r="25" spans="1:15" ht="33.75" x14ac:dyDescent="0.25">
      <c r="A25" s="49" t="s">
        <v>79</v>
      </c>
      <c r="B25" s="13" t="s">
        <v>72</v>
      </c>
      <c r="C25" s="13" t="s">
        <v>80</v>
      </c>
      <c r="D25" s="13">
        <v>6</v>
      </c>
      <c r="E25" s="13" t="s">
        <v>18</v>
      </c>
      <c r="F25" s="13" t="s">
        <v>50</v>
      </c>
      <c r="G25" s="13" t="s">
        <v>81</v>
      </c>
      <c r="H25" s="13" t="s">
        <v>21</v>
      </c>
      <c r="I25" s="13" t="s">
        <v>22</v>
      </c>
      <c r="J25" s="13" t="s">
        <v>23</v>
      </c>
      <c r="K25" s="28" t="s">
        <v>38</v>
      </c>
      <c r="L25" s="14">
        <v>2474262235</v>
      </c>
      <c r="M25" s="14">
        <v>0</v>
      </c>
      <c r="N25" s="14">
        <v>2474262235</v>
      </c>
      <c r="O25" s="15">
        <v>45086</v>
      </c>
    </row>
    <row r="26" spans="1:15" ht="33.75" x14ac:dyDescent="0.25">
      <c r="A26" s="49" t="s">
        <v>82</v>
      </c>
      <c r="B26" s="13" t="s">
        <v>72</v>
      </c>
      <c r="C26" s="13" t="s">
        <v>83</v>
      </c>
      <c r="D26" s="13">
        <v>6</v>
      </c>
      <c r="E26" s="13" t="s">
        <v>18</v>
      </c>
      <c r="F26" s="13" t="s">
        <v>46</v>
      </c>
      <c r="G26" s="13" t="s">
        <v>84</v>
      </c>
      <c r="H26" s="13" t="s">
        <v>21</v>
      </c>
      <c r="I26" s="13" t="s">
        <v>22</v>
      </c>
      <c r="J26" s="13" t="s">
        <v>23</v>
      </c>
      <c r="K26" s="30" t="s">
        <v>38</v>
      </c>
      <c r="L26" s="14">
        <v>18316598652</v>
      </c>
      <c r="M26" s="14">
        <v>0</v>
      </c>
      <c r="N26" s="14">
        <v>18316598652</v>
      </c>
      <c r="O26" s="15">
        <v>45083</v>
      </c>
    </row>
    <row r="27" spans="1:15" ht="33.75" x14ac:dyDescent="0.25">
      <c r="A27" s="49" t="s">
        <v>85</v>
      </c>
      <c r="B27" s="13" t="s">
        <v>72</v>
      </c>
      <c r="C27" s="13" t="s">
        <v>86</v>
      </c>
      <c r="D27" s="13">
        <v>6</v>
      </c>
      <c r="E27" s="13" t="s">
        <v>18</v>
      </c>
      <c r="F27" s="13" t="s">
        <v>50</v>
      </c>
      <c r="G27" s="13" t="s">
        <v>87</v>
      </c>
      <c r="H27" s="13" t="s">
        <v>21</v>
      </c>
      <c r="I27" s="13" t="s">
        <v>22</v>
      </c>
      <c r="J27" s="13" t="s">
        <v>23</v>
      </c>
      <c r="K27" s="31" t="s">
        <v>38</v>
      </c>
      <c r="L27" s="14">
        <v>3255478221</v>
      </c>
      <c r="M27" s="14">
        <v>0</v>
      </c>
      <c r="N27" s="14">
        <v>3255478221</v>
      </c>
      <c r="O27" s="15">
        <v>45083</v>
      </c>
    </row>
    <row r="28" spans="1:15" ht="45" x14ac:dyDescent="0.25">
      <c r="A28" s="49" t="s">
        <v>373</v>
      </c>
      <c r="B28" s="13" t="s">
        <v>72</v>
      </c>
      <c r="C28" s="13" t="s">
        <v>374</v>
      </c>
      <c r="D28" s="13">
        <v>2</v>
      </c>
      <c r="E28" s="13" t="s">
        <v>18</v>
      </c>
      <c r="F28" s="13" t="s">
        <v>158</v>
      </c>
      <c r="G28" s="13" t="s">
        <v>375</v>
      </c>
      <c r="H28" s="13" t="s">
        <v>21</v>
      </c>
      <c r="I28" s="13" t="s">
        <v>346</v>
      </c>
      <c r="J28" s="13" t="s">
        <v>23</v>
      </c>
      <c r="K28" s="32"/>
      <c r="L28" s="14">
        <v>1643381993</v>
      </c>
      <c r="M28" s="14">
        <v>0</v>
      </c>
      <c r="N28" s="14">
        <v>1643381993</v>
      </c>
      <c r="O28" s="15">
        <v>45408</v>
      </c>
    </row>
    <row r="29" spans="1:15" ht="123.75" x14ac:dyDescent="0.25">
      <c r="A29" s="49" t="s">
        <v>339</v>
      </c>
      <c r="B29" s="13" t="s">
        <v>72</v>
      </c>
      <c r="C29" s="13" t="s">
        <v>340</v>
      </c>
      <c r="D29" s="13">
        <v>1</v>
      </c>
      <c r="E29" s="13" t="s">
        <v>18</v>
      </c>
      <c r="F29" s="13" t="s">
        <v>36</v>
      </c>
      <c r="G29" s="13" t="s">
        <v>341</v>
      </c>
      <c r="H29" s="13" t="s">
        <v>21</v>
      </c>
      <c r="I29" s="13" t="s">
        <v>342</v>
      </c>
      <c r="J29" s="13" t="s">
        <v>23</v>
      </c>
      <c r="K29" s="28"/>
      <c r="L29" s="14">
        <v>18487110365</v>
      </c>
      <c r="M29" s="14">
        <v>11253688964</v>
      </c>
      <c r="N29" s="14">
        <v>29740799329</v>
      </c>
      <c r="O29" s="15">
        <v>45378</v>
      </c>
    </row>
    <row r="30" spans="1:15" ht="33.75" x14ac:dyDescent="0.25">
      <c r="A30" s="49" t="s">
        <v>88</v>
      </c>
      <c r="B30" s="13" t="s">
        <v>89</v>
      </c>
      <c r="C30" s="13" t="s">
        <v>90</v>
      </c>
      <c r="D30" s="13">
        <v>5</v>
      </c>
      <c r="E30" s="13" t="s">
        <v>18</v>
      </c>
      <c r="F30" s="13" t="s">
        <v>19</v>
      </c>
      <c r="G30" s="13" t="s">
        <v>91</v>
      </c>
      <c r="H30" s="13" t="s">
        <v>21</v>
      </c>
      <c r="I30" s="13" t="s">
        <v>92</v>
      </c>
      <c r="J30" s="13" t="s">
        <v>23</v>
      </c>
      <c r="K30" s="28" t="s">
        <v>75</v>
      </c>
      <c r="L30" s="14">
        <v>3548968264</v>
      </c>
      <c r="M30" s="14">
        <v>1350729709</v>
      </c>
      <c r="N30" s="14">
        <v>4899697973</v>
      </c>
      <c r="O30" s="15">
        <v>45076</v>
      </c>
    </row>
    <row r="31" spans="1:15" ht="33.75" x14ac:dyDescent="0.25">
      <c r="A31" s="49" t="s">
        <v>93</v>
      </c>
      <c r="B31" s="13" t="s">
        <v>89</v>
      </c>
      <c r="C31" s="13" t="s">
        <v>94</v>
      </c>
      <c r="D31" s="13">
        <v>6</v>
      </c>
      <c r="E31" s="13" t="s">
        <v>18</v>
      </c>
      <c r="F31" s="13" t="s">
        <v>50</v>
      </c>
      <c r="G31" s="13" t="s">
        <v>95</v>
      </c>
      <c r="H31" s="13" t="s">
        <v>21</v>
      </c>
      <c r="I31" s="13" t="s">
        <v>22</v>
      </c>
      <c r="J31" s="13" t="s">
        <v>23</v>
      </c>
      <c r="K31" s="28" t="s">
        <v>38</v>
      </c>
      <c r="L31" s="14">
        <v>7506537445</v>
      </c>
      <c r="M31" s="14">
        <v>0</v>
      </c>
      <c r="N31" s="14">
        <v>7506537445</v>
      </c>
      <c r="O31" s="15">
        <v>45083</v>
      </c>
    </row>
    <row r="32" spans="1:15" ht="101.25" x14ac:dyDescent="0.25">
      <c r="A32" s="52" t="s">
        <v>348</v>
      </c>
      <c r="B32" s="24" t="s">
        <v>89</v>
      </c>
      <c r="C32" s="24" t="s">
        <v>349</v>
      </c>
      <c r="D32" s="24" t="s">
        <v>350</v>
      </c>
      <c r="E32" s="24" t="s">
        <v>18</v>
      </c>
      <c r="F32" s="24" t="s">
        <v>46</v>
      </c>
      <c r="G32" s="24" t="s">
        <v>351</v>
      </c>
      <c r="H32" s="24" t="s">
        <v>21</v>
      </c>
      <c r="I32" s="24" t="s">
        <v>352</v>
      </c>
      <c r="J32" s="24" t="s">
        <v>23</v>
      </c>
      <c r="K32" s="33"/>
      <c r="L32" s="25">
        <v>890986767</v>
      </c>
      <c r="M32" s="25">
        <v>375000000</v>
      </c>
      <c r="N32" s="25">
        <v>1465986767</v>
      </c>
      <c r="O32" s="26">
        <v>45399</v>
      </c>
    </row>
    <row r="33" spans="1:15" ht="45" x14ac:dyDescent="0.25">
      <c r="A33" s="49" t="s">
        <v>96</v>
      </c>
      <c r="B33" s="13" t="s">
        <v>89</v>
      </c>
      <c r="C33" s="13" t="s">
        <v>97</v>
      </c>
      <c r="D33" s="13">
        <v>6</v>
      </c>
      <c r="E33" s="13" t="s">
        <v>18</v>
      </c>
      <c r="F33" s="13" t="s">
        <v>32</v>
      </c>
      <c r="G33" s="13" t="s">
        <v>98</v>
      </c>
      <c r="H33" s="13" t="s">
        <v>21</v>
      </c>
      <c r="I33" s="13" t="s">
        <v>22</v>
      </c>
      <c r="J33" s="13" t="s">
        <v>23</v>
      </c>
      <c r="K33" s="28" t="s">
        <v>38</v>
      </c>
      <c r="L33" s="14">
        <v>1149288765</v>
      </c>
      <c r="M33" s="14">
        <v>0</v>
      </c>
      <c r="N33" s="14">
        <v>1149288765</v>
      </c>
      <c r="O33" s="15">
        <v>45076</v>
      </c>
    </row>
    <row r="34" spans="1:15" ht="33.75" x14ac:dyDescent="0.25">
      <c r="A34" s="49" t="s">
        <v>99</v>
      </c>
      <c r="B34" s="13" t="s">
        <v>100</v>
      </c>
      <c r="C34" s="13" t="s">
        <v>101</v>
      </c>
      <c r="D34" s="13">
        <v>6</v>
      </c>
      <c r="E34" s="13" t="s">
        <v>18</v>
      </c>
      <c r="F34" s="13" t="s">
        <v>36</v>
      </c>
      <c r="G34" s="13" t="s">
        <v>102</v>
      </c>
      <c r="H34" s="13" t="s">
        <v>21</v>
      </c>
      <c r="I34" s="13" t="s">
        <v>22</v>
      </c>
      <c r="J34" s="13" t="s">
        <v>23</v>
      </c>
      <c r="K34" s="28" t="s">
        <v>24</v>
      </c>
      <c r="L34" s="14">
        <v>5097542450</v>
      </c>
      <c r="M34" s="14">
        <v>0</v>
      </c>
      <c r="N34" s="14">
        <v>5097542450</v>
      </c>
      <c r="O34" s="15">
        <v>45090</v>
      </c>
    </row>
    <row r="35" spans="1:15" ht="78.75" x14ac:dyDescent="0.25">
      <c r="A35" s="50" t="s">
        <v>398</v>
      </c>
      <c r="B35" s="19" t="s">
        <v>100</v>
      </c>
      <c r="C35" s="19" t="s">
        <v>101</v>
      </c>
      <c r="D35" s="19">
        <v>6</v>
      </c>
      <c r="E35" s="19" t="s">
        <v>18</v>
      </c>
      <c r="F35" s="19" t="s">
        <v>46</v>
      </c>
      <c r="G35" s="19" t="s">
        <v>399</v>
      </c>
      <c r="H35" s="19" t="s">
        <v>21</v>
      </c>
      <c r="I35" s="16" t="s">
        <v>346</v>
      </c>
      <c r="J35" s="19" t="s">
        <v>23</v>
      </c>
      <c r="K35" s="40"/>
      <c r="L35" s="20">
        <v>6574357111</v>
      </c>
      <c r="M35" s="20">
        <v>0</v>
      </c>
      <c r="N35" s="20">
        <v>6574357111</v>
      </c>
      <c r="O35" s="21">
        <v>45422</v>
      </c>
    </row>
    <row r="36" spans="1:15" ht="45" x14ac:dyDescent="0.25">
      <c r="A36" s="49" t="s">
        <v>103</v>
      </c>
      <c r="B36" s="13" t="s">
        <v>100</v>
      </c>
      <c r="C36" s="13" t="s">
        <v>104</v>
      </c>
      <c r="D36" s="13">
        <v>2</v>
      </c>
      <c r="E36" s="13" t="s">
        <v>18</v>
      </c>
      <c r="F36" s="13" t="s">
        <v>19</v>
      </c>
      <c r="G36" s="13" t="s">
        <v>105</v>
      </c>
      <c r="H36" s="13" t="s">
        <v>21</v>
      </c>
      <c r="I36" s="13" t="s">
        <v>22</v>
      </c>
      <c r="J36" s="13" t="s">
        <v>23</v>
      </c>
      <c r="K36" s="28" t="s">
        <v>24</v>
      </c>
      <c r="L36" s="14">
        <v>18094457463</v>
      </c>
      <c r="M36" s="14">
        <v>0</v>
      </c>
      <c r="N36" s="14">
        <v>18094457463</v>
      </c>
      <c r="O36" s="15">
        <v>45079</v>
      </c>
    </row>
    <row r="37" spans="1:15" ht="45" x14ac:dyDescent="0.25">
      <c r="A37" s="50" t="s">
        <v>406</v>
      </c>
      <c r="B37" s="19" t="s">
        <v>107</v>
      </c>
      <c r="C37" s="19" t="s">
        <v>407</v>
      </c>
      <c r="D37" s="19">
        <v>6</v>
      </c>
      <c r="E37" s="19" t="s">
        <v>117</v>
      </c>
      <c r="F37" s="19" t="s">
        <v>408</v>
      </c>
      <c r="G37" s="19" t="s">
        <v>409</v>
      </c>
      <c r="H37" s="16" t="s">
        <v>21</v>
      </c>
      <c r="I37" s="16" t="s">
        <v>346</v>
      </c>
      <c r="J37" s="19" t="s">
        <v>23</v>
      </c>
      <c r="K37" s="40"/>
      <c r="L37" s="20">
        <v>3395640785</v>
      </c>
      <c r="M37" s="20">
        <v>0</v>
      </c>
      <c r="N37" s="20">
        <v>3395640785</v>
      </c>
      <c r="O37" s="21">
        <v>45481</v>
      </c>
    </row>
    <row r="38" spans="1:15" ht="33.75" x14ac:dyDescent="0.25">
      <c r="A38" s="49" t="s">
        <v>106</v>
      </c>
      <c r="B38" s="13" t="s">
        <v>107</v>
      </c>
      <c r="C38" s="13" t="s">
        <v>108</v>
      </c>
      <c r="D38" s="13">
        <v>2</v>
      </c>
      <c r="E38" s="13" t="s">
        <v>18</v>
      </c>
      <c r="F38" s="13" t="s">
        <v>36</v>
      </c>
      <c r="G38" s="13" t="s">
        <v>109</v>
      </c>
      <c r="H38" s="13" t="s">
        <v>110</v>
      </c>
      <c r="I38" s="13" t="s">
        <v>111</v>
      </c>
      <c r="J38" s="13" t="s">
        <v>23</v>
      </c>
      <c r="K38" s="28" t="s">
        <v>112</v>
      </c>
      <c r="L38" s="14">
        <v>0</v>
      </c>
      <c r="M38" s="14">
        <v>4143776014</v>
      </c>
      <c r="N38" s="14">
        <v>4143776014</v>
      </c>
      <c r="O38" s="15">
        <v>44799</v>
      </c>
    </row>
    <row r="39" spans="1:15" ht="45" x14ac:dyDescent="0.25">
      <c r="A39" s="49" t="s">
        <v>113</v>
      </c>
      <c r="B39" s="13" t="s">
        <v>107</v>
      </c>
      <c r="C39" s="13" t="s">
        <v>108</v>
      </c>
      <c r="D39" s="13">
        <v>2</v>
      </c>
      <c r="E39" s="13" t="s">
        <v>18</v>
      </c>
      <c r="F39" s="13" t="s">
        <v>19</v>
      </c>
      <c r="G39" s="13" t="s">
        <v>114</v>
      </c>
      <c r="H39" s="13" t="s">
        <v>110</v>
      </c>
      <c r="I39" s="13" t="s">
        <v>111</v>
      </c>
      <c r="J39" s="13" t="s">
        <v>23</v>
      </c>
      <c r="K39" s="28" t="s">
        <v>38</v>
      </c>
      <c r="L39" s="14">
        <v>0</v>
      </c>
      <c r="M39" s="14">
        <v>13357940398</v>
      </c>
      <c r="N39" s="14">
        <v>13357940398</v>
      </c>
      <c r="O39" s="15">
        <v>45086</v>
      </c>
    </row>
    <row r="40" spans="1:15" ht="67.5" x14ac:dyDescent="0.25">
      <c r="A40" s="51" t="s">
        <v>376</v>
      </c>
      <c r="B40" s="16" t="s">
        <v>107</v>
      </c>
      <c r="C40" s="16" t="s">
        <v>377</v>
      </c>
      <c r="D40" s="16">
        <v>5</v>
      </c>
      <c r="E40" s="16" t="s">
        <v>117</v>
      </c>
      <c r="F40" s="16" t="s">
        <v>46</v>
      </c>
      <c r="G40" s="16" t="s">
        <v>378</v>
      </c>
      <c r="H40" s="16" t="s">
        <v>21</v>
      </c>
      <c r="I40" s="16" t="s">
        <v>346</v>
      </c>
      <c r="J40" s="16" t="s">
        <v>23</v>
      </c>
      <c r="K40" s="40"/>
      <c r="L40" s="27">
        <v>1847887308</v>
      </c>
      <c r="M40" s="27">
        <v>0</v>
      </c>
      <c r="N40" s="27">
        <v>1847887308</v>
      </c>
      <c r="O40" s="17">
        <v>45408</v>
      </c>
    </row>
    <row r="41" spans="1:15" ht="45" x14ac:dyDescent="0.25">
      <c r="A41" s="49" t="s">
        <v>115</v>
      </c>
      <c r="B41" s="13" t="s">
        <v>107</v>
      </c>
      <c r="C41" s="13" t="s">
        <v>116</v>
      </c>
      <c r="D41" s="13">
        <v>6</v>
      </c>
      <c r="E41" s="13" t="s">
        <v>117</v>
      </c>
      <c r="F41" s="13" t="s">
        <v>19</v>
      </c>
      <c r="G41" s="13" t="s">
        <v>118</v>
      </c>
      <c r="H41" s="13" t="s">
        <v>119</v>
      </c>
      <c r="I41" s="13" t="s">
        <v>120</v>
      </c>
      <c r="J41" s="13" t="s">
        <v>23</v>
      </c>
      <c r="K41" s="28" t="s">
        <v>24</v>
      </c>
      <c r="L41" s="14">
        <v>11816442269</v>
      </c>
      <c r="M41" s="14">
        <v>0</v>
      </c>
      <c r="N41" s="14">
        <v>11816442269</v>
      </c>
      <c r="O41" s="15">
        <v>44813</v>
      </c>
    </row>
    <row r="42" spans="1:15" ht="56.25" x14ac:dyDescent="0.25">
      <c r="A42" s="49" t="s">
        <v>121</v>
      </c>
      <c r="B42" s="13" t="s">
        <v>107</v>
      </c>
      <c r="C42" s="13" t="s">
        <v>122</v>
      </c>
      <c r="D42" s="13">
        <v>6</v>
      </c>
      <c r="E42" s="13" t="s">
        <v>18</v>
      </c>
      <c r="F42" s="13" t="s">
        <v>46</v>
      </c>
      <c r="G42" s="13" t="s">
        <v>123</v>
      </c>
      <c r="H42" s="13" t="s">
        <v>21</v>
      </c>
      <c r="I42" s="13" t="s">
        <v>22</v>
      </c>
      <c r="J42" s="13" t="s">
        <v>23</v>
      </c>
      <c r="K42" s="28" t="s">
        <v>24</v>
      </c>
      <c r="L42" s="14">
        <v>2489566305</v>
      </c>
      <c r="M42" s="14">
        <v>0</v>
      </c>
      <c r="N42" s="14">
        <v>2489566305</v>
      </c>
      <c r="O42" s="15">
        <v>45086</v>
      </c>
    </row>
    <row r="43" spans="1:15" ht="45" x14ac:dyDescent="0.25">
      <c r="A43" s="49" t="s">
        <v>124</v>
      </c>
      <c r="B43" s="13" t="s">
        <v>125</v>
      </c>
      <c r="C43" s="13" t="s">
        <v>126</v>
      </c>
      <c r="D43" s="13">
        <v>6</v>
      </c>
      <c r="E43" s="13" t="s">
        <v>18</v>
      </c>
      <c r="F43" s="13" t="s">
        <v>19</v>
      </c>
      <c r="G43" s="13" t="s">
        <v>127</v>
      </c>
      <c r="H43" s="13" t="s">
        <v>21</v>
      </c>
      <c r="I43" s="13" t="s">
        <v>22</v>
      </c>
      <c r="J43" s="13" t="s">
        <v>23</v>
      </c>
      <c r="K43" s="28" t="s">
        <v>38</v>
      </c>
      <c r="L43" s="14">
        <v>12712180860</v>
      </c>
      <c r="M43" s="14">
        <v>0</v>
      </c>
      <c r="N43" s="14">
        <v>12712180860</v>
      </c>
      <c r="O43" s="15">
        <v>45076</v>
      </c>
    </row>
    <row r="44" spans="1:15" ht="45" x14ac:dyDescent="0.25">
      <c r="A44" s="51" t="s">
        <v>425</v>
      </c>
      <c r="B44" s="16" t="s">
        <v>125</v>
      </c>
      <c r="C44" s="16" t="s">
        <v>126</v>
      </c>
      <c r="D44" s="16"/>
      <c r="E44" s="16"/>
      <c r="F44" s="16"/>
      <c r="G44" s="16" t="s">
        <v>426</v>
      </c>
      <c r="H44" s="13" t="s">
        <v>193</v>
      </c>
      <c r="I44" s="16" t="s">
        <v>418</v>
      </c>
      <c r="J44" s="16" t="s">
        <v>195</v>
      </c>
      <c r="K44" s="40"/>
      <c r="L44" s="20">
        <v>0</v>
      </c>
      <c r="M44" s="20">
        <f>N44-L44</f>
        <v>14025828078</v>
      </c>
      <c r="N44" s="20">
        <v>14025828078</v>
      </c>
      <c r="O44" s="21">
        <v>44901</v>
      </c>
    </row>
    <row r="45" spans="1:15" ht="45" x14ac:dyDescent="0.25">
      <c r="A45" s="49" t="s">
        <v>128</v>
      </c>
      <c r="B45" s="13" t="s">
        <v>129</v>
      </c>
      <c r="C45" s="13" t="s">
        <v>130</v>
      </c>
      <c r="D45" s="13">
        <v>6</v>
      </c>
      <c r="E45" s="13" t="s">
        <v>117</v>
      </c>
      <c r="F45" s="13" t="s">
        <v>46</v>
      </c>
      <c r="G45" s="13" t="s">
        <v>131</v>
      </c>
      <c r="H45" s="13" t="s">
        <v>132</v>
      </c>
      <c r="I45" s="13" t="s">
        <v>22</v>
      </c>
      <c r="J45" s="13" t="s">
        <v>133</v>
      </c>
      <c r="K45" s="28" t="s">
        <v>38</v>
      </c>
      <c r="L45" s="14">
        <v>586692228</v>
      </c>
      <c r="M45" s="14">
        <v>0</v>
      </c>
      <c r="N45" s="14">
        <v>586692228</v>
      </c>
      <c r="O45" s="15">
        <v>45072</v>
      </c>
    </row>
    <row r="46" spans="1:15" ht="45" x14ac:dyDescent="0.25">
      <c r="A46" s="49" t="s">
        <v>134</v>
      </c>
      <c r="B46" s="13" t="s">
        <v>129</v>
      </c>
      <c r="C46" s="13" t="s">
        <v>135</v>
      </c>
      <c r="D46" s="13">
        <v>6</v>
      </c>
      <c r="E46" s="13" t="s">
        <v>18</v>
      </c>
      <c r="F46" s="13" t="s">
        <v>19</v>
      </c>
      <c r="G46" s="13" t="s">
        <v>136</v>
      </c>
      <c r="H46" s="13" t="s">
        <v>21</v>
      </c>
      <c r="I46" s="13" t="s">
        <v>22</v>
      </c>
      <c r="J46" s="13" t="s">
        <v>23</v>
      </c>
      <c r="K46" s="28" t="s">
        <v>24</v>
      </c>
      <c r="L46" s="14">
        <v>810286921</v>
      </c>
      <c r="M46" s="14">
        <v>0</v>
      </c>
      <c r="N46" s="14">
        <v>810286921</v>
      </c>
      <c r="O46" s="15">
        <v>45076</v>
      </c>
    </row>
    <row r="47" spans="1:15" ht="67.5" x14ac:dyDescent="0.25">
      <c r="A47" s="52" t="s">
        <v>353</v>
      </c>
      <c r="B47" s="24" t="s">
        <v>129</v>
      </c>
      <c r="C47" s="24" t="s">
        <v>354</v>
      </c>
      <c r="D47" s="24">
        <v>6</v>
      </c>
      <c r="E47" s="24" t="s">
        <v>18</v>
      </c>
      <c r="F47" s="24" t="s">
        <v>46</v>
      </c>
      <c r="G47" s="24" t="s">
        <v>355</v>
      </c>
      <c r="H47" s="24" t="s">
        <v>21</v>
      </c>
      <c r="I47" s="24" t="s">
        <v>346</v>
      </c>
      <c r="J47" s="24" t="s">
        <v>23</v>
      </c>
      <c r="K47" s="33" t="s">
        <v>356</v>
      </c>
      <c r="L47" s="25">
        <v>3597640057</v>
      </c>
      <c r="M47" s="25">
        <v>0</v>
      </c>
      <c r="N47" s="25">
        <v>3597640057</v>
      </c>
      <c r="O47" s="26">
        <v>45399</v>
      </c>
    </row>
    <row r="48" spans="1:15" ht="45" x14ac:dyDescent="0.25">
      <c r="A48" s="49" t="s">
        <v>137</v>
      </c>
      <c r="B48" s="13" t="s">
        <v>129</v>
      </c>
      <c r="C48" s="13" t="s">
        <v>138</v>
      </c>
      <c r="D48" s="13">
        <v>6</v>
      </c>
      <c r="E48" s="13" t="s">
        <v>18</v>
      </c>
      <c r="F48" s="13" t="s">
        <v>36</v>
      </c>
      <c r="G48" s="13" t="s">
        <v>139</v>
      </c>
      <c r="H48" s="13" t="s">
        <v>21</v>
      </c>
      <c r="I48" s="13" t="s">
        <v>22</v>
      </c>
      <c r="J48" s="13" t="s">
        <v>23</v>
      </c>
      <c r="K48" s="30" t="s">
        <v>24</v>
      </c>
      <c r="L48" s="14">
        <v>518496974</v>
      </c>
      <c r="M48" s="14">
        <v>0</v>
      </c>
      <c r="N48" s="14">
        <v>518496974</v>
      </c>
      <c r="O48" s="15">
        <v>45076</v>
      </c>
    </row>
    <row r="49" spans="1:15" ht="101.25" x14ac:dyDescent="0.25">
      <c r="A49" s="49" t="s">
        <v>140</v>
      </c>
      <c r="B49" s="13" t="s">
        <v>129</v>
      </c>
      <c r="C49" s="13" t="s">
        <v>141</v>
      </c>
      <c r="D49" s="13">
        <v>6</v>
      </c>
      <c r="E49" s="13" t="s">
        <v>18</v>
      </c>
      <c r="F49" s="13" t="s">
        <v>46</v>
      </c>
      <c r="G49" s="13" t="s">
        <v>142</v>
      </c>
      <c r="H49" s="13" t="s">
        <v>21</v>
      </c>
      <c r="I49" s="13" t="s">
        <v>22</v>
      </c>
      <c r="J49" s="13" t="s">
        <v>23</v>
      </c>
      <c r="K49" s="32" t="s">
        <v>24</v>
      </c>
      <c r="L49" s="14">
        <v>10112029535</v>
      </c>
      <c r="M49" s="14">
        <v>0</v>
      </c>
      <c r="N49" s="14">
        <v>10112029535</v>
      </c>
      <c r="O49" s="15">
        <v>45076</v>
      </c>
    </row>
    <row r="50" spans="1:15" ht="45" x14ac:dyDescent="0.25">
      <c r="A50" s="49" t="s">
        <v>143</v>
      </c>
      <c r="B50" s="13" t="s">
        <v>129</v>
      </c>
      <c r="C50" s="13" t="s">
        <v>144</v>
      </c>
      <c r="D50" s="13">
        <v>6</v>
      </c>
      <c r="E50" s="13" t="s">
        <v>18</v>
      </c>
      <c r="F50" s="13" t="s">
        <v>36</v>
      </c>
      <c r="G50" s="13" t="s">
        <v>145</v>
      </c>
      <c r="H50" s="13" t="s">
        <v>21</v>
      </c>
      <c r="I50" s="13" t="s">
        <v>146</v>
      </c>
      <c r="J50" s="13" t="s">
        <v>23</v>
      </c>
      <c r="K50" s="28" t="s">
        <v>75</v>
      </c>
      <c r="L50" s="14">
        <v>16247825542</v>
      </c>
      <c r="M50" s="14">
        <v>1769915636</v>
      </c>
      <c r="N50" s="14">
        <v>18017741178</v>
      </c>
      <c r="O50" s="15">
        <v>45076</v>
      </c>
    </row>
    <row r="51" spans="1:15" ht="90" x14ac:dyDescent="0.25">
      <c r="A51" s="51" t="s">
        <v>469</v>
      </c>
      <c r="B51" s="16" t="s">
        <v>129</v>
      </c>
      <c r="C51" s="16" t="s">
        <v>470</v>
      </c>
      <c r="D51" s="16">
        <v>4</v>
      </c>
      <c r="E51" s="16" t="s">
        <v>18</v>
      </c>
      <c r="F51" s="16" t="s">
        <v>32</v>
      </c>
      <c r="G51" s="16" t="s">
        <v>471</v>
      </c>
      <c r="H51" s="16" t="s">
        <v>21</v>
      </c>
      <c r="I51" s="16" t="s">
        <v>346</v>
      </c>
      <c r="J51" s="16" t="s">
        <v>23</v>
      </c>
      <c r="K51" s="28"/>
      <c r="L51" s="20">
        <v>30532348431</v>
      </c>
      <c r="M51" s="20">
        <v>0</v>
      </c>
      <c r="N51" s="20">
        <v>30532348431</v>
      </c>
      <c r="O51" s="21">
        <v>45554</v>
      </c>
    </row>
    <row r="52" spans="1:15" ht="51.75" customHeight="1" x14ac:dyDescent="0.25">
      <c r="A52" s="49" t="s">
        <v>147</v>
      </c>
      <c r="B52" s="13" t="s">
        <v>129</v>
      </c>
      <c r="C52" s="13" t="s">
        <v>148</v>
      </c>
      <c r="D52" s="13">
        <v>6</v>
      </c>
      <c r="E52" s="13" t="s">
        <v>18</v>
      </c>
      <c r="F52" s="13" t="s">
        <v>149</v>
      </c>
      <c r="G52" s="13" t="s">
        <v>150</v>
      </c>
      <c r="H52" s="13" t="s">
        <v>21</v>
      </c>
      <c r="I52" s="13" t="s">
        <v>22</v>
      </c>
      <c r="J52" s="13" t="s">
        <v>60</v>
      </c>
      <c r="K52" s="28" t="s">
        <v>75</v>
      </c>
      <c r="L52" s="14">
        <v>22480530957</v>
      </c>
      <c r="M52" s="14">
        <v>0</v>
      </c>
      <c r="N52" s="14">
        <v>22480530957</v>
      </c>
      <c r="O52" s="15">
        <v>45084</v>
      </c>
    </row>
    <row r="53" spans="1:15" ht="67.5" x14ac:dyDescent="0.25">
      <c r="A53" s="51" t="s">
        <v>379</v>
      </c>
      <c r="B53" s="16" t="s">
        <v>129</v>
      </c>
      <c r="C53" s="16" t="s">
        <v>380</v>
      </c>
      <c r="D53" s="16">
        <v>6</v>
      </c>
      <c r="E53" s="16" t="s">
        <v>117</v>
      </c>
      <c r="F53" s="16" t="s">
        <v>32</v>
      </c>
      <c r="G53" s="16" t="s">
        <v>381</v>
      </c>
      <c r="H53" s="16" t="s">
        <v>21</v>
      </c>
      <c r="I53" s="16" t="s">
        <v>346</v>
      </c>
      <c r="J53" s="16" t="s">
        <v>23</v>
      </c>
      <c r="K53" s="40"/>
      <c r="L53" s="18">
        <v>28599373178</v>
      </c>
      <c r="M53" s="18">
        <v>0</v>
      </c>
      <c r="N53" s="18">
        <v>28599373178</v>
      </c>
      <c r="O53" s="17">
        <v>45408</v>
      </c>
    </row>
    <row r="54" spans="1:15" ht="45" x14ac:dyDescent="0.25">
      <c r="A54" s="49" t="s">
        <v>151</v>
      </c>
      <c r="B54" s="13" t="s">
        <v>129</v>
      </c>
      <c r="C54" s="13" t="s">
        <v>152</v>
      </c>
      <c r="D54" s="13">
        <v>6</v>
      </c>
      <c r="E54" s="13" t="s">
        <v>18</v>
      </c>
      <c r="F54" s="13" t="s">
        <v>153</v>
      </c>
      <c r="G54" s="13" t="s">
        <v>154</v>
      </c>
      <c r="H54" s="13" t="s">
        <v>21</v>
      </c>
      <c r="I54" s="13" t="s">
        <v>22</v>
      </c>
      <c r="J54" s="13" t="s">
        <v>60</v>
      </c>
      <c r="K54" s="28" t="s">
        <v>38</v>
      </c>
      <c r="L54" s="14">
        <v>12557923401</v>
      </c>
      <c r="M54" s="14">
        <v>0</v>
      </c>
      <c r="N54" s="14">
        <v>12557923401</v>
      </c>
      <c r="O54" s="15">
        <v>45076</v>
      </c>
    </row>
    <row r="55" spans="1:15" ht="45" x14ac:dyDescent="0.25">
      <c r="A55" s="50" t="s">
        <v>385</v>
      </c>
      <c r="B55" s="19" t="s">
        <v>386</v>
      </c>
      <c r="C55" s="19" t="s">
        <v>387</v>
      </c>
      <c r="D55" s="19">
        <v>6</v>
      </c>
      <c r="E55" s="19" t="s">
        <v>18</v>
      </c>
      <c r="F55" s="19" t="s">
        <v>50</v>
      </c>
      <c r="G55" s="19" t="s">
        <v>388</v>
      </c>
      <c r="H55" s="19" t="s">
        <v>21</v>
      </c>
      <c r="I55" s="16" t="s">
        <v>346</v>
      </c>
      <c r="J55" s="16" t="s">
        <v>23</v>
      </c>
      <c r="K55" s="40"/>
      <c r="L55" s="20">
        <v>19398794731</v>
      </c>
      <c r="M55" s="20">
        <v>0</v>
      </c>
      <c r="N55" s="20">
        <v>19398794731</v>
      </c>
      <c r="O55" s="17">
        <v>45415</v>
      </c>
    </row>
    <row r="56" spans="1:15" ht="45" x14ac:dyDescent="0.25">
      <c r="A56" s="51" t="s">
        <v>389</v>
      </c>
      <c r="B56" s="16" t="s">
        <v>386</v>
      </c>
      <c r="C56" s="16" t="s">
        <v>390</v>
      </c>
      <c r="D56" s="16">
        <v>6</v>
      </c>
      <c r="E56" s="16" t="s">
        <v>18</v>
      </c>
      <c r="F56" s="16" t="s">
        <v>46</v>
      </c>
      <c r="G56" s="16" t="s">
        <v>391</v>
      </c>
      <c r="H56" s="16" t="s">
        <v>21</v>
      </c>
      <c r="I56" s="16" t="s">
        <v>346</v>
      </c>
      <c r="J56" s="16" t="s">
        <v>23</v>
      </c>
      <c r="K56" s="40"/>
      <c r="L56" s="20">
        <v>16759609594</v>
      </c>
      <c r="M56" s="20">
        <v>0</v>
      </c>
      <c r="N56" s="20">
        <v>16759609594</v>
      </c>
      <c r="O56" s="17">
        <v>45415</v>
      </c>
    </row>
    <row r="57" spans="1:15" ht="45" x14ac:dyDescent="0.25">
      <c r="A57" s="51" t="s">
        <v>466</v>
      </c>
      <c r="B57" s="16" t="s">
        <v>156</v>
      </c>
      <c r="C57" s="16" t="s">
        <v>467</v>
      </c>
      <c r="D57" s="16">
        <v>6</v>
      </c>
      <c r="E57" s="16" t="s">
        <v>18</v>
      </c>
      <c r="F57" s="16" t="s">
        <v>46</v>
      </c>
      <c r="G57" s="16" t="s">
        <v>468</v>
      </c>
      <c r="H57" s="16" t="s">
        <v>21</v>
      </c>
      <c r="I57" s="16" t="s">
        <v>346</v>
      </c>
      <c r="J57" s="16" t="s">
        <v>23</v>
      </c>
      <c r="K57" s="28"/>
      <c r="L57" s="20">
        <v>1155061630</v>
      </c>
      <c r="M57" s="20">
        <v>0</v>
      </c>
      <c r="N57" s="20">
        <v>1155061630</v>
      </c>
      <c r="O57" s="21">
        <v>45554</v>
      </c>
    </row>
    <row r="58" spans="1:15" ht="33.75" x14ac:dyDescent="0.25">
      <c r="A58" s="49" t="s">
        <v>155</v>
      </c>
      <c r="B58" s="13" t="s">
        <v>156</v>
      </c>
      <c r="C58" s="13" t="s">
        <v>157</v>
      </c>
      <c r="D58" s="13">
        <v>6</v>
      </c>
      <c r="E58" s="13" t="s">
        <v>18</v>
      </c>
      <c r="F58" s="13" t="s">
        <v>158</v>
      </c>
      <c r="G58" s="13" t="s">
        <v>159</v>
      </c>
      <c r="H58" s="13" t="s">
        <v>110</v>
      </c>
      <c r="I58" s="13" t="s">
        <v>160</v>
      </c>
      <c r="J58" s="13" t="s">
        <v>23</v>
      </c>
      <c r="K58" s="28" t="s">
        <v>161</v>
      </c>
      <c r="L58" s="14">
        <v>0</v>
      </c>
      <c r="M58" s="14">
        <v>835698557</v>
      </c>
      <c r="N58" s="14">
        <v>835698557</v>
      </c>
      <c r="O58" s="15">
        <v>44876</v>
      </c>
    </row>
    <row r="59" spans="1:15" ht="45" x14ac:dyDescent="0.25">
      <c r="A59" s="51" t="s">
        <v>445</v>
      </c>
      <c r="B59" s="16" t="s">
        <v>446</v>
      </c>
      <c r="C59" s="16" t="s">
        <v>447</v>
      </c>
      <c r="D59" s="16">
        <v>6</v>
      </c>
      <c r="E59" s="16" t="s">
        <v>18</v>
      </c>
      <c r="F59" s="16" t="s">
        <v>46</v>
      </c>
      <c r="G59" s="16" t="s">
        <v>448</v>
      </c>
      <c r="H59" s="16" t="s">
        <v>21</v>
      </c>
      <c r="I59" s="16" t="s">
        <v>346</v>
      </c>
      <c r="J59" s="16" t="s">
        <v>23</v>
      </c>
      <c r="K59" s="40"/>
      <c r="L59" s="20">
        <v>7844663022</v>
      </c>
      <c r="M59" s="20">
        <v>0</v>
      </c>
      <c r="N59" s="20">
        <f>+L59+M59</f>
        <v>7844663022</v>
      </c>
      <c r="O59" s="21">
        <v>45527</v>
      </c>
    </row>
    <row r="60" spans="1:15" ht="90" x14ac:dyDescent="0.25">
      <c r="A60" s="51" t="s">
        <v>451</v>
      </c>
      <c r="B60" s="16" t="s">
        <v>446</v>
      </c>
      <c r="C60" s="16" t="s">
        <v>447</v>
      </c>
      <c r="D60" s="16">
        <v>6</v>
      </c>
      <c r="E60" s="16" t="s">
        <v>18</v>
      </c>
      <c r="F60" s="16" t="s">
        <v>158</v>
      </c>
      <c r="G60" s="16" t="s">
        <v>452</v>
      </c>
      <c r="H60" s="16" t="s">
        <v>21</v>
      </c>
      <c r="I60" s="16" t="s">
        <v>453</v>
      </c>
      <c r="J60" s="16" t="s">
        <v>23</v>
      </c>
      <c r="K60" s="40"/>
      <c r="L60" s="20">
        <v>13703688457</v>
      </c>
      <c r="M60" s="20">
        <v>2415000000</v>
      </c>
      <c r="N60" s="20">
        <f>+L60+M60</f>
        <v>16118688457</v>
      </c>
      <c r="O60" s="21">
        <v>45517</v>
      </c>
    </row>
    <row r="61" spans="1:15" ht="33.75" x14ac:dyDescent="0.25">
      <c r="A61" s="49" t="s">
        <v>162</v>
      </c>
      <c r="B61" s="13" t="s">
        <v>163</v>
      </c>
      <c r="C61" s="13" t="s">
        <v>164</v>
      </c>
      <c r="D61" s="13">
        <v>6</v>
      </c>
      <c r="E61" s="13" t="s">
        <v>117</v>
      </c>
      <c r="F61" s="13" t="s">
        <v>46</v>
      </c>
      <c r="G61" s="13" t="s">
        <v>165</v>
      </c>
      <c r="H61" s="13" t="s">
        <v>21</v>
      </c>
      <c r="I61" s="13" t="s">
        <v>22</v>
      </c>
      <c r="J61" s="13" t="s">
        <v>60</v>
      </c>
      <c r="K61" s="28" t="s">
        <v>38</v>
      </c>
      <c r="L61" s="14">
        <v>2231333970</v>
      </c>
      <c r="M61" s="14">
        <v>0</v>
      </c>
      <c r="N61" s="14">
        <v>2231333970</v>
      </c>
      <c r="O61" s="15">
        <v>45100</v>
      </c>
    </row>
    <row r="62" spans="1:15" ht="33.75" x14ac:dyDescent="0.25">
      <c r="A62" s="52" t="s">
        <v>357</v>
      </c>
      <c r="B62" s="24" t="s">
        <v>163</v>
      </c>
      <c r="C62" s="24" t="s">
        <v>358</v>
      </c>
      <c r="D62" s="24">
        <v>6</v>
      </c>
      <c r="E62" s="24" t="s">
        <v>117</v>
      </c>
      <c r="F62" s="24" t="s">
        <v>46</v>
      </c>
      <c r="G62" s="24" t="s">
        <v>359</v>
      </c>
      <c r="H62" s="24" t="s">
        <v>21</v>
      </c>
      <c r="I62" s="24" t="s">
        <v>346</v>
      </c>
      <c r="J62" s="24" t="s">
        <v>23</v>
      </c>
      <c r="K62" s="33" t="s">
        <v>356</v>
      </c>
      <c r="L62" s="25">
        <v>2198672842</v>
      </c>
      <c r="M62" s="25">
        <v>0</v>
      </c>
      <c r="N62" s="25">
        <v>2198672842</v>
      </c>
      <c r="O62" s="26">
        <v>45399</v>
      </c>
    </row>
    <row r="63" spans="1:15" ht="56.25" x14ac:dyDescent="0.25">
      <c r="A63" s="49" t="s">
        <v>166</v>
      </c>
      <c r="B63" s="13" t="s">
        <v>167</v>
      </c>
      <c r="C63" s="13" t="s">
        <v>168</v>
      </c>
      <c r="D63" s="13">
        <v>6</v>
      </c>
      <c r="E63" s="13" t="s">
        <v>18</v>
      </c>
      <c r="F63" s="13" t="s">
        <v>158</v>
      </c>
      <c r="G63" s="13" t="s">
        <v>169</v>
      </c>
      <c r="H63" s="13" t="s">
        <v>110</v>
      </c>
      <c r="I63" s="13" t="s">
        <v>111</v>
      </c>
      <c r="J63" s="13" t="s">
        <v>23</v>
      </c>
      <c r="K63" s="28" t="s">
        <v>75</v>
      </c>
      <c r="L63" s="14">
        <v>0</v>
      </c>
      <c r="M63" s="14">
        <v>573993000</v>
      </c>
      <c r="N63" s="14">
        <v>573993000</v>
      </c>
      <c r="O63" s="15">
        <v>44827</v>
      </c>
    </row>
    <row r="64" spans="1:15" ht="33.75" x14ac:dyDescent="0.25">
      <c r="A64" s="51" t="s">
        <v>410</v>
      </c>
      <c r="B64" s="16" t="s">
        <v>167</v>
      </c>
      <c r="C64" s="16" t="s">
        <v>411</v>
      </c>
      <c r="D64" s="16">
        <v>6</v>
      </c>
      <c r="E64" s="16" t="s">
        <v>18</v>
      </c>
      <c r="F64" s="16" t="s">
        <v>36</v>
      </c>
      <c r="G64" s="16" t="s">
        <v>412</v>
      </c>
      <c r="H64" s="16" t="s">
        <v>21</v>
      </c>
      <c r="I64" s="16" t="s">
        <v>413</v>
      </c>
      <c r="J64" s="16" t="s">
        <v>23</v>
      </c>
      <c r="K64" s="40"/>
      <c r="L64" s="20">
        <v>18445504724</v>
      </c>
      <c r="M64" s="20">
        <v>5961826173</v>
      </c>
      <c r="N64" s="20">
        <v>24407330897</v>
      </c>
      <c r="O64" s="17">
        <v>45436</v>
      </c>
    </row>
    <row r="65" spans="1:15" ht="45" x14ac:dyDescent="0.25">
      <c r="A65" s="49" t="s">
        <v>170</v>
      </c>
      <c r="B65" s="13" t="s">
        <v>167</v>
      </c>
      <c r="C65" s="13" t="s">
        <v>171</v>
      </c>
      <c r="D65" s="13">
        <v>1</v>
      </c>
      <c r="E65" s="13" t="s">
        <v>18</v>
      </c>
      <c r="F65" s="13" t="s">
        <v>19</v>
      </c>
      <c r="G65" s="13" t="s">
        <v>172</v>
      </c>
      <c r="H65" s="13" t="s">
        <v>110</v>
      </c>
      <c r="I65" s="13" t="s">
        <v>111</v>
      </c>
      <c r="J65" s="13" t="s">
        <v>23</v>
      </c>
      <c r="K65" s="28" t="s">
        <v>161</v>
      </c>
      <c r="L65" s="14">
        <v>0</v>
      </c>
      <c r="M65" s="14">
        <v>11128677123</v>
      </c>
      <c r="N65" s="14">
        <v>11128677123</v>
      </c>
      <c r="O65" s="15">
        <v>44820</v>
      </c>
    </row>
    <row r="66" spans="1:15" ht="45" x14ac:dyDescent="0.25">
      <c r="A66" s="49" t="s">
        <v>173</v>
      </c>
      <c r="B66" s="13" t="s">
        <v>167</v>
      </c>
      <c r="C66" s="13" t="s">
        <v>171</v>
      </c>
      <c r="D66" s="13">
        <v>1</v>
      </c>
      <c r="E66" s="13" t="s">
        <v>18</v>
      </c>
      <c r="F66" s="13" t="s">
        <v>36</v>
      </c>
      <c r="G66" s="13" t="s">
        <v>174</v>
      </c>
      <c r="H66" s="13" t="s">
        <v>110</v>
      </c>
      <c r="I66" s="13" t="s">
        <v>175</v>
      </c>
      <c r="J66" s="13" t="s">
        <v>23</v>
      </c>
      <c r="K66" s="28" t="s">
        <v>75</v>
      </c>
      <c r="L66" s="14">
        <v>0</v>
      </c>
      <c r="M66" s="14">
        <v>4669278563</v>
      </c>
      <c r="N66" s="14">
        <v>4669278563</v>
      </c>
      <c r="O66" s="15">
        <v>44911</v>
      </c>
    </row>
    <row r="67" spans="1:15" ht="33.75" x14ac:dyDescent="0.25">
      <c r="A67" s="49" t="s">
        <v>176</v>
      </c>
      <c r="B67" s="13" t="s">
        <v>167</v>
      </c>
      <c r="C67" s="13" t="s">
        <v>171</v>
      </c>
      <c r="D67" s="13">
        <v>1</v>
      </c>
      <c r="E67" s="13" t="s">
        <v>18</v>
      </c>
      <c r="F67" s="13" t="s">
        <v>36</v>
      </c>
      <c r="G67" s="13" t="s">
        <v>177</v>
      </c>
      <c r="H67" s="13" t="s">
        <v>178</v>
      </c>
      <c r="I67" s="13" t="s">
        <v>179</v>
      </c>
      <c r="J67" s="13" t="s">
        <v>23</v>
      </c>
      <c r="K67" s="28"/>
      <c r="L67" s="14">
        <v>0</v>
      </c>
      <c r="M67" s="14">
        <v>5786925826</v>
      </c>
      <c r="N67" s="14">
        <f>M67</f>
        <v>5786925826</v>
      </c>
      <c r="O67" s="15">
        <v>45273</v>
      </c>
    </row>
    <row r="68" spans="1:15" ht="67.5" x14ac:dyDescent="0.25">
      <c r="A68" s="49" t="s">
        <v>180</v>
      </c>
      <c r="B68" s="13" t="s">
        <v>167</v>
      </c>
      <c r="C68" s="13" t="s">
        <v>181</v>
      </c>
      <c r="D68" s="13">
        <v>6</v>
      </c>
      <c r="E68" s="13" t="s">
        <v>18</v>
      </c>
      <c r="F68" s="13" t="s">
        <v>182</v>
      </c>
      <c r="G68" s="13" t="s">
        <v>183</v>
      </c>
      <c r="H68" s="13" t="s">
        <v>110</v>
      </c>
      <c r="I68" s="13" t="s">
        <v>111</v>
      </c>
      <c r="J68" s="13" t="s">
        <v>23</v>
      </c>
      <c r="K68" s="28" t="s">
        <v>24</v>
      </c>
      <c r="L68" s="14">
        <v>0</v>
      </c>
      <c r="M68" s="14">
        <v>650000000</v>
      </c>
      <c r="N68" s="14">
        <v>650000000</v>
      </c>
      <c r="O68" s="15">
        <v>45219</v>
      </c>
    </row>
    <row r="69" spans="1:15" ht="78.75" x14ac:dyDescent="0.25">
      <c r="A69" s="52" t="s">
        <v>360</v>
      </c>
      <c r="B69" s="24" t="s">
        <v>167</v>
      </c>
      <c r="C69" s="24" t="s">
        <v>361</v>
      </c>
      <c r="D69" s="24">
        <v>6</v>
      </c>
      <c r="E69" s="24" t="s">
        <v>18</v>
      </c>
      <c r="F69" s="24" t="s">
        <v>158</v>
      </c>
      <c r="G69" s="24" t="s">
        <v>362</v>
      </c>
      <c r="H69" s="24" t="s">
        <v>110</v>
      </c>
      <c r="I69" s="24" t="s">
        <v>363</v>
      </c>
      <c r="J69" s="24" t="s">
        <v>23</v>
      </c>
      <c r="K69" s="45" t="s">
        <v>356</v>
      </c>
      <c r="L69" s="25">
        <v>0</v>
      </c>
      <c r="M69" s="25">
        <v>1052450000</v>
      </c>
      <c r="N69" s="25">
        <v>1052450000</v>
      </c>
      <c r="O69" s="26">
        <v>45399</v>
      </c>
    </row>
    <row r="70" spans="1:15" ht="45" x14ac:dyDescent="0.25">
      <c r="A70" s="49" t="s">
        <v>184</v>
      </c>
      <c r="B70" s="13" t="s">
        <v>185</v>
      </c>
      <c r="C70" s="13" t="s">
        <v>186</v>
      </c>
      <c r="D70" s="13">
        <v>6</v>
      </c>
      <c r="E70" s="13" t="s">
        <v>117</v>
      </c>
      <c r="F70" s="13" t="s">
        <v>36</v>
      </c>
      <c r="G70" s="13" t="s">
        <v>187</v>
      </c>
      <c r="H70" s="13" t="s">
        <v>188</v>
      </c>
      <c r="I70" s="13" t="s">
        <v>189</v>
      </c>
      <c r="J70" s="13" t="s">
        <v>23</v>
      </c>
      <c r="K70" s="31" t="s">
        <v>75</v>
      </c>
      <c r="L70" s="14">
        <v>22931544429</v>
      </c>
      <c r="M70" s="14">
        <v>0</v>
      </c>
      <c r="N70" s="14">
        <v>22931544429</v>
      </c>
      <c r="O70" s="15">
        <v>44883</v>
      </c>
    </row>
    <row r="71" spans="1:15" ht="67.5" x14ac:dyDescent="0.25">
      <c r="A71" s="49" t="s">
        <v>190</v>
      </c>
      <c r="B71" s="13" t="s">
        <v>185</v>
      </c>
      <c r="C71" s="13" t="s">
        <v>191</v>
      </c>
      <c r="D71" s="13">
        <v>4</v>
      </c>
      <c r="E71" s="13" t="s">
        <v>18</v>
      </c>
      <c r="F71" s="13" t="s">
        <v>46</v>
      </c>
      <c r="G71" s="13" t="s">
        <v>192</v>
      </c>
      <c r="H71" s="13" t="s">
        <v>193</v>
      </c>
      <c r="I71" s="13" t="s">
        <v>194</v>
      </c>
      <c r="J71" s="13" t="s">
        <v>195</v>
      </c>
      <c r="K71" s="32"/>
      <c r="L71" s="14">
        <v>0</v>
      </c>
      <c r="M71" s="14">
        <f>N71</f>
        <v>6620818882</v>
      </c>
      <c r="N71" s="14">
        <v>6620818882</v>
      </c>
      <c r="O71" s="15">
        <v>44897</v>
      </c>
    </row>
    <row r="72" spans="1:15" ht="45" x14ac:dyDescent="0.25">
      <c r="A72" s="51">
        <v>99999901364</v>
      </c>
      <c r="B72" s="16" t="s">
        <v>185</v>
      </c>
      <c r="C72" s="16" t="s">
        <v>427</v>
      </c>
      <c r="D72" s="16"/>
      <c r="E72" s="16"/>
      <c r="F72" s="16"/>
      <c r="G72" s="16" t="s">
        <v>428</v>
      </c>
      <c r="H72" s="16" t="s">
        <v>21</v>
      </c>
      <c r="I72" s="16" t="s">
        <v>429</v>
      </c>
      <c r="J72" s="16" t="s">
        <v>430</v>
      </c>
      <c r="K72" s="40"/>
      <c r="L72" s="20">
        <v>3000000000</v>
      </c>
      <c r="M72" s="20">
        <f>N72-L72</f>
        <v>0</v>
      </c>
      <c r="N72" s="20">
        <v>3000000000</v>
      </c>
      <c r="O72" s="21" t="s">
        <v>431</v>
      </c>
    </row>
    <row r="73" spans="1:15" ht="45" x14ac:dyDescent="0.25">
      <c r="A73" s="51">
        <v>99999901367</v>
      </c>
      <c r="B73" s="16" t="s">
        <v>185</v>
      </c>
      <c r="C73" s="16" t="s">
        <v>427</v>
      </c>
      <c r="D73" s="16"/>
      <c r="E73" s="16"/>
      <c r="F73" s="16"/>
      <c r="G73" s="16" t="s">
        <v>432</v>
      </c>
      <c r="H73" s="16" t="s">
        <v>21</v>
      </c>
      <c r="I73" s="16" t="s">
        <v>429</v>
      </c>
      <c r="J73" s="16" t="s">
        <v>430</v>
      </c>
      <c r="K73" s="40"/>
      <c r="L73" s="20">
        <v>5000000000</v>
      </c>
      <c r="M73" s="20">
        <f>N73-L73</f>
        <v>0</v>
      </c>
      <c r="N73" s="20">
        <v>5000000000</v>
      </c>
      <c r="O73" s="21" t="s">
        <v>431</v>
      </c>
    </row>
    <row r="74" spans="1:15" ht="56.25" x14ac:dyDescent="0.25">
      <c r="A74" s="49" t="s">
        <v>196</v>
      </c>
      <c r="B74" s="13" t="s">
        <v>185</v>
      </c>
      <c r="C74" s="13" t="s">
        <v>197</v>
      </c>
      <c r="D74" s="13">
        <v>4</v>
      </c>
      <c r="E74" s="13" t="s">
        <v>18</v>
      </c>
      <c r="F74" s="13" t="s">
        <v>46</v>
      </c>
      <c r="G74" s="13" t="s">
        <v>198</v>
      </c>
      <c r="H74" s="13" t="s">
        <v>21</v>
      </c>
      <c r="I74" s="13" t="s">
        <v>22</v>
      </c>
      <c r="J74" s="13" t="s">
        <v>23</v>
      </c>
      <c r="K74" s="28" t="s">
        <v>24</v>
      </c>
      <c r="L74" s="14">
        <v>8182298938</v>
      </c>
      <c r="M74" s="14">
        <v>0</v>
      </c>
      <c r="N74" s="14">
        <v>8182298938</v>
      </c>
      <c r="O74" s="15">
        <v>45083</v>
      </c>
    </row>
    <row r="75" spans="1:15" ht="45" x14ac:dyDescent="0.25">
      <c r="A75" s="51">
        <v>99999901366</v>
      </c>
      <c r="B75" s="16" t="s">
        <v>185</v>
      </c>
      <c r="C75" s="16" t="s">
        <v>197</v>
      </c>
      <c r="D75" s="16"/>
      <c r="E75" s="16"/>
      <c r="F75" s="16"/>
      <c r="G75" s="16" t="s">
        <v>433</v>
      </c>
      <c r="H75" s="16" t="s">
        <v>21</v>
      </c>
      <c r="I75" s="16" t="s">
        <v>429</v>
      </c>
      <c r="J75" s="16" t="s">
        <v>430</v>
      </c>
      <c r="K75" s="40"/>
      <c r="L75" s="20">
        <v>2000000000</v>
      </c>
      <c r="M75" s="20">
        <f>N75-L75</f>
        <v>0</v>
      </c>
      <c r="N75" s="20">
        <v>2000000000</v>
      </c>
      <c r="O75" s="21" t="s">
        <v>431</v>
      </c>
    </row>
    <row r="76" spans="1:15" ht="33.75" x14ac:dyDescent="0.25">
      <c r="A76" s="51">
        <v>99999901369</v>
      </c>
      <c r="B76" s="16" t="s">
        <v>185</v>
      </c>
      <c r="C76" s="16" t="s">
        <v>197</v>
      </c>
      <c r="D76" s="16"/>
      <c r="E76" s="16"/>
      <c r="F76" s="16"/>
      <c r="G76" s="16" t="s">
        <v>434</v>
      </c>
      <c r="H76" s="16" t="s">
        <v>21</v>
      </c>
      <c r="I76" s="16" t="s">
        <v>429</v>
      </c>
      <c r="J76" s="16" t="s">
        <v>430</v>
      </c>
      <c r="K76" s="40"/>
      <c r="L76" s="20">
        <v>2200000000</v>
      </c>
      <c r="M76" s="20">
        <f>N76-L76</f>
        <v>0</v>
      </c>
      <c r="N76" s="20">
        <v>2200000000</v>
      </c>
      <c r="O76" s="21" t="s">
        <v>431</v>
      </c>
    </row>
    <row r="77" spans="1:15" ht="45" x14ac:dyDescent="0.25">
      <c r="A77" s="51">
        <v>99999901370</v>
      </c>
      <c r="B77" s="16" t="s">
        <v>185</v>
      </c>
      <c r="C77" s="16" t="s">
        <v>197</v>
      </c>
      <c r="D77" s="16"/>
      <c r="E77" s="16"/>
      <c r="F77" s="16"/>
      <c r="G77" s="16" t="s">
        <v>435</v>
      </c>
      <c r="H77" s="16" t="s">
        <v>21</v>
      </c>
      <c r="I77" s="16" t="s">
        <v>429</v>
      </c>
      <c r="J77" s="16" t="s">
        <v>430</v>
      </c>
      <c r="K77" s="40"/>
      <c r="L77" s="20">
        <v>2200000000</v>
      </c>
      <c r="M77" s="20">
        <f>N77-L77</f>
        <v>0</v>
      </c>
      <c r="N77" s="20">
        <v>2200000000</v>
      </c>
      <c r="O77" s="21" t="s">
        <v>431</v>
      </c>
    </row>
    <row r="78" spans="1:15" ht="33.75" x14ac:dyDescent="0.25">
      <c r="A78" s="51">
        <v>99999901371</v>
      </c>
      <c r="B78" s="16" t="s">
        <v>185</v>
      </c>
      <c r="C78" s="16" t="s">
        <v>197</v>
      </c>
      <c r="D78" s="16"/>
      <c r="E78" s="16"/>
      <c r="F78" s="16"/>
      <c r="G78" s="16" t="s">
        <v>436</v>
      </c>
      <c r="H78" s="16" t="s">
        <v>21</v>
      </c>
      <c r="I78" s="16" t="s">
        <v>429</v>
      </c>
      <c r="J78" s="16" t="s">
        <v>430</v>
      </c>
      <c r="K78" s="40"/>
      <c r="L78" s="20">
        <v>6136532910</v>
      </c>
      <c r="M78" s="20">
        <f>N78-L78</f>
        <v>6528226500</v>
      </c>
      <c r="N78" s="20">
        <v>12664759410</v>
      </c>
      <c r="O78" s="21" t="s">
        <v>431</v>
      </c>
    </row>
    <row r="79" spans="1:15" ht="33.75" x14ac:dyDescent="0.25">
      <c r="A79" s="51">
        <v>99999901365</v>
      </c>
      <c r="B79" s="16" t="s">
        <v>185</v>
      </c>
      <c r="C79" s="16" t="s">
        <v>197</v>
      </c>
      <c r="D79" s="16"/>
      <c r="E79" s="16"/>
      <c r="F79" s="16"/>
      <c r="G79" s="16" t="s">
        <v>437</v>
      </c>
      <c r="H79" s="16" t="s">
        <v>21</v>
      </c>
      <c r="I79" s="16" t="s">
        <v>429</v>
      </c>
      <c r="J79" s="16" t="s">
        <v>430</v>
      </c>
      <c r="K79" s="40"/>
      <c r="L79" s="20">
        <v>3300000000</v>
      </c>
      <c r="M79" s="20">
        <f>N79-L79</f>
        <v>0</v>
      </c>
      <c r="N79" s="20">
        <v>3300000000</v>
      </c>
      <c r="O79" s="21" t="s">
        <v>431</v>
      </c>
    </row>
    <row r="80" spans="1:15" ht="45" x14ac:dyDescent="0.25">
      <c r="A80" s="51">
        <v>99999901368</v>
      </c>
      <c r="B80" s="16" t="s">
        <v>185</v>
      </c>
      <c r="C80" s="16" t="s">
        <v>197</v>
      </c>
      <c r="D80" s="16"/>
      <c r="E80" s="16"/>
      <c r="F80" s="16"/>
      <c r="G80" s="16" t="s">
        <v>438</v>
      </c>
      <c r="H80" s="16" t="s">
        <v>21</v>
      </c>
      <c r="I80" s="16" t="s">
        <v>429</v>
      </c>
      <c r="J80" s="16" t="s">
        <v>430</v>
      </c>
      <c r="K80" s="40"/>
      <c r="L80" s="20">
        <v>2500000000</v>
      </c>
      <c r="M80" s="20">
        <f>N80-L80</f>
        <v>0</v>
      </c>
      <c r="N80" s="20">
        <v>2500000000</v>
      </c>
      <c r="O80" s="21" t="s">
        <v>431</v>
      </c>
    </row>
    <row r="81" spans="1:15" ht="45" x14ac:dyDescent="0.25">
      <c r="A81" s="49" t="s">
        <v>199</v>
      </c>
      <c r="B81" s="13" t="s">
        <v>185</v>
      </c>
      <c r="C81" s="13" t="s">
        <v>200</v>
      </c>
      <c r="D81" s="13">
        <v>6</v>
      </c>
      <c r="E81" s="13" t="s">
        <v>18</v>
      </c>
      <c r="F81" s="13" t="s">
        <v>19</v>
      </c>
      <c r="G81" s="13" t="s">
        <v>201</v>
      </c>
      <c r="H81" s="13" t="s">
        <v>188</v>
      </c>
      <c r="I81" s="13" t="s">
        <v>202</v>
      </c>
      <c r="J81" s="13" t="s">
        <v>23</v>
      </c>
      <c r="K81" s="28" t="s">
        <v>38</v>
      </c>
      <c r="L81" s="14">
        <v>14975250910</v>
      </c>
      <c r="M81" s="14">
        <v>0</v>
      </c>
      <c r="N81" s="14">
        <v>14975250910</v>
      </c>
      <c r="O81" s="15">
        <v>45051</v>
      </c>
    </row>
    <row r="82" spans="1:15" ht="33.75" x14ac:dyDescent="0.25">
      <c r="A82" s="49" t="s">
        <v>203</v>
      </c>
      <c r="B82" s="13" t="s">
        <v>204</v>
      </c>
      <c r="C82" s="13" t="s">
        <v>205</v>
      </c>
      <c r="D82" s="13">
        <v>6</v>
      </c>
      <c r="E82" s="13" t="s">
        <v>18</v>
      </c>
      <c r="F82" s="13" t="s">
        <v>19</v>
      </c>
      <c r="G82" s="13" t="s">
        <v>206</v>
      </c>
      <c r="H82" s="13" t="s">
        <v>21</v>
      </c>
      <c r="I82" s="13" t="s">
        <v>22</v>
      </c>
      <c r="J82" s="13" t="s">
        <v>23</v>
      </c>
      <c r="K82" s="28" t="s">
        <v>38</v>
      </c>
      <c r="L82" s="14">
        <v>9162013402</v>
      </c>
      <c r="M82" s="14">
        <v>0</v>
      </c>
      <c r="N82" s="14">
        <v>9162013402</v>
      </c>
      <c r="O82" s="15">
        <v>45076</v>
      </c>
    </row>
    <row r="83" spans="1:15" ht="45" x14ac:dyDescent="0.25">
      <c r="A83" s="49" t="s">
        <v>207</v>
      </c>
      <c r="B83" s="13" t="s">
        <v>204</v>
      </c>
      <c r="C83" s="13" t="s">
        <v>208</v>
      </c>
      <c r="D83" s="13">
        <v>6</v>
      </c>
      <c r="E83" s="13" t="s">
        <v>18</v>
      </c>
      <c r="F83" s="13" t="s">
        <v>32</v>
      </c>
      <c r="G83" s="13" t="s">
        <v>209</v>
      </c>
      <c r="H83" s="13" t="s">
        <v>21</v>
      </c>
      <c r="I83" s="13" t="s">
        <v>22</v>
      </c>
      <c r="J83" s="13" t="s">
        <v>23</v>
      </c>
      <c r="K83" s="28" t="s">
        <v>38</v>
      </c>
      <c r="L83" s="14">
        <v>1895766360</v>
      </c>
      <c r="M83" s="14">
        <v>0</v>
      </c>
      <c r="N83" s="14">
        <v>1895766360</v>
      </c>
      <c r="O83" s="15">
        <v>45076</v>
      </c>
    </row>
    <row r="84" spans="1:15" ht="45" x14ac:dyDescent="0.25">
      <c r="A84" s="49" t="s">
        <v>211</v>
      </c>
      <c r="B84" s="13" t="s">
        <v>204</v>
      </c>
      <c r="C84" s="13" t="s">
        <v>212</v>
      </c>
      <c r="D84" s="13">
        <v>1</v>
      </c>
      <c r="E84" s="13" t="s">
        <v>117</v>
      </c>
      <c r="F84" s="13" t="s">
        <v>213</v>
      </c>
      <c r="G84" s="13" t="s">
        <v>214</v>
      </c>
      <c r="H84" s="13" t="s">
        <v>215</v>
      </c>
      <c r="I84" s="13" t="s">
        <v>22</v>
      </c>
      <c r="J84" s="13" t="s">
        <v>133</v>
      </c>
      <c r="K84" s="28"/>
      <c r="L84" s="14">
        <v>3797008707</v>
      </c>
      <c r="M84" s="14">
        <v>0</v>
      </c>
      <c r="N84" s="14">
        <v>3797008707</v>
      </c>
      <c r="O84" s="15">
        <v>45097</v>
      </c>
    </row>
    <row r="85" spans="1:15" ht="45" x14ac:dyDescent="0.25">
      <c r="A85" s="49" t="s">
        <v>216</v>
      </c>
      <c r="B85" s="13" t="s">
        <v>204</v>
      </c>
      <c r="C85" s="13" t="s">
        <v>212</v>
      </c>
      <c r="D85" s="13">
        <v>1</v>
      </c>
      <c r="E85" s="13" t="s">
        <v>117</v>
      </c>
      <c r="F85" s="13" t="s">
        <v>213</v>
      </c>
      <c r="G85" s="13" t="s">
        <v>217</v>
      </c>
      <c r="H85" s="13" t="s">
        <v>215</v>
      </c>
      <c r="I85" s="13" t="s">
        <v>22</v>
      </c>
      <c r="J85" s="13" t="s">
        <v>133</v>
      </c>
      <c r="K85" s="28"/>
      <c r="L85" s="14">
        <v>15436460485</v>
      </c>
      <c r="M85" s="14">
        <v>0</v>
      </c>
      <c r="N85" s="14">
        <v>15436460485</v>
      </c>
      <c r="O85" s="15">
        <v>45097</v>
      </c>
    </row>
    <row r="86" spans="1:15" ht="33.75" x14ac:dyDescent="0.25">
      <c r="A86" s="49" t="s">
        <v>218</v>
      </c>
      <c r="B86" s="13" t="s">
        <v>219</v>
      </c>
      <c r="C86" s="13" t="s">
        <v>220</v>
      </c>
      <c r="D86" s="13">
        <v>1</v>
      </c>
      <c r="E86" s="13" t="s">
        <v>18</v>
      </c>
      <c r="F86" s="13" t="s">
        <v>19</v>
      </c>
      <c r="G86" s="13" t="s">
        <v>221</v>
      </c>
      <c r="H86" s="13" t="s">
        <v>222</v>
      </c>
      <c r="I86" s="13" t="s">
        <v>223</v>
      </c>
      <c r="J86" s="13" t="s">
        <v>133</v>
      </c>
      <c r="K86" s="28" t="s">
        <v>75</v>
      </c>
      <c r="L86" s="14">
        <v>17000000000</v>
      </c>
      <c r="M86" s="14">
        <v>4948948856</v>
      </c>
      <c r="N86" s="14">
        <v>21948948856</v>
      </c>
      <c r="O86" s="15">
        <v>44939</v>
      </c>
    </row>
    <row r="87" spans="1:15" ht="56.25" x14ac:dyDescent="0.25">
      <c r="A87" s="50" t="s">
        <v>392</v>
      </c>
      <c r="B87" s="19" t="s">
        <v>225</v>
      </c>
      <c r="C87" s="19" t="s">
        <v>393</v>
      </c>
      <c r="D87" s="19">
        <v>1</v>
      </c>
      <c r="E87" s="19" t="s">
        <v>18</v>
      </c>
      <c r="F87" s="19" t="s">
        <v>19</v>
      </c>
      <c r="G87" s="19" t="s">
        <v>394</v>
      </c>
      <c r="H87" s="19" t="s">
        <v>21</v>
      </c>
      <c r="I87" s="16" t="s">
        <v>346</v>
      </c>
      <c r="J87" s="19" t="s">
        <v>23</v>
      </c>
      <c r="K87" s="40"/>
      <c r="L87" s="20">
        <v>1284667401</v>
      </c>
      <c r="M87" s="20">
        <v>0</v>
      </c>
      <c r="N87" s="20">
        <v>1284667401</v>
      </c>
      <c r="O87" s="17">
        <v>45415</v>
      </c>
    </row>
    <row r="88" spans="1:15" ht="56.25" x14ac:dyDescent="0.25">
      <c r="A88" s="50" t="s">
        <v>395</v>
      </c>
      <c r="B88" s="19" t="s">
        <v>225</v>
      </c>
      <c r="C88" s="19" t="s">
        <v>393</v>
      </c>
      <c r="D88" s="19">
        <v>1</v>
      </c>
      <c r="E88" s="19" t="s">
        <v>18</v>
      </c>
      <c r="F88" s="19" t="s">
        <v>36</v>
      </c>
      <c r="G88" s="19" t="s">
        <v>396</v>
      </c>
      <c r="H88" s="19" t="s">
        <v>21</v>
      </c>
      <c r="I88" s="16" t="s">
        <v>397</v>
      </c>
      <c r="J88" s="19" t="s">
        <v>23</v>
      </c>
      <c r="K88" s="40"/>
      <c r="L88" s="20">
        <v>5352406243</v>
      </c>
      <c r="M88" s="20">
        <v>596036330</v>
      </c>
      <c r="N88" s="20">
        <v>5948442573</v>
      </c>
      <c r="O88" s="17">
        <v>45415</v>
      </c>
    </row>
    <row r="89" spans="1:15" ht="56.25" x14ac:dyDescent="0.25">
      <c r="A89" s="49" t="s">
        <v>224</v>
      </c>
      <c r="B89" s="13" t="s">
        <v>225</v>
      </c>
      <c r="C89" s="13" t="s">
        <v>226</v>
      </c>
      <c r="D89" s="13">
        <v>5</v>
      </c>
      <c r="E89" s="13" t="s">
        <v>18</v>
      </c>
      <c r="F89" s="13" t="s">
        <v>36</v>
      </c>
      <c r="G89" s="13" t="s">
        <v>227</v>
      </c>
      <c r="H89" s="13" t="s">
        <v>21</v>
      </c>
      <c r="I89" s="13" t="s">
        <v>22</v>
      </c>
      <c r="J89" s="13" t="s">
        <v>23</v>
      </c>
      <c r="K89" s="28" t="s">
        <v>24</v>
      </c>
      <c r="L89" s="14">
        <v>9523217374</v>
      </c>
      <c r="M89" s="14">
        <v>0</v>
      </c>
      <c r="N89" s="14">
        <v>9523217374</v>
      </c>
      <c r="O89" s="15">
        <v>45086</v>
      </c>
    </row>
    <row r="90" spans="1:15" ht="78.75" x14ac:dyDescent="0.25">
      <c r="A90" s="49" t="s">
        <v>228</v>
      </c>
      <c r="B90" s="13" t="s">
        <v>225</v>
      </c>
      <c r="C90" s="13" t="s">
        <v>229</v>
      </c>
      <c r="D90" s="13">
        <v>6</v>
      </c>
      <c r="E90" s="13" t="s">
        <v>18</v>
      </c>
      <c r="F90" s="13" t="s">
        <v>158</v>
      </c>
      <c r="G90" s="13" t="s">
        <v>230</v>
      </c>
      <c r="H90" s="13" t="s">
        <v>21</v>
      </c>
      <c r="I90" s="13" t="s">
        <v>231</v>
      </c>
      <c r="J90" s="13" t="s">
        <v>23</v>
      </c>
      <c r="K90" s="28" t="s">
        <v>24</v>
      </c>
      <c r="L90" s="14">
        <v>1443069123</v>
      </c>
      <c r="M90" s="14">
        <v>0</v>
      </c>
      <c r="N90" s="14">
        <v>1443069123</v>
      </c>
      <c r="O90" s="15">
        <v>45090</v>
      </c>
    </row>
    <row r="91" spans="1:15" ht="22.5" x14ac:dyDescent="0.25">
      <c r="A91" s="49" t="s">
        <v>232</v>
      </c>
      <c r="B91" s="13" t="s">
        <v>233</v>
      </c>
      <c r="C91" s="13" t="s">
        <v>234</v>
      </c>
      <c r="D91" s="13">
        <v>1</v>
      </c>
      <c r="E91" s="13" t="s">
        <v>18</v>
      </c>
      <c r="F91" s="13" t="s">
        <v>36</v>
      </c>
      <c r="G91" s="13" t="s">
        <v>235</v>
      </c>
      <c r="H91" s="13" t="s">
        <v>21</v>
      </c>
      <c r="I91" s="13" t="s">
        <v>236</v>
      </c>
      <c r="J91" s="13" t="s">
        <v>23</v>
      </c>
      <c r="K91" s="28" t="s">
        <v>24</v>
      </c>
      <c r="L91" s="14">
        <v>16789367393</v>
      </c>
      <c r="M91" s="14">
        <v>4115041028</v>
      </c>
      <c r="N91" s="14">
        <v>20904408421</v>
      </c>
      <c r="O91" s="15">
        <v>45084</v>
      </c>
    </row>
    <row r="92" spans="1:15" ht="56.25" x14ac:dyDescent="0.25">
      <c r="A92" s="49" t="s">
        <v>238</v>
      </c>
      <c r="B92" s="13" t="s">
        <v>233</v>
      </c>
      <c r="C92" s="13" t="s">
        <v>239</v>
      </c>
      <c r="D92" s="13">
        <v>4</v>
      </c>
      <c r="E92" s="13" t="s">
        <v>117</v>
      </c>
      <c r="F92" s="13" t="s">
        <v>36</v>
      </c>
      <c r="G92" s="13" t="s">
        <v>240</v>
      </c>
      <c r="H92" s="13" t="s">
        <v>119</v>
      </c>
      <c r="I92" s="13" t="s">
        <v>241</v>
      </c>
      <c r="J92" s="13" t="s">
        <v>23</v>
      </c>
      <c r="K92" s="28" t="s">
        <v>24</v>
      </c>
      <c r="L92" s="14">
        <v>709870241</v>
      </c>
      <c r="M92" s="14">
        <v>0</v>
      </c>
      <c r="N92" s="14">
        <v>709870241</v>
      </c>
      <c r="O92" s="15">
        <v>44799</v>
      </c>
    </row>
    <row r="93" spans="1:15" ht="63.75" customHeight="1" x14ac:dyDescent="0.25">
      <c r="A93" s="49" t="s">
        <v>242</v>
      </c>
      <c r="B93" s="13" t="s">
        <v>233</v>
      </c>
      <c r="C93" s="13" t="s">
        <v>239</v>
      </c>
      <c r="D93" s="13">
        <v>4</v>
      </c>
      <c r="E93" s="13" t="s">
        <v>117</v>
      </c>
      <c r="F93" s="13" t="s">
        <v>36</v>
      </c>
      <c r="G93" s="13" t="s">
        <v>243</v>
      </c>
      <c r="H93" s="13" t="s">
        <v>110</v>
      </c>
      <c r="I93" s="13" t="s">
        <v>175</v>
      </c>
      <c r="J93" s="13" t="s">
        <v>23</v>
      </c>
      <c r="K93" s="28" t="s">
        <v>24</v>
      </c>
      <c r="L93" s="14">
        <v>0</v>
      </c>
      <c r="M93" s="14">
        <v>6054728081</v>
      </c>
      <c r="N93" s="14">
        <v>6054728081</v>
      </c>
      <c r="O93" s="15">
        <v>44902</v>
      </c>
    </row>
    <row r="94" spans="1:15" ht="56.25" x14ac:dyDescent="0.25">
      <c r="A94" s="49" t="s">
        <v>244</v>
      </c>
      <c r="B94" s="13" t="s">
        <v>233</v>
      </c>
      <c r="C94" s="13" t="s">
        <v>239</v>
      </c>
      <c r="D94" s="13">
        <v>4</v>
      </c>
      <c r="E94" s="13" t="s">
        <v>117</v>
      </c>
      <c r="F94" s="13" t="s">
        <v>19</v>
      </c>
      <c r="G94" s="13" t="s">
        <v>245</v>
      </c>
      <c r="H94" s="13" t="s">
        <v>119</v>
      </c>
      <c r="I94" s="13" t="s">
        <v>246</v>
      </c>
      <c r="J94" s="13" t="s">
        <v>23</v>
      </c>
      <c r="K94" s="30" t="s">
        <v>24</v>
      </c>
      <c r="L94" s="14">
        <v>663083782</v>
      </c>
      <c r="M94" s="14">
        <v>0</v>
      </c>
      <c r="N94" s="14">
        <v>663083782</v>
      </c>
      <c r="O94" s="15">
        <v>45079</v>
      </c>
    </row>
    <row r="95" spans="1:15" ht="56.25" x14ac:dyDescent="0.25">
      <c r="A95" s="52" t="s">
        <v>364</v>
      </c>
      <c r="B95" s="24" t="s">
        <v>233</v>
      </c>
      <c r="C95" s="24" t="s">
        <v>239</v>
      </c>
      <c r="D95" s="24">
        <v>4</v>
      </c>
      <c r="E95" s="24" t="s">
        <v>117</v>
      </c>
      <c r="F95" s="24" t="s">
        <v>50</v>
      </c>
      <c r="G95" s="24" t="s">
        <v>365</v>
      </c>
      <c r="H95" s="24" t="s">
        <v>21</v>
      </c>
      <c r="I95" s="24" t="s">
        <v>346</v>
      </c>
      <c r="J95" s="24" t="s">
        <v>23</v>
      </c>
      <c r="K95" s="44" t="s">
        <v>356</v>
      </c>
      <c r="L95" s="25">
        <v>5301953278</v>
      </c>
      <c r="M95" s="25">
        <v>0</v>
      </c>
      <c r="N95" s="25">
        <v>5301953278</v>
      </c>
      <c r="O95" s="26">
        <v>45399</v>
      </c>
    </row>
    <row r="96" spans="1:15" ht="45" x14ac:dyDescent="0.25">
      <c r="A96" s="49" t="s">
        <v>247</v>
      </c>
      <c r="B96" s="13" t="s">
        <v>248</v>
      </c>
      <c r="C96" s="13" t="s">
        <v>249</v>
      </c>
      <c r="D96" s="13">
        <v>6</v>
      </c>
      <c r="E96" s="13" t="s">
        <v>117</v>
      </c>
      <c r="F96" s="13" t="s">
        <v>46</v>
      </c>
      <c r="G96" s="13" t="s">
        <v>250</v>
      </c>
      <c r="H96" s="13" t="s">
        <v>21</v>
      </c>
      <c r="I96" s="13" t="s">
        <v>22</v>
      </c>
      <c r="J96" s="13" t="s">
        <v>23</v>
      </c>
      <c r="K96" s="41" t="s">
        <v>24</v>
      </c>
      <c r="L96" s="14">
        <v>4440713152</v>
      </c>
      <c r="M96" s="14">
        <v>0</v>
      </c>
      <c r="N96" s="14">
        <v>4440713152</v>
      </c>
      <c r="O96" s="15">
        <v>45086</v>
      </c>
    </row>
    <row r="97" spans="1:15" ht="67.5" x14ac:dyDescent="0.25">
      <c r="A97" s="49" t="s">
        <v>251</v>
      </c>
      <c r="B97" s="13" t="s">
        <v>248</v>
      </c>
      <c r="C97" s="13" t="s">
        <v>252</v>
      </c>
      <c r="D97" s="13">
        <v>6</v>
      </c>
      <c r="E97" s="13" t="s">
        <v>18</v>
      </c>
      <c r="F97" s="13" t="s">
        <v>19</v>
      </c>
      <c r="G97" s="13" t="s">
        <v>253</v>
      </c>
      <c r="H97" s="13" t="s">
        <v>110</v>
      </c>
      <c r="I97" s="13" t="s">
        <v>254</v>
      </c>
      <c r="J97" s="13" t="s">
        <v>23</v>
      </c>
      <c r="K97" s="31" t="s">
        <v>24</v>
      </c>
      <c r="L97" s="14">
        <v>6555584521</v>
      </c>
      <c r="M97" s="14">
        <v>1465416838</v>
      </c>
      <c r="N97" s="14">
        <v>8021001359</v>
      </c>
      <c r="O97" s="15">
        <v>45223</v>
      </c>
    </row>
    <row r="98" spans="1:15" ht="67.5" x14ac:dyDescent="0.25">
      <c r="A98" s="49" t="s">
        <v>255</v>
      </c>
      <c r="B98" s="13" t="s">
        <v>256</v>
      </c>
      <c r="C98" s="13" t="s">
        <v>257</v>
      </c>
      <c r="D98" s="13">
        <v>6</v>
      </c>
      <c r="E98" s="13" t="s">
        <v>18</v>
      </c>
      <c r="F98" s="13" t="s">
        <v>19</v>
      </c>
      <c r="G98" s="13" t="s">
        <v>258</v>
      </c>
      <c r="H98" s="13" t="s">
        <v>21</v>
      </c>
      <c r="I98" s="13" t="s">
        <v>22</v>
      </c>
      <c r="J98" s="13" t="s">
        <v>23</v>
      </c>
      <c r="K98" s="41" t="s">
        <v>38</v>
      </c>
      <c r="L98" s="14">
        <v>9365438607</v>
      </c>
      <c r="M98" s="14">
        <v>0</v>
      </c>
      <c r="N98" s="14">
        <v>9365438607</v>
      </c>
      <c r="O98" s="15">
        <v>45098</v>
      </c>
    </row>
    <row r="99" spans="1:15" ht="90" x14ac:dyDescent="0.25">
      <c r="A99" s="49" t="s">
        <v>259</v>
      </c>
      <c r="B99" s="13" t="s">
        <v>256</v>
      </c>
      <c r="C99" s="13" t="s">
        <v>260</v>
      </c>
      <c r="D99" s="13">
        <v>6</v>
      </c>
      <c r="E99" s="13" t="s">
        <v>18</v>
      </c>
      <c r="F99" s="13" t="s">
        <v>158</v>
      </c>
      <c r="G99" s="13" t="s">
        <v>261</v>
      </c>
      <c r="H99" s="13" t="s">
        <v>110</v>
      </c>
      <c r="I99" s="13" t="s">
        <v>262</v>
      </c>
      <c r="J99" s="13" t="s">
        <v>23</v>
      </c>
      <c r="K99" s="31"/>
      <c r="L99" s="14">
        <v>1062447470</v>
      </c>
      <c r="M99" s="14">
        <v>0</v>
      </c>
      <c r="N99" s="14">
        <v>1062447470</v>
      </c>
      <c r="O99" s="15">
        <v>45233</v>
      </c>
    </row>
    <row r="100" spans="1:15" ht="45" x14ac:dyDescent="0.25">
      <c r="A100" s="49" t="s">
        <v>263</v>
      </c>
      <c r="B100" s="13" t="s">
        <v>256</v>
      </c>
      <c r="C100" s="13" t="s">
        <v>264</v>
      </c>
      <c r="D100" s="13">
        <v>5</v>
      </c>
      <c r="E100" s="13" t="s">
        <v>18</v>
      </c>
      <c r="F100" s="13" t="s">
        <v>46</v>
      </c>
      <c r="G100" s="13" t="s">
        <v>265</v>
      </c>
      <c r="H100" s="13" t="s">
        <v>21</v>
      </c>
      <c r="I100" s="13" t="s">
        <v>22</v>
      </c>
      <c r="J100" s="13" t="s">
        <v>23</v>
      </c>
      <c r="K100" s="42" t="s">
        <v>266</v>
      </c>
      <c r="L100" s="14">
        <v>1990177406</v>
      </c>
      <c r="M100" s="14">
        <v>0</v>
      </c>
      <c r="N100" s="14">
        <v>1990177406</v>
      </c>
      <c r="O100" s="15">
        <v>45076</v>
      </c>
    </row>
    <row r="101" spans="1:15" ht="33.75" x14ac:dyDescent="0.25">
      <c r="A101" s="51" t="s">
        <v>439</v>
      </c>
      <c r="B101" s="16" t="s">
        <v>268</v>
      </c>
      <c r="C101" s="16" t="s">
        <v>440</v>
      </c>
      <c r="D101" s="16"/>
      <c r="E101" s="16"/>
      <c r="F101" s="16"/>
      <c r="G101" s="16" t="s">
        <v>441</v>
      </c>
      <c r="H101" s="13" t="s">
        <v>193</v>
      </c>
      <c r="I101" s="16" t="s">
        <v>418</v>
      </c>
      <c r="J101" s="16" t="s">
        <v>195</v>
      </c>
      <c r="K101" s="35"/>
      <c r="L101" s="20">
        <v>0</v>
      </c>
      <c r="M101" s="20">
        <f>N101-L101</f>
        <v>923170943</v>
      </c>
      <c r="N101" s="20">
        <v>923170943</v>
      </c>
      <c r="O101" s="21">
        <v>45091</v>
      </c>
    </row>
    <row r="102" spans="1:15" ht="33.75" x14ac:dyDescent="0.25">
      <c r="A102" s="51" t="s">
        <v>442</v>
      </c>
      <c r="B102" s="16" t="s">
        <v>268</v>
      </c>
      <c r="C102" s="16" t="s">
        <v>443</v>
      </c>
      <c r="D102" s="16"/>
      <c r="E102" s="16"/>
      <c r="F102" s="16"/>
      <c r="G102" s="16" t="s">
        <v>444</v>
      </c>
      <c r="H102" s="13" t="s">
        <v>193</v>
      </c>
      <c r="I102" s="16" t="s">
        <v>418</v>
      </c>
      <c r="J102" s="16" t="s">
        <v>195</v>
      </c>
      <c r="K102" s="35"/>
      <c r="L102" s="20">
        <v>0</v>
      </c>
      <c r="M102" s="20">
        <f>N102-L102</f>
        <v>794539130</v>
      </c>
      <c r="N102" s="20">
        <v>794539130</v>
      </c>
      <c r="O102" s="21">
        <v>44823</v>
      </c>
    </row>
    <row r="103" spans="1:15" ht="33.75" x14ac:dyDescent="0.25">
      <c r="A103" s="49" t="s">
        <v>267</v>
      </c>
      <c r="B103" s="13" t="s">
        <v>268</v>
      </c>
      <c r="C103" s="13" t="s">
        <v>269</v>
      </c>
      <c r="D103" s="13">
        <v>6</v>
      </c>
      <c r="E103" s="13" t="s">
        <v>18</v>
      </c>
      <c r="F103" s="13" t="s">
        <v>19</v>
      </c>
      <c r="G103" s="13" t="s">
        <v>270</v>
      </c>
      <c r="H103" s="13" t="s">
        <v>21</v>
      </c>
      <c r="I103" s="13" t="s">
        <v>22</v>
      </c>
      <c r="J103" s="13" t="s">
        <v>23</v>
      </c>
      <c r="K103" s="31" t="s">
        <v>24</v>
      </c>
      <c r="L103" s="14">
        <v>3015842099</v>
      </c>
      <c r="M103" s="14">
        <v>0</v>
      </c>
      <c r="N103" s="14">
        <v>3015842099</v>
      </c>
      <c r="O103" s="15">
        <v>45100</v>
      </c>
    </row>
    <row r="104" spans="1:15" ht="45" x14ac:dyDescent="0.25">
      <c r="A104" s="49" t="s">
        <v>271</v>
      </c>
      <c r="B104" s="13" t="s">
        <v>268</v>
      </c>
      <c r="C104" s="13" t="s">
        <v>272</v>
      </c>
      <c r="D104" s="13">
        <v>2</v>
      </c>
      <c r="E104" s="13" t="s">
        <v>18</v>
      </c>
      <c r="F104" s="13" t="s">
        <v>19</v>
      </c>
      <c r="G104" s="13" t="s">
        <v>273</v>
      </c>
      <c r="H104" s="13" t="s">
        <v>21</v>
      </c>
      <c r="I104" s="13" t="s">
        <v>22</v>
      </c>
      <c r="J104" s="13" t="s">
        <v>23</v>
      </c>
      <c r="K104" s="31" t="s">
        <v>24</v>
      </c>
      <c r="L104" s="14">
        <v>3375857801</v>
      </c>
      <c r="M104" s="14">
        <v>0</v>
      </c>
      <c r="N104" s="14">
        <v>3375857801</v>
      </c>
      <c r="O104" s="15">
        <v>45100</v>
      </c>
    </row>
    <row r="105" spans="1:15" ht="45" x14ac:dyDescent="0.25">
      <c r="A105" s="49" t="s">
        <v>274</v>
      </c>
      <c r="B105" s="13" t="s">
        <v>268</v>
      </c>
      <c r="C105" s="13" t="s">
        <v>275</v>
      </c>
      <c r="D105" s="13">
        <v>6</v>
      </c>
      <c r="E105" s="13" t="s">
        <v>18</v>
      </c>
      <c r="F105" s="13" t="s">
        <v>50</v>
      </c>
      <c r="G105" s="13" t="s">
        <v>276</v>
      </c>
      <c r="H105" s="13" t="s">
        <v>21</v>
      </c>
      <c r="I105" s="13" t="s">
        <v>22</v>
      </c>
      <c r="J105" s="13" t="s">
        <v>23</v>
      </c>
      <c r="K105" s="41" t="s">
        <v>38</v>
      </c>
      <c r="L105" s="14">
        <v>3759305954</v>
      </c>
      <c r="M105" s="14">
        <v>0</v>
      </c>
      <c r="N105" s="14">
        <v>3759305954</v>
      </c>
      <c r="O105" s="15">
        <v>45076</v>
      </c>
    </row>
    <row r="106" spans="1:15" ht="33.75" x14ac:dyDescent="0.25">
      <c r="A106" s="49" t="s">
        <v>277</v>
      </c>
      <c r="B106" s="13" t="s">
        <v>268</v>
      </c>
      <c r="C106" s="13" t="s">
        <v>278</v>
      </c>
      <c r="D106" s="13">
        <v>6</v>
      </c>
      <c r="E106" s="13" t="s">
        <v>18</v>
      </c>
      <c r="F106" s="13" t="s">
        <v>19</v>
      </c>
      <c r="G106" s="13" t="s">
        <v>279</v>
      </c>
      <c r="H106" s="13" t="s">
        <v>21</v>
      </c>
      <c r="I106" s="13" t="s">
        <v>22</v>
      </c>
      <c r="J106" s="13" t="s">
        <v>23</v>
      </c>
      <c r="K106" s="41" t="s">
        <v>24</v>
      </c>
      <c r="L106" s="14">
        <v>8915777818</v>
      </c>
      <c r="M106" s="14">
        <v>0</v>
      </c>
      <c r="N106" s="14">
        <v>8915777818</v>
      </c>
      <c r="O106" s="15">
        <v>45084</v>
      </c>
    </row>
    <row r="107" spans="1:15" ht="45" x14ac:dyDescent="0.25">
      <c r="A107" s="49" t="s">
        <v>280</v>
      </c>
      <c r="B107" s="13" t="s">
        <v>281</v>
      </c>
      <c r="C107" s="13" t="s">
        <v>282</v>
      </c>
      <c r="D107" s="13">
        <v>6</v>
      </c>
      <c r="E107" s="13" t="s">
        <v>18</v>
      </c>
      <c r="F107" s="13" t="s">
        <v>158</v>
      </c>
      <c r="G107" s="13" t="s">
        <v>283</v>
      </c>
      <c r="H107" s="13" t="s">
        <v>21</v>
      </c>
      <c r="I107" s="13" t="s">
        <v>22</v>
      </c>
      <c r="J107" s="13" t="s">
        <v>23</v>
      </c>
      <c r="K107" s="31" t="s">
        <v>75</v>
      </c>
      <c r="L107" s="14">
        <v>900429127</v>
      </c>
      <c r="M107" s="14">
        <v>0</v>
      </c>
      <c r="N107" s="14">
        <v>900429127</v>
      </c>
      <c r="O107" s="15">
        <v>45076</v>
      </c>
    </row>
    <row r="108" spans="1:15" ht="45" x14ac:dyDescent="0.25">
      <c r="A108" s="49" t="s">
        <v>284</v>
      </c>
      <c r="B108" s="13" t="s">
        <v>281</v>
      </c>
      <c r="C108" s="13" t="s">
        <v>285</v>
      </c>
      <c r="D108" s="13">
        <v>6</v>
      </c>
      <c r="E108" s="13" t="s">
        <v>18</v>
      </c>
      <c r="F108" s="13" t="s">
        <v>46</v>
      </c>
      <c r="G108" s="13" t="s">
        <v>286</v>
      </c>
      <c r="H108" s="13" t="s">
        <v>21</v>
      </c>
      <c r="I108" s="13" t="s">
        <v>22</v>
      </c>
      <c r="J108" s="13" t="s">
        <v>60</v>
      </c>
      <c r="K108" s="41" t="s">
        <v>75</v>
      </c>
      <c r="L108" s="14">
        <v>4906268098</v>
      </c>
      <c r="M108" s="14">
        <v>0</v>
      </c>
      <c r="N108" s="14">
        <v>4906268098</v>
      </c>
      <c r="O108" s="15">
        <v>45079</v>
      </c>
    </row>
    <row r="109" spans="1:15" ht="33.75" x14ac:dyDescent="0.25">
      <c r="A109" s="49" t="s">
        <v>287</v>
      </c>
      <c r="B109" s="13" t="s">
        <v>281</v>
      </c>
      <c r="C109" s="13" t="s">
        <v>285</v>
      </c>
      <c r="D109" s="13">
        <v>6</v>
      </c>
      <c r="E109" s="13" t="s">
        <v>18</v>
      </c>
      <c r="F109" s="13" t="s">
        <v>19</v>
      </c>
      <c r="G109" s="13" t="s">
        <v>288</v>
      </c>
      <c r="H109" s="13" t="s">
        <v>21</v>
      </c>
      <c r="I109" s="13" t="s">
        <v>22</v>
      </c>
      <c r="J109" s="13" t="s">
        <v>60</v>
      </c>
      <c r="K109" s="41" t="s">
        <v>24</v>
      </c>
      <c r="L109" s="14">
        <v>8470240593</v>
      </c>
      <c r="M109" s="14">
        <v>0</v>
      </c>
      <c r="N109" s="14">
        <v>8470240593</v>
      </c>
      <c r="O109" s="15">
        <v>45100</v>
      </c>
    </row>
    <row r="110" spans="1:15" ht="56.25" x14ac:dyDescent="0.25">
      <c r="A110" s="49" t="s">
        <v>289</v>
      </c>
      <c r="B110" s="13" t="s">
        <v>281</v>
      </c>
      <c r="C110" s="13" t="s">
        <v>290</v>
      </c>
      <c r="D110" s="13">
        <v>6</v>
      </c>
      <c r="E110" s="13" t="s">
        <v>18</v>
      </c>
      <c r="F110" s="13" t="s">
        <v>50</v>
      </c>
      <c r="G110" s="13" t="s">
        <v>291</v>
      </c>
      <c r="H110" s="13" t="s">
        <v>21</v>
      </c>
      <c r="I110" s="13" t="s">
        <v>22</v>
      </c>
      <c r="J110" s="13" t="s">
        <v>60</v>
      </c>
      <c r="K110" s="41" t="s">
        <v>38</v>
      </c>
      <c r="L110" s="14">
        <v>11019746341</v>
      </c>
      <c r="M110" s="14">
        <v>0</v>
      </c>
      <c r="N110" s="14">
        <v>11019746341</v>
      </c>
      <c r="O110" s="15">
        <v>45076</v>
      </c>
    </row>
    <row r="111" spans="1:15" ht="33.75" x14ac:dyDescent="0.25">
      <c r="A111" s="49" t="s">
        <v>292</v>
      </c>
      <c r="B111" s="13" t="s">
        <v>281</v>
      </c>
      <c r="C111" s="13" t="s">
        <v>293</v>
      </c>
      <c r="D111" s="13">
        <v>6</v>
      </c>
      <c r="E111" s="13" t="s">
        <v>18</v>
      </c>
      <c r="F111" s="13" t="s">
        <v>46</v>
      </c>
      <c r="G111" s="13" t="s">
        <v>294</v>
      </c>
      <c r="H111" s="13" t="s">
        <v>21</v>
      </c>
      <c r="I111" s="13" t="s">
        <v>295</v>
      </c>
      <c r="J111" s="13" t="s">
        <v>60</v>
      </c>
      <c r="K111" s="41" t="s">
        <v>38</v>
      </c>
      <c r="L111" s="14">
        <v>4128879326</v>
      </c>
      <c r="M111" s="14">
        <v>195273050</v>
      </c>
      <c r="N111" s="14">
        <v>4324152376</v>
      </c>
      <c r="O111" s="15">
        <v>45076</v>
      </c>
    </row>
    <row r="112" spans="1:15" ht="33.75" x14ac:dyDescent="0.25">
      <c r="A112" s="49" t="s">
        <v>296</v>
      </c>
      <c r="B112" s="13" t="s">
        <v>281</v>
      </c>
      <c r="C112" s="13" t="s">
        <v>297</v>
      </c>
      <c r="D112" s="13">
        <v>6</v>
      </c>
      <c r="E112" s="13" t="s">
        <v>18</v>
      </c>
      <c r="F112" s="13" t="s">
        <v>36</v>
      </c>
      <c r="G112" s="13" t="s">
        <v>298</v>
      </c>
      <c r="H112" s="13" t="s">
        <v>21</v>
      </c>
      <c r="I112" s="13" t="s">
        <v>22</v>
      </c>
      <c r="J112" s="13" t="s">
        <v>23</v>
      </c>
      <c r="K112" s="41" t="s">
        <v>75</v>
      </c>
      <c r="L112" s="14">
        <v>19141069039</v>
      </c>
      <c r="M112" s="14">
        <v>0</v>
      </c>
      <c r="N112" s="14">
        <v>19141069039</v>
      </c>
      <c r="O112" s="15">
        <v>45083</v>
      </c>
    </row>
    <row r="113" spans="1:15" ht="56.25" x14ac:dyDescent="0.25">
      <c r="A113" s="50" t="s">
        <v>402</v>
      </c>
      <c r="B113" s="19" t="s">
        <v>300</v>
      </c>
      <c r="C113" s="19" t="s">
        <v>403</v>
      </c>
      <c r="D113" s="19">
        <v>6</v>
      </c>
      <c r="E113" s="19" t="s">
        <v>117</v>
      </c>
      <c r="F113" s="19" t="s">
        <v>19</v>
      </c>
      <c r="G113" s="19" t="s">
        <v>404</v>
      </c>
      <c r="H113" s="19" t="s">
        <v>215</v>
      </c>
      <c r="I113" s="16" t="s">
        <v>405</v>
      </c>
      <c r="J113" s="19" t="s">
        <v>133</v>
      </c>
      <c r="K113" s="34"/>
      <c r="L113" s="20">
        <v>409850686</v>
      </c>
      <c r="M113" s="20">
        <v>100000000</v>
      </c>
      <c r="N113" s="20">
        <v>509850686</v>
      </c>
      <c r="O113" s="21">
        <v>45399</v>
      </c>
    </row>
    <row r="114" spans="1:15" ht="45" x14ac:dyDescent="0.25">
      <c r="A114" s="51" t="s">
        <v>463</v>
      </c>
      <c r="B114" s="16" t="s">
        <v>300</v>
      </c>
      <c r="C114" s="16" t="s">
        <v>464</v>
      </c>
      <c r="D114" s="16">
        <v>6</v>
      </c>
      <c r="E114" s="16" t="s">
        <v>18</v>
      </c>
      <c r="F114" s="16" t="s">
        <v>19</v>
      </c>
      <c r="G114" s="16" t="s">
        <v>465</v>
      </c>
      <c r="H114" s="16" t="s">
        <v>21</v>
      </c>
      <c r="I114" s="16" t="s">
        <v>346</v>
      </c>
      <c r="J114" s="16" t="s">
        <v>23</v>
      </c>
      <c r="K114" s="41"/>
      <c r="L114" s="20">
        <v>15008589750</v>
      </c>
      <c r="M114" s="20">
        <v>0</v>
      </c>
      <c r="N114" s="20">
        <v>15008589750</v>
      </c>
      <c r="O114" s="21">
        <v>45554</v>
      </c>
    </row>
    <row r="115" spans="1:15" ht="45" x14ac:dyDescent="0.25">
      <c r="A115" s="49" t="s">
        <v>299</v>
      </c>
      <c r="B115" s="13" t="s">
        <v>300</v>
      </c>
      <c r="C115" s="13" t="s">
        <v>301</v>
      </c>
      <c r="D115" s="13">
        <v>6</v>
      </c>
      <c r="E115" s="13" t="s">
        <v>18</v>
      </c>
      <c r="F115" s="13" t="s">
        <v>19</v>
      </c>
      <c r="G115" s="13" t="s">
        <v>302</v>
      </c>
      <c r="H115" s="13" t="s">
        <v>21</v>
      </c>
      <c r="I115" s="13" t="s">
        <v>22</v>
      </c>
      <c r="J115" s="13" t="s">
        <v>23</v>
      </c>
      <c r="K115" s="41" t="s">
        <v>24</v>
      </c>
      <c r="L115" s="14">
        <v>8586154215</v>
      </c>
      <c r="M115" s="14">
        <v>0</v>
      </c>
      <c r="N115" s="14">
        <v>8586154215</v>
      </c>
      <c r="O115" s="15">
        <v>45079</v>
      </c>
    </row>
    <row r="116" spans="1:15" ht="78.75" x14ac:dyDescent="0.25">
      <c r="A116" s="49" t="s">
        <v>303</v>
      </c>
      <c r="B116" s="13" t="s">
        <v>304</v>
      </c>
      <c r="C116" s="13" t="s">
        <v>305</v>
      </c>
      <c r="D116" s="13">
        <v>1</v>
      </c>
      <c r="E116" s="13" t="s">
        <v>117</v>
      </c>
      <c r="F116" s="13" t="s">
        <v>36</v>
      </c>
      <c r="G116" s="13" t="s">
        <v>306</v>
      </c>
      <c r="H116" s="13" t="s">
        <v>119</v>
      </c>
      <c r="I116" s="13" t="s">
        <v>307</v>
      </c>
      <c r="J116" s="13" t="s">
        <v>23</v>
      </c>
      <c r="K116" s="41" t="s">
        <v>24</v>
      </c>
      <c r="L116" s="14">
        <v>3559354000</v>
      </c>
      <c r="M116" s="14">
        <v>0</v>
      </c>
      <c r="N116" s="14">
        <v>3559354000</v>
      </c>
      <c r="O116" s="15">
        <v>44924</v>
      </c>
    </row>
    <row r="117" spans="1:15" ht="45" x14ac:dyDescent="0.25">
      <c r="A117" s="51" t="s">
        <v>449</v>
      </c>
      <c r="B117" s="16" t="s">
        <v>304</v>
      </c>
      <c r="C117" s="16" t="s">
        <v>305</v>
      </c>
      <c r="D117" s="16">
        <v>1</v>
      </c>
      <c r="E117" s="16" t="s">
        <v>117</v>
      </c>
      <c r="F117" s="16" t="s">
        <v>46</v>
      </c>
      <c r="G117" s="16" t="s">
        <v>450</v>
      </c>
      <c r="H117" s="16" t="s">
        <v>21</v>
      </c>
      <c r="I117" s="16" t="s">
        <v>346</v>
      </c>
      <c r="J117" s="16" t="s">
        <v>23</v>
      </c>
      <c r="K117" s="34"/>
      <c r="L117" s="20">
        <v>8068306530</v>
      </c>
      <c r="M117" s="20">
        <v>0</v>
      </c>
      <c r="N117" s="20">
        <f>+L117+M117</f>
        <v>8068306530</v>
      </c>
      <c r="O117" s="21">
        <v>45517</v>
      </c>
    </row>
    <row r="118" spans="1:15" ht="22.5" x14ac:dyDescent="0.25">
      <c r="A118" s="49" t="s">
        <v>308</v>
      </c>
      <c r="B118" s="13" t="s">
        <v>304</v>
      </c>
      <c r="C118" s="13" t="s">
        <v>309</v>
      </c>
      <c r="D118" s="13">
        <v>2</v>
      </c>
      <c r="E118" s="13" t="s">
        <v>18</v>
      </c>
      <c r="F118" s="13" t="s">
        <v>36</v>
      </c>
      <c r="G118" s="13" t="s">
        <v>310</v>
      </c>
      <c r="H118" s="13" t="s">
        <v>21</v>
      </c>
      <c r="I118" s="13" t="s">
        <v>22</v>
      </c>
      <c r="J118" s="13" t="s">
        <v>23</v>
      </c>
      <c r="K118" s="41" t="s">
        <v>266</v>
      </c>
      <c r="L118" s="14">
        <v>22013643972</v>
      </c>
      <c r="M118" s="14">
        <v>0</v>
      </c>
      <c r="N118" s="14">
        <v>22013643972</v>
      </c>
      <c r="O118" s="15">
        <v>45079</v>
      </c>
    </row>
    <row r="119" spans="1:15" ht="78.75" x14ac:dyDescent="0.25">
      <c r="A119" s="49" t="s">
        <v>311</v>
      </c>
      <c r="B119" s="13" t="s">
        <v>304</v>
      </c>
      <c r="C119" s="13" t="s">
        <v>312</v>
      </c>
      <c r="D119" s="13">
        <v>4</v>
      </c>
      <c r="E119" s="13" t="s">
        <v>18</v>
      </c>
      <c r="F119" s="13" t="s">
        <v>19</v>
      </c>
      <c r="G119" s="13" t="s">
        <v>313</v>
      </c>
      <c r="H119" s="13" t="s">
        <v>21</v>
      </c>
      <c r="I119" s="13" t="s">
        <v>314</v>
      </c>
      <c r="J119" s="13" t="s">
        <v>23</v>
      </c>
      <c r="K119" s="41" t="s">
        <v>24</v>
      </c>
      <c r="L119" s="14">
        <v>57610324741</v>
      </c>
      <c r="M119" s="14">
        <v>2972668975</v>
      </c>
      <c r="N119" s="14">
        <v>60582993716</v>
      </c>
      <c r="O119" s="15">
        <v>45100</v>
      </c>
    </row>
    <row r="120" spans="1:15" ht="67.5" x14ac:dyDescent="0.25">
      <c r="A120" s="49" t="s">
        <v>315</v>
      </c>
      <c r="B120" s="13" t="s">
        <v>304</v>
      </c>
      <c r="C120" s="13" t="s">
        <v>316</v>
      </c>
      <c r="D120" s="13">
        <v>6</v>
      </c>
      <c r="E120" s="13" t="s">
        <v>18</v>
      </c>
      <c r="F120" s="13" t="s">
        <v>36</v>
      </c>
      <c r="G120" s="13" t="s">
        <v>317</v>
      </c>
      <c r="H120" s="13" t="s">
        <v>132</v>
      </c>
      <c r="I120" s="13" t="s">
        <v>22</v>
      </c>
      <c r="J120" s="13" t="s">
        <v>133</v>
      </c>
      <c r="K120" s="41" t="s">
        <v>266</v>
      </c>
      <c r="L120" s="14">
        <v>477654777</v>
      </c>
      <c r="M120" s="14">
        <v>0</v>
      </c>
      <c r="N120" s="14">
        <v>477654777</v>
      </c>
      <c r="O120" s="15">
        <v>45055</v>
      </c>
    </row>
    <row r="121" spans="1:15" ht="67.5" x14ac:dyDescent="0.25">
      <c r="A121" s="49" t="s">
        <v>318</v>
      </c>
      <c r="B121" s="13" t="s">
        <v>319</v>
      </c>
      <c r="C121" s="13" t="s">
        <v>320</v>
      </c>
      <c r="D121" s="13">
        <v>6</v>
      </c>
      <c r="E121" s="13" t="s">
        <v>18</v>
      </c>
      <c r="F121" s="13" t="s">
        <v>19</v>
      </c>
      <c r="G121" s="13" t="s">
        <v>321</v>
      </c>
      <c r="H121" s="13" t="s">
        <v>21</v>
      </c>
      <c r="I121" s="13" t="s">
        <v>22</v>
      </c>
      <c r="J121" s="13" t="s">
        <v>23</v>
      </c>
      <c r="K121" s="31" t="s">
        <v>24</v>
      </c>
      <c r="L121" s="14">
        <v>807591526</v>
      </c>
      <c r="M121" s="14">
        <v>0</v>
      </c>
      <c r="N121" s="14">
        <v>807591526</v>
      </c>
      <c r="O121" s="15">
        <v>45100</v>
      </c>
    </row>
    <row r="122" spans="1:15" ht="45" x14ac:dyDescent="0.25">
      <c r="A122" s="49" t="s">
        <v>322</v>
      </c>
      <c r="B122" s="13" t="s">
        <v>319</v>
      </c>
      <c r="C122" s="13" t="s">
        <v>320</v>
      </c>
      <c r="D122" s="13">
        <v>6</v>
      </c>
      <c r="E122" s="13" t="s">
        <v>18</v>
      </c>
      <c r="F122" s="13" t="s">
        <v>36</v>
      </c>
      <c r="G122" s="13" t="s">
        <v>323</v>
      </c>
      <c r="H122" s="13" t="s">
        <v>110</v>
      </c>
      <c r="I122" s="13" t="s">
        <v>262</v>
      </c>
      <c r="J122" s="13" t="s">
        <v>23</v>
      </c>
      <c r="K122" s="31"/>
      <c r="L122" s="14">
        <v>213293850</v>
      </c>
      <c r="M122" s="14">
        <v>0</v>
      </c>
      <c r="N122" s="14">
        <v>213293850</v>
      </c>
      <c r="O122" s="15">
        <v>45240</v>
      </c>
    </row>
    <row r="123" spans="1:15" ht="50.25" customHeight="1" x14ac:dyDescent="0.25">
      <c r="A123" s="49" t="s">
        <v>324</v>
      </c>
      <c r="B123" s="13" t="s">
        <v>319</v>
      </c>
      <c r="C123" s="13" t="s">
        <v>320</v>
      </c>
      <c r="D123" s="13">
        <v>6</v>
      </c>
      <c r="E123" s="13" t="s">
        <v>18</v>
      </c>
      <c r="F123" s="13" t="s">
        <v>158</v>
      </c>
      <c r="G123" s="13" t="s">
        <v>325</v>
      </c>
      <c r="H123" s="13" t="s">
        <v>110</v>
      </c>
      <c r="I123" s="13" t="s">
        <v>262</v>
      </c>
      <c r="J123" s="13" t="s">
        <v>23</v>
      </c>
      <c r="K123" s="31"/>
      <c r="L123" s="14">
        <v>378745950</v>
      </c>
      <c r="M123" s="14">
        <v>0</v>
      </c>
      <c r="N123" s="14">
        <v>378745900</v>
      </c>
      <c r="O123" s="15">
        <v>45240</v>
      </c>
    </row>
    <row r="124" spans="1:15" ht="90" x14ac:dyDescent="0.25">
      <c r="A124" s="49" t="s">
        <v>326</v>
      </c>
      <c r="B124" s="13" t="s">
        <v>319</v>
      </c>
      <c r="C124" s="13" t="s">
        <v>327</v>
      </c>
      <c r="D124" s="13">
        <v>6</v>
      </c>
      <c r="E124" s="13" t="s">
        <v>18</v>
      </c>
      <c r="F124" s="13" t="s">
        <v>158</v>
      </c>
      <c r="G124" s="13" t="s">
        <v>328</v>
      </c>
      <c r="H124" s="13" t="s">
        <v>21</v>
      </c>
      <c r="I124" s="13" t="s">
        <v>329</v>
      </c>
      <c r="J124" s="13" t="s">
        <v>23</v>
      </c>
      <c r="K124" s="31" t="s">
        <v>24</v>
      </c>
      <c r="L124" s="14">
        <v>1765669949</v>
      </c>
      <c r="M124" s="14">
        <v>0</v>
      </c>
      <c r="N124" s="14">
        <v>1765669949</v>
      </c>
      <c r="O124" s="15">
        <v>45099</v>
      </c>
    </row>
    <row r="125" spans="1:15" ht="90" x14ac:dyDescent="0.25">
      <c r="A125" s="52" t="s">
        <v>366</v>
      </c>
      <c r="B125" s="24" t="s">
        <v>319</v>
      </c>
      <c r="C125" s="24" t="s">
        <v>327</v>
      </c>
      <c r="D125" s="24">
        <v>6</v>
      </c>
      <c r="E125" s="24" t="s">
        <v>18</v>
      </c>
      <c r="F125" s="24" t="s">
        <v>46</v>
      </c>
      <c r="G125" s="24" t="s">
        <v>367</v>
      </c>
      <c r="H125" s="24" t="s">
        <v>21</v>
      </c>
      <c r="I125" s="24" t="s">
        <v>346</v>
      </c>
      <c r="J125" s="24" t="s">
        <v>23</v>
      </c>
      <c r="K125" s="44" t="s">
        <v>356</v>
      </c>
      <c r="L125" s="25">
        <v>3993584917</v>
      </c>
      <c r="M125" s="25">
        <v>0</v>
      </c>
      <c r="N125" s="25">
        <v>3993584917</v>
      </c>
      <c r="O125" s="26">
        <v>45399</v>
      </c>
    </row>
    <row r="126" spans="1:15" ht="101.25" x14ac:dyDescent="0.25">
      <c r="A126" s="51" t="s">
        <v>454</v>
      </c>
      <c r="B126" s="16" t="s">
        <v>319</v>
      </c>
      <c r="C126" s="16" t="s">
        <v>455</v>
      </c>
      <c r="D126" s="16">
        <v>5</v>
      </c>
      <c r="E126" s="16" t="s">
        <v>18</v>
      </c>
      <c r="F126" s="16" t="s">
        <v>46</v>
      </c>
      <c r="G126" s="16" t="s">
        <v>456</v>
      </c>
      <c r="H126" s="16" t="s">
        <v>21</v>
      </c>
      <c r="I126" s="16" t="s">
        <v>346</v>
      </c>
      <c r="J126" s="16" t="s">
        <v>23</v>
      </c>
      <c r="K126" s="46"/>
      <c r="L126" s="20">
        <v>9294242314</v>
      </c>
      <c r="M126" s="20">
        <v>0</v>
      </c>
      <c r="N126" s="20">
        <f>+L126+M126</f>
        <v>9294242314</v>
      </c>
      <c r="O126" s="21">
        <v>45517</v>
      </c>
    </row>
    <row r="127" spans="1:15" ht="45" x14ac:dyDescent="0.25">
      <c r="A127" s="49" t="s">
        <v>330</v>
      </c>
      <c r="B127" s="13" t="s">
        <v>319</v>
      </c>
      <c r="C127" s="13" t="s">
        <v>331</v>
      </c>
      <c r="D127" s="13">
        <v>6</v>
      </c>
      <c r="E127" s="13" t="s">
        <v>18</v>
      </c>
      <c r="F127" s="13" t="s">
        <v>36</v>
      </c>
      <c r="G127" s="13" t="s">
        <v>332</v>
      </c>
      <c r="H127" s="13" t="s">
        <v>110</v>
      </c>
      <c r="I127" s="13" t="s">
        <v>262</v>
      </c>
      <c r="J127" s="13" t="s">
        <v>23</v>
      </c>
      <c r="K127" s="43"/>
      <c r="L127" s="14">
        <v>231248850</v>
      </c>
      <c r="M127" s="14">
        <v>0</v>
      </c>
      <c r="N127" s="14">
        <v>231248850</v>
      </c>
      <c r="O127" s="15">
        <v>45240</v>
      </c>
    </row>
    <row r="128" spans="1:15" ht="45" x14ac:dyDescent="0.25">
      <c r="A128" s="49" t="s">
        <v>333</v>
      </c>
      <c r="B128" s="13" t="s">
        <v>319</v>
      </c>
      <c r="C128" s="13" t="s">
        <v>331</v>
      </c>
      <c r="D128" s="13">
        <v>6</v>
      </c>
      <c r="E128" s="13" t="s">
        <v>18</v>
      </c>
      <c r="F128" s="13" t="s">
        <v>158</v>
      </c>
      <c r="G128" s="13" t="s">
        <v>334</v>
      </c>
      <c r="H128" s="13" t="s">
        <v>110</v>
      </c>
      <c r="I128" s="13" t="s">
        <v>262</v>
      </c>
      <c r="J128" s="13" t="s">
        <v>23</v>
      </c>
      <c r="K128" s="43"/>
      <c r="L128" s="14">
        <v>436223967</v>
      </c>
      <c r="M128" s="14">
        <v>0</v>
      </c>
      <c r="N128" s="14">
        <v>436223967</v>
      </c>
      <c r="O128" s="15">
        <v>45245</v>
      </c>
    </row>
    <row r="129" spans="1:15" ht="90" x14ac:dyDescent="0.25">
      <c r="A129" s="52" t="s">
        <v>368</v>
      </c>
      <c r="B129" s="24" t="s">
        <v>319</v>
      </c>
      <c r="C129" s="24" t="s">
        <v>331</v>
      </c>
      <c r="D129" s="24">
        <v>6</v>
      </c>
      <c r="E129" s="24" t="s">
        <v>18</v>
      </c>
      <c r="F129" s="24" t="s">
        <v>46</v>
      </c>
      <c r="G129" s="24" t="s">
        <v>369</v>
      </c>
      <c r="H129" s="24" t="s">
        <v>21</v>
      </c>
      <c r="I129" s="24" t="s">
        <v>346</v>
      </c>
      <c r="J129" s="24" t="s">
        <v>23</v>
      </c>
      <c r="K129" s="47" t="s">
        <v>356</v>
      </c>
      <c r="L129" s="25">
        <v>3014478655</v>
      </c>
      <c r="M129" s="25">
        <v>0</v>
      </c>
      <c r="N129" s="25">
        <v>3014478655</v>
      </c>
      <c r="O129" s="26">
        <v>45399</v>
      </c>
    </row>
    <row r="130" spans="1:15" ht="78.75" x14ac:dyDescent="0.25">
      <c r="A130" s="49" t="s">
        <v>335</v>
      </c>
      <c r="B130" s="13" t="s">
        <v>336</v>
      </c>
      <c r="C130" s="13" t="s">
        <v>337</v>
      </c>
      <c r="D130" s="13">
        <v>6</v>
      </c>
      <c r="E130" s="13" t="s">
        <v>18</v>
      </c>
      <c r="F130" s="13" t="s">
        <v>158</v>
      </c>
      <c r="G130" s="13" t="s">
        <v>338</v>
      </c>
      <c r="H130" s="13" t="s">
        <v>21</v>
      </c>
      <c r="I130" s="13" t="s">
        <v>231</v>
      </c>
      <c r="J130" s="13" t="s">
        <v>23</v>
      </c>
      <c r="K130" s="43" t="s">
        <v>24</v>
      </c>
      <c r="L130" s="14">
        <v>1419690874</v>
      </c>
      <c r="M130" s="14">
        <v>0</v>
      </c>
      <c r="N130" s="14">
        <v>1419690874</v>
      </c>
      <c r="O130" s="15">
        <v>45097</v>
      </c>
    </row>
    <row r="131" spans="1:15" ht="15" x14ac:dyDescent="0.25">
      <c r="A131" s="53"/>
      <c r="B131" s="37"/>
      <c r="C131" s="37"/>
      <c r="D131" s="37"/>
      <c r="E131" s="37"/>
      <c r="F131" s="37"/>
      <c r="H131" s="36"/>
      <c r="I131" s="36"/>
      <c r="J131" s="36"/>
    </row>
    <row r="132" spans="1:15" ht="12" thickBot="1" x14ac:dyDescent="0.3"/>
    <row r="133" spans="1:15" ht="12" thickBot="1" x14ac:dyDescent="0.3">
      <c r="J133" s="55">
        <f>SUBTOTAL(103,J2:J130)</f>
        <v>129</v>
      </c>
      <c r="K133" s="56"/>
      <c r="L133" s="57">
        <f>SUBTOTAL(9,L2:L130)</f>
        <v>891525824153</v>
      </c>
      <c r="M133" s="57">
        <f>SUBTOTAL(9,M2:M130)</f>
        <v>166302012697</v>
      </c>
      <c r="N133" s="58">
        <f>SUBTOTAL(9,N2:N130)</f>
        <v>1058027836800</v>
      </c>
    </row>
  </sheetData>
  <autoFilter ref="A1:O130" xr:uid="{00000000-0009-0000-0000-000000000000}">
    <sortState xmlns:xlrd2="http://schemas.microsoft.com/office/spreadsheetml/2017/richdata2" ref="A2:O130">
      <sortCondition ref="B1:B130"/>
    </sortState>
  </autoFilter>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3:K34"/>
  <sheetViews>
    <sheetView workbookViewId="0">
      <selection activeCell="C12" sqref="C12"/>
    </sheetView>
  </sheetViews>
  <sheetFormatPr baseColWidth="10" defaultColWidth="11.42578125" defaultRowHeight="11.25" x14ac:dyDescent="0.25"/>
  <cols>
    <col min="1" max="1" width="16" style="2" bestFit="1" customWidth="1"/>
    <col min="2" max="2" width="8.85546875" style="2" bestFit="1" customWidth="1"/>
    <col min="3" max="3" width="17.140625" style="2" bestFit="1" customWidth="1"/>
    <col min="4" max="4" width="21.85546875" style="2" bestFit="1" customWidth="1"/>
    <col min="5" max="5" width="16.85546875" style="2" bestFit="1" customWidth="1"/>
    <col min="6" max="8" width="11.42578125" style="2"/>
    <col min="9" max="11" width="15.5703125" style="6" bestFit="1" customWidth="1"/>
    <col min="12" max="16384" width="11.42578125" style="2"/>
  </cols>
  <sheetData>
    <row r="3" spans="1:11" ht="22.5" x14ac:dyDescent="0.25">
      <c r="A3" s="9" t="s">
        <v>1</v>
      </c>
      <c r="B3" s="9" t="s">
        <v>472</v>
      </c>
      <c r="C3" s="9" t="s">
        <v>473</v>
      </c>
      <c r="D3" s="9" t="s">
        <v>474</v>
      </c>
      <c r="E3" s="9" t="s">
        <v>475</v>
      </c>
      <c r="G3" s="10" t="s">
        <v>1</v>
      </c>
      <c r="H3" s="10" t="s">
        <v>472</v>
      </c>
      <c r="I3" s="11" t="s">
        <v>11</v>
      </c>
      <c r="J3" s="11" t="s">
        <v>12</v>
      </c>
      <c r="K3" s="11" t="s">
        <v>476</v>
      </c>
    </row>
    <row r="4" spans="1:11" x14ac:dyDescent="0.25">
      <c r="A4" s="1" t="s">
        <v>16</v>
      </c>
      <c r="B4" s="60">
        <v>1</v>
      </c>
      <c r="C4" s="3">
        <v>2008418598</v>
      </c>
      <c r="D4" s="3">
        <v>0</v>
      </c>
      <c r="E4" s="3">
        <v>2008418598</v>
      </c>
      <c r="G4" s="1" t="str">
        <f>A4</f>
        <v>AMAZONAS</v>
      </c>
      <c r="H4" s="1">
        <f t="shared" ref="H4:H19" si="0">B4</f>
        <v>1</v>
      </c>
      <c r="I4" s="7">
        <f>C4/1000000</f>
        <v>2008.418598</v>
      </c>
      <c r="J4" s="7">
        <f t="shared" ref="J4:K4" si="1">D4/1000000</f>
        <v>0</v>
      </c>
      <c r="K4" s="7">
        <f t="shared" si="1"/>
        <v>2008.418598</v>
      </c>
    </row>
    <row r="5" spans="1:11" x14ac:dyDescent="0.25">
      <c r="A5" s="1" t="s">
        <v>26</v>
      </c>
      <c r="B5" s="60">
        <v>6</v>
      </c>
      <c r="C5" s="3">
        <v>45951683212</v>
      </c>
      <c r="D5" s="3">
        <v>2659000000</v>
      </c>
      <c r="E5" s="3">
        <v>48610683212</v>
      </c>
      <c r="G5" s="1" t="str">
        <f t="shared" ref="G5:G29" si="2">A5</f>
        <v>ANTIOQUIA</v>
      </c>
      <c r="H5" s="1">
        <f t="shared" si="0"/>
        <v>6</v>
      </c>
      <c r="I5" s="7">
        <f t="shared" ref="I5:I29" si="3">C5/1000000</f>
        <v>45951.683212000004</v>
      </c>
      <c r="J5" s="7">
        <f t="shared" ref="J5:J29" si="4">D5/1000000</f>
        <v>2659</v>
      </c>
      <c r="K5" s="7">
        <f t="shared" ref="K5:K29" si="5">E5/1000000</f>
        <v>48610.683212000004</v>
      </c>
    </row>
    <row r="6" spans="1:11" x14ac:dyDescent="0.25">
      <c r="A6" s="1" t="s">
        <v>415</v>
      </c>
      <c r="B6" s="60">
        <v>4</v>
      </c>
      <c r="C6" s="3">
        <v>5615636141</v>
      </c>
      <c r="D6" s="3">
        <v>46649021130</v>
      </c>
      <c r="E6" s="3">
        <v>52264657271</v>
      </c>
      <c r="G6" s="1" t="str">
        <f t="shared" si="2"/>
        <v>ARAUCA</v>
      </c>
      <c r="H6" s="1">
        <f t="shared" si="0"/>
        <v>4</v>
      </c>
      <c r="I6" s="7">
        <f t="shared" si="3"/>
        <v>5615.636141</v>
      </c>
      <c r="J6" s="7">
        <f t="shared" si="4"/>
        <v>46649.021130000001</v>
      </c>
      <c r="K6" s="7">
        <f t="shared" si="5"/>
        <v>52264.657270999996</v>
      </c>
    </row>
    <row r="7" spans="1:11" x14ac:dyDescent="0.25">
      <c r="A7" s="1" t="s">
        <v>44</v>
      </c>
      <c r="B7" s="60">
        <v>4</v>
      </c>
      <c r="C7" s="3">
        <v>40752446759</v>
      </c>
      <c r="D7" s="3">
        <v>2328394913</v>
      </c>
      <c r="E7" s="3">
        <v>43080841672</v>
      </c>
      <c r="G7" s="1" t="str">
        <f t="shared" si="2"/>
        <v>ATLANTICO</v>
      </c>
      <c r="H7" s="1">
        <f t="shared" si="0"/>
        <v>4</v>
      </c>
      <c r="I7" s="7">
        <f t="shared" si="3"/>
        <v>40752.446758999999</v>
      </c>
      <c r="J7" s="7">
        <f t="shared" si="4"/>
        <v>2328.3949130000001</v>
      </c>
      <c r="K7" s="7">
        <f t="shared" si="5"/>
        <v>43080.841672000002</v>
      </c>
    </row>
    <row r="8" spans="1:11" x14ac:dyDescent="0.25">
      <c r="A8" s="1" t="s">
        <v>62</v>
      </c>
      <c r="B8" s="60">
        <v>5</v>
      </c>
      <c r="C8" s="3">
        <v>74220235707</v>
      </c>
      <c r="D8" s="3">
        <v>0</v>
      </c>
      <c r="E8" s="3">
        <v>74220235707</v>
      </c>
      <c r="G8" s="1" t="str">
        <f t="shared" si="2"/>
        <v>BOLIVAR</v>
      </c>
      <c r="H8" s="1">
        <f t="shared" si="0"/>
        <v>5</v>
      </c>
      <c r="I8" s="7">
        <f t="shared" si="3"/>
        <v>74220.235707</v>
      </c>
      <c r="J8" s="7">
        <f t="shared" si="4"/>
        <v>0</v>
      </c>
      <c r="K8" s="7">
        <f t="shared" si="5"/>
        <v>74220.235707</v>
      </c>
    </row>
    <row r="9" spans="1:11" x14ac:dyDescent="0.25">
      <c r="A9" s="1" t="s">
        <v>72</v>
      </c>
      <c r="B9" s="60">
        <v>8</v>
      </c>
      <c r="C9" s="3">
        <v>50952133899</v>
      </c>
      <c r="D9" s="3">
        <v>11253688964</v>
      </c>
      <c r="E9" s="3">
        <v>62205822863</v>
      </c>
      <c r="G9" s="1" t="str">
        <f t="shared" si="2"/>
        <v>BOYACA</v>
      </c>
      <c r="H9" s="1">
        <f t="shared" si="0"/>
        <v>8</v>
      </c>
      <c r="I9" s="7">
        <f t="shared" si="3"/>
        <v>50952.133899</v>
      </c>
      <c r="J9" s="7">
        <f t="shared" si="4"/>
        <v>11253.688964000001</v>
      </c>
      <c r="K9" s="7">
        <f t="shared" si="5"/>
        <v>62205.822863000001</v>
      </c>
    </row>
    <row r="10" spans="1:11" x14ac:dyDescent="0.25">
      <c r="A10" s="1" t="s">
        <v>89</v>
      </c>
      <c r="B10" s="60">
        <v>4</v>
      </c>
      <c r="C10" s="3">
        <v>13095781241</v>
      </c>
      <c r="D10" s="3">
        <v>1725729709</v>
      </c>
      <c r="E10" s="3">
        <v>15021510950</v>
      </c>
      <c r="G10" s="1" t="str">
        <f t="shared" si="2"/>
        <v>CALDAS</v>
      </c>
      <c r="H10" s="1">
        <f t="shared" si="0"/>
        <v>4</v>
      </c>
      <c r="I10" s="7">
        <f t="shared" si="3"/>
        <v>13095.781241000001</v>
      </c>
      <c r="J10" s="7">
        <f t="shared" si="4"/>
        <v>1725.729709</v>
      </c>
      <c r="K10" s="7">
        <f t="shared" si="5"/>
        <v>15021.51095</v>
      </c>
    </row>
    <row r="11" spans="1:11" x14ac:dyDescent="0.25">
      <c r="A11" s="1" t="s">
        <v>100</v>
      </c>
      <c r="B11" s="60">
        <v>3</v>
      </c>
      <c r="C11" s="3">
        <v>29766357024</v>
      </c>
      <c r="D11" s="3">
        <v>0</v>
      </c>
      <c r="E11" s="3">
        <v>29766357024</v>
      </c>
      <c r="G11" s="1" t="str">
        <f t="shared" si="2"/>
        <v>CASANARE</v>
      </c>
      <c r="H11" s="1">
        <f t="shared" si="0"/>
        <v>3</v>
      </c>
      <c r="I11" s="7">
        <f t="shared" si="3"/>
        <v>29766.357024000001</v>
      </c>
      <c r="J11" s="7">
        <f t="shared" si="4"/>
        <v>0</v>
      </c>
      <c r="K11" s="7">
        <f t="shared" si="5"/>
        <v>29766.357024000001</v>
      </c>
    </row>
    <row r="12" spans="1:11" x14ac:dyDescent="0.25">
      <c r="A12" s="1" t="s">
        <v>107</v>
      </c>
      <c r="B12" s="60">
        <v>6</v>
      </c>
      <c r="C12" s="3">
        <v>19549536667</v>
      </c>
      <c r="D12" s="3">
        <v>17501716412</v>
      </c>
      <c r="E12" s="3">
        <v>37051253079</v>
      </c>
      <c r="G12" s="1" t="str">
        <f t="shared" si="2"/>
        <v>CAUCA</v>
      </c>
      <c r="H12" s="1">
        <f t="shared" si="0"/>
        <v>6</v>
      </c>
      <c r="I12" s="7">
        <f t="shared" si="3"/>
        <v>19549.536667</v>
      </c>
      <c r="J12" s="7">
        <f t="shared" si="4"/>
        <v>17501.716412000002</v>
      </c>
      <c r="K12" s="7">
        <f t="shared" si="5"/>
        <v>37051.253079000002</v>
      </c>
    </row>
    <row r="13" spans="1:11" x14ac:dyDescent="0.25">
      <c r="A13" s="1" t="s">
        <v>125</v>
      </c>
      <c r="B13" s="60">
        <v>2</v>
      </c>
      <c r="C13" s="3">
        <v>12712180860</v>
      </c>
      <c r="D13" s="3">
        <v>14025828078</v>
      </c>
      <c r="E13" s="3">
        <v>26738008938</v>
      </c>
      <c r="G13" s="1" t="str">
        <f t="shared" si="2"/>
        <v>CESAR</v>
      </c>
      <c r="H13" s="1">
        <f t="shared" si="0"/>
        <v>2</v>
      </c>
      <c r="I13" s="7">
        <f t="shared" si="3"/>
        <v>12712.18086</v>
      </c>
      <c r="J13" s="7">
        <f t="shared" si="4"/>
        <v>14025.828078</v>
      </c>
      <c r="K13" s="7">
        <f t="shared" si="5"/>
        <v>26738.008937999999</v>
      </c>
    </row>
    <row r="14" spans="1:11" x14ac:dyDescent="0.25">
      <c r="A14" s="1" t="s">
        <v>129</v>
      </c>
      <c r="B14" s="60">
        <v>10</v>
      </c>
      <c r="C14" s="3">
        <v>126043147224</v>
      </c>
      <c r="D14" s="3">
        <v>1769915636</v>
      </c>
      <c r="E14" s="3">
        <v>127813062860</v>
      </c>
      <c r="G14" s="1" t="str">
        <f t="shared" si="2"/>
        <v>CHOCO</v>
      </c>
      <c r="H14" s="1">
        <f t="shared" si="0"/>
        <v>10</v>
      </c>
      <c r="I14" s="7">
        <f t="shared" si="3"/>
        <v>126043.147224</v>
      </c>
      <c r="J14" s="7">
        <f t="shared" si="4"/>
        <v>1769.9156359999999</v>
      </c>
      <c r="K14" s="7">
        <f t="shared" si="5"/>
        <v>127813.06286000001</v>
      </c>
    </row>
    <row r="15" spans="1:11" ht="22.5" x14ac:dyDescent="0.25">
      <c r="A15" s="1" t="s">
        <v>386</v>
      </c>
      <c r="B15" s="60">
        <v>2</v>
      </c>
      <c r="C15" s="3">
        <v>36158404325</v>
      </c>
      <c r="D15" s="3">
        <v>0</v>
      </c>
      <c r="E15" s="3">
        <v>36158404325</v>
      </c>
      <c r="G15" s="1" t="str">
        <f t="shared" si="2"/>
        <v>CORDOBA</v>
      </c>
      <c r="H15" s="1">
        <f t="shared" si="0"/>
        <v>2</v>
      </c>
      <c r="I15" s="7">
        <f t="shared" si="3"/>
        <v>36158.404325000003</v>
      </c>
      <c r="J15" s="7">
        <f t="shared" si="4"/>
        <v>0</v>
      </c>
      <c r="K15" s="7">
        <f t="shared" si="5"/>
        <v>36158.404325000003</v>
      </c>
    </row>
    <row r="16" spans="1:11" x14ac:dyDescent="0.25">
      <c r="A16" s="1" t="s">
        <v>156</v>
      </c>
      <c r="B16" s="60">
        <v>2</v>
      </c>
      <c r="C16" s="3">
        <v>1155061630</v>
      </c>
      <c r="D16" s="3">
        <v>835698557</v>
      </c>
      <c r="E16" s="3">
        <v>1990760187</v>
      </c>
      <c r="G16" s="1" t="str">
        <f t="shared" si="2"/>
        <v>CUNDINAMARCA</v>
      </c>
      <c r="H16" s="1">
        <f t="shared" si="0"/>
        <v>2</v>
      </c>
      <c r="I16" s="7">
        <f t="shared" si="3"/>
        <v>1155.0616299999999</v>
      </c>
      <c r="J16" s="7">
        <f t="shared" si="4"/>
        <v>835.69855700000005</v>
      </c>
      <c r="K16" s="7">
        <f t="shared" si="5"/>
        <v>1990.7601870000001</v>
      </c>
    </row>
    <row r="17" spans="1:11" x14ac:dyDescent="0.25">
      <c r="A17" s="1" t="s">
        <v>446</v>
      </c>
      <c r="B17" s="60">
        <v>2</v>
      </c>
      <c r="C17" s="3">
        <v>21548351479</v>
      </c>
      <c r="D17" s="3">
        <v>2415000000</v>
      </c>
      <c r="E17" s="3">
        <v>23963351479</v>
      </c>
      <c r="G17" s="1" t="str">
        <f t="shared" si="2"/>
        <v>GUAINIA</v>
      </c>
      <c r="H17" s="1">
        <f t="shared" si="0"/>
        <v>2</v>
      </c>
      <c r="I17" s="7">
        <f t="shared" si="3"/>
        <v>21548.351479000001</v>
      </c>
      <c r="J17" s="7">
        <f t="shared" si="4"/>
        <v>2415</v>
      </c>
      <c r="K17" s="7">
        <f t="shared" si="5"/>
        <v>23963.351479000001</v>
      </c>
    </row>
    <row r="18" spans="1:11" x14ac:dyDescent="0.25">
      <c r="A18" s="1" t="s">
        <v>163</v>
      </c>
      <c r="B18" s="60">
        <v>2</v>
      </c>
      <c r="C18" s="3">
        <v>4430006812</v>
      </c>
      <c r="D18" s="3">
        <v>0</v>
      </c>
      <c r="E18" s="3">
        <v>4430006812</v>
      </c>
      <c r="G18" s="1" t="str">
        <f t="shared" si="2"/>
        <v>GUAVIARE</v>
      </c>
      <c r="H18" s="1">
        <f t="shared" si="0"/>
        <v>2</v>
      </c>
      <c r="I18" s="7">
        <f t="shared" si="3"/>
        <v>4430.0068119999996</v>
      </c>
      <c r="J18" s="7">
        <f t="shared" si="4"/>
        <v>0</v>
      </c>
      <c r="K18" s="7">
        <f t="shared" si="5"/>
        <v>4430.0068119999996</v>
      </c>
    </row>
    <row r="19" spans="1:11" x14ac:dyDescent="0.25">
      <c r="A19" s="1" t="s">
        <v>167</v>
      </c>
      <c r="B19" s="60">
        <v>7</v>
      </c>
      <c r="C19" s="3">
        <v>18445504724</v>
      </c>
      <c r="D19" s="3">
        <v>29823150685</v>
      </c>
      <c r="E19" s="3">
        <v>48268655409</v>
      </c>
      <c r="G19" s="1" t="str">
        <f t="shared" si="2"/>
        <v>HUILA</v>
      </c>
      <c r="H19" s="1">
        <f t="shared" si="0"/>
        <v>7</v>
      </c>
      <c r="I19" s="7">
        <f t="shared" si="3"/>
        <v>18445.504723999999</v>
      </c>
      <c r="J19" s="7">
        <f t="shared" si="4"/>
        <v>29823.150685000001</v>
      </c>
      <c r="K19" s="7">
        <f t="shared" si="5"/>
        <v>48268.655408999999</v>
      </c>
    </row>
    <row r="20" spans="1:11" x14ac:dyDescent="0.25">
      <c r="A20" s="1" t="s">
        <v>185</v>
      </c>
      <c r="B20" s="60">
        <v>12</v>
      </c>
      <c r="C20" s="3">
        <v>72425627187</v>
      </c>
      <c r="D20" s="3">
        <v>13149045382</v>
      </c>
      <c r="E20" s="3">
        <v>85574672569</v>
      </c>
      <c r="G20" s="1" t="str">
        <f t="shared" si="2"/>
        <v>LA GUAJIRA</v>
      </c>
      <c r="H20" s="1">
        <f t="shared" ref="H20:H29" si="6">B20</f>
        <v>12</v>
      </c>
      <c r="I20" s="7">
        <f t="shared" si="3"/>
        <v>72425.627187000006</v>
      </c>
      <c r="J20" s="7">
        <f t="shared" si="4"/>
        <v>13149.045382</v>
      </c>
      <c r="K20" s="7">
        <f t="shared" si="5"/>
        <v>85574.672569000002</v>
      </c>
    </row>
    <row r="21" spans="1:11" ht="22.5" x14ac:dyDescent="0.25">
      <c r="A21" s="1" t="s">
        <v>204</v>
      </c>
      <c r="B21" s="60">
        <v>4</v>
      </c>
      <c r="C21" s="3">
        <v>30291248954</v>
      </c>
      <c r="D21" s="3">
        <v>0</v>
      </c>
      <c r="E21" s="3">
        <v>30291248954</v>
      </c>
      <c r="G21" s="1" t="str">
        <f t="shared" si="2"/>
        <v>MAGDALENA</v>
      </c>
      <c r="H21" s="1">
        <f t="shared" si="6"/>
        <v>4</v>
      </c>
      <c r="I21" s="7">
        <f t="shared" si="3"/>
        <v>30291.248953999999</v>
      </c>
      <c r="J21" s="7">
        <f t="shared" si="4"/>
        <v>0</v>
      </c>
      <c r="K21" s="7">
        <f t="shared" si="5"/>
        <v>30291.248953999999</v>
      </c>
    </row>
    <row r="22" spans="1:11" x14ac:dyDescent="0.25">
      <c r="A22" s="1" t="s">
        <v>219</v>
      </c>
      <c r="B22" s="60">
        <v>1</v>
      </c>
      <c r="C22" s="3">
        <v>17000000000</v>
      </c>
      <c r="D22" s="3">
        <v>4948948856</v>
      </c>
      <c r="E22" s="3">
        <v>21948948856</v>
      </c>
      <c r="G22" s="1" t="str">
        <f t="shared" si="2"/>
        <v>META</v>
      </c>
      <c r="H22" s="1">
        <f t="shared" si="6"/>
        <v>1</v>
      </c>
      <c r="I22" s="7">
        <f t="shared" si="3"/>
        <v>17000</v>
      </c>
      <c r="J22" s="7">
        <f t="shared" si="4"/>
        <v>4948.948856</v>
      </c>
      <c r="K22" s="7">
        <f t="shared" si="5"/>
        <v>21948.948855999999</v>
      </c>
    </row>
    <row r="23" spans="1:11" x14ac:dyDescent="0.25">
      <c r="A23" s="1" t="s">
        <v>225</v>
      </c>
      <c r="B23" s="60">
        <v>4</v>
      </c>
      <c r="C23" s="3">
        <v>17603360141</v>
      </c>
      <c r="D23" s="3">
        <v>596036330</v>
      </c>
      <c r="E23" s="3">
        <v>18199396471</v>
      </c>
      <c r="G23" s="1" t="str">
        <f t="shared" si="2"/>
        <v>N DE SANTANDER</v>
      </c>
      <c r="H23" s="1">
        <f t="shared" si="6"/>
        <v>4</v>
      </c>
      <c r="I23" s="7">
        <f t="shared" si="3"/>
        <v>17603.360141000001</v>
      </c>
      <c r="J23" s="7">
        <f t="shared" si="4"/>
        <v>596.03633000000002</v>
      </c>
      <c r="K23" s="7">
        <f t="shared" si="5"/>
        <v>18199.396471</v>
      </c>
    </row>
    <row r="24" spans="1:11" x14ac:dyDescent="0.25">
      <c r="A24" s="1" t="s">
        <v>233</v>
      </c>
      <c r="B24" s="60">
        <v>5</v>
      </c>
      <c r="C24" s="3">
        <v>23464274694</v>
      </c>
      <c r="D24" s="3">
        <v>10169769109</v>
      </c>
      <c r="E24" s="3">
        <v>33634043803</v>
      </c>
      <c r="G24" s="1" t="str">
        <f t="shared" si="2"/>
        <v>NARIÑO</v>
      </c>
      <c r="H24" s="1">
        <f t="shared" si="6"/>
        <v>5</v>
      </c>
      <c r="I24" s="7">
        <f t="shared" si="3"/>
        <v>23464.274694</v>
      </c>
      <c r="J24" s="7">
        <f t="shared" si="4"/>
        <v>10169.769109000001</v>
      </c>
      <c r="K24" s="7">
        <f t="shared" si="5"/>
        <v>33634.043803</v>
      </c>
    </row>
    <row r="25" spans="1:11" x14ac:dyDescent="0.25">
      <c r="A25" s="1" t="s">
        <v>248</v>
      </c>
      <c r="B25" s="60">
        <v>2</v>
      </c>
      <c r="C25" s="3">
        <v>10996297673</v>
      </c>
      <c r="D25" s="3">
        <v>1465416838</v>
      </c>
      <c r="E25" s="3">
        <v>12461714511</v>
      </c>
      <c r="G25" s="1" t="str">
        <f t="shared" si="2"/>
        <v>PUTUMAYO</v>
      </c>
      <c r="H25" s="1">
        <f t="shared" si="6"/>
        <v>2</v>
      </c>
      <c r="I25" s="7">
        <f t="shared" si="3"/>
        <v>10996.297672999999</v>
      </c>
      <c r="J25" s="7">
        <f t="shared" si="4"/>
        <v>1465.4168380000001</v>
      </c>
      <c r="K25" s="7">
        <f t="shared" si="5"/>
        <v>12461.714511</v>
      </c>
    </row>
    <row r="26" spans="1:11" x14ac:dyDescent="0.25">
      <c r="A26" s="1" t="s">
        <v>256</v>
      </c>
      <c r="B26" s="60">
        <v>3</v>
      </c>
      <c r="C26" s="3">
        <v>12418063483</v>
      </c>
      <c r="D26" s="3">
        <v>0</v>
      </c>
      <c r="E26" s="3">
        <v>12418063483</v>
      </c>
      <c r="G26" s="1" t="str">
        <f t="shared" si="2"/>
        <v>RISARALDA</v>
      </c>
      <c r="H26" s="1">
        <f t="shared" si="6"/>
        <v>3</v>
      </c>
      <c r="I26" s="7">
        <f t="shared" si="3"/>
        <v>12418.063483</v>
      </c>
      <c r="J26" s="7">
        <f t="shared" si="4"/>
        <v>0</v>
      </c>
      <c r="K26" s="7">
        <f t="shared" si="5"/>
        <v>12418.063483</v>
      </c>
    </row>
    <row r="27" spans="1:11" x14ac:dyDescent="0.25">
      <c r="A27" s="1" t="s">
        <v>268</v>
      </c>
      <c r="B27" s="60">
        <v>6</v>
      </c>
      <c r="C27" s="3">
        <v>19066783672</v>
      </c>
      <c r="D27" s="3">
        <v>1717710073</v>
      </c>
      <c r="E27" s="3">
        <v>20784493745</v>
      </c>
      <c r="G27" s="1" t="str">
        <f t="shared" si="2"/>
        <v>SANTANDER</v>
      </c>
      <c r="H27" s="1">
        <f t="shared" si="6"/>
        <v>6</v>
      </c>
      <c r="I27" s="7">
        <f t="shared" si="3"/>
        <v>19066.783672000001</v>
      </c>
      <c r="J27" s="7">
        <f t="shared" si="4"/>
        <v>1717.710073</v>
      </c>
      <c r="K27" s="7">
        <f t="shared" si="5"/>
        <v>20784.493745</v>
      </c>
    </row>
    <row r="28" spans="1:11" ht="22.5" x14ac:dyDescent="0.25">
      <c r="A28" s="1" t="s">
        <v>281</v>
      </c>
      <c r="B28" s="60">
        <v>6</v>
      </c>
      <c r="C28" s="3">
        <v>48566632524</v>
      </c>
      <c r="D28" s="3">
        <v>195273050</v>
      </c>
      <c r="E28" s="3">
        <v>48761905574</v>
      </c>
      <c r="G28" s="1" t="str">
        <f t="shared" si="2"/>
        <v>SUCRE</v>
      </c>
      <c r="H28" s="1">
        <f t="shared" si="6"/>
        <v>6</v>
      </c>
      <c r="I28" s="7">
        <f t="shared" si="3"/>
        <v>48566.632524000001</v>
      </c>
      <c r="J28" s="7">
        <f t="shared" si="4"/>
        <v>195.27305000000001</v>
      </c>
      <c r="K28" s="7">
        <f t="shared" si="5"/>
        <v>48761.905573999997</v>
      </c>
    </row>
    <row r="29" spans="1:11" x14ac:dyDescent="0.25">
      <c r="A29" s="1" t="s">
        <v>300</v>
      </c>
      <c r="B29" s="60">
        <v>3</v>
      </c>
      <c r="C29" s="3">
        <v>24004594651</v>
      </c>
      <c r="D29" s="3">
        <v>100000000</v>
      </c>
      <c r="E29" s="3">
        <v>24104594651</v>
      </c>
      <c r="G29" s="1" t="str">
        <f t="shared" si="2"/>
        <v>TOLIMA</v>
      </c>
      <c r="H29" s="1">
        <f t="shared" si="6"/>
        <v>3</v>
      </c>
      <c r="I29" s="7">
        <f t="shared" si="3"/>
        <v>24004.594650999999</v>
      </c>
      <c r="J29" s="7">
        <f t="shared" si="4"/>
        <v>100</v>
      </c>
      <c r="K29" s="7">
        <f t="shared" si="5"/>
        <v>24104.594650999999</v>
      </c>
    </row>
    <row r="30" spans="1:11" x14ac:dyDescent="0.25">
      <c r="A30" s="1" t="s">
        <v>304</v>
      </c>
      <c r="B30" s="60">
        <v>5</v>
      </c>
      <c r="C30" s="3">
        <v>91729284020</v>
      </c>
      <c r="D30" s="3">
        <v>2972668975</v>
      </c>
      <c r="E30" s="3">
        <v>94701952995</v>
      </c>
      <c r="G30" s="1" t="str">
        <f t="shared" ref="G30:G33" si="7">A30</f>
        <v>VALLE DEL CAUCA</v>
      </c>
      <c r="H30" s="1">
        <f t="shared" ref="H30:H33" si="8">B30</f>
        <v>5</v>
      </c>
      <c r="I30" s="7">
        <f t="shared" ref="I30:I33" si="9">C30/1000000</f>
        <v>91729.284020000006</v>
      </c>
      <c r="J30" s="7">
        <f t="shared" ref="J30:J33" si="10">D30/1000000</f>
        <v>2972.668975</v>
      </c>
      <c r="K30" s="7">
        <f t="shared" ref="K30:K33" si="11">E30/1000000</f>
        <v>94701.952995</v>
      </c>
    </row>
    <row r="31" spans="1:11" x14ac:dyDescent="0.25">
      <c r="A31" s="1" t="s">
        <v>319</v>
      </c>
      <c r="B31" s="60">
        <v>9</v>
      </c>
      <c r="C31" s="3">
        <v>20135079978</v>
      </c>
      <c r="D31" s="3">
        <v>0</v>
      </c>
      <c r="E31" s="3">
        <v>20135079928</v>
      </c>
      <c r="G31" s="1" t="str">
        <f t="shared" si="7"/>
        <v>VAUPES</v>
      </c>
      <c r="H31" s="1">
        <f t="shared" si="8"/>
        <v>9</v>
      </c>
      <c r="I31" s="7">
        <f t="shared" si="9"/>
        <v>20135.079978000002</v>
      </c>
      <c r="J31" s="7">
        <f t="shared" si="10"/>
        <v>0</v>
      </c>
      <c r="K31" s="7">
        <f t="shared" si="11"/>
        <v>20135.079927999999</v>
      </c>
    </row>
    <row r="32" spans="1:11" x14ac:dyDescent="0.25">
      <c r="A32" s="1" t="s">
        <v>336</v>
      </c>
      <c r="B32" s="60">
        <v>1</v>
      </c>
      <c r="C32" s="3">
        <v>1419690874</v>
      </c>
      <c r="D32" s="3">
        <v>0</v>
      </c>
      <c r="E32" s="3">
        <v>1419690874</v>
      </c>
      <c r="G32" s="1" t="str">
        <f t="shared" si="7"/>
        <v>VICHADA</v>
      </c>
      <c r="H32" s="1">
        <f t="shared" si="8"/>
        <v>1</v>
      </c>
      <c r="I32" s="7">
        <f t="shared" si="9"/>
        <v>1419.6908739999999</v>
      </c>
      <c r="J32" s="7">
        <f t="shared" si="10"/>
        <v>0</v>
      </c>
      <c r="K32" s="7">
        <f t="shared" si="11"/>
        <v>1419.6908739999999</v>
      </c>
    </row>
    <row r="33" spans="1:11" x14ac:dyDescent="0.25">
      <c r="A33" s="9" t="s">
        <v>477</v>
      </c>
      <c r="B33" s="61">
        <v>129</v>
      </c>
      <c r="C33" s="12">
        <v>891525824153</v>
      </c>
      <c r="D33" s="12">
        <v>166302012697</v>
      </c>
      <c r="E33" s="12">
        <v>1058027836800</v>
      </c>
      <c r="G33" s="1" t="str">
        <f t="shared" si="7"/>
        <v>Total general</v>
      </c>
      <c r="H33" s="1">
        <f t="shared" si="8"/>
        <v>129</v>
      </c>
      <c r="I33" s="7">
        <f t="shared" si="9"/>
        <v>891525.82415300002</v>
      </c>
      <c r="J33" s="7">
        <f t="shared" si="10"/>
        <v>166302.012697</v>
      </c>
      <c r="K33" s="7">
        <f t="shared" si="11"/>
        <v>1058027.8367999999</v>
      </c>
    </row>
    <row r="34" spans="1:11" x14ac:dyDescent="0.25">
      <c r="I34" s="8">
        <f>I33/K33</f>
        <v>0.84262983746194764</v>
      </c>
      <c r="J34" s="8">
        <f>J33/K33</f>
        <v>0.15718113164203659</v>
      </c>
      <c r="K34" s="8">
        <f>K33/K33</f>
        <v>1</v>
      </c>
    </row>
  </sheetData>
  <autoFilter ref="G3:K34" xr:uid="{00000000-0001-0000-0100-000000000000}"/>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16D6FE-EE51-4E7E-9535-03686AE565CF}">
  <dimension ref="A1:G177"/>
  <sheetViews>
    <sheetView workbookViewId="0">
      <selection activeCell="D4" sqref="D4"/>
    </sheetView>
  </sheetViews>
  <sheetFormatPr baseColWidth="10" defaultRowHeight="15" x14ac:dyDescent="0.25"/>
  <cols>
    <col min="1" max="1" width="15.140625" style="38" bestFit="1" customWidth="1"/>
    <col min="2" max="2" width="12.85546875" style="38" bestFit="1" customWidth="1"/>
    <col min="3" max="3" width="12.5703125" style="38" bestFit="1" customWidth="1"/>
    <col min="4" max="4" width="28.42578125" style="38" customWidth="1"/>
    <col min="5" max="5" width="16.5703125" style="39" bestFit="1" customWidth="1"/>
    <col min="6" max="6" width="13.140625" style="38" bestFit="1" customWidth="1"/>
    <col min="7" max="7" width="15" style="62" bestFit="1" customWidth="1"/>
    <col min="8" max="16384" width="11.42578125" style="38"/>
  </cols>
  <sheetData>
    <row r="1" spans="1:7" ht="22.5" x14ac:dyDescent="0.25">
      <c r="A1" s="16" t="s">
        <v>478</v>
      </c>
      <c r="B1" s="16" t="s">
        <v>479</v>
      </c>
      <c r="C1" s="16" t="s">
        <v>480</v>
      </c>
      <c r="D1" s="16" t="s">
        <v>481</v>
      </c>
      <c r="E1" s="27" t="s">
        <v>482</v>
      </c>
      <c r="F1" s="16" t="s">
        <v>483</v>
      </c>
      <c r="G1" s="17" t="s">
        <v>484</v>
      </c>
    </row>
    <row r="2" spans="1:7" ht="78.75" x14ac:dyDescent="0.25">
      <c r="A2" s="16" t="s">
        <v>16</v>
      </c>
      <c r="B2" s="16" t="s">
        <v>572</v>
      </c>
      <c r="C2" s="16" t="s">
        <v>486</v>
      </c>
      <c r="D2" s="16" t="s">
        <v>573</v>
      </c>
      <c r="E2" s="63">
        <v>1969037841</v>
      </c>
      <c r="F2" s="16" t="s">
        <v>574</v>
      </c>
      <c r="G2" s="17">
        <v>44995</v>
      </c>
    </row>
    <row r="3" spans="1:7" ht="67.5" x14ac:dyDescent="0.25">
      <c r="A3" s="16" t="s">
        <v>26</v>
      </c>
      <c r="B3" s="16" t="s">
        <v>657</v>
      </c>
      <c r="C3" s="16" t="s">
        <v>486</v>
      </c>
      <c r="D3" s="16" t="s">
        <v>658</v>
      </c>
      <c r="E3" s="63">
        <v>15395327101</v>
      </c>
      <c r="F3" s="16" t="s">
        <v>659</v>
      </c>
      <c r="G3" s="17">
        <v>45093</v>
      </c>
    </row>
    <row r="4" spans="1:7" ht="33.75" x14ac:dyDescent="0.25">
      <c r="A4" s="16" t="s">
        <v>26</v>
      </c>
      <c r="B4" s="16" t="s">
        <v>812</v>
      </c>
      <c r="C4" s="16" t="s">
        <v>486</v>
      </c>
      <c r="D4" s="16" t="s">
        <v>813</v>
      </c>
      <c r="E4" s="63">
        <v>2410476275</v>
      </c>
      <c r="F4" s="16" t="s">
        <v>805</v>
      </c>
      <c r="G4" s="17">
        <v>45471</v>
      </c>
    </row>
    <row r="5" spans="1:7" ht="33.75" x14ac:dyDescent="0.25">
      <c r="A5" s="16" t="s">
        <v>26</v>
      </c>
      <c r="B5" s="16" t="s">
        <v>761</v>
      </c>
      <c r="C5" s="16" t="s">
        <v>486</v>
      </c>
      <c r="D5" s="16" t="s">
        <v>762</v>
      </c>
      <c r="E5" s="63">
        <v>1360585449</v>
      </c>
      <c r="F5" s="16" t="s">
        <v>763</v>
      </c>
      <c r="G5" s="17">
        <v>45282</v>
      </c>
    </row>
    <row r="6" spans="1:7" ht="33.75" x14ac:dyDescent="0.25">
      <c r="A6" s="16" t="s">
        <v>26</v>
      </c>
      <c r="B6" s="16" t="s">
        <v>531</v>
      </c>
      <c r="C6" s="16" t="s">
        <v>486</v>
      </c>
      <c r="D6" s="16" t="s">
        <v>532</v>
      </c>
      <c r="E6" s="63">
        <v>2808313557</v>
      </c>
      <c r="F6" s="16" t="s">
        <v>529</v>
      </c>
      <c r="G6" s="17">
        <v>44917</v>
      </c>
    </row>
    <row r="7" spans="1:7" ht="33.75" x14ac:dyDescent="0.25">
      <c r="A7" s="16" t="s">
        <v>26</v>
      </c>
      <c r="B7" s="16" t="s">
        <v>531</v>
      </c>
      <c r="C7" s="16" t="s">
        <v>486</v>
      </c>
      <c r="D7" s="16" t="s">
        <v>782</v>
      </c>
      <c r="E7" s="63">
        <v>2837471177</v>
      </c>
      <c r="F7" s="16" t="s">
        <v>780</v>
      </c>
      <c r="G7" s="17">
        <v>45373</v>
      </c>
    </row>
    <row r="8" spans="1:7" ht="78.75" x14ac:dyDescent="0.25">
      <c r="A8" s="16" t="s">
        <v>26</v>
      </c>
      <c r="B8" s="16" t="s">
        <v>548</v>
      </c>
      <c r="C8" s="16" t="s">
        <v>486</v>
      </c>
      <c r="D8" s="16" t="s">
        <v>549</v>
      </c>
      <c r="E8" s="63">
        <v>14547660764</v>
      </c>
      <c r="F8" s="16" t="s">
        <v>550</v>
      </c>
      <c r="G8" s="17">
        <v>44939</v>
      </c>
    </row>
    <row r="9" spans="1:7" ht="33.75" x14ac:dyDescent="0.25">
      <c r="A9" s="16" t="s">
        <v>26</v>
      </c>
      <c r="B9" s="16" t="s">
        <v>545</v>
      </c>
      <c r="C9" s="16" t="s">
        <v>486</v>
      </c>
      <c r="D9" s="16" t="s">
        <v>546</v>
      </c>
      <c r="E9" s="63">
        <v>4409708789</v>
      </c>
      <c r="F9" s="16" t="s">
        <v>540</v>
      </c>
      <c r="G9" s="17">
        <v>44924</v>
      </c>
    </row>
    <row r="10" spans="1:7" ht="33.75" x14ac:dyDescent="0.25">
      <c r="A10" s="16" t="s">
        <v>26</v>
      </c>
      <c r="B10" s="16" t="s">
        <v>545</v>
      </c>
      <c r="C10" s="16" t="s">
        <v>486</v>
      </c>
      <c r="D10" s="16" t="s">
        <v>546</v>
      </c>
      <c r="E10" s="63">
        <v>4163039121</v>
      </c>
      <c r="F10" s="16" t="s">
        <v>780</v>
      </c>
      <c r="G10" s="17">
        <v>45373</v>
      </c>
    </row>
    <row r="11" spans="1:7" ht="33.75" x14ac:dyDescent="0.25">
      <c r="A11" s="16" t="s">
        <v>26</v>
      </c>
      <c r="B11" s="16" t="s">
        <v>533</v>
      </c>
      <c r="C11" s="16" t="s">
        <v>521</v>
      </c>
      <c r="D11" s="16" t="s">
        <v>28</v>
      </c>
      <c r="E11" s="63">
        <v>16589957413</v>
      </c>
      <c r="F11" s="16" t="s">
        <v>529</v>
      </c>
      <c r="G11" s="17">
        <v>44917</v>
      </c>
    </row>
    <row r="12" spans="1:7" ht="67.5" x14ac:dyDescent="0.25">
      <c r="A12" s="16" t="s">
        <v>26</v>
      </c>
      <c r="B12" s="16" t="s">
        <v>534</v>
      </c>
      <c r="C12" s="16" t="s">
        <v>486</v>
      </c>
      <c r="D12" s="16" t="s">
        <v>33</v>
      </c>
      <c r="E12" s="63">
        <v>8831668671</v>
      </c>
      <c r="F12" s="16" t="s">
        <v>529</v>
      </c>
      <c r="G12" s="17">
        <v>44917</v>
      </c>
    </row>
    <row r="13" spans="1:7" ht="67.5" x14ac:dyDescent="0.25">
      <c r="A13" s="16" t="s">
        <v>26</v>
      </c>
      <c r="B13" s="16" t="s">
        <v>534</v>
      </c>
      <c r="C13" s="16" t="s">
        <v>486</v>
      </c>
      <c r="D13" s="16" t="s">
        <v>706</v>
      </c>
      <c r="E13" s="63">
        <v>7074569005</v>
      </c>
      <c r="F13" s="16" t="s">
        <v>707</v>
      </c>
      <c r="G13" s="17">
        <v>45212</v>
      </c>
    </row>
    <row r="14" spans="1:7" ht="33.75" x14ac:dyDescent="0.25">
      <c r="A14" s="16" t="s">
        <v>26</v>
      </c>
      <c r="B14" s="16" t="s">
        <v>650</v>
      </c>
      <c r="C14" s="16" t="s">
        <v>486</v>
      </c>
      <c r="D14" s="16" t="s">
        <v>651</v>
      </c>
      <c r="E14" s="63">
        <v>3519698631</v>
      </c>
      <c r="F14" s="16" t="s">
        <v>652</v>
      </c>
      <c r="G14" s="17">
        <v>45076</v>
      </c>
    </row>
    <row r="15" spans="1:7" ht="33.75" x14ac:dyDescent="0.25">
      <c r="A15" s="16" t="s">
        <v>26</v>
      </c>
      <c r="B15" s="16" t="s">
        <v>650</v>
      </c>
      <c r="C15" s="16" t="s">
        <v>486</v>
      </c>
      <c r="D15" s="16" t="s">
        <v>786</v>
      </c>
      <c r="E15" s="63">
        <v>3519698631</v>
      </c>
      <c r="F15" s="16" t="s">
        <v>785</v>
      </c>
      <c r="G15" s="17">
        <v>45387</v>
      </c>
    </row>
    <row r="16" spans="1:7" ht="45" x14ac:dyDescent="0.25">
      <c r="A16" s="16" t="s">
        <v>26</v>
      </c>
      <c r="B16" s="16" t="s">
        <v>559</v>
      </c>
      <c r="C16" s="16" t="s">
        <v>486</v>
      </c>
      <c r="D16" s="16" t="s">
        <v>560</v>
      </c>
      <c r="E16" s="63">
        <v>16898398813</v>
      </c>
      <c r="F16" s="16" t="s">
        <v>558</v>
      </c>
      <c r="G16" s="17">
        <v>44974</v>
      </c>
    </row>
    <row r="17" spans="1:7" ht="56.25" x14ac:dyDescent="0.25">
      <c r="A17" s="16" t="s">
        <v>26</v>
      </c>
      <c r="B17" s="16" t="s">
        <v>634</v>
      </c>
      <c r="C17" s="16" t="s">
        <v>486</v>
      </c>
      <c r="D17" s="16" t="s">
        <v>635</v>
      </c>
      <c r="E17" s="63">
        <v>6093602559</v>
      </c>
      <c r="F17" s="16" t="s">
        <v>627</v>
      </c>
      <c r="G17" s="17">
        <v>45037</v>
      </c>
    </row>
    <row r="18" spans="1:7" ht="33.75" x14ac:dyDescent="0.25">
      <c r="A18" s="16" t="s">
        <v>26</v>
      </c>
      <c r="B18" s="16" t="s">
        <v>593</v>
      </c>
      <c r="C18" s="16" t="s">
        <v>486</v>
      </c>
      <c r="D18" s="16" t="s">
        <v>37</v>
      </c>
      <c r="E18" s="63">
        <v>5225795990</v>
      </c>
      <c r="F18" s="16" t="s">
        <v>586</v>
      </c>
      <c r="G18" s="17">
        <v>45002</v>
      </c>
    </row>
    <row r="19" spans="1:7" ht="33.75" x14ac:dyDescent="0.25">
      <c r="A19" s="16" t="s">
        <v>26</v>
      </c>
      <c r="B19" s="16" t="s">
        <v>808</v>
      </c>
      <c r="C19" s="16" t="s">
        <v>486</v>
      </c>
      <c r="D19" s="16" t="s">
        <v>809</v>
      </c>
      <c r="E19" s="63">
        <v>1854940307</v>
      </c>
      <c r="F19" s="16" t="s">
        <v>805</v>
      </c>
      <c r="G19" s="17">
        <v>45471</v>
      </c>
    </row>
    <row r="20" spans="1:7" ht="33.75" x14ac:dyDescent="0.25">
      <c r="A20" s="16" t="s">
        <v>26</v>
      </c>
      <c r="B20" s="16" t="s">
        <v>708</v>
      </c>
      <c r="C20" s="16" t="s">
        <v>486</v>
      </c>
      <c r="D20" s="16" t="s">
        <v>709</v>
      </c>
      <c r="E20" s="63">
        <v>3005554759</v>
      </c>
      <c r="F20" s="16" t="s">
        <v>710</v>
      </c>
      <c r="G20" s="17">
        <v>45219</v>
      </c>
    </row>
    <row r="21" spans="1:7" ht="33.75" x14ac:dyDescent="0.25">
      <c r="A21" s="16" t="s">
        <v>26</v>
      </c>
      <c r="B21" s="16" t="s">
        <v>733</v>
      </c>
      <c r="C21" s="16" t="s">
        <v>486</v>
      </c>
      <c r="D21" s="16" t="s">
        <v>734</v>
      </c>
      <c r="E21" s="63">
        <v>1806615432</v>
      </c>
      <c r="F21" s="16" t="s">
        <v>735</v>
      </c>
      <c r="G21" s="17">
        <v>45247</v>
      </c>
    </row>
    <row r="22" spans="1:7" ht="33.75" x14ac:dyDescent="0.25">
      <c r="A22" s="16" t="s">
        <v>26</v>
      </c>
      <c r="B22" s="16" t="s">
        <v>594</v>
      </c>
      <c r="C22" s="16" t="s">
        <v>486</v>
      </c>
      <c r="D22" s="16" t="s">
        <v>595</v>
      </c>
      <c r="E22" s="63">
        <v>2787063041</v>
      </c>
      <c r="F22" s="16" t="s">
        <v>596</v>
      </c>
      <c r="G22" s="17">
        <v>45009</v>
      </c>
    </row>
    <row r="23" spans="1:7" ht="33.75" x14ac:dyDescent="0.25">
      <c r="A23" s="16" t="s">
        <v>26</v>
      </c>
      <c r="B23" s="16" t="s">
        <v>594</v>
      </c>
      <c r="C23" s="16" t="s">
        <v>486</v>
      </c>
      <c r="D23" s="16" t="s">
        <v>595</v>
      </c>
      <c r="E23" s="63">
        <v>2530613420</v>
      </c>
      <c r="F23" s="16" t="s">
        <v>780</v>
      </c>
      <c r="G23" s="17">
        <v>45373</v>
      </c>
    </row>
    <row r="24" spans="1:7" ht="33.75" x14ac:dyDescent="0.25">
      <c r="A24" s="16" t="s">
        <v>26</v>
      </c>
      <c r="B24" s="16" t="s">
        <v>818</v>
      </c>
      <c r="C24" s="16" t="s">
        <v>486</v>
      </c>
      <c r="D24" s="16" t="s">
        <v>819</v>
      </c>
      <c r="E24" s="63">
        <v>37530266834</v>
      </c>
      <c r="F24" s="16" t="s">
        <v>820</v>
      </c>
      <c r="G24" s="17">
        <v>45481</v>
      </c>
    </row>
    <row r="25" spans="1:7" ht="33.75" x14ac:dyDescent="0.25">
      <c r="A25" s="16" t="s">
        <v>26</v>
      </c>
      <c r="B25" s="16" t="s">
        <v>628</v>
      </c>
      <c r="C25" s="16" t="s">
        <v>486</v>
      </c>
      <c r="D25" s="16" t="s">
        <v>629</v>
      </c>
      <c r="E25" s="63">
        <v>2696314218</v>
      </c>
      <c r="F25" s="16" t="s">
        <v>627</v>
      </c>
      <c r="G25" s="17">
        <v>45037</v>
      </c>
    </row>
    <row r="26" spans="1:7" ht="33.75" x14ac:dyDescent="0.25">
      <c r="A26" s="16" t="s">
        <v>26</v>
      </c>
      <c r="B26" s="16" t="s">
        <v>628</v>
      </c>
      <c r="C26" s="16" t="s">
        <v>486</v>
      </c>
      <c r="D26" s="16" t="s">
        <v>784</v>
      </c>
      <c r="E26" s="63">
        <v>2482717353</v>
      </c>
      <c r="F26" s="16" t="s">
        <v>785</v>
      </c>
      <c r="G26" s="17">
        <v>45387</v>
      </c>
    </row>
    <row r="27" spans="1:7" ht="90" x14ac:dyDescent="0.25">
      <c r="A27" s="16" t="s">
        <v>415</v>
      </c>
      <c r="B27" s="16" t="s">
        <v>745</v>
      </c>
      <c r="C27" s="16" t="s">
        <v>486</v>
      </c>
      <c r="D27" s="16" t="s">
        <v>746</v>
      </c>
      <c r="E27" s="63">
        <v>5505525628</v>
      </c>
      <c r="F27" s="16" t="s">
        <v>747</v>
      </c>
      <c r="G27" s="17">
        <v>45260</v>
      </c>
    </row>
    <row r="28" spans="1:7" ht="45" x14ac:dyDescent="0.25">
      <c r="A28" s="16" t="s">
        <v>488</v>
      </c>
      <c r="B28" s="16" t="s">
        <v>727</v>
      </c>
      <c r="C28" s="16" t="s">
        <v>486</v>
      </c>
      <c r="D28" s="16" t="s">
        <v>728</v>
      </c>
      <c r="E28" s="63">
        <v>28044187301</v>
      </c>
      <c r="F28" s="16" t="s">
        <v>724</v>
      </c>
      <c r="G28" s="17">
        <v>45233</v>
      </c>
    </row>
    <row r="29" spans="1:7" ht="45" x14ac:dyDescent="0.25">
      <c r="A29" s="16" t="s">
        <v>488</v>
      </c>
      <c r="B29" s="16" t="s">
        <v>520</v>
      </c>
      <c r="C29" s="16" t="s">
        <v>521</v>
      </c>
      <c r="D29" s="16" t="s">
        <v>522</v>
      </c>
      <c r="E29" s="63">
        <v>300275443282</v>
      </c>
      <c r="F29" s="16" t="s">
        <v>516</v>
      </c>
      <c r="G29" s="17">
        <v>44911</v>
      </c>
    </row>
    <row r="30" spans="1:7" ht="45" x14ac:dyDescent="0.25">
      <c r="A30" s="16" t="s">
        <v>488</v>
      </c>
      <c r="B30" s="16" t="s">
        <v>576</v>
      </c>
      <c r="C30" s="16" t="s">
        <v>486</v>
      </c>
      <c r="D30" s="16" t="s">
        <v>577</v>
      </c>
      <c r="E30" s="63">
        <v>11214914573</v>
      </c>
      <c r="F30" s="16" t="s">
        <v>574</v>
      </c>
      <c r="G30" s="17">
        <v>44995</v>
      </c>
    </row>
    <row r="31" spans="1:7" ht="45" x14ac:dyDescent="0.25">
      <c r="A31" s="16" t="s">
        <v>488</v>
      </c>
      <c r="B31" s="16" t="s">
        <v>769</v>
      </c>
      <c r="C31" s="16" t="s">
        <v>486</v>
      </c>
      <c r="D31" s="16" t="s">
        <v>770</v>
      </c>
      <c r="E31" s="63">
        <v>7576048003</v>
      </c>
      <c r="F31" s="16" t="s">
        <v>771</v>
      </c>
      <c r="G31" s="17">
        <v>45288</v>
      </c>
    </row>
    <row r="32" spans="1:7" ht="45" x14ac:dyDescent="0.25">
      <c r="A32" s="16" t="s">
        <v>488</v>
      </c>
      <c r="B32" s="16" t="s">
        <v>489</v>
      </c>
      <c r="C32" s="16" t="s">
        <v>486</v>
      </c>
      <c r="D32" s="16" t="s">
        <v>490</v>
      </c>
      <c r="E32" s="63">
        <v>6949027128</v>
      </c>
      <c r="F32" s="16" t="s">
        <v>491</v>
      </c>
      <c r="G32" s="17">
        <v>44792</v>
      </c>
    </row>
    <row r="33" spans="1:7" ht="67.5" x14ac:dyDescent="0.25">
      <c r="A33" s="16" t="s">
        <v>488</v>
      </c>
      <c r="B33" s="16" t="s">
        <v>582</v>
      </c>
      <c r="C33" s="16" t="s">
        <v>486</v>
      </c>
      <c r="D33" s="16" t="s">
        <v>583</v>
      </c>
      <c r="E33" s="63">
        <v>16275067528</v>
      </c>
      <c r="F33" s="16" t="s">
        <v>574</v>
      </c>
      <c r="G33" s="17">
        <v>44995</v>
      </c>
    </row>
    <row r="34" spans="1:7" ht="67.5" x14ac:dyDescent="0.25">
      <c r="A34" s="16" t="s">
        <v>488</v>
      </c>
      <c r="B34" s="16" t="s">
        <v>704</v>
      </c>
      <c r="C34" s="16" t="s">
        <v>486</v>
      </c>
      <c r="D34" s="16" t="s">
        <v>705</v>
      </c>
      <c r="E34" s="63">
        <v>17043454580</v>
      </c>
      <c r="F34" s="16" t="s">
        <v>703</v>
      </c>
      <c r="G34" s="17">
        <v>45205</v>
      </c>
    </row>
    <row r="35" spans="1:7" ht="45" x14ac:dyDescent="0.25">
      <c r="A35" s="16" t="s">
        <v>488</v>
      </c>
      <c r="B35" s="16" t="s">
        <v>721</v>
      </c>
      <c r="C35" s="16" t="s">
        <v>486</v>
      </c>
      <c r="D35" s="16" t="s">
        <v>722</v>
      </c>
      <c r="E35" s="63">
        <v>5997156955</v>
      </c>
      <c r="F35" s="16" t="s">
        <v>720</v>
      </c>
      <c r="G35" s="17">
        <v>45226</v>
      </c>
    </row>
    <row r="36" spans="1:7" ht="45" x14ac:dyDescent="0.25">
      <c r="A36" s="16" t="s">
        <v>488</v>
      </c>
      <c r="B36" s="16" t="s">
        <v>618</v>
      </c>
      <c r="C36" s="16" t="s">
        <v>486</v>
      </c>
      <c r="D36" s="16" t="s">
        <v>58</v>
      </c>
      <c r="E36" s="63">
        <v>7008881604</v>
      </c>
      <c r="F36" s="16" t="s">
        <v>619</v>
      </c>
      <c r="G36" s="17">
        <v>45030</v>
      </c>
    </row>
    <row r="37" spans="1:7" ht="56.25" x14ac:dyDescent="0.25">
      <c r="A37" s="16" t="s">
        <v>62</v>
      </c>
      <c r="B37" s="16" t="s">
        <v>523</v>
      </c>
      <c r="C37" s="16" t="s">
        <v>486</v>
      </c>
      <c r="D37" s="16" t="s">
        <v>64</v>
      </c>
      <c r="E37" s="63">
        <v>583712850</v>
      </c>
      <c r="F37" s="16" t="s">
        <v>516</v>
      </c>
      <c r="G37" s="17">
        <v>44911</v>
      </c>
    </row>
    <row r="38" spans="1:7" ht="78.75" x14ac:dyDescent="0.25">
      <c r="A38" s="16" t="s">
        <v>62</v>
      </c>
      <c r="B38" s="16" t="s">
        <v>612</v>
      </c>
      <c r="C38" s="16" t="s">
        <v>521</v>
      </c>
      <c r="D38" s="16" t="s">
        <v>613</v>
      </c>
      <c r="E38" s="63">
        <v>38733054697</v>
      </c>
      <c r="F38" s="16" t="s">
        <v>604</v>
      </c>
      <c r="G38" s="17">
        <v>45016</v>
      </c>
    </row>
    <row r="39" spans="1:7" ht="45" x14ac:dyDescent="0.25">
      <c r="A39" s="16" t="s">
        <v>62</v>
      </c>
      <c r="B39" s="16" t="s">
        <v>750</v>
      </c>
      <c r="C39" s="16" t="s">
        <v>486</v>
      </c>
      <c r="D39" s="16" t="s">
        <v>751</v>
      </c>
      <c r="E39" s="63">
        <v>119641496292</v>
      </c>
      <c r="F39" s="16" t="s">
        <v>752</v>
      </c>
      <c r="G39" s="17">
        <v>45273</v>
      </c>
    </row>
    <row r="40" spans="1:7" ht="45" x14ac:dyDescent="0.25">
      <c r="A40" s="16" t="s">
        <v>62</v>
      </c>
      <c r="B40" s="16" t="s">
        <v>625</v>
      </c>
      <c r="C40" s="16" t="s">
        <v>486</v>
      </c>
      <c r="D40" s="16" t="s">
        <v>626</v>
      </c>
      <c r="E40" s="63">
        <v>19005697246</v>
      </c>
      <c r="F40" s="16" t="s">
        <v>627</v>
      </c>
      <c r="G40" s="17">
        <v>45037</v>
      </c>
    </row>
    <row r="41" spans="1:7" ht="45" x14ac:dyDescent="0.25">
      <c r="A41" s="16" t="s">
        <v>62</v>
      </c>
      <c r="B41" s="16" t="s">
        <v>371</v>
      </c>
      <c r="C41" s="16" t="s">
        <v>486</v>
      </c>
      <c r="D41" s="16" t="s">
        <v>372</v>
      </c>
      <c r="E41" s="63">
        <v>4553852500</v>
      </c>
      <c r="F41" s="16" t="s">
        <v>779</v>
      </c>
      <c r="G41" s="17">
        <v>45363</v>
      </c>
    </row>
    <row r="42" spans="1:7" ht="78.75" x14ac:dyDescent="0.25">
      <c r="A42" s="16" t="s">
        <v>62</v>
      </c>
      <c r="B42" s="16" t="s">
        <v>776</v>
      </c>
      <c r="C42" s="16" t="s">
        <v>486</v>
      </c>
      <c r="D42" s="16" t="s">
        <v>777</v>
      </c>
      <c r="E42" s="63">
        <v>5303905353</v>
      </c>
      <c r="F42" s="16" t="s">
        <v>771</v>
      </c>
      <c r="G42" s="17">
        <v>45288</v>
      </c>
    </row>
    <row r="43" spans="1:7" ht="56.25" x14ac:dyDescent="0.25">
      <c r="A43" s="16" t="s">
        <v>62</v>
      </c>
      <c r="B43" s="16" t="s">
        <v>632</v>
      </c>
      <c r="C43" s="16" t="s">
        <v>486</v>
      </c>
      <c r="D43" s="16" t="s">
        <v>633</v>
      </c>
      <c r="E43" s="63">
        <v>731114739</v>
      </c>
      <c r="F43" s="16" t="s">
        <v>627</v>
      </c>
      <c r="G43" s="17">
        <v>45037</v>
      </c>
    </row>
    <row r="44" spans="1:7" ht="45" x14ac:dyDescent="0.25">
      <c r="A44" s="16" t="s">
        <v>62</v>
      </c>
      <c r="B44" s="16" t="s">
        <v>585</v>
      </c>
      <c r="C44" s="16" t="s">
        <v>521</v>
      </c>
      <c r="D44" s="16" t="s">
        <v>345</v>
      </c>
      <c r="E44" s="63">
        <v>24728234532</v>
      </c>
      <c r="F44" s="16" t="s">
        <v>586</v>
      </c>
      <c r="G44" s="17">
        <v>45002</v>
      </c>
    </row>
    <row r="45" spans="1:7" ht="33.75" x14ac:dyDescent="0.25">
      <c r="A45" s="16" t="s">
        <v>509</v>
      </c>
      <c r="B45" s="16" t="s">
        <v>678</v>
      </c>
      <c r="C45" s="16" t="s">
        <v>486</v>
      </c>
      <c r="D45" s="16" t="s">
        <v>679</v>
      </c>
      <c r="E45" s="63">
        <v>2239221967</v>
      </c>
      <c r="F45" s="16" t="s">
        <v>680</v>
      </c>
      <c r="G45" s="17">
        <v>45176</v>
      </c>
    </row>
    <row r="46" spans="1:7" ht="33.75" x14ac:dyDescent="0.25">
      <c r="A46" s="16" t="s">
        <v>509</v>
      </c>
      <c r="B46" s="16" t="s">
        <v>678</v>
      </c>
      <c r="C46" s="16" t="s">
        <v>486</v>
      </c>
      <c r="D46" s="16" t="s">
        <v>679</v>
      </c>
      <c r="E46" s="63">
        <v>2210169701</v>
      </c>
      <c r="F46" s="16" t="s">
        <v>793</v>
      </c>
      <c r="G46" s="17">
        <v>45408</v>
      </c>
    </row>
    <row r="47" spans="1:7" ht="33.75" x14ac:dyDescent="0.25">
      <c r="A47" s="16" t="s">
        <v>509</v>
      </c>
      <c r="B47" s="16" t="s">
        <v>614</v>
      </c>
      <c r="C47" s="16" t="s">
        <v>486</v>
      </c>
      <c r="D47" s="16" t="s">
        <v>615</v>
      </c>
      <c r="E47" s="63">
        <v>3297108408</v>
      </c>
      <c r="F47" s="16" t="s">
        <v>616</v>
      </c>
      <c r="G47" s="17">
        <v>45018</v>
      </c>
    </row>
    <row r="48" spans="1:7" ht="33.75" x14ac:dyDescent="0.25">
      <c r="A48" s="16" t="s">
        <v>509</v>
      </c>
      <c r="B48" s="16" t="s">
        <v>614</v>
      </c>
      <c r="C48" s="16" t="s">
        <v>486</v>
      </c>
      <c r="D48" s="16" t="s">
        <v>781</v>
      </c>
      <c r="E48" s="63">
        <v>3035861752</v>
      </c>
      <c r="F48" s="16" t="s">
        <v>780</v>
      </c>
      <c r="G48" s="17">
        <v>45373</v>
      </c>
    </row>
    <row r="49" spans="1:7" ht="67.5" x14ac:dyDescent="0.25">
      <c r="A49" s="16" t="s">
        <v>509</v>
      </c>
      <c r="B49" s="16" t="s">
        <v>568</v>
      </c>
      <c r="C49" s="16" t="s">
        <v>486</v>
      </c>
      <c r="D49" s="16" t="s">
        <v>210</v>
      </c>
      <c r="E49" s="63">
        <v>3667189882</v>
      </c>
      <c r="F49" s="16" t="s">
        <v>569</v>
      </c>
      <c r="G49" s="17">
        <v>44988</v>
      </c>
    </row>
    <row r="50" spans="1:7" ht="33.75" x14ac:dyDescent="0.25">
      <c r="A50" s="16" t="s">
        <v>509</v>
      </c>
      <c r="B50" s="16" t="s">
        <v>568</v>
      </c>
      <c r="C50" s="16" t="s">
        <v>486</v>
      </c>
      <c r="D50" s="16" t="s">
        <v>753</v>
      </c>
      <c r="E50" s="63">
        <v>4027623193</v>
      </c>
      <c r="F50" s="16" t="s">
        <v>754</v>
      </c>
      <c r="G50" s="17">
        <v>45279</v>
      </c>
    </row>
    <row r="51" spans="1:7" ht="33.75" x14ac:dyDescent="0.25">
      <c r="A51" s="16" t="s">
        <v>509</v>
      </c>
      <c r="B51" s="16" t="s">
        <v>512</v>
      </c>
      <c r="C51" s="16" t="s">
        <v>486</v>
      </c>
      <c r="D51" s="16" t="s">
        <v>74</v>
      </c>
      <c r="E51" s="63">
        <v>2921650541</v>
      </c>
      <c r="F51" s="16" t="s">
        <v>511</v>
      </c>
      <c r="G51" s="17">
        <v>44907</v>
      </c>
    </row>
    <row r="52" spans="1:7" ht="33.75" x14ac:dyDescent="0.25">
      <c r="A52" s="16" t="s">
        <v>509</v>
      </c>
      <c r="B52" s="16" t="s">
        <v>814</v>
      </c>
      <c r="C52" s="16" t="s">
        <v>486</v>
      </c>
      <c r="D52" s="16" t="s">
        <v>815</v>
      </c>
      <c r="E52" s="63">
        <v>1294446252</v>
      </c>
      <c r="F52" s="16" t="s">
        <v>805</v>
      </c>
      <c r="G52" s="17">
        <v>45471</v>
      </c>
    </row>
    <row r="53" spans="1:7" ht="33.75" x14ac:dyDescent="0.25">
      <c r="A53" s="16" t="s">
        <v>509</v>
      </c>
      <c r="B53" s="16" t="s">
        <v>645</v>
      </c>
      <c r="C53" s="16" t="s">
        <v>486</v>
      </c>
      <c r="D53" s="16" t="s">
        <v>646</v>
      </c>
      <c r="E53" s="63">
        <v>1356556644</v>
      </c>
      <c r="F53" s="16" t="s">
        <v>647</v>
      </c>
      <c r="G53" s="17">
        <v>45065</v>
      </c>
    </row>
    <row r="54" spans="1:7" ht="33.75" x14ac:dyDescent="0.25">
      <c r="A54" s="16" t="s">
        <v>509</v>
      </c>
      <c r="B54" s="16" t="s">
        <v>645</v>
      </c>
      <c r="C54" s="16" t="s">
        <v>486</v>
      </c>
      <c r="D54" s="16" t="s">
        <v>787</v>
      </c>
      <c r="E54" s="63">
        <v>1356556644</v>
      </c>
      <c r="F54" s="16" t="s">
        <v>785</v>
      </c>
      <c r="G54" s="17">
        <v>45387</v>
      </c>
    </row>
    <row r="55" spans="1:7" ht="45" x14ac:dyDescent="0.25">
      <c r="A55" s="16" t="s">
        <v>509</v>
      </c>
      <c r="B55" s="16" t="s">
        <v>510</v>
      </c>
      <c r="C55" s="16" t="s">
        <v>486</v>
      </c>
      <c r="D55" s="16" t="s">
        <v>78</v>
      </c>
      <c r="E55" s="63">
        <v>1240103529</v>
      </c>
      <c r="F55" s="16" t="s">
        <v>511</v>
      </c>
      <c r="G55" s="17">
        <v>44907</v>
      </c>
    </row>
    <row r="56" spans="1:7" ht="33.75" x14ac:dyDescent="0.25">
      <c r="A56" s="16" t="s">
        <v>509</v>
      </c>
      <c r="B56" s="16" t="s">
        <v>519</v>
      </c>
      <c r="C56" s="16" t="s">
        <v>486</v>
      </c>
      <c r="D56" s="16" t="s">
        <v>81</v>
      </c>
      <c r="E56" s="63">
        <v>2425747289</v>
      </c>
      <c r="F56" s="16" t="s">
        <v>516</v>
      </c>
      <c r="G56" s="17">
        <v>44911</v>
      </c>
    </row>
    <row r="57" spans="1:7" ht="78.75" x14ac:dyDescent="0.25">
      <c r="A57" s="16" t="s">
        <v>509</v>
      </c>
      <c r="B57" s="16" t="s">
        <v>713</v>
      </c>
      <c r="C57" s="16" t="s">
        <v>486</v>
      </c>
      <c r="D57" s="16" t="s">
        <v>714</v>
      </c>
      <c r="E57" s="63">
        <v>1431072638</v>
      </c>
      <c r="F57" s="16" t="s">
        <v>715</v>
      </c>
      <c r="G57" s="17">
        <v>45223</v>
      </c>
    </row>
    <row r="58" spans="1:7" ht="33.75" x14ac:dyDescent="0.25">
      <c r="A58" s="16" t="s">
        <v>509</v>
      </c>
      <c r="B58" s="16" t="s">
        <v>513</v>
      </c>
      <c r="C58" s="16" t="s">
        <v>486</v>
      </c>
      <c r="D58" s="16" t="s">
        <v>514</v>
      </c>
      <c r="E58" s="63">
        <v>3578159899</v>
      </c>
      <c r="F58" s="16" t="s">
        <v>511</v>
      </c>
      <c r="G58" s="17">
        <v>44907</v>
      </c>
    </row>
    <row r="59" spans="1:7" ht="33.75" x14ac:dyDescent="0.25">
      <c r="A59" s="16" t="s">
        <v>509</v>
      </c>
      <c r="B59" s="16" t="s">
        <v>513</v>
      </c>
      <c r="C59" s="16" t="s">
        <v>486</v>
      </c>
      <c r="D59" s="16" t="s">
        <v>514</v>
      </c>
      <c r="E59" s="63">
        <v>3194781358</v>
      </c>
      <c r="F59" s="16" t="s">
        <v>780</v>
      </c>
      <c r="G59" s="17">
        <v>45373</v>
      </c>
    </row>
    <row r="60" spans="1:7" ht="33.75" x14ac:dyDescent="0.25">
      <c r="A60" s="16" t="s">
        <v>509</v>
      </c>
      <c r="B60" s="16" t="s">
        <v>736</v>
      </c>
      <c r="C60" s="16" t="s">
        <v>486</v>
      </c>
      <c r="D60" s="16" t="s">
        <v>737</v>
      </c>
      <c r="E60" s="63">
        <v>1397932487</v>
      </c>
      <c r="F60" s="16" t="s">
        <v>735</v>
      </c>
      <c r="G60" s="17">
        <v>45247</v>
      </c>
    </row>
    <row r="61" spans="1:7" ht="33.75" x14ac:dyDescent="0.25">
      <c r="A61" s="16" t="s">
        <v>509</v>
      </c>
      <c r="B61" s="16" t="s">
        <v>638</v>
      </c>
      <c r="C61" s="16" t="s">
        <v>486</v>
      </c>
      <c r="D61" s="16" t="s">
        <v>84</v>
      </c>
      <c r="E61" s="63">
        <v>17957449659</v>
      </c>
      <c r="F61" s="16" t="s">
        <v>627</v>
      </c>
      <c r="G61" s="17">
        <v>45037</v>
      </c>
    </row>
    <row r="62" spans="1:7" ht="33.75" x14ac:dyDescent="0.25">
      <c r="A62" s="16" t="s">
        <v>509</v>
      </c>
      <c r="B62" s="16" t="s">
        <v>597</v>
      </c>
      <c r="C62" s="16" t="s">
        <v>486</v>
      </c>
      <c r="D62" s="16" t="s">
        <v>87</v>
      </c>
      <c r="E62" s="63">
        <v>3191645315</v>
      </c>
      <c r="F62" s="16" t="s">
        <v>596</v>
      </c>
      <c r="G62" s="17">
        <v>45009</v>
      </c>
    </row>
    <row r="63" spans="1:7" ht="33.75" x14ac:dyDescent="0.25">
      <c r="A63" s="16" t="s">
        <v>509</v>
      </c>
      <c r="B63" s="16" t="s">
        <v>561</v>
      </c>
      <c r="C63" s="16" t="s">
        <v>486</v>
      </c>
      <c r="D63" s="16" t="s">
        <v>562</v>
      </c>
      <c r="E63" s="63">
        <v>1888318691</v>
      </c>
      <c r="F63" s="16" t="s">
        <v>558</v>
      </c>
      <c r="G63" s="17">
        <v>44974</v>
      </c>
    </row>
    <row r="64" spans="1:7" ht="33.75" x14ac:dyDescent="0.25">
      <c r="A64" s="16" t="s">
        <v>509</v>
      </c>
      <c r="B64" s="16" t="s">
        <v>561</v>
      </c>
      <c r="C64" s="16" t="s">
        <v>486</v>
      </c>
      <c r="D64" s="16" t="s">
        <v>783</v>
      </c>
      <c r="E64" s="63">
        <v>1723737752</v>
      </c>
      <c r="F64" s="16" t="s">
        <v>780</v>
      </c>
      <c r="G64" s="17">
        <v>45373</v>
      </c>
    </row>
    <row r="65" spans="1:7" ht="45" x14ac:dyDescent="0.25">
      <c r="A65" s="16" t="s">
        <v>509</v>
      </c>
      <c r="B65" s="16" t="s">
        <v>554</v>
      </c>
      <c r="C65" s="16" t="s">
        <v>521</v>
      </c>
      <c r="D65" s="16" t="s">
        <v>555</v>
      </c>
      <c r="E65" s="63">
        <v>2514975348</v>
      </c>
      <c r="F65" s="16" t="s">
        <v>556</v>
      </c>
      <c r="G65" s="17">
        <v>44967</v>
      </c>
    </row>
    <row r="66" spans="1:7" ht="33.75" x14ac:dyDescent="0.25">
      <c r="A66" s="16" t="s">
        <v>509</v>
      </c>
      <c r="B66" s="16" t="s">
        <v>772</v>
      </c>
      <c r="C66" s="16" t="s">
        <v>521</v>
      </c>
      <c r="D66" s="16" t="s">
        <v>773</v>
      </c>
      <c r="E66" s="63">
        <v>39220181928</v>
      </c>
      <c r="F66" s="16" t="s">
        <v>771</v>
      </c>
      <c r="G66" s="17">
        <v>45288</v>
      </c>
    </row>
    <row r="67" spans="1:7" ht="33.75" x14ac:dyDescent="0.25">
      <c r="A67" s="16" t="s">
        <v>509</v>
      </c>
      <c r="B67" s="16" t="s">
        <v>806</v>
      </c>
      <c r="C67" s="16" t="s">
        <v>486</v>
      </c>
      <c r="D67" s="16" t="s">
        <v>807</v>
      </c>
      <c r="E67" s="63">
        <v>2498267375</v>
      </c>
      <c r="F67" s="16" t="s">
        <v>805</v>
      </c>
      <c r="G67" s="17">
        <v>45471</v>
      </c>
    </row>
    <row r="68" spans="1:7" ht="33.75" x14ac:dyDescent="0.25">
      <c r="A68" s="16" t="s">
        <v>509</v>
      </c>
      <c r="B68" s="16" t="s">
        <v>666</v>
      </c>
      <c r="C68" s="16" t="s">
        <v>486</v>
      </c>
      <c r="D68" s="16" t="s">
        <v>341</v>
      </c>
      <c r="E68" s="63">
        <v>29378306969</v>
      </c>
      <c r="F68" s="16" t="s">
        <v>667</v>
      </c>
      <c r="G68" s="17">
        <v>45121</v>
      </c>
    </row>
    <row r="69" spans="1:7" ht="33.75" x14ac:dyDescent="0.25">
      <c r="A69" s="16" t="s">
        <v>89</v>
      </c>
      <c r="B69" s="16" t="s">
        <v>624</v>
      </c>
      <c r="C69" s="16" t="s">
        <v>486</v>
      </c>
      <c r="D69" s="16" t="s">
        <v>95</v>
      </c>
      <c r="E69" s="63">
        <v>7359350436</v>
      </c>
      <c r="F69" s="16" t="s">
        <v>619</v>
      </c>
      <c r="G69" s="17">
        <v>45030</v>
      </c>
    </row>
    <row r="70" spans="1:7" ht="33.75" x14ac:dyDescent="0.25">
      <c r="A70" s="16" t="s">
        <v>89</v>
      </c>
      <c r="B70" s="16" t="s">
        <v>711</v>
      </c>
      <c r="C70" s="16" t="s">
        <v>486</v>
      </c>
      <c r="D70" s="16" t="s">
        <v>712</v>
      </c>
      <c r="E70" s="63">
        <v>1410703508</v>
      </c>
      <c r="F70" s="16" t="s">
        <v>710</v>
      </c>
      <c r="G70" s="17">
        <v>45219</v>
      </c>
    </row>
    <row r="71" spans="1:7" ht="33.75" x14ac:dyDescent="0.25">
      <c r="A71" s="16" t="s">
        <v>729</v>
      </c>
      <c r="B71" s="16" t="s">
        <v>730</v>
      </c>
      <c r="C71" s="16" t="s">
        <v>486</v>
      </c>
      <c r="D71" s="16" t="s">
        <v>731</v>
      </c>
      <c r="E71" s="63">
        <v>72803458080</v>
      </c>
      <c r="F71" s="16" t="s">
        <v>732</v>
      </c>
      <c r="G71" s="17">
        <v>45240</v>
      </c>
    </row>
    <row r="72" spans="1:7" ht="33.75" x14ac:dyDescent="0.25">
      <c r="A72" s="16" t="s">
        <v>100</v>
      </c>
      <c r="B72" s="16" t="s">
        <v>584</v>
      </c>
      <c r="C72" s="16" t="s">
        <v>486</v>
      </c>
      <c r="D72" s="16" t="s">
        <v>102</v>
      </c>
      <c r="E72" s="63">
        <v>5052364095</v>
      </c>
      <c r="F72" s="16" t="s">
        <v>574</v>
      </c>
      <c r="G72" s="17">
        <v>44995</v>
      </c>
    </row>
    <row r="73" spans="1:7" ht="90" x14ac:dyDescent="0.25">
      <c r="A73" s="16" t="s">
        <v>100</v>
      </c>
      <c r="B73" s="16" t="s">
        <v>584</v>
      </c>
      <c r="C73" s="16" t="s">
        <v>486</v>
      </c>
      <c r="D73" s="16" t="s">
        <v>768</v>
      </c>
      <c r="E73" s="63">
        <v>6445448148</v>
      </c>
      <c r="F73" s="16" t="s">
        <v>763</v>
      </c>
      <c r="G73" s="17">
        <v>45282</v>
      </c>
    </row>
    <row r="74" spans="1:7" ht="56.25" x14ac:dyDescent="0.25">
      <c r="A74" s="16" t="s">
        <v>100</v>
      </c>
      <c r="B74" s="16" t="s">
        <v>515</v>
      </c>
      <c r="C74" s="16" t="s">
        <v>486</v>
      </c>
      <c r="D74" s="16" t="s">
        <v>105</v>
      </c>
      <c r="E74" s="63">
        <v>17739664179</v>
      </c>
      <c r="F74" s="16" t="s">
        <v>516</v>
      </c>
      <c r="G74" s="17">
        <v>44911</v>
      </c>
    </row>
    <row r="75" spans="1:7" ht="33.75" x14ac:dyDescent="0.25">
      <c r="A75" s="16" t="s">
        <v>107</v>
      </c>
      <c r="B75" s="16" t="s">
        <v>795</v>
      </c>
      <c r="C75" s="16" t="s">
        <v>486</v>
      </c>
      <c r="D75" s="16" t="s">
        <v>796</v>
      </c>
      <c r="E75" s="63">
        <v>3329059593</v>
      </c>
      <c r="F75" s="16" t="s">
        <v>793</v>
      </c>
      <c r="G75" s="17">
        <v>45408</v>
      </c>
    </row>
    <row r="76" spans="1:7" ht="67.5" x14ac:dyDescent="0.25">
      <c r="A76" s="16" t="s">
        <v>107</v>
      </c>
      <c r="B76" s="16" t="s">
        <v>691</v>
      </c>
      <c r="C76" s="16" t="s">
        <v>486</v>
      </c>
      <c r="D76" s="16" t="s">
        <v>692</v>
      </c>
      <c r="E76" s="63">
        <v>704951954</v>
      </c>
      <c r="F76" s="16" t="s">
        <v>689</v>
      </c>
      <c r="G76" s="17">
        <v>45184</v>
      </c>
    </row>
    <row r="77" spans="1:7" ht="33.75" x14ac:dyDescent="0.25">
      <c r="A77" s="16" t="s">
        <v>107</v>
      </c>
      <c r="B77" s="16" t="s">
        <v>810</v>
      </c>
      <c r="C77" s="16" t="s">
        <v>486</v>
      </c>
      <c r="D77" s="16" t="s">
        <v>811</v>
      </c>
      <c r="E77" s="63">
        <v>5897822442</v>
      </c>
      <c r="F77" s="16" t="s">
        <v>805</v>
      </c>
      <c r="G77" s="17">
        <v>45471</v>
      </c>
    </row>
    <row r="78" spans="1:7" ht="45" x14ac:dyDescent="0.25">
      <c r="A78" s="16" t="s">
        <v>107</v>
      </c>
      <c r="B78" s="16" t="s">
        <v>541</v>
      </c>
      <c r="C78" s="16" t="s">
        <v>486</v>
      </c>
      <c r="D78" s="16" t="s">
        <v>542</v>
      </c>
      <c r="E78" s="63">
        <v>66778372302</v>
      </c>
      <c r="F78" s="16" t="s">
        <v>540</v>
      </c>
      <c r="G78" s="17">
        <v>44924</v>
      </c>
    </row>
    <row r="79" spans="1:7" ht="45" x14ac:dyDescent="0.25">
      <c r="A79" s="16" t="s">
        <v>107</v>
      </c>
      <c r="B79" s="16" t="s">
        <v>541</v>
      </c>
      <c r="C79" s="16" t="s">
        <v>486</v>
      </c>
      <c r="D79" s="16" t="s">
        <v>114</v>
      </c>
      <c r="E79" s="63">
        <v>13357940398</v>
      </c>
      <c r="F79" s="16" t="s">
        <v>619</v>
      </c>
      <c r="G79" s="17">
        <v>45030</v>
      </c>
    </row>
    <row r="80" spans="1:7" ht="78.75" x14ac:dyDescent="0.25">
      <c r="A80" s="16" t="s">
        <v>107</v>
      </c>
      <c r="B80" s="16" t="s">
        <v>690</v>
      </c>
      <c r="C80" s="16" t="s">
        <v>521</v>
      </c>
      <c r="D80" s="16" t="s">
        <v>378</v>
      </c>
      <c r="E80" s="63">
        <v>1811654224</v>
      </c>
      <c r="F80" s="16" t="s">
        <v>689</v>
      </c>
      <c r="G80" s="17">
        <v>45184</v>
      </c>
    </row>
    <row r="81" spans="1:7" ht="78.75" x14ac:dyDescent="0.25">
      <c r="A81" s="16" t="s">
        <v>107</v>
      </c>
      <c r="B81" s="16" t="s">
        <v>690</v>
      </c>
      <c r="C81" s="16" t="s">
        <v>486</v>
      </c>
      <c r="D81" s="16" t="s">
        <v>378</v>
      </c>
      <c r="E81" s="63">
        <v>1811654224</v>
      </c>
      <c r="F81" s="16" t="s">
        <v>724</v>
      </c>
      <c r="G81" s="17">
        <v>45233</v>
      </c>
    </row>
    <row r="82" spans="1:7" ht="56.25" x14ac:dyDescent="0.25">
      <c r="A82" s="16" t="s">
        <v>107</v>
      </c>
      <c r="B82" s="16" t="s">
        <v>653</v>
      </c>
      <c r="C82" s="16" t="s">
        <v>486</v>
      </c>
      <c r="D82" s="16" t="s">
        <v>123</v>
      </c>
      <c r="E82" s="63">
        <v>2440751279</v>
      </c>
      <c r="F82" s="16" t="s">
        <v>654</v>
      </c>
      <c r="G82" s="17">
        <v>45079</v>
      </c>
    </row>
    <row r="83" spans="1:7" ht="56.25" x14ac:dyDescent="0.25">
      <c r="A83" s="16" t="s">
        <v>125</v>
      </c>
      <c r="B83" s="16" t="s">
        <v>622</v>
      </c>
      <c r="C83" s="16" t="s">
        <v>486</v>
      </c>
      <c r="D83" s="16" t="s">
        <v>623</v>
      </c>
      <c r="E83" s="63">
        <v>12462922412</v>
      </c>
      <c r="F83" s="16" t="s">
        <v>619</v>
      </c>
      <c r="G83" s="17">
        <v>45030</v>
      </c>
    </row>
    <row r="84" spans="1:7" ht="101.25" x14ac:dyDescent="0.25">
      <c r="A84" s="16" t="s">
        <v>129</v>
      </c>
      <c r="B84" s="16" t="s">
        <v>823</v>
      </c>
      <c r="C84" s="16" t="s">
        <v>486</v>
      </c>
      <c r="D84" s="16" t="s">
        <v>824</v>
      </c>
      <c r="E84" s="63">
        <v>29933674932</v>
      </c>
      <c r="F84" s="16" t="s">
        <v>825</v>
      </c>
      <c r="G84" s="17">
        <v>45527</v>
      </c>
    </row>
    <row r="85" spans="1:7" ht="45" x14ac:dyDescent="0.25">
      <c r="A85" s="16" t="s">
        <v>498</v>
      </c>
      <c r="B85" s="16" t="s">
        <v>609</v>
      </c>
      <c r="C85" s="16" t="s">
        <v>486</v>
      </c>
      <c r="D85" s="16" t="s">
        <v>610</v>
      </c>
      <c r="E85" s="63">
        <v>794398942</v>
      </c>
      <c r="F85" s="16" t="s">
        <v>604</v>
      </c>
      <c r="G85" s="17">
        <v>45016</v>
      </c>
    </row>
    <row r="86" spans="1:7" ht="78.75" x14ac:dyDescent="0.25">
      <c r="A86" s="16" t="s">
        <v>498</v>
      </c>
      <c r="B86" s="16" t="s">
        <v>757</v>
      </c>
      <c r="C86" s="16" t="s">
        <v>486</v>
      </c>
      <c r="D86" s="16" t="s">
        <v>758</v>
      </c>
      <c r="E86" s="63">
        <v>3527098095.27</v>
      </c>
      <c r="F86" s="16" t="s">
        <v>754</v>
      </c>
      <c r="G86" s="17">
        <v>45279</v>
      </c>
    </row>
    <row r="87" spans="1:7" ht="56.25" x14ac:dyDescent="0.25">
      <c r="A87" s="16" t="s">
        <v>498</v>
      </c>
      <c r="B87" s="16" t="s">
        <v>499</v>
      </c>
      <c r="C87" s="16" t="s">
        <v>486</v>
      </c>
      <c r="D87" s="16" t="s">
        <v>139</v>
      </c>
      <c r="E87" s="63">
        <v>508330367</v>
      </c>
      <c r="F87" s="16" t="s">
        <v>500</v>
      </c>
      <c r="G87" s="17">
        <v>44869</v>
      </c>
    </row>
    <row r="88" spans="1:7" ht="112.5" x14ac:dyDescent="0.25">
      <c r="A88" s="16" t="s">
        <v>498</v>
      </c>
      <c r="B88" s="16" t="s">
        <v>620</v>
      </c>
      <c r="C88" s="16" t="s">
        <v>486</v>
      </c>
      <c r="D88" s="16" t="s">
        <v>621</v>
      </c>
      <c r="E88" s="63">
        <v>9913754446</v>
      </c>
      <c r="F88" s="16" t="s">
        <v>619</v>
      </c>
      <c r="G88" s="17">
        <v>45030</v>
      </c>
    </row>
    <row r="89" spans="1:7" ht="45" x14ac:dyDescent="0.25">
      <c r="A89" s="16" t="s">
        <v>498</v>
      </c>
      <c r="B89" s="16" t="s">
        <v>575</v>
      </c>
      <c r="C89" s="16" t="s">
        <v>486</v>
      </c>
      <c r="D89" s="16" t="s">
        <v>145</v>
      </c>
      <c r="E89" s="63">
        <v>17699156363</v>
      </c>
      <c r="F89" s="16" t="s">
        <v>574</v>
      </c>
      <c r="G89" s="17">
        <v>44995</v>
      </c>
    </row>
    <row r="90" spans="1:7" ht="101.25" x14ac:dyDescent="0.25">
      <c r="A90" s="16" t="s">
        <v>498</v>
      </c>
      <c r="B90" s="16" t="s">
        <v>630</v>
      </c>
      <c r="C90" s="16" t="s">
        <v>486</v>
      </c>
      <c r="D90" s="16" t="s">
        <v>631</v>
      </c>
      <c r="E90" s="63">
        <v>22039736233</v>
      </c>
      <c r="F90" s="16" t="s">
        <v>627</v>
      </c>
      <c r="G90" s="17">
        <v>45037</v>
      </c>
    </row>
    <row r="91" spans="1:7" ht="78.75" x14ac:dyDescent="0.25">
      <c r="A91" s="16" t="s">
        <v>498</v>
      </c>
      <c r="B91" s="16" t="s">
        <v>671</v>
      </c>
      <c r="C91" s="16" t="s">
        <v>486</v>
      </c>
      <c r="D91" s="16" t="s">
        <v>672</v>
      </c>
      <c r="E91" s="63">
        <v>1060020467</v>
      </c>
      <c r="F91" s="16" t="s">
        <v>673</v>
      </c>
      <c r="G91" s="17">
        <v>45163</v>
      </c>
    </row>
    <row r="92" spans="1:7" ht="67.5" x14ac:dyDescent="0.25">
      <c r="A92" s="16" t="s">
        <v>498</v>
      </c>
      <c r="B92" s="16" t="s">
        <v>380</v>
      </c>
      <c r="C92" s="16" t="s">
        <v>486</v>
      </c>
      <c r="D92" s="16" t="s">
        <v>381</v>
      </c>
      <c r="E92" s="63">
        <v>27983476432</v>
      </c>
      <c r="F92" s="16" t="s">
        <v>627</v>
      </c>
      <c r="G92" s="17">
        <v>45037</v>
      </c>
    </row>
    <row r="93" spans="1:7" ht="56.25" x14ac:dyDescent="0.25">
      <c r="A93" s="16" t="s">
        <v>498</v>
      </c>
      <c r="B93" s="16" t="s">
        <v>557</v>
      </c>
      <c r="C93" s="16" t="s">
        <v>486</v>
      </c>
      <c r="D93" s="16" t="s">
        <v>154</v>
      </c>
      <c r="E93" s="63">
        <v>12042459609</v>
      </c>
      <c r="F93" s="16" t="s">
        <v>558</v>
      </c>
      <c r="G93" s="17">
        <v>44974</v>
      </c>
    </row>
    <row r="94" spans="1:7" ht="67.5" x14ac:dyDescent="0.25">
      <c r="A94" s="16" t="s">
        <v>386</v>
      </c>
      <c r="B94" s="16" t="s">
        <v>794</v>
      </c>
      <c r="C94" s="16" t="s">
        <v>486</v>
      </c>
      <c r="D94" s="16" t="s">
        <v>539</v>
      </c>
      <c r="E94" s="63">
        <v>16610139912</v>
      </c>
      <c r="F94" s="16" t="s">
        <v>793</v>
      </c>
      <c r="G94" s="17">
        <v>45408</v>
      </c>
    </row>
    <row r="95" spans="1:7" ht="56.25" x14ac:dyDescent="0.25">
      <c r="A95" s="16" t="s">
        <v>386</v>
      </c>
      <c r="B95" s="16" t="s">
        <v>829</v>
      </c>
      <c r="C95" s="16" t="s">
        <v>486</v>
      </c>
      <c r="D95" s="16" t="s">
        <v>830</v>
      </c>
      <c r="E95" s="63">
        <v>6041586710</v>
      </c>
      <c r="F95" s="16" t="s">
        <v>828</v>
      </c>
      <c r="G95" s="17">
        <v>45554</v>
      </c>
    </row>
    <row r="96" spans="1:7" ht="56.25" x14ac:dyDescent="0.25">
      <c r="A96" s="16" t="s">
        <v>537</v>
      </c>
      <c r="B96" s="16" t="s">
        <v>723</v>
      </c>
      <c r="C96" s="16" t="s">
        <v>486</v>
      </c>
      <c r="D96" s="16" t="s">
        <v>388</v>
      </c>
      <c r="E96" s="63">
        <v>17153413649</v>
      </c>
      <c r="F96" s="16" t="s">
        <v>720</v>
      </c>
      <c r="G96" s="17">
        <v>45226</v>
      </c>
    </row>
    <row r="97" spans="1:7" ht="67.5" x14ac:dyDescent="0.25">
      <c r="A97" s="16" t="s">
        <v>537</v>
      </c>
      <c r="B97" s="16" t="s">
        <v>538</v>
      </c>
      <c r="C97" s="16" t="s">
        <v>486</v>
      </c>
      <c r="D97" s="16" t="s">
        <v>539</v>
      </c>
      <c r="E97" s="63">
        <v>13190438837</v>
      </c>
      <c r="F97" s="16" t="s">
        <v>540</v>
      </c>
      <c r="G97" s="17">
        <v>44924</v>
      </c>
    </row>
    <row r="98" spans="1:7" ht="45" x14ac:dyDescent="0.25">
      <c r="A98" s="16" t="s">
        <v>537</v>
      </c>
      <c r="B98" s="16" t="s">
        <v>563</v>
      </c>
      <c r="C98" s="16" t="s">
        <v>521</v>
      </c>
      <c r="D98" s="16" t="s">
        <v>391</v>
      </c>
      <c r="E98" s="63">
        <v>14849701014</v>
      </c>
      <c r="F98" s="16" t="s">
        <v>558</v>
      </c>
      <c r="G98" s="17">
        <v>44974</v>
      </c>
    </row>
    <row r="99" spans="1:7" ht="45" x14ac:dyDescent="0.25">
      <c r="A99" s="16" t="s">
        <v>537</v>
      </c>
      <c r="B99" s="16" t="s">
        <v>660</v>
      </c>
      <c r="C99" s="16" t="s">
        <v>486</v>
      </c>
      <c r="D99" s="16" t="s">
        <v>661</v>
      </c>
      <c r="E99" s="63">
        <v>6599273963</v>
      </c>
      <c r="F99" s="16" t="s">
        <v>662</v>
      </c>
      <c r="G99" s="17">
        <v>45100</v>
      </c>
    </row>
    <row r="100" spans="1:7" ht="45" x14ac:dyDescent="0.25">
      <c r="A100" s="16" t="s">
        <v>537</v>
      </c>
      <c r="B100" s="16" t="s">
        <v>580</v>
      </c>
      <c r="C100" s="16" t="s">
        <v>486</v>
      </c>
      <c r="D100" s="16" t="s">
        <v>581</v>
      </c>
      <c r="E100" s="63">
        <v>20332145026</v>
      </c>
      <c r="F100" s="16" t="s">
        <v>574</v>
      </c>
      <c r="G100" s="17">
        <v>44995</v>
      </c>
    </row>
    <row r="101" spans="1:7" ht="56.25" x14ac:dyDescent="0.25">
      <c r="A101" s="16" t="s">
        <v>156</v>
      </c>
      <c r="B101" s="16" t="s">
        <v>598</v>
      </c>
      <c r="C101" s="16" t="s">
        <v>486</v>
      </c>
      <c r="D101" s="16" t="s">
        <v>599</v>
      </c>
      <c r="E101" s="63">
        <v>19004963814</v>
      </c>
      <c r="F101" s="16" t="s">
        <v>596</v>
      </c>
      <c r="G101" s="17">
        <v>45009</v>
      </c>
    </row>
    <row r="102" spans="1:7" ht="45" x14ac:dyDescent="0.25">
      <c r="A102" s="16" t="s">
        <v>156</v>
      </c>
      <c r="B102" s="16" t="s">
        <v>738</v>
      </c>
      <c r="C102" s="16" t="s">
        <v>486</v>
      </c>
      <c r="D102" s="16" t="s">
        <v>739</v>
      </c>
      <c r="E102" s="63">
        <v>1044418327</v>
      </c>
      <c r="F102" s="16" t="s">
        <v>740</v>
      </c>
      <c r="G102" s="17">
        <v>45258</v>
      </c>
    </row>
    <row r="103" spans="1:7" ht="56.25" x14ac:dyDescent="0.25">
      <c r="A103" s="16" t="s">
        <v>156</v>
      </c>
      <c r="B103" s="16" t="s">
        <v>517</v>
      </c>
      <c r="C103" s="16" t="s">
        <v>486</v>
      </c>
      <c r="D103" s="16" t="s">
        <v>518</v>
      </c>
      <c r="E103" s="63">
        <v>10915597748</v>
      </c>
      <c r="F103" s="16" t="s">
        <v>516</v>
      </c>
      <c r="G103" s="17">
        <v>44911</v>
      </c>
    </row>
    <row r="104" spans="1:7" ht="45" x14ac:dyDescent="0.25">
      <c r="A104" s="16" t="s">
        <v>156</v>
      </c>
      <c r="B104" s="16" t="s">
        <v>570</v>
      </c>
      <c r="C104" s="16" t="s">
        <v>486</v>
      </c>
      <c r="D104" s="16" t="s">
        <v>571</v>
      </c>
      <c r="E104" s="63">
        <v>8469916045</v>
      </c>
      <c r="F104" s="16" t="s">
        <v>569</v>
      </c>
      <c r="G104" s="17">
        <v>44988</v>
      </c>
    </row>
    <row r="105" spans="1:7" ht="101.25" x14ac:dyDescent="0.25">
      <c r="A105" s="16" t="s">
        <v>446</v>
      </c>
      <c r="B105" s="16" t="s">
        <v>802</v>
      </c>
      <c r="C105" s="16" t="s">
        <v>486</v>
      </c>
      <c r="D105" s="16" t="s">
        <v>452</v>
      </c>
      <c r="E105" s="63">
        <v>15864066184</v>
      </c>
      <c r="F105" s="16" t="s">
        <v>803</v>
      </c>
      <c r="G105" s="17">
        <v>45450</v>
      </c>
    </row>
    <row r="106" spans="1:7" ht="45" x14ac:dyDescent="0.25">
      <c r="A106" s="16" t="s">
        <v>446</v>
      </c>
      <c r="B106" s="16" t="s">
        <v>802</v>
      </c>
      <c r="C106" s="16" t="s">
        <v>486</v>
      </c>
      <c r="D106" s="16" t="s">
        <v>821</v>
      </c>
      <c r="E106" s="63">
        <v>7844663022</v>
      </c>
      <c r="F106" s="16" t="s">
        <v>822</v>
      </c>
      <c r="G106" s="17">
        <v>45506</v>
      </c>
    </row>
    <row r="107" spans="1:7" ht="45" x14ac:dyDescent="0.25">
      <c r="A107" s="16" t="s">
        <v>163</v>
      </c>
      <c r="B107" s="16" t="s">
        <v>693</v>
      </c>
      <c r="C107" s="16" t="s">
        <v>521</v>
      </c>
      <c r="D107" s="16" t="s">
        <v>359</v>
      </c>
      <c r="E107" s="63">
        <v>2155561610</v>
      </c>
      <c r="F107" s="16" t="s">
        <v>694</v>
      </c>
      <c r="G107" s="17">
        <v>45189</v>
      </c>
    </row>
    <row r="108" spans="1:7" ht="45" x14ac:dyDescent="0.25">
      <c r="A108" s="16" t="s">
        <v>163</v>
      </c>
      <c r="B108" s="16" t="s">
        <v>693</v>
      </c>
      <c r="C108" s="16" t="s">
        <v>486</v>
      </c>
      <c r="D108" s="16" t="s">
        <v>359</v>
      </c>
      <c r="E108" s="63">
        <v>2155561610</v>
      </c>
      <c r="F108" s="16" t="s">
        <v>724</v>
      </c>
      <c r="G108" s="17">
        <v>45233</v>
      </c>
    </row>
    <row r="109" spans="1:7" ht="45" x14ac:dyDescent="0.25">
      <c r="A109" s="16" t="s">
        <v>167</v>
      </c>
      <c r="B109" s="16" t="s">
        <v>501</v>
      </c>
      <c r="C109" s="16" t="s">
        <v>486</v>
      </c>
      <c r="D109" s="16" t="s">
        <v>502</v>
      </c>
      <c r="E109" s="63">
        <v>4669278563</v>
      </c>
      <c r="F109" s="16" t="s">
        <v>503</v>
      </c>
      <c r="G109" s="17">
        <v>44883</v>
      </c>
    </row>
    <row r="110" spans="1:7" ht="45" x14ac:dyDescent="0.25">
      <c r="A110" s="16" t="s">
        <v>167</v>
      </c>
      <c r="B110" s="16" t="s">
        <v>501</v>
      </c>
      <c r="C110" s="16" t="s">
        <v>486</v>
      </c>
      <c r="D110" s="16" t="s">
        <v>177</v>
      </c>
      <c r="E110" s="63">
        <v>5786925826</v>
      </c>
      <c r="F110" s="16" t="s">
        <v>529</v>
      </c>
      <c r="G110" s="17">
        <v>44917</v>
      </c>
    </row>
    <row r="111" spans="1:7" ht="45" x14ac:dyDescent="0.25">
      <c r="A111" s="16" t="s">
        <v>167</v>
      </c>
      <c r="B111" s="16" t="s">
        <v>695</v>
      </c>
      <c r="C111" s="16" t="s">
        <v>486</v>
      </c>
      <c r="D111" s="16" t="s">
        <v>696</v>
      </c>
      <c r="E111" s="63">
        <v>13359429426</v>
      </c>
      <c r="F111" s="16" t="s">
        <v>697</v>
      </c>
      <c r="G111" s="17">
        <v>45197</v>
      </c>
    </row>
    <row r="112" spans="1:7" ht="78.75" x14ac:dyDescent="0.25">
      <c r="A112" s="16" t="s">
        <v>167</v>
      </c>
      <c r="B112" s="16" t="s">
        <v>741</v>
      </c>
      <c r="C112" s="16" t="s">
        <v>486</v>
      </c>
      <c r="D112" s="16" t="s">
        <v>742</v>
      </c>
      <c r="E112" s="63">
        <v>1052450000</v>
      </c>
      <c r="F112" s="16" t="s">
        <v>740</v>
      </c>
      <c r="G112" s="17">
        <v>45258</v>
      </c>
    </row>
    <row r="113" spans="1:7" ht="56.25" x14ac:dyDescent="0.25">
      <c r="A113" s="16" t="s">
        <v>185</v>
      </c>
      <c r="B113" s="16" t="s">
        <v>816</v>
      </c>
      <c r="C113" s="16" t="s">
        <v>486</v>
      </c>
      <c r="D113" s="16" t="s">
        <v>817</v>
      </c>
      <c r="E113" s="63">
        <v>5393800889</v>
      </c>
      <c r="F113" s="16" t="s">
        <v>805</v>
      </c>
      <c r="G113" s="17">
        <v>45471</v>
      </c>
    </row>
    <row r="114" spans="1:7" ht="67.5" x14ac:dyDescent="0.25">
      <c r="A114" s="16" t="s">
        <v>185</v>
      </c>
      <c r="B114" s="16" t="s">
        <v>535</v>
      </c>
      <c r="C114" s="16" t="s">
        <v>521</v>
      </c>
      <c r="D114" s="16" t="s">
        <v>536</v>
      </c>
      <c r="E114" s="63">
        <v>8261307257</v>
      </c>
      <c r="F114" s="16" t="s">
        <v>529</v>
      </c>
      <c r="G114" s="17">
        <v>44917</v>
      </c>
    </row>
    <row r="115" spans="1:7" ht="56.25" x14ac:dyDescent="0.25">
      <c r="A115" s="16" t="s">
        <v>185</v>
      </c>
      <c r="B115" s="16" t="s">
        <v>648</v>
      </c>
      <c r="C115" s="16" t="s">
        <v>486</v>
      </c>
      <c r="D115" s="16" t="s">
        <v>649</v>
      </c>
      <c r="E115" s="63">
        <v>8021861704</v>
      </c>
      <c r="F115" s="16" t="s">
        <v>647</v>
      </c>
      <c r="G115" s="17">
        <v>45065</v>
      </c>
    </row>
    <row r="116" spans="1:7" ht="45" x14ac:dyDescent="0.25">
      <c r="A116" s="16" t="s">
        <v>185</v>
      </c>
      <c r="B116" s="16" t="s">
        <v>663</v>
      </c>
      <c r="C116" s="16" t="s">
        <v>486</v>
      </c>
      <c r="D116" s="16" t="s">
        <v>664</v>
      </c>
      <c r="E116" s="63">
        <v>2489505259</v>
      </c>
      <c r="F116" s="16" t="s">
        <v>665</v>
      </c>
      <c r="G116" s="17">
        <v>45114</v>
      </c>
    </row>
    <row r="117" spans="1:7" ht="45" x14ac:dyDescent="0.25">
      <c r="A117" s="16" t="s">
        <v>185</v>
      </c>
      <c r="B117" s="16" t="s">
        <v>663</v>
      </c>
      <c r="C117" s="16" t="s">
        <v>486</v>
      </c>
      <c r="D117" s="16" t="s">
        <v>664</v>
      </c>
      <c r="E117" s="63">
        <v>2371233023</v>
      </c>
      <c r="F117" s="16" t="s">
        <v>793</v>
      </c>
      <c r="G117" s="17">
        <v>45408</v>
      </c>
    </row>
    <row r="118" spans="1:7" ht="45" x14ac:dyDescent="0.25">
      <c r="A118" s="16" t="s">
        <v>204</v>
      </c>
      <c r="B118" s="16" t="s">
        <v>492</v>
      </c>
      <c r="C118" s="16" t="s">
        <v>486</v>
      </c>
      <c r="D118" s="16" t="s">
        <v>237</v>
      </c>
      <c r="E118" s="63">
        <v>14585836413</v>
      </c>
      <c r="F118" s="16" t="s">
        <v>493</v>
      </c>
      <c r="G118" s="17">
        <v>44806</v>
      </c>
    </row>
    <row r="119" spans="1:7" ht="56.25" x14ac:dyDescent="0.25">
      <c r="A119" s="16" t="s">
        <v>204</v>
      </c>
      <c r="B119" s="16" t="s">
        <v>755</v>
      </c>
      <c r="C119" s="16" t="s">
        <v>486</v>
      </c>
      <c r="D119" s="16" t="s">
        <v>756</v>
      </c>
      <c r="E119" s="63">
        <v>6505963342</v>
      </c>
      <c r="F119" s="16" t="s">
        <v>754</v>
      </c>
      <c r="G119" s="17">
        <v>45279</v>
      </c>
    </row>
    <row r="120" spans="1:7" ht="56.25" x14ac:dyDescent="0.25">
      <c r="A120" s="16" t="s">
        <v>204</v>
      </c>
      <c r="B120" s="16" t="s">
        <v>764</v>
      </c>
      <c r="C120" s="16" t="s">
        <v>486</v>
      </c>
      <c r="D120" s="16" t="s">
        <v>765</v>
      </c>
      <c r="E120" s="63">
        <v>3671144029</v>
      </c>
      <c r="F120" s="16" t="s">
        <v>763</v>
      </c>
      <c r="G120" s="17">
        <v>45282</v>
      </c>
    </row>
    <row r="121" spans="1:7" ht="56.25" x14ac:dyDescent="0.25">
      <c r="A121" s="16" t="s">
        <v>204</v>
      </c>
      <c r="B121" s="16" t="s">
        <v>578</v>
      </c>
      <c r="C121" s="16" t="s">
        <v>486</v>
      </c>
      <c r="D121" s="16" t="s">
        <v>579</v>
      </c>
      <c r="E121" s="63">
        <v>10458327565</v>
      </c>
      <c r="F121" s="16" t="s">
        <v>574</v>
      </c>
      <c r="G121" s="17">
        <v>44995</v>
      </c>
    </row>
    <row r="122" spans="1:7" ht="33.75" x14ac:dyDescent="0.25">
      <c r="A122" s="16" t="s">
        <v>204</v>
      </c>
      <c r="B122" s="16" t="s">
        <v>591</v>
      </c>
      <c r="C122" s="16" t="s">
        <v>486</v>
      </c>
      <c r="D122" s="16" t="s">
        <v>592</v>
      </c>
      <c r="E122" s="63">
        <v>8982366080</v>
      </c>
      <c r="F122" s="16" t="s">
        <v>586</v>
      </c>
      <c r="G122" s="17">
        <v>45002</v>
      </c>
    </row>
    <row r="123" spans="1:7" ht="45" x14ac:dyDescent="0.25">
      <c r="A123" s="16" t="s">
        <v>204</v>
      </c>
      <c r="B123" s="16" t="s">
        <v>639</v>
      </c>
      <c r="C123" s="16" t="s">
        <v>486</v>
      </c>
      <c r="D123" s="16" t="s">
        <v>640</v>
      </c>
      <c r="E123" s="63">
        <v>1858594471</v>
      </c>
      <c r="F123" s="16" t="s">
        <v>641</v>
      </c>
      <c r="G123" s="17">
        <v>45044</v>
      </c>
    </row>
    <row r="124" spans="1:7" ht="56.25" x14ac:dyDescent="0.25">
      <c r="A124" s="16" t="s">
        <v>204</v>
      </c>
      <c r="B124" s="16" t="s">
        <v>766</v>
      </c>
      <c r="C124" s="16" t="s">
        <v>486</v>
      </c>
      <c r="D124" s="16" t="s">
        <v>767</v>
      </c>
      <c r="E124" s="63">
        <v>4006598496</v>
      </c>
      <c r="F124" s="16" t="s">
        <v>763</v>
      </c>
      <c r="G124" s="17">
        <v>45282</v>
      </c>
    </row>
    <row r="125" spans="1:7" ht="33.75" x14ac:dyDescent="0.25">
      <c r="A125" s="16" t="s">
        <v>233</v>
      </c>
      <c r="B125" s="16" t="s">
        <v>485</v>
      </c>
      <c r="C125" s="16" t="s">
        <v>486</v>
      </c>
      <c r="D125" s="16" t="s">
        <v>235</v>
      </c>
      <c r="E125" s="63">
        <v>18726157162</v>
      </c>
      <c r="F125" s="16" t="s">
        <v>487</v>
      </c>
      <c r="G125" s="17">
        <v>44785</v>
      </c>
    </row>
    <row r="126" spans="1:7" ht="33.75" x14ac:dyDescent="0.25">
      <c r="A126" s="16" t="s">
        <v>233</v>
      </c>
      <c r="B126" s="16" t="s">
        <v>485</v>
      </c>
      <c r="C126" s="16" t="s">
        <v>486</v>
      </c>
      <c r="D126" s="16" t="s">
        <v>547</v>
      </c>
      <c r="E126" s="63">
        <v>15383999703</v>
      </c>
      <c r="F126" s="16" t="s">
        <v>540</v>
      </c>
      <c r="G126" s="17">
        <v>44924</v>
      </c>
    </row>
    <row r="127" spans="1:7" ht="45" x14ac:dyDescent="0.25">
      <c r="A127" s="16" t="s">
        <v>233</v>
      </c>
      <c r="B127" s="16" t="s">
        <v>485</v>
      </c>
      <c r="C127" s="16" t="s">
        <v>486</v>
      </c>
      <c r="D127" s="16" t="s">
        <v>566</v>
      </c>
      <c r="E127" s="63">
        <v>6040146162</v>
      </c>
      <c r="F127" s="16" t="s">
        <v>567</v>
      </c>
      <c r="G127" s="17">
        <v>44981</v>
      </c>
    </row>
    <row r="128" spans="1:7" ht="67.5" x14ac:dyDescent="0.25">
      <c r="A128" s="16" t="s">
        <v>233</v>
      </c>
      <c r="B128" s="16" t="s">
        <v>517</v>
      </c>
      <c r="C128" s="16" t="s">
        <v>486</v>
      </c>
      <c r="D128" s="16" t="s">
        <v>800</v>
      </c>
      <c r="E128" s="63">
        <v>2582813861</v>
      </c>
      <c r="F128" s="16" t="s">
        <v>801</v>
      </c>
      <c r="G128" s="17">
        <v>45443</v>
      </c>
    </row>
    <row r="129" spans="1:7" ht="45" x14ac:dyDescent="0.25">
      <c r="A129" s="16" t="s">
        <v>233</v>
      </c>
      <c r="B129" s="16" t="s">
        <v>683</v>
      </c>
      <c r="C129" s="16" t="s">
        <v>486</v>
      </c>
      <c r="D129" s="16" t="s">
        <v>684</v>
      </c>
      <c r="E129" s="63">
        <v>20877953356</v>
      </c>
      <c r="F129" s="16" t="s">
        <v>685</v>
      </c>
      <c r="G129" s="17">
        <v>45177</v>
      </c>
    </row>
    <row r="130" spans="1:7" ht="67.5" x14ac:dyDescent="0.25">
      <c r="A130" s="16" t="s">
        <v>233</v>
      </c>
      <c r="B130" s="16" t="s">
        <v>551</v>
      </c>
      <c r="C130" s="16" t="s">
        <v>486</v>
      </c>
      <c r="D130" s="16" t="s">
        <v>552</v>
      </c>
      <c r="E130" s="63">
        <v>49979666428</v>
      </c>
      <c r="F130" s="16" t="s">
        <v>553</v>
      </c>
      <c r="G130" s="17">
        <v>44952</v>
      </c>
    </row>
    <row r="131" spans="1:7" ht="56.25" x14ac:dyDescent="0.25">
      <c r="A131" s="16" t="s">
        <v>233</v>
      </c>
      <c r="B131" s="16" t="s">
        <v>551</v>
      </c>
      <c r="C131" s="16" t="s">
        <v>486</v>
      </c>
      <c r="D131" s="16" t="s">
        <v>674</v>
      </c>
      <c r="E131" s="63">
        <v>8759411719</v>
      </c>
      <c r="F131" s="16" t="s">
        <v>673</v>
      </c>
      <c r="G131" s="17">
        <v>45163</v>
      </c>
    </row>
    <row r="132" spans="1:7" ht="67.5" x14ac:dyDescent="0.25">
      <c r="A132" s="16" t="s">
        <v>233</v>
      </c>
      <c r="B132" s="16" t="s">
        <v>551</v>
      </c>
      <c r="C132" s="16" t="s">
        <v>486</v>
      </c>
      <c r="D132" s="16" t="s">
        <v>688</v>
      </c>
      <c r="E132" s="63">
        <v>49979666428</v>
      </c>
      <c r="F132" s="16" t="s">
        <v>689</v>
      </c>
      <c r="G132" s="17">
        <v>45184</v>
      </c>
    </row>
    <row r="133" spans="1:7" ht="67.5" x14ac:dyDescent="0.25">
      <c r="A133" s="16" t="s">
        <v>233</v>
      </c>
      <c r="B133" s="16" t="s">
        <v>551</v>
      </c>
      <c r="C133" s="16" t="s">
        <v>486</v>
      </c>
      <c r="D133" s="16" t="s">
        <v>698</v>
      </c>
      <c r="E133" s="63">
        <v>35324767680</v>
      </c>
      <c r="F133" s="16" t="s">
        <v>697</v>
      </c>
      <c r="G133" s="17">
        <v>45197</v>
      </c>
    </row>
    <row r="134" spans="1:7" ht="56.25" x14ac:dyDescent="0.25">
      <c r="A134" s="16" t="s">
        <v>233</v>
      </c>
      <c r="B134" s="16" t="s">
        <v>551</v>
      </c>
      <c r="C134" s="16" t="s">
        <v>486</v>
      </c>
      <c r="D134" s="16" t="s">
        <v>827</v>
      </c>
      <c r="E134" s="63">
        <v>10076414239</v>
      </c>
      <c r="F134" s="16" t="s">
        <v>828</v>
      </c>
      <c r="G134" s="17">
        <v>45554</v>
      </c>
    </row>
    <row r="135" spans="1:7" ht="67.5" x14ac:dyDescent="0.25">
      <c r="A135" s="16" t="s">
        <v>233</v>
      </c>
      <c r="B135" s="16" t="s">
        <v>759</v>
      </c>
      <c r="C135" s="16" t="s">
        <v>486</v>
      </c>
      <c r="D135" s="16" t="s">
        <v>760</v>
      </c>
      <c r="E135" s="63">
        <v>5197993410</v>
      </c>
      <c r="F135" s="16" t="s">
        <v>754</v>
      </c>
      <c r="G135" s="17">
        <v>45279</v>
      </c>
    </row>
    <row r="136" spans="1:7" ht="56.25" x14ac:dyDescent="0.25">
      <c r="A136" s="16" t="s">
        <v>233</v>
      </c>
      <c r="B136" s="16" t="s">
        <v>716</v>
      </c>
      <c r="C136" s="16" t="s">
        <v>486</v>
      </c>
      <c r="D136" s="16" t="s">
        <v>717</v>
      </c>
      <c r="E136" s="63">
        <v>1693277999</v>
      </c>
      <c r="F136" s="16" t="s">
        <v>715</v>
      </c>
      <c r="G136" s="17">
        <v>45223</v>
      </c>
    </row>
    <row r="137" spans="1:7" ht="33.75" x14ac:dyDescent="0.25">
      <c r="A137" s="16" t="s">
        <v>233</v>
      </c>
      <c r="B137" s="16" t="s">
        <v>788</v>
      </c>
      <c r="C137" s="16" t="s">
        <v>486</v>
      </c>
      <c r="D137" s="16" t="s">
        <v>789</v>
      </c>
      <c r="E137" s="63">
        <v>4664333816</v>
      </c>
      <c r="F137" s="16" t="s">
        <v>790</v>
      </c>
      <c r="G137" s="17">
        <v>45399</v>
      </c>
    </row>
    <row r="138" spans="1:7" ht="67.5" x14ac:dyDescent="0.25">
      <c r="A138" s="16" t="s">
        <v>494</v>
      </c>
      <c r="B138" s="16" t="s">
        <v>495</v>
      </c>
      <c r="C138" s="16" t="s">
        <v>486</v>
      </c>
      <c r="D138" s="16" t="s">
        <v>496</v>
      </c>
      <c r="E138" s="63">
        <v>968705364</v>
      </c>
      <c r="F138" s="16" t="s">
        <v>497</v>
      </c>
      <c r="G138" s="17">
        <v>44848</v>
      </c>
    </row>
    <row r="139" spans="1:7" ht="67.5" x14ac:dyDescent="0.25">
      <c r="A139" s="16" t="s">
        <v>494</v>
      </c>
      <c r="B139" s="16" t="s">
        <v>495</v>
      </c>
      <c r="C139" s="16" t="s">
        <v>486</v>
      </c>
      <c r="D139" s="16" t="s">
        <v>396</v>
      </c>
      <c r="E139" s="63">
        <v>5497817330</v>
      </c>
      <c r="F139" s="16" t="s">
        <v>667</v>
      </c>
      <c r="G139" s="17">
        <v>45121</v>
      </c>
    </row>
    <row r="140" spans="1:7" ht="67.5" x14ac:dyDescent="0.25">
      <c r="A140" s="16" t="s">
        <v>494</v>
      </c>
      <c r="B140" s="16" t="s">
        <v>602</v>
      </c>
      <c r="C140" s="16" t="s">
        <v>521</v>
      </c>
      <c r="D140" s="16" t="s">
        <v>603</v>
      </c>
      <c r="E140" s="63">
        <v>9030547160</v>
      </c>
      <c r="F140" s="16" t="s">
        <v>604</v>
      </c>
      <c r="G140" s="17">
        <v>45016</v>
      </c>
    </row>
    <row r="141" spans="1:7" ht="45" x14ac:dyDescent="0.25">
      <c r="A141" s="16" t="s">
        <v>248</v>
      </c>
      <c r="B141" s="16" t="s">
        <v>676</v>
      </c>
      <c r="C141" s="16" t="s">
        <v>486</v>
      </c>
      <c r="D141" s="16" t="s">
        <v>253</v>
      </c>
      <c r="E141" s="63">
        <v>8021001359</v>
      </c>
      <c r="F141" s="16" t="s">
        <v>677</v>
      </c>
      <c r="G141" s="17">
        <v>45170</v>
      </c>
    </row>
    <row r="142" spans="1:7" ht="101.25" x14ac:dyDescent="0.25">
      <c r="A142" s="16" t="s">
        <v>256</v>
      </c>
      <c r="B142" s="16" t="s">
        <v>699</v>
      </c>
      <c r="C142" s="16" t="s">
        <v>486</v>
      </c>
      <c r="D142" s="16" t="s">
        <v>700</v>
      </c>
      <c r="E142" s="63">
        <v>1062447470</v>
      </c>
      <c r="F142" s="16" t="s">
        <v>697</v>
      </c>
      <c r="G142" s="17">
        <v>45197</v>
      </c>
    </row>
    <row r="143" spans="1:7" ht="46.5" x14ac:dyDescent="0.25">
      <c r="A143" s="16" t="s">
        <v>256</v>
      </c>
      <c r="B143" s="16" t="s">
        <v>589</v>
      </c>
      <c r="C143" s="16" t="s">
        <v>521</v>
      </c>
      <c r="D143" s="16" t="s">
        <v>590</v>
      </c>
      <c r="E143" s="63">
        <v>1951154320</v>
      </c>
      <c r="F143" s="16" t="s">
        <v>586</v>
      </c>
      <c r="G143" s="17">
        <v>45002</v>
      </c>
    </row>
    <row r="144" spans="1:7" ht="56.25" x14ac:dyDescent="0.25">
      <c r="A144" s="16" t="s">
        <v>268</v>
      </c>
      <c r="B144" s="16" t="s">
        <v>504</v>
      </c>
      <c r="C144" s="16" t="s">
        <v>486</v>
      </c>
      <c r="D144" s="16" t="s">
        <v>505</v>
      </c>
      <c r="E144" s="63">
        <v>6736053319</v>
      </c>
      <c r="F144" s="16" t="s">
        <v>506</v>
      </c>
      <c r="G144" s="17">
        <v>44893</v>
      </c>
    </row>
    <row r="145" spans="1:7" ht="56.25" x14ac:dyDescent="0.25">
      <c r="A145" s="16" t="s">
        <v>268</v>
      </c>
      <c r="B145" s="16" t="s">
        <v>507</v>
      </c>
      <c r="C145" s="16" t="s">
        <v>486</v>
      </c>
      <c r="D145" s="16" t="s">
        <v>508</v>
      </c>
      <c r="E145" s="63">
        <v>37951059111</v>
      </c>
      <c r="F145" s="16" t="s">
        <v>506</v>
      </c>
      <c r="G145" s="17">
        <v>44893</v>
      </c>
    </row>
    <row r="146" spans="1:7" ht="67.5" x14ac:dyDescent="0.25">
      <c r="A146" s="16" t="s">
        <v>268</v>
      </c>
      <c r="B146" s="16" t="s">
        <v>543</v>
      </c>
      <c r="C146" s="16" t="s">
        <v>486</v>
      </c>
      <c r="D146" s="16" t="s">
        <v>544</v>
      </c>
      <c r="E146" s="63">
        <v>33238923442</v>
      </c>
      <c r="F146" s="16" t="s">
        <v>540</v>
      </c>
      <c r="G146" s="17">
        <v>44924</v>
      </c>
    </row>
    <row r="147" spans="1:7" ht="90" x14ac:dyDescent="0.25">
      <c r="A147" s="16" t="s">
        <v>268</v>
      </c>
      <c r="B147" s="16" t="s">
        <v>701</v>
      </c>
      <c r="C147" s="16" t="s">
        <v>521</v>
      </c>
      <c r="D147" s="16" t="s">
        <v>702</v>
      </c>
      <c r="E147" s="63">
        <v>21928823110</v>
      </c>
      <c r="F147" s="16" t="s">
        <v>703</v>
      </c>
      <c r="G147" s="17">
        <v>45205</v>
      </c>
    </row>
    <row r="148" spans="1:7" ht="33.75" x14ac:dyDescent="0.25">
      <c r="A148" s="16" t="s">
        <v>268</v>
      </c>
      <c r="B148" s="16" t="s">
        <v>642</v>
      </c>
      <c r="C148" s="16" t="s">
        <v>486</v>
      </c>
      <c r="D148" s="16" t="s">
        <v>270</v>
      </c>
      <c r="E148" s="63">
        <v>2850639638</v>
      </c>
      <c r="F148" s="16" t="s">
        <v>643</v>
      </c>
      <c r="G148" s="17">
        <v>45051</v>
      </c>
    </row>
    <row r="149" spans="1:7" ht="56.25" x14ac:dyDescent="0.25">
      <c r="A149" s="16" t="s">
        <v>268</v>
      </c>
      <c r="B149" s="16" t="s">
        <v>526</v>
      </c>
      <c r="C149" s="16" t="s">
        <v>486</v>
      </c>
      <c r="D149" s="16" t="s">
        <v>527</v>
      </c>
      <c r="E149" s="63">
        <v>4839514274</v>
      </c>
      <c r="F149" s="16" t="s">
        <v>516</v>
      </c>
      <c r="G149" s="17">
        <v>44911</v>
      </c>
    </row>
    <row r="150" spans="1:7" ht="56.25" x14ac:dyDescent="0.25">
      <c r="A150" s="16" t="s">
        <v>268</v>
      </c>
      <c r="B150" s="16" t="s">
        <v>526</v>
      </c>
      <c r="C150" s="16" t="s">
        <v>486</v>
      </c>
      <c r="D150" s="16" t="s">
        <v>644</v>
      </c>
      <c r="E150" s="63">
        <v>3309664511</v>
      </c>
      <c r="F150" s="16" t="s">
        <v>643</v>
      </c>
      <c r="G150" s="17">
        <v>45051</v>
      </c>
    </row>
    <row r="151" spans="1:7" ht="67.5" x14ac:dyDescent="0.25">
      <c r="A151" s="16" t="s">
        <v>268</v>
      </c>
      <c r="B151" s="16" t="s">
        <v>718</v>
      </c>
      <c r="C151" s="16" t="s">
        <v>486</v>
      </c>
      <c r="D151" s="16" t="s">
        <v>719</v>
      </c>
      <c r="E151" s="63">
        <v>22035591930</v>
      </c>
      <c r="F151" s="16" t="s">
        <v>720</v>
      </c>
      <c r="G151" s="17">
        <v>45226</v>
      </c>
    </row>
    <row r="152" spans="1:7" ht="45" x14ac:dyDescent="0.25">
      <c r="A152" s="16" t="s">
        <v>268</v>
      </c>
      <c r="B152" s="16" t="s">
        <v>725</v>
      </c>
      <c r="C152" s="16" t="s">
        <v>486</v>
      </c>
      <c r="D152" s="16" t="s">
        <v>726</v>
      </c>
      <c r="E152" s="63">
        <v>2808059881</v>
      </c>
      <c r="F152" s="16" t="s">
        <v>724</v>
      </c>
      <c r="G152" s="17">
        <v>45233</v>
      </c>
    </row>
    <row r="153" spans="1:7" ht="56.25" x14ac:dyDescent="0.25">
      <c r="A153" s="16" t="s">
        <v>268</v>
      </c>
      <c r="B153" s="16" t="s">
        <v>524</v>
      </c>
      <c r="C153" s="16" t="s">
        <v>486</v>
      </c>
      <c r="D153" s="16" t="s">
        <v>525</v>
      </c>
      <c r="E153" s="63">
        <v>3685594073</v>
      </c>
      <c r="F153" s="16" t="s">
        <v>516</v>
      </c>
      <c r="G153" s="17">
        <v>44911</v>
      </c>
    </row>
    <row r="154" spans="1:7" ht="45" x14ac:dyDescent="0.25">
      <c r="A154" s="16" t="s">
        <v>268</v>
      </c>
      <c r="B154" s="16" t="s">
        <v>564</v>
      </c>
      <c r="C154" s="16" t="s">
        <v>521</v>
      </c>
      <c r="D154" s="16" t="s">
        <v>565</v>
      </c>
      <c r="E154" s="63">
        <v>3647990211</v>
      </c>
      <c r="F154" s="16" t="s">
        <v>558</v>
      </c>
      <c r="G154" s="17">
        <v>44974</v>
      </c>
    </row>
    <row r="155" spans="1:7" ht="45" x14ac:dyDescent="0.25">
      <c r="A155" s="16" t="s">
        <v>281</v>
      </c>
      <c r="B155" s="16" t="s">
        <v>681</v>
      </c>
      <c r="C155" s="16" t="s">
        <v>486</v>
      </c>
      <c r="D155" s="16" t="s">
        <v>682</v>
      </c>
      <c r="E155" s="63">
        <v>67086889955</v>
      </c>
      <c r="F155" s="16" t="s">
        <v>680</v>
      </c>
      <c r="G155" s="17">
        <v>45176</v>
      </c>
    </row>
    <row r="156" spans="1:7" ht="45" x14ac:dyDescent="0.25">
      <c r="A156" s="16" t="s">
        <v>281</v>
      </c>
      <c r="B156" s="16" t="s">
        <v>636</v>
      </c>
      <c r="C156" s="16" t="s">
        <v>486</v>
      </c>
      <c r="D156" s="16" t="s">
        <v>637</v>
      </c>
      <c r="E156" s="63">
        <v>882773654</v>
      </c>
      <c r="F156" s="16" t="s">
        <v>627</v>
      </c>
      <c r="G156" s="17">
        <v>45037</v>
      </c>
    </row>
    <row r="157" spans="1:7" ht="56.25" x14ac:dyDescent="0.25">
      <c r="A157" s="16" t="s">
        <v>281</v>
      </c>
      <c r="B157" s="16" t="s">
        <v>686</v>
      </c>
      <c r="C157" s="16" t="s">
        <v>486</v>
      </c>
      <c r="D157" s="16" t="s">
        <v>687</v>
      </c>
      <c r="E157" s="63">
        <v>892706395</v>
      </c>
      <c r="F157" s="16" t="s">
        <v>685</v>
      </c>
      <c r="G157" s="17">
        <v>45177</v>
      </c>
    </row>
    <row r="158" spans="1:7" ht="45" x14ac:dyDescent="0.25">
      <c r="A158" s="16" t="s">
        <v>281</v>
      </c>
      <c r="B158" s="16" t="s">
        <v>528</v>
      </c>
      <c r="C158" s="16" t="s">
        <v>486</v>
      </c>
      <c r="D158" s="16" t="s">
        <v>288</v>
      </c>
      <c r="E158" s="63">
        <v>7902840248</v>
      </c>
      <c r="F158" s="16" t="s">
        <v>529</v>
      </c>
      <c r="G158" s="17">
        <v>44917</v>
      </c>
    </row>
    <row r="159" spans="1:7" ht="45" x14ac:dyDescent="0.25">
      <c r="A159" s="16" t="s">
        <v>281</v>
      </c>
      <c r="B159" s="16" t="s">
        <v>600</v>
      </c>
      <c r="C159" s="16" t="s">
        <v>486</v>
      </c>
      <c r="D159" s="16" t="s">
        <v>601</v>
      </c>
      <c r="E159" s="63">
        <v>4047920908</v>
      </c>
      <c r="F159" s="16" t="s">
        <v>596</v>
      </c>
      <c r="G159" s="17">
        <v>45009</v>
      </c>
    </row>
    <row r="160" spans="1:7" ht="45" x14ac:dyDescent="0.25">
      <c r="A160" s="16" t="s">
        <v>281</v>
      </c>
      <c r="B160" s="16" t="s">
        <v>530</v>
      </c>
      <c r="C160" s="16" t="s">
        <v>486</v>
      </c>
      <c r="D160" s="16" t="s">
        <v>298</v>
      </c>
      <c r="E160" s="63">
        <v>18765753960</v>
      </c>
      <c r="F160" s="16" t="s">
        <v>529</v>
      </c>
      <c r="G160" s="17">
        <v>44917</v>
      </c>
    </row>
    <row r="161" spans="1:7" ht="33.75" x14ac:dyDescent="0.25">
      <c r="A161" s="16" t="s">
        <v>281</v>
      </c>
      <c r="B161" s="16" t="s">
        <v>797</v>
      </c>
      <c r="C161" s="16" t="s">
        <v>486</v>
      </c>
      <c r="D161" s="16" t="s">
        <v>798</v>
      </c>
      <c r="E161" s="63">
        <v>16635474525</v>
      </c>
      <c r="F161" s="16" t="s">
        <v>799</v>
      </c>
      <c r="G161" s="17">
        <v>45432</v>
      </c>
    </row>
    <row r="162" spans="1:7" ht="33.75" x14ac:dyDescent="0.25">
      <c r="A162" s="16" t="s">
        <v>281</v>
      </c>
      <c r="B162" s="16" t="s">
        <v>774</v>
      </c>
      <c r="C162" s="16" t="s">
        <v>486</v>
      </c>
      <c r="D162" s="16" t="s">
        <v>775</v>
      </c>
      <c r="E162" s="63">
        <v>3790702263</v>
      </c>
      <c r="F162" s="16" t="s">
        <v>771</v>
      </c>
      <c r="G162" s="17">
        <v>45288</v>
      </c>
    </row>
    <row r="163" spans="1:7" ht="33.75" x14ac:dyDescent="0.25">
      <c r="A163" s="16" t="s">
        <v>281</v>
      </c>
      <c r="B163" s="16" t="s">
        <v>605</v>
      </c>
      <c r="C163" s="16" t="s">
        <v>521</v>
      </c>
      <c r="D163" s="16" t="s">
        <v>606</v>
      </c>
      <c r="E163" s="63">
        <v>21169357036</v>
      </c>
      <c r="F163" s="16" t="s">
        <v>604</v>
      </c>
      <c r="G163" s="17">
        <v>45016</v>
      </c>
    </row>
    <row r="164" spans="1:7" ht="45" x14ac:dyDescent="0.25">
      <c r="A164" s="16" t="s">
        <v>300</v>
      </c>
      <c r="B164" s="16" t="s">
        <v>607</v>
      </c>
      <c r="C164" s="16" t="s">
        <v>486</v>
      </c>
      <c r="D164" s="16" t="s">
        <v>608</v>
      </c>
      <c r="E164" s="63">
        <v>18353525627</v>
      </c>
      <c r="F164" s="16" t="s">
        <v>604</v>
      </c>
      <c r="G164" s="17">
        <v>45016</v>
      </c>
    </row>
    <row r="165" spans="1:7" ht="33.75" x14ac:dyDescent="0.25">
      <c r="A165" s="16" t="s">
        <v>300</v>
      </c>
      <c r="B165" s="16" t="s">
        <v>607</v>
      </c>
      <c r="C165" s="16" t="s">
        <v>486</v>
      </c>
      <c r="D165" s="16" t="s">
        <v>675</v>
      </c>
      <c r="E165" s="63">
        <v>14714303676</v>
      </c>
      <c r="F165" s="16" t="s">
        <v>673</v>
      </c>
      <c r="G165" s="17">
        <v>45163</v>
      </c>
    </row>
    <row r="166" spans="1:7" ht="56.25" x14ac:dyDescent="0.25">
      <c r="A166" s="16" t="s">
        <v>300</v>
      </c>
      <c r="B166" s="16" t="s">
        <v>617</v>
      </c>
      <c r="C166" s="16" t="s">
        <v>486</v>
      </c>
      <c r="D166" s="16" t="s">
        <v>302</v>
      </c>
      <c r="E166" s="63">
        <v>8417798250</v>
      </c>
      <c r="F166" s="16" t="s">
        <v>616</v>
      </c>
      <c r="G166" s="17">
        <v>45018</v>
      </c>
    </row>
    <row r="167" spans="1:7" ht="67.5" x14ac:dyDescent="0.25">
      <c r="A167" s="16" t="s">
        <v>304</v>
      </c>
      <c r="B167" s="16" t="s">
        <v>587</v>
      </c>
      <c r="C167" s="16" t="s">
        <v>486</v>
      </c>
      <c r="D167" s="16" t="s">
        <v>588</v>
      </c>
      <c r="E167" s="63">
        <v>1820259200</v>
      </c>
      <c r="F167" s="16" t="s">
        <v>586</v>
      </c>
      <c r="G167" s="17">
        <v>45002</v>
      </c>
    </row>
    <row r="168" spans="1:7" ht="67.5" x14ac:dyDescent="0.25">
      <c r="A168" s="16" t="s">
        <v>304</v>
      </c>
      <c r="B168" s="16" t="s">
        <v>587</v>
      </c>
      <c r="C168" s="16" t="s">
        <v>486</v>
      </c>
      <c r="D168" s="16" t="s">
        <v>588</v>
      </c>
      <c r="E168" s="63"/>
      <c r="F168" s="16" t="s">
        <v>826</v>
      </c>
      <c r="G168" s="17">
        <v>45546</v>
      </c>
    </row>
    <row r="169" spans="1:7" ht="45" x14ac:dyDescent="0.25">
      <c r="A169" s="16" t="s">
        <v>304</v>
      </c>
      <c r="B169" s="16" t="s">
        <v>668</v>
      </c>
      <c r="C169" s="16" t="s">
        <v>486</v>
      </c>
      <c r="D169" s="16" t="s">
        <v>669</v>
      </c>
      <c r="E169" s="63">
        <v>12899151660</v>
      </c>
      <c r="F169" s="16" t="s">
        <v>670</v>
      </c>
      <c r="G169" s="17">
        <v>45156</v>
      </c>
    </row>
    <row r="170" spans="1:7" ht="45" x14ac:dyDescent="0.25">
      <c r="A170" s="16" t="s">
        <v>304</v>
      </c>
      <c r="B170" s="16" t="s">
        <v>668</v>
      </c>
      <c r="C170" s="16" t="s">
        <v>486</v>
      </c>
      <c r="D170" s="16" t="s">
        <v>450</v>
      </c>
      <c r="E170" s="63">
        <v>7910104441</v>
      </c>
      <c r="F170" s="16" t="s">
        <v>805</v>
      </c>
      <c r="G170" s="17">
        <v>45471</v>
      </c>
    </row>
    <row r="171" spans="1:7" ht="33.75" x14ac:dyDescent="0.25">
      <c r="A171" s="16" t="s">
        <v>304</v>
      </c>
      <c r="B171" s="16" t="s">
        <v>611</v>
      </c>
      <c r="C171" s="16" t="s">
        <v>486</v>
      </c>
      <c r="D171" s="16" t="s">
        <v>310</v>
      </c>
      <c r="E171" s="63">
        <v>21582003894</v>
      </c>
      <c r="F171" s="16" t="s">
        <v>604</v>
      </c>
      <c r="G171" s="17">
        <v>45016</v>
      </c>
    </row>
    <row r="172" spans="1:7" ht="56.25" x14ac:dyDescent="0.25">
      <c r="A172" s="16" t="s">
        <v>304</v>
      </c>
      <c r="B172" s="16" t="s">
        <v>791</v>
      </c>
      <c r="C172" s="16" t="s">
        <v>486</v>
      </c>
      <c r="D172" s="16" t="s">
        <v>792</v>
      </c>
      <c r="E172" s="63">
        <v>21131483119</v>
      </c>
      <c r="F172" s="16" t="s">
        <v>793</v>
      </c>
      <c r="G172" s="17">
        <v>45408</v>
      </c>
    </row>
    <row r="173" spans="1:7" ht="56.25" x14ac:dyDescent="0.25">
      <c r="A173" s="16" t="s">
        <v>304</v>
      </c>
      <c r="B173" s="16" t="s">
        <v>576</v>
      </c>
      <c r="C173" s="16" t="s">
        <v>486</v>
      </c>
      <c r="D173" s="16" t="s">
        <v>778</v>
      </c>
      <c r="E173" s="63">
        <v>597016077</v>
      </c>
      <c r="F173" s="16" t="s">
        <v>771</v>
      </c>
      <c r="G173" s="17">
        <v>45288</v>
      </c>
    </row>
    <row r="174" spans="1:7" ht="78.75" x14ac:dyDescent="0.25">
      <c r="A174" s="16" t="s">
        <v>304</v>
      </c>
      <c r="B174" s="16" t="s">
        <v>655</v>
      </c>
      <c r="C174" s="16" t="s">
        <v>486</v>
      </c>
      <c r="D174" s="16" t="s">
        <v>313</v>
      </c>
      <c r="E174" s="63">
        <v>59453379505</v>
      </c>
      <c r="F174" s="16" t="s">
        <v>656</v>
      </c>
      <c r="G174" s="17">
        <v>45086</v>
      </c>
    </row>
    <row r="175" spans="1:7" ht="112.5" x14ac:dyDescent="0.25">
      <c r="A175" s="16" t="s">
        <v>319</v>
      </c>
      <c r="B175" s="16" t="s">
        <v>804</v>
      </c>
      <c r="C175" s="16" t="s">
        <v>486</v>
      </c>
      <c r="D175" s="16" t="s">
        <v>456</v>
      </c>
      <c r="E175" s="63">
        <v>9112002268</v>
      </c>
      <c r="F175" s="16" t="s">
        <v>805</v>
      </c>
      <c r="G175" s="17">
        <v>45471</v>
      </c>
    </row>
    <row r="176" spans="1:7" ht="101.25" x14ac:dyDescent="0.25">
      <c r="A176" s="16" t="s">
        <v>743</v>
      </c>
      <c r="B176" s="16" t="s">
        <v>744</v>
      </c>
      <c r="C176" s="16" t="s">
        <v>486</v>
      </c>
      <c r="D176" s="16" t="s">
        <v>367</v>
      </c>
      <c r="E176" s="63">
        <v>3915279330</v>
      </c>
      <c r="F176" s="16" t="s">
        <v>740</v>
      </c>
      <c r="G176" s="17">
        <v>45258</v>
      </c>
    </row>
    <row r="177" spans="1:7" ht="101.25" x14ac:dyDescent="0.25">
      <c r="A177" s="16" t="s">
        <v>743</v>
      </c>
      <c r="B177" s="16" t="s">
        <v>748</v>
      </c>
      <c r="C177" s="16" t="s">
        <v>486</v>
      </c>
      <c r="D177" s="16" t="s">
        <v>369</v>
      </c>
      <c r="E177" s="63">
        <v>2955371230</v>
      </c>
      <c r="F177" s="16" t="s">
        <v>749</v>
      </c>
      <c r="G177" s="17">
        <v>45267</v>
      </c>
    </row>
  </sheetData>
  <autoFilter ref="A1:G177" xr:uid="{14A93331-E9F5-41E6-99B3-0050C106F050}">
    <sortState xmlns:xlrd2="http://schemas.microsoft.com/office/spreadsheetml/2017/richdata2" ref="A2:G177">
      <sortCondition ref="A1:A177"/>
    </sortState>
  </autoFilter>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6CBAFA-1FD9-4221-81B6-2E8DD25808E9}">
  <dimension ref="A3:C35"/>
  <sheetViews>
    <sheetView topLeftCell="A19" workbookViewId="0">
      <selection activeCell="B8" sqref="B8"/>
    </sheetView>
  </sheetViews>
  <sheetFormatPr baseColWidth="10" defaultRowHeight="15" x14ac:dyDescent="0.25"/>
  <cols>
    <col min="1" max="1" width="21.28515625" style="2" bestFit="1" customWidth="1"/>
    <col min="2" max="2" width="11.42578125" style="2" bestFit="1" customWidth="1"/>
    <col min="3" max="3" width="19.28515625" style="2" bestFit="1" customWidth="1"/>
  </cols>
  <sheetData>
    <row r="3" spans="1:3" x14ac:dyDescent="0.25">
      <c r="A3" s="59" t="s">
        <v>1</v>
      </c>
      <c r="B3" s="1" t="s">
        <v>472</v>
      </c>
      <c r="C3" s="1" t="s">
        <v>831</v>
      </c>
    </row>
    <row r="4" spans="1:3" x14ac:dyDescent="0.25">
      <c r="A4" s="1" t="s">
        <v>16</v>
      </c>
      <c r="B4" s="60">
        <v>1</v>
      </c>
      <c r="C4" s="3">
        <v>1969037841</v>
      </c>
    </row>
    <row r="5" spans="1:3" x14ac:dyDescent="0.25">
      <c r="A5" s="1" t="s">
        <v>26</v>
      </c>
      <c r="B5" s="60">
        <v>24</v>
      </c>
      <c r="C5" s="3">
        <v>170380057310</v>
      </c>
    </row>
    <row r="6" spans="1:3" x14ac:dyDescent="0.25">
      <c r="A6" s="1" t="s">
        <v>415</v>
      </c>
      <c r="B6" s="60">
        <v>1</v>
      </c>
      <c r="C6" s="3">
        <v>5505525628</v>
      </c>
    </row>
    <row r="7" spans="1:3" x14ac:dyDescent="0.25">
      <c r="A7" s="1" t="s">
        <v>488</v>
      </c>
      <c r="B7" s="60">
        <v>9</v>
      </c>
      <c r="C7" s="3">
        <v>400384180954</v>
      </c>
    </row>
    <row r="8" spans="1:3" x14ac:dyDescent="0.25">
      <c r="A8" s="1" t="s">
        <v>62</v>
      </c>
      <c r="B8" s="60">
        <v>8</v>
      </c>
      <c r="C8" s="3">
        <v>213281068209</v>
      </c>
    </row>
    <row r="9" spans="1:3" x14ac:dyDescent="0.25">
      <c r="A9" s="1" t="s">
        <v>509</v>
      </c>
      <c r="B9" s="60">
        <v>24</v>
      </c>
      <c r="C9" s="3">
        <v>137047065221</v>
      </c>
    </row>
    <row r="10" spans="1:3" x14ac:dyDescent="0.25">
      <c r="A10" s="1" t="s">
        <v>89</v>
      </c>
      <c r="B10" s="60">
        <v>2</v>
      </c>
      <c r="C10" s="3">
        <v>8770053944</v>
      </c>
    </row>
    <row r="11" spans="1:3" x14ac:dyDescent="0.25">
      <c r="A11" s="1" t="s">
        <v>729</v>
      </c>
      <c r="B11" s="60">
        <v>1</v>
      </c>
      <c r="C11" s="3">
        <v>72803458080</v>
      </c>
    </row>
    <row r="12" spans="1:3" x14ac:dyDescent="0.25">
      <c r="A12" s="1" t="s">
        <v>100</v>
      </c>
      <c r="B12" s="60">
        <v>3</v>
      </c>
      <c r="C12" s="3">
        <v>29237476422</v>
      </c>
    </row>
    <row r="13" spans="1:3" x14ac:dyDescent="0.25">
      <c r="A13" s="1" t="s">
        <v>107</v>
      </c>
      <c r="B13" s="60">
        <v>8</v>
      </c>
      <c r="C13" s="3">
        <v>96132206416</v>
      </c>
    </row>
    <row r="14" spans="1:3" x14ac:dyDescent="0.25">
      <c r="A14" s="1" t="s">
        <v>125</v>
      </c>
      <c r="B14" s="60">
        <v>1</v>
      </c>
      <c r="C14" s="3">
        <v>12462922412</v>
      </c>
    </row>
    <row r="15" spans="1:3" x14ac:dyDescent="0.25">
      <c r="A15" s="1" t="s">
        <v>129</v>
      </c>
      <c r="B15" s="60">
        <v>1</v>
      </c>
      <c r="C15" s="3">
        <v>29933674932</v>
      </c>
    </row>
    <row r="16" spans="1:3" x14ac:dyDescent="0.25">
      <c r="A16" s="1" t="s">
        <v>498</v>
      </c>
      <c r="B16" s="60">
        <v>9</v>
      </c>
      <c r="C16" s="3">
        <v>95568430954.270004</v>
      </c>
    </row>
    <row r="17" spans="1:3" x14ac:dyDescent="0.25">
      <c r="A17" s="1" t="s">
        <v>386</v>
      </c>
      <c r="B17" s="60">
        <v>2</v>
      </c>
      <c r="C17" s="3">
        <v>22651726622</v>
      </c>
    </row>
    <row r="18" spans="1:3" x14ac:dyDescent="0.25">
      <c r="A18" s="1" t="s">
        <v>537</v>
      </c>
      <c r="B18" s="60">
        <v>5</v>
      </c>
      <c r="C18" s="3">
        <v>72124972489</v>
      </c>
    </row>
    <row r="19" spans="1:3" x14ac:dyDescent="0.25">
      <c r="A19" s="1" t="s">
        <v>156</v>
      </c>
      <c r="B19" s="60">
        <v>4</v>
      </c>
      <c r="C19" s="3">
        <v>39434895934</v>
      </c>
    </row>
    <row r="20" spans="1:3" x14ac:dyDescent="0.25">
      <c r="A20" s="1" t="s">
        <v>446</v>
      </c>
      <c r="B20" s="60">
        <v>2</v>
      </c>
      <c r="C20" s="3">
        <v>23708729206</v>
      </c>
    </row>
    <row r="21" spans="1:3" x14ac:dyDescent="0.25">
      <c r="A21" s="1" t="s">
        <v>163</v>
      </c>
      <c r="B21" s="60">
        <v>2</v>
      </c>
      <c r="C21" s="3">
        <v>4311123220</v>
      </c>
    </row>
    <row r="22" spans="1:3" x14ac:dyDescent="0.25">
      <c r="A22" s="1" t="s">
        <v>167</v>
      </c>
      <c r="B22" s="60">
        <v>4</v>
      </c>
      <c r="C22" s="3">
        <v>24868083815</v>
      </c>
    </row>
    <row r="23" spans="1:3" x14ac:dyDescent="0.25">
      <c r="A23" s="1" t="s">
        <v>185</v>
      </c>
      <c r="B23" s="60">
        <v>5</v>
      </c>
      <c r="C23" s="3">
        <v>26537708132</v>
      </c>
    </row>
    <row r="24" spans="1:3" x14ac:dyDescent="0.25">
      <c r="A24" s="1" t="s">
        <v>204</v>
      </c>
      <c r="B24" s="60">
        <v>7</v>
      </c>
      <c r="C24" s="3">
        <v>50068830396</v>
      </c>
    </row>
    <row r="25" spans="1:3" x14ac:dyDescent="0.25">
      <c r="A25" s="1" t="s">
        <v>233</v>
      </c>
      <c r="B25" s="60">
        <v>13</v>
      </c>
      <c r="C25" s="3">
        <v>229286601963</v>
      </c>
    </row>
    <row r="26" spans="1:3" x14ac:dyDescent="0.25">
      <c r="A26" s="1" t="s">
        <v>494</v>
      </c>
      <c r="B26" s="60">
        <v>3</v>
      </c>
      <c r="C26" s="3">
        <v>15497069854</v>
      </c>
    </row>
    <row r="27" spans="1:3" x14ac:dyDescent="0.25">
      <c r="A27" s="1" t="s">
        <v>248</v>
      </c>
      <c r="B27" s="60">
        <v>1</v>
      </c>
      <c r="C27" s="3">
        <v>8021001359</v>
      </c>
    </row>
    <row r="28" spans="1:3" x14ac:dyDescent="0.25">
      <c r="A28" s="1" t="s">
        <v>256</v>
      </c>
      <c r="B28" s="60">
        <v>2</v>
      </c>
      <c r="C28" s="3">
        <v>3013601790</v>
      </c>
    </row>
    <row r="29" spans="1:3" x14ac:dyDescent="0.25">
      <c r="A29" s="1" t="s">
        <v>268</v>
      </c>
      <c r="B29" s="60">
        <v>11</v>
      </c>
      <c r="C29" s="3">
        <v>143031913500</v>
      </c>
    </row>
    <row r="30" spans="1:3" x14ac:dyDescent="0.25">
      <c r="A30" s="1" t="s">
        <v>281</v>
      </c>
      <c r="B30" s="60">
        <v>9</v>
      </c>
      <c r="C30" s="3">
        <v>141174418944</v>
      </c>
    </row>
    <row r="31" spans="1:3" x14ac:dyDescent="0.25">
      <c r="A31" s="1" t="s">
        <v>300</v>
      </c>
      <c r="B31" s="60">
        <v>3</v>
      </c>
      <c r="C31" s="3">
        <v>41485627553</v>
      </c>
    </row>
    <row r="32" spans="1:3" x14ac:dyDescent="0.25">
      <c r="A32" s="1" t="s">
        <v>304</v>
      </c>
      <c r="B32" s="60">
        <v>8</v>
      </c>
      <c r="C32" s="3">
        <v>125393397896</v>
      </c>
    </row>
    <row r="33" spans="1:3" x14ac:dyDescent="0.25">
      <c r="A33" s="1" t="s">
        <v>319</v>
      </c>
      <c r="B33" s="60">
        <v>1</v>
      </c>
      <c r="C33" s="3">
        <v>9112002268</v>
      </c>
    </row>
    <row r="34" spans="1:3" x14ac:dyDescent="0.25">
      <c r="A34" s="1" t="s">
        <v>743</v>
      </c>
      <c r="B34" s="60">
        <v>2</v>
      </c>
      <c r="C34" s="3">
        <v>6870650560</v>
      </c>
    </row>
    <row r="35" spans="1:3" x14ac:dyDescent="0.25">
      <c r="A35" s="1" t="s">
        <v>477</v>
      </c>
      <c r="B35" s="60">
        <v>176</v>
      </c>
      <c r="C35" s="3">
        <v>2260067513824.27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Viables</vt:lpstr>
      <vt:lpstr>TablaViables</vt:lpstr>
      <vt:lpstr>ConceptosComitéEmitidos</vt:lpstr>
      <vt:lpstr>TablaConceptos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Sergio Trespalacios Peniche</dc:creator>
  <cp:keywords/>
  <dc:description/>
  <cp:lastModifiedBy>Sergio Rafael Trespalacios Peniche</cp:lastModifiedBy>
  <cp:revision/>
  <dcterms:created xsi:type="dcterms:W3CDTF">2023-12-06T01:23:41Z</dcterms:created>
  <dcterms:modified xsi:type="dcterms:W3CDTF">2024-09-20T22:30:08Z</dcterms:modified>
  <cp:category/>
  <cp:contentStatus/>
</cp:coreProperties>
</file>