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Yesica.Salcedo\OneDrive - Departamento Administrativo para la Prosperidad Social DPS\Documentos\2. 2024\PETICIONES\CONGRESO\CONTROL POLÍTICO\236. PROPOSICION 35 DE 2024 E-2024-0007-078249\"/>
    </mc:Choice>
  </mc:AlternateContent>
  <xr:revisionPtr revIDLastSave="2" documentId="8_{5EE97AA2-2BE0-D641-AC54-75590BF5DCE0}" xr6:coauthVersionLast="47" xr6:coauthVersionMax="47" xr10:uidLastSave="{6E3EFA55-0CA0-754A-8D0A-430285A4B350}"/>
  <bookViews>
    <workbookView xWindow="-120" yWindow="-120" windowWidth="29040" windowHeight="15840" activeTab="3" xr2:uid="{F51AAADB-8B8B-4C73-B011-02F85617E903}"/>
  </bookViews>
  <sheets>
    <sheet name="VIG_21" sheetId="1" r:id="rId1"/>
    <sheet name="VIG_22" sheetId="2" r:id="rId2"/>
    <sheet name="VIG_23" sheetId="3" r:id="rId3"/>
    <sheet name="VIG_24" sheetId="6" r:id="rId4"/>
  </sheets>
  <definedNames>
    <definedName name="_xlnm._FilterDatabase" localSheetId="0" hidden="1">VIG_21!$A$6:$S$12</definedName>
    <definedName name="_xlnm._FilterDatabase" localSheetId="1" hidden="1">VIG_22!$A$6:$S$13</definedName>
    <definedName name="_xlnm._FilterDatabase" localSheetId="2" hidden="1">VIG_23!$A$6:$S$14</definedName>
    <definedName name="_xlnm.Print_Area" localSheetId="0">VIG_21!$C$1:$S$12</definedName>
    <definedName name="_xlnm.Print_Area" localSheetId="1">VIG_22!$C$1:$S$20</definedName>
    <definedName name="_xlnm.Print_Area" localSheetId="2">VIG_23!$C$1:$S$19</definedName>
    <definedName name="_xlnm.Print_Titles" localSheetId="0">VIG_21!$5:$6</definedName>
    <definedName name="_xlnm.Print_Titles" localSheetId="1">VIG_22!$5:$6</definedName>
    <definedName name="_xlnm.Print_Titles" localSheetId="2">VIG_23!$5:$6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6" l="1"/>
  <c r="H11" i="6"/>
  <c r="F11" i="6"/>
  <c r="E11" i="6"/>
  <c r="K10" i="6"/>
  <c r="K9" i="6"/>
  <c r="K8" i="6"/>
  <c r="K7" i="6"/>
  <c r="K6" i="6"/>
  <c r="K5" i="6"/>
  <c r="I11" i="6"/>
  <c r="I10" i="6"/>
  <c r="I9" i="6"/>
  <c r="I8" i="6"/>
  <c r="I7" i="6"/>
  <c r="I6" i="6"/>
  <c r="I5" i="6"/>
  <c r="G11" i="6"/>
  <c r="G10" i="6"/>
  <c r="G9" i="6"/>
  <c r="G8" i="6"/>
  <c r="G7" i="6"/>
  <c r="G6" i="6"/>
  <c r="G5" i="6"/>
  <c r="K11" i="6"/>
  <c r="R11" i="3"/>
  <c r="P11" i="3"/>
  <c r="N11" i="3"/>
  <c r="M11" i="3"/>
  <c r="S11" i="3"/>
  <c r="S10" i="3"/>
  <c r="S9" i="3"/>
  <c r="S8" i="3"/>
  <c r="S7" i="3"/>
  <c r="Q11" i="3"/>
  <c r="Q10" i="3"/>
  <c r="Q9" i="3"/>
  <c r="Q8" i="3"/>
  <c r="Q7" i="3"/>
  <c r="O11" i="3"/>
  <c r="O10" i="3"/>
  <c r="O9" i="3"/>
  <c r="O8" i="3"/>
  <c r="O7" i="3"/>
  <c r="S10" i="2"/>
  <c r="S9" i="2"/>
  <c r="S8" i="2"/>
  <c r="S7" i="2"/>
  <c r="Q10" i="2"/>
  <c r="Q9" i="2"/>
  <c r="Q8" i="2"/>
  <c r="Q7" i="2"/>
  <c r="O10" i="2"/>
  <c r="O9" i="2"/>
  <c r="O8" i="2"/>
  <c r="O7" i="2"/>
  <c r="R10" i="2"/>
  <c r="P10" i="2"/>
  <c r="N10" i="2"/>
  <c r="M10" i="2"/>
  <c r="S10" i="1"/>
  <c r="S9" i="1"/>
  <c r="S8" i="1"/>
  <c r="S7" i="1"/>
  <c r="Q10" i="1"/>
  <c r="Q9" i="1"/>
  <c r="Q8" i="1"/>
  <c r="Q7" i="1"/>
  <c r="O10" i="1"/>
  <c r="O9" i="1"/>
  <c r="O8" i="1"/>
  <c r="O7" i="1"/>
  <c r="R11" i="1"/>
  <c r="P11" i="1"/>
  <c r="N11" i="1"/>
  <c r="M11" i="1"/>
  <c r="S11" i="1"/>
  <c r="S13" i="3"/>
  <c r="O13" i="3"/>
  <c r="A11" i="3"/>
  <c r="B10" i="3"/>
  <c r="A10" i="3"/>
  <c r="B9" i="3"/>
  <c r="A9" i="3"/>
  <c r="B8" i="3"/>
  <c r="A8" i="3"/>
  <c r="B7" i="3"/>
  <c r="A7" i="3"/>
  <c r="A12" i="2"/>
  <c r="A9" i="2"/>
  <c r="A8" i="2"/>
  <c r="A7" i="2"/>
  <c r="B10" i="1"/>
  <c r="A10" i="1"/>
  <c r="B9" i="1"/>
  <c r="A9" i="1"/>
  <c r="B8" i="1"/>
  <c r="A8" i="1"/>
  <c r="B7" i="1"/>
  <c r="A7" i="1"/>
  <c r="O11" i="1"/>
  <c r="Q11" i="1"/>
  <c r="R13" i="2"/>
  <c r="P13" i="2"/>
  <c r="R14" i="3"/>
  <c r="Q12" i="2"/>
  <c r="S12" i="2"/>
  <c r="N13" i="2"/>
  <c r="N14" i="3"/>
  <c r="S14" i="3"/>
  <c r="M13" i="2"/>
  <c r="O12" i="2"/>
  <c r="M14" i="3"/>
  <c r="O14" i="3"/>
</calcChain>
</file>

<file path=xl/sharedStrings.xml><?xml version="1.0" encoding="utf-8"?>
<sst xmlns="http://schemas.openxmlformats.org/spreadsheetml/2006/main" count="166" uniqueCount="74">
  <si>
    <t>DEPARTAMENTO ADMINISTRATIVO PARA LA PROSPERIDAD SOCIAL</t>
  </si>
  <si>
    <t>EJECUCIÓN PRESUPUESTAL VIGENCIA 2021 AL 31 DE DICIEMBRE DE 2021</t>
  </si>
  <si>
    <t>RUBRO</t>
  </si>
  <si>
    <t>REC.</t>
  </si>
  <si>
    <t>SIT.</t>
  </si>
  <si>
    <t>CONCEPTO</t>
  </si>
  <si>
    <t>APROPIACION
DEFINITIVA</t>
  </si>
  <si>
    <t>COMPROMISOS</t>
  </si>
  <si>
    <t>OBLIGACIONES</t>
  </si>
  <si>
    <t>PAGOS</t>
  </si>
  <si>
    <t>TIPO</t>
  </si>
  <si>
    <t>CTA</t>
  </si>
  <si>
    <t>SUBC</t>
  </si>
  <si>
    <t>OBJG</t>
  </si>
  <si>
    <t>ORD</t>
  </si>
  <si>
    <t>SORD</t>
  </si>
  <si>
    <t>ITEM</t>
  </si>
  <si>
    <t>SIT</t>
  </si>
  <si>
    <t>ACUMULADO</t>
  </si>
  <si>
    <t>13</t>
  </si>
  <si>
    <t>C</t>
  </si>
  <si>
    <t>4101</t>
  </si>
  <si>
    <t>1500</t>
  </si>
  <si>
    <t>6</t>
  </si>
  <si>
    <r>
      <t xml:space="preserve">IMPLEMENTACIÓN DE UN ESQUEMA ESPECIAL DE ACOMPAÑAMIENTO FAMILIAR DIRIGIDO A LA POBLACIÓN VICTIMA DE DESPLAZAMIENTO FORZADO RETORNADA O REUBICADA EN ZONAS RURALES, A NIVEL  NACIONAL - </t>
    </r>
    <r>
      <rPr>
        <b/>
        <sz val="11"/>
        <color rgb="FFFF0000"/>
        <rFont val="Arial Narrow"/>
        <family val="2"/>
      </rPr>
      <t>FEST</t>
    </r>
  </si>
  <si>
    <t>4103</t>
  </si>
  <si>
    <r>
      <t xml:space="preserve">IMPLEMENTACIÓN DE UNIDADES PRODUCTIVAS DE AUTOCONSUMO PARA POBLACIÓN POBRE Y VULNERABLE   NACIONAL - </t>
    </r>
    <r>
      <rPr>
        <b/>
        <sz val="11"/>
        <color rgb="FFFF0000"/>
        <rFont val="Arial Narrow"/>
        <family val="2"/>
      </rPr>
      <t>RESA</t>
    </r>
  </si>
  <si>
    <r>
      <t xml:space="preserve">IMPLEMENTACIÓN DE INTERVENCIÓN INTEGRAL A POBLACIÓN CON </t>
    </r>
    <r>
      <rPr>
        <b/>
        <sz val="11"/>
        <color rgb="FFFF0000"/>
        <rFont val="Arial Narrow"/>
        <family val="2"/>
      </rPr>
      <t>ENFOQUE DIFERENCIAL</t>
    </r>
    <r>
      <rPr>
        <b/>
        <sz val="11"/>
        <color rgb="FF094A82"/>
        <rFont val="Arial Narrow"/>
        <family val="2"/>
      </rPr>
      <t xml:space="preserve"> ÉTNICO, A NIVEL NACIONAL</t>
    </r>
  </si>
  <si>
    <t>IMPLEMENTACIÓN DE UNA INTERVENCIÓN INTEGRAL DIRIGIDA A LOS HOGARES RURALES VICTIMAS DE DESPLAZAMIENTO FORZADO EN CONDICIONES DE VULNERABILIDAD, A NIVEL NACIONAL</t>
  </si>
  <si>
    <t>TOTAL PRESUPUESTO</t>
  </si>
  <si>
    <t>EJECUCIÓN PRESUPUESTAL VIGENCIA 2022 AL 31 DE DICIEMBRE 2022</t>
  </si>
  <si>
    <r>
      <t xml:space="preserve">IMPLEMENTACIÓN DE UNIDADES PRODUCTIVAS DE AUTOCONSUMO PARA POBLACIÓN POBRE Y VULNERABLE   NACIONAL - </t>
    </r>
    <r>
      <rPr>
        <b/>
        <sz val="10"/>
        <color rgb="FFFF0000"/>
        <rFont val="Arial Narrow"/>
        <family val="2"/>
      </rPr>
      <t>RESA</t>
    </r>
  </si>
  <si>
    <r>
      <t xml:space="preserve">IMPLEMENTACIÓN DE INTERVENCIÓN INTEGRAL A POBLACIÓN CON </t>
    </r>
    <r>
      <rPr>
        <b/>
        <sz val="10"/>
        <color rgb="FFFF0000"/>
        <rFont val="Arial Narrow"/>
        <family val="2"/>
      </rPr>
      <t>ENFOQUE DIFERENCIAL</t>
    </r>
    <r>
      <rPr>
        <b/>
        <sz val="10"/>
        <color rgb="FFE31414"/>
        <rFont val="Arial Narrow"/>
        <family val="2"/>
      </rPr>
      <t xml:space="preserve"> ÉTNICO</t>
    </r>
    <r>
      <rPr>
        <b/>
        <sz val="10"/>
        <rFont val="Arial Narrow"/>
        <family val="2"/>
      </rPr>
      <t>, A NIVEL NACIONAL</t>
    </r>
  </si>
  <si>
    <t>EJECUCIÓN PRESUPUESTAL VIGENCIA 2023 AL 31 DE DICIEMBRE 2023</t>
  </si>
  <si>
    <r>
      <t>IMPLEMENTACIÓN DE UNIDADES PRODUCTIVAS DE AUTOCONSUMO PARA POBLACIÓN POBRE Y VULNERABLE NACIONAL-</t>
    </r>
    <r>
      <rPr>
        <b/>
        <sz val="10"/>
        <color rgb="FFFF0000"/>
        <rFont val="Helvética Light"/>
      </rPr>
      <t>RESA</t>
    </r>
  </si>
  <si>
    <r>
      <t xml:space="preserve">IMPLEMENTACIÓN DE INTERVENCIÓN INTEGRAL A POBLACIÓN CON </t>
    </r>
    <r>
      <rPr>
        <b/>
        <sz val="10"/>
        <color rgb="FFFF0000"/>
        <rFont val="Helvética Light"/>
      </rPr>
      <t>ENFOQUE DIFERENCIAL</t>
    </r>
    <r>
      <rPr>
        <b/>
        <sz val="10"/>
        <color rgb="FFE31414"/>
        <rFont val="Helvética Light"/>
      </rPr>
      <t xml:space="preserve"> ÉTNICO</t>
    </r>
    <r>
      <rPr>
        <b/>
        <sz val="10"/>
        <rFont val="Helvética Light"/>
      </rPr>
      <t>, A NIVEL NACIONAL</t>
    </r>
  </si>
  <si>
    <r>
      <t>IMPLEMENTACIÓN DE UNIDADES PRODUCTIVAS DE AUTOCONSUMO PARA POBLACIÓN POBRE Y VULNERABLE NACIONAL-</t>
    </r>
    <r>
      <rPr>
        <b/>
        <sz val="10"/>
        <color rgb="FFFF0000"/>
        <rFont val="Helvética Light"/>
      </rPr>
      <t>RESA</t>
    </r>
    <r>
      <rPr>
        <sz val="10"/>
        <rFont val="Helvética Light"/>
      </rPr>
      <t xml:space="preserve"> </t>
    </r>
    <r>
      <rPr>
        <sz val="10"/>
        <color rgb="FFFF0000"/>
        <rFont val="Helvética Light"/>
      </rPr>
      <t>(Nueva Ficha)</t>
    </r>
  </si>
  <si>
    <t xml:space="preserve">% EJEC </t>
  </si>
  <si>
    <t>C-4103-1500-13</t>
  </si>
  <si>
    <t>C-4103-1500-21</t>
  </si>
  <si>
    <t>C-4103-1500-22</t>
  </si>
  <si>
    <t>% EJEC</t>
  </si>
  <si>
    <t>DESCRIPCION</t>
  </si>
  <si>
    <t>C-4103-1500-25-20101A</t>
  </si>
  <si>
    <t>2. SEGURIDAD HUMANA Y JUSTICIA SOCIAL / A. SISTEMA DE TRANSFERENCIAS Y PROGRAMA RENTA CIUDADANA</t>
  </si>
  <si>
    <t>Apropiación Vigente</t>
  </si>
  <si>
    <t>Compromisos</t>
  </si>
  <si>
    <t>Obligaciones</t>
  </si>
  <si>
    <t>Pagos</t>
  </si>
  <si>
    <t>Nivel de Compromisos</t>
  </si>
  <si>
    <t>Nivel de Obligaciones</t>
  </si>
  <si>
    <t>Nivel de Pagos</t>
  </si>
  <si>
    <t>NOMBRE PROYECTO</t>
  </si>
  <si>
    <t>NOMBRE PROGRAMA</t>
  </si>
  <si>
    <t xml:space="preserve">GENIOS (GENERACIÓN DE INGRESOS) </t>
  </si>
  <si>
    <t>IMPLEMENTACIÓN  DE UNA HERRAMIENTA DE GENERACIÓN DE INGRESOS PARA POBLACIÓN VULNERABLE A NIVEL NACIONAL</t>
  </si>
  <si>
    <t>C-4103-1500-21-705020</t>
  </si>
  <si>
    <t>7. ACTORES DIFERENCIALES PARA EL CAMBIO / 2. IGUALDAD DE OPORTUNIDADES Y GARANTÍAS PARA POBLACIONES VULNERADAS Y EXCLUIDAS QUE GARANTICEN LA SEGURIDAD HUMANA</t>
  </si>
  <si>
    <t>C-4103-1500-22-20101I</t>
  </si>
  <si>
    <t>2. SEGURIDAD HUMANA Y JUSTICIA SOCIAL / I. SUPERACIÓN DE SITUACIÓN DE VULNERABILIDAD PARA LA REPARACIÓN EFECTIVA E INTEGRAL DE LA POBLACIÓN VÍCTIMA DEL CONFLICTO</t>
  </si>
  <si>
    <t>C-4103-1500-26-20101I</t>
  </si>
  <si>
    <t>C-4103-1500-26-30206A</t>
  </si>
  <si>
    <t>3. DERECHO HUMANO A LA ALIMENTACIÓN / A. SISTEMA PARA LA GARANTÍA PROGRESIVA DEL DERECHO A LA ALIMENTACIÓN ADECUADA</t>
  </si>
  <si>
    <t>C-4103-1500-27-30205B</t>
  </si>
  <si>
    <t>3. DERECHO HUMANO A LA ALIMENTACIÓN / B. ENTORNOS DE DESARROLLO QUE INCENTIVEN LA ALIMENTACIÓN SALUDABLE Y ADECUADA</t>
  </si>
  <si>
    <t>Total general</t>
  </si>
  <si>
    <t>IRACA</t>
  </si>
  <si>
    <t>IMPLEMENTACIÓN DE INTERVENCIÓN INTEGRAL A POBLACIÓN CON ENFOQUE DIFERENCIAL ÉTNICO, A NIVEL NACIONAL</t>
  </si>
  <si>
    <t>FAMILIAS EN SU TIERRA</t>
  </si>
  <si>
    <t>RESA</t>
  </si>
  <si>
    <t>IMPLEMENTACIÓN DE UNIDADES PRODUCTIVAS DE AUTOCONSUMO PARA POBLACIÓN POBRE Y VULNERABLE  NACIONAL</t>
  </si>
  <si>
    <t>POLITICA  SAN</t>
  </si>
  <si>
    <t>FORTALECIMIENTO A ENTIDADES TERRITORIALES EN POLÍTICA DE SEGURIDAD ALIMENTARIA  NACIONAL</t>
  </si>
  <si>
    <t>EJECUCIÓN PRESUPUESTAL VIGENCIA 2024 - INCLUSIÓN PRODUCTIVA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</si>
</sst>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00"/>
    <numFmt numFmtId="166" formatCode="000"/>
    <numFmt numFmtId="167" formatCode="0.0%"/>
  </numFmts>
  <fonts count="75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b/>
      <i/>
      <sz val="24"/>
      <color indexed="8"/>
      <name val="Arial Narrow"/>
      <family val="2"/>
    </font>
    <font>
      <b/>
      <sz val="24"/>
      <color theme="1"/>
      <name val="Arial Narrow"/>
      <family val="2"/>
    </font>
    <font>
      <b/>
      <sz val="20"/>
      <color indexed="8"/>
      <name val="Arial Narrow"/>
      <family val="2"/>
    </font>
    <font>
      <b/>
      <sz val="20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1"/>
      <color theme="0"/>
      <name val="Arial Narrow"/>
      <family val="2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sz val="11"/>
      <color rgb="FF094A82"/>
      <name val="Arial Narrow"/>
      <family val="2"/>
    </font>
    <font>
      <sz val="11"/>
      <name val="Arial Narrow"/>
      <family val="2"/>
    </font>
    <font>
      <sz val="11"/>
      <color rgb="FF000000"/>
      <name val="Calibri"/>
      <family val="2"/>
      <scheme val="minor"/>
    </font>
    <font>
      <b/>
      <sz val="11"/>
      <name val="Arial Narrow"/>
      <family val="2"/>
    </font>
    <font>
      <sz val="11"/>
      <color rgb="FFFF0000"/>
      <name val="Arial Narrow"/>
      <family val="2"/>
    </font>
    <font>
      <b/>
      <sz val="11"/>
      <color rgb="FFFF0000"/>
      <name val="Arial Narrow"/>
      <family val="2"/>
    </font>
    <font>
      <sz val="10"/>
      <color rgb="FFFF0000"/>
      <name val="Arial Narrow"/>
      <family val="2"/>
    </font>
    <font>
      <b/>
      <sz val="24"/>
      <color theme="1"/>
      <name val="MonSERRAT"/>
    </font>
    <font>
      <b/>
      <sz val="20"/>
      <color theme="1"/>
      <name val="MonSERRAT"/>
    </font>
    <font>
      <b/>
      <sz val="11"/>
      <color theme="0"/>
      <name val="MonSERRAT"/>
    </font>
    <font>
      <b/>
      <sz val="10"/>
      <color theme="0"/>
      <name val="MonSERRAT"/>
    </font>
    <font>
      <b/>
      <sz val="10"/>
      <name val="MonSERRAT"/>
    </font>
    <font>
      <b/>
      <sz val="10"/>
      <color rgb="FFFF0000"/>
      <name val="Arial Narrow"/>
      <family val="2"/>
    </font>
    <font>
      <b/>
      <sz val="10"/>
      <name val="Arial Narrow"/>
      <family val="2"/>
    </font>
    <font>
      <b/>
      <sz val="10"/>
      <color rgb="FFE31414"/>
      <name val="Arial Narrow"/>
      <family val="2"/>
    </font>
    <font>
      <sz val="9"/>
      <color theme="0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rgb="FF0070C0"/>
      <name val="Arial Narrow"/>
      <family val="2"/>
    </font>
    <font>
      <b/>
      <sz val="12"/>
      <color theme="1"/>
      <name val="Arial Narrow"/>
      <family val="2"/>
    </font>
    <font>
      <b/>
      <i/>
      <sz val="24"/>
      <color theme="1"/>
      <name val="Arial Narrow"/>
      <family val="2"/>
    </font>
    <font>
      <b/>
      <i/>
      <sz val="14"/>
      <color theme="1"/>
      <name val="Arial Narrow"/>
      <family val="2"/>
    </font>
    <font>
      <sz val="10"/>
      <color theme="0"/>
      <name val="Helvética Light"/>
    </font>
    <font>
      <sz val="8"/>
      <color theme="0"/>
      <name val="Helvética Light"/>
    </font>
    <font>
      <sz val="10"/>
      <color theme="1"/>
      <name val="Helvética Light"/>
    </font>
    <font>
      <b/>
      <i/>
      <sz val="24"/>
      <color indexed="8"/>
      <name val="Helvética Light"/>
    </font>
    <font>
      <b/>
      <sz val="24"/>
      <color rgb="FF003087"/>
      <name val="Helvética Light"/>
    </font>
    <font>
      <b/>
      <sz val="20"/>
      <color indexed="8"/>
      <name val="Helvética Light"/>
    </font>
    <font>
      <b/>
      <sz val="20"/>
      <color rgb="FF003087"/>
      <name val="Helvética Light"/>
    </font>
    <font>
      <b/>
      <sz val="10"/>
      <color indexed="8"/>
      <name val="Helvética Light"/>
    </font>
    <font>
      <sz val="10"/>
      <color indexed="8"/>
      <name val="Helvética Light"/>
    </font>
    <font>
      <sz val="11"/>
      <color theme="0"/>
      <name val="Helvética Light"/>
    </font>
    <font>
      <b/>
      <sz val="11"/>
      <color theme="1"/>
      <name val="Helvética Light"/>
    </font>
    <font>
      <b/>
      <sz val="11"/>
      <color theme="0"/>
      <name val="Helvética Light"/>
    </font>
    <font>
      <b/>
      <sz val="10"/>
      <color theme="0"/>
      <name val="Helvética Light"/>
    </font>
    <font>
      <b/>
      <sz val="10"/>
      <name val="Helvética Light"/>
    </font>
    <font>
      <sz val="10"/>
      <name val="Helvética Light"/>
    </font>
    <font>
      <b/>
      <sz val="10"/>
      <color rgb="FFFF0000"/>
      <name val="Helvética Light"/>
    </font>
    <font>
      <b/>
      <sz val="10"/>
      <color rgb="FFE31414"/>
      <name val="Helvética Light"/>
    </font>
    <font>
      <sz val="10"/>
      <color rgb="FFFF0000"/>
      <name val="Helvética Light"/>
    </font>
    <font>
      <b/>
      <sz val="11"/>
      <color rgb="FFFF0000"/>
      <name val="Helvética Light"/>
    </font>
    <font>
      <sz val="11"/>
      <color rgb="FFFF0000"/>
      <name val="Helvética Light"/>
    </font>
    <font>
      <sz val="9"/>
      <color theme="0"/>
      <name val="Helvética Light"/>
    </font>
    <font>
      <b/>
      <sz val="9"/>
      <color theme="0"/>
      <name val="Helvética Light"/>
    </font>
    <font>
      <sz val="12"/>
      <color rgb="FFFF0000"/>
      <name val="Helvética Light"/>
    </font>
    <font>
      <b/>
      <sz val="14"/>
      <color rgb="FFFF0000"/>
      <name val="Helvética Light"/>
    </font>
    <font>
      <sz val="11"/>
      <name val="Helvética Light"/>
    </font>
    <font>
      <sz val="12"/>
      <name val="Helvética Light"/>
    </font>
    <font>
      <b/>
      <sz val="14"/>
      <name val="Helvética Light"/>
    </font>
    <font>
      <sz val="12"/>
      <color theme="1"/>
      <name val="Helvética Light"/>
    </font>
    <font>
      <b/>
      <sz val="14"/>
      <color theme="1"/>
      <name val="Helvética Light"/>
    </font>
    <font>
      <b/>
      <i/>
      <sz val="24"/>
      <color theme="1"/>
      <name val="Helvética Light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sz val="1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CC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154A8A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CD00"/>
        <bgColor indexed="64"/>
      </patternFill>
    </fill>
    <fill>
      <patternFill patternType="solid">
        <fgColor rgb="FF003087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theme="4" tint="0.79998168889431442"/>
      </left>
      <right style="hair">
        <color theme="4" tint="0.79998168889431442"/>
      </right>
      <top style="hair">
        <color theme="4" tint="0.79998168889431442"/>
      </top>
      <bottom style="hair">
        <color theme="4" tint="0.79998168889431442"/>
      </bottom>
      <diagonal/>
    </border>
  </borders>
  <cellStyleXfs count="10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165" fontId="15" fillId="0" borderId="0" applyFill="0">
      <alignment horizontal="center" vertical="center" wrapText="1"/>
    </xf>
    <xf numFmtId="166" fontId="2" fillId="4" borderId="0" applyFill="0" applyAlignment="0">
      <alignment horizontal="center" vertical="center"/>
    </xf>
    <xf numFmtId="41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8" fillId="0" borderId="0" applyFont="0" applyFill="0" applyBorder="0" applyAlignment="0" applyProtection="0"/>
  </cellStyleXfs>
  <cellXfs count="253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9" fontId="3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left" vertical="center"/>
    </xf>
    <xf numFmtId="3" fontId="2" fillId="0" borderId="0" xfId="2" applyNumberFormat="1" applyFont="1" applyAlignment="1">
      <alignment horizontal="center" vertical="center"/>
    </xf>
    <xf numFmtId="4" fontId="2" fillId="0" borderId="0" xfId="2" applyNumberFormat="1" applyFont="1" applyAlignment="1">
      <alignment vertical="center"/>
    </xf>
    <xf numFmtId="10" fontId="2" fillId="0" borderId="0" xfId="3" applyNumberFormat="1" applyFont="1" applyAlignment="1">
      <alignment vertical="center"/>
    </xf>
    <xf numFmtId="0" fontId="2" fillId="0" borderId="0" xfId="4" applyFont="1" applyAlignment="1">
      <alignment vertical="center"/>
    </xf>
    <xf numFmtId="49" fontId="6" fillId="0" borderId="0" xfId="4" applyNumberFormat="1" applyFont="1" applyAlignment="1">
      <alignment vertical="center"/>
    </xf>
    <xf numFmtId="49" fontId="7" fillId="0" borderId="0" xfId="1" applyNumberFormat="1" applyFont="1" applyAlignment="1">
      <alignment vertical="center" wrapText="1"/>
    </xf>
    <xf numFmtId="49" fontId="7" fillId="0" borderId="0" xfId="1" applyNumberFormat="1" applyFont="1" applyAlignment="1">
      <alignment horizontal="left" vertical="center" wrapText="1"/>
    </xf>
    <xf numFmtId="0" fontId="6" fillId="0" borderId="0" xfId="4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9" fillId="0" borderId="0" xfId="1" applyNumberFormat="1" applyFont="1" applyAlignment="1">
      <alignment horizontal="left" vertical="center"/>
    </xf>
    <xf numFmtId="49" fontId="11" fillId="0" borderId="0" xfId="1" applyNumberFormat="1" applyFont="1" applyAlignment="1">
      <alignment horizontal="center" vertical="center"/>
    </xf>
    <xf numFmtId="49" fontId="12" fillId="0" borderId="0" xfId="1" applyNumberFormat="1" applyFont="1" applyAlignment="1">
      <alignment horizontal="center" vertical="center"/>
    </xf>
    <xf numFmtId="49" fontId="12" fillId="0" borderId="0" xfId="1" applyNumberFormat="1" applyFont="1" applyAlignment="1">
      <alignment horizontal="left" vertical="center"/>
    </xf>
    <xf numFmtId="4" fontId="11" fillId="0" borderId="0" xfId="1" applyNumberFormat="1" applyFont="1" applyAlignment="1">
      <alignment horizontal="center" vertical="center"/>
    </xf>
    <xf numFmtId="10" fontId="11" fillId="0" borderId="0" xfId="3" applyNumberFormat="1" applyFont="1" applyAlignment="1">
      <alignment horizontal="center" vertical="center"/>
    </xf>
    <xf numFmtId="0" fontId="13" fillId="2" borderId="0" xfId="1" applyFont="1" applyFill="1" applyAlignment="1">
      <alignment horizontal="left" vertical="center"/>
    </xf>
    <xf numFmtId="4" fontId="14" fillId="3" borderId="1" xfId="2" applyNumberFormat="1" applyFont="1" applyFill="1" applyBorder="1" applyAlignment="1">
      <alignment horizontal="center" vertical="center" wrapText="1"/>
    </xf>
    <xf numFmtId="165" fontId="14" fillId="3" borderId="2" xfId="5" applyFont="1" applyFill="1" applyBorder="1" applyAlignment="1">
      <alignment horizontal="center" vertical="center"/>
    </xf>
    <xf numFmtId="0" fontId="6" fillId="2" borderId="0" xfId="4" applyFont="1" applyFill="1" applyAlignment="1">
      <alignment vertical="center"/>
    </xf>
    <xf numFmtId="4" fontId="14" fillId="3" borderId="2" xfId="2" applyNumberFormat="1" applyFont="1" applyFill="1" applyBorder="1" applyAlignment="1">
      <alignment horizontal="center" vertical="center" wrapText="1"/>
    </xf>
    <xf numFmtId="10" fontId="14" fillId="3" borderId="1" xfId="3" applyNumberFormat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165" fontId="2" fillId="0" borderId="0" xfId="4" applyNumberFormat="1" applyFont="1" applyAlignment="1">
      <alignment vertical="center"/>
    </xf>
    <xf numFmtId="166" fontId="14" fillId="3" borderId="2" xfId="6" applyFont="1" applyFill="1" applyBorder="1" applyAlignment="1">
      <alignment horizontal="center" vertical="center" wrapText="1"/>
    </xf>
    <xf numFmtId="166" fontId="14" fillId="3" borderId="2" xfId="6" applyFont="1" applyFill="1" applyBorder="1" applyAlignment="1">
      <alignment horizontal="left" vertical="center" wrapText="1"/>
    </xf>
    <xf numFmtId="164" fontId="14" fillId="3" borderId="2" xfId="2" applyFont="1" applyFill="1" applyBorder="1" applyAlignment="1">
      <alignment horizontal="left" vertical="center" wrapText="1"/>
    </xf>
    <xf numFmtId="10" fontId="14" fillId="3" borderId="2" xfId="3" applyNumberFormat="1" applyFont="1" applyFill="1" applyBorder="1" applyAlignment="1">
      <alignment horizontal="right" vertical="center" wrapText="1"/>
    </xf>
    <xf numFmtId="10" fontId="14" fillId="3" borderId="2" xfId="3" applyNumberFormat="1" applyFont="1" applyFill="1" applyBorder="1" applyAlignment="1">
      <alignment vertical="center" wrapText="1"/>
    </xf>
    <xf numFmtId="165" fontId="16" fillId="5" borderId="2" xfId="5" applyFont="1" applyFill="1" applyBorder="1" applyAlignment="1">
      <alignment vertical="center" wrapText="1"/>
    </xf>
    <xf numFmtId="165" fontId="16" fillId="5" borderId="2" xfId="5" applyFont="1" applyFill="1" applyBorder="1">
      <alignment horizontal="center" vertical="center" wrapText="1"/>
    </xf>
    <xf numFmtId="165" fontId="16" fillId="5" borderId="2" xfId="5" applyFont="1" applyFill="1" applyBorder="1" applyAlignment="1">
      <alignment horizontal="left" vertical="center" wrapText="1"/>
    </xf>
    <xf numFmtId="164" fontId="16" fillId="5" borderId="2" xfId="2" applyFont="1" applyFill="1" applyBorder="1" applyAlignment="1">
      <alignment horizontal="left" vertical="center" wrapText="1"/>
    </xf>
    <xf numFmtId="10" fontId="16" fillId="5" borderId="2" xfId="3" applyNumberFormat="1" applyFont="1" applyFill="1" applyBorder="1" applyAlignment="1">
      <alignment horizontal="right" vertical="center" wrapText="1"/>
    </xf>
    <xf numFmtId="10" fontId="16" fillId="5" borderId="2" xfId="3" applyNumberFormat="1" applyFont="1" applyFill="1" applyBorder="1" applyAlignment="1">
      <alignment vertical="center" wrapText="1"/>
    </xf>
    <xf numFmtId="49" fontId="21" fillId="2" borderId="0" xfId="1" applyNumberFormat="1" applyFont="1" applyFill="1" applyAlignment="1">
      <alignment horizontal="center" vertical="center"/>
    </xf>
    <xf numFmtId="49" fontId="21" fillId="0" borderId="0" xfId="1" applyNumberFormat="1" applyFont="1" applyAlignment="1">
      <alignment horizontal="center" vertical="center"/>
    </xf>
    <xf numFmtId="49" fontId="20" fillId="0" borderId="0" xfId="1" applyNumberFormat="1" applyFont="1" applyAlignment="1">
      <alignment horizontal="center" vertical="center"/>
    </xf>
    <xf numFmtId="49" fontId="20" fillId="0" borderId="0" xfId="1" applyNumberFormat="1" applyFont="1" applyAlignment="1">
      <alignment horizontal="left" vertical="center"/>
    </xf>
    <xf numFmtId="4" fontId="21" fillId="0" borderId="0" xfId="2" applyNumberFormat="1" applyFont="1" applyAlignment="1">
      <alignment horizontal="right" vertical="center"/>
    </xf>
    <xf numFmtId="10" fontId="21" fillId="0" borderId="0" xfId="3" applyNumberFormat="1" applyFont="1" applyAlignment="1">
      <alignment horizontal="right" vertical="center"/>
    </xf>
    <xf numFmtId="10" fontId="21" fillId="0" borderId="0" xfId="3" applyNumberFormat="1" applyFont="1" applyAlignment="1">
      <alignment vertical="center"/>
    </xf>
    <xf numFmtId="0" fontId="22" fillId="0" borderId="0" xfId="4" applyFont="1" applyAlignment="1">
      <alignment vertical="center"/>
    </xf>
    <xf numFmtId="0" fontId="2" fillId="0" borderId="0" xfId="4" applyFont="1" applyAlignment="1">
      <alignment horizontal="left" vertical="center"/>
    </xf>
    <xf numFmtId="49" fontId="6" fillId="0" borderId="0" xfId="4" applyNumberFormat="1" applyFont="1" applyAlignment="1">
      <alignment horizontal="left" vertical="center"/>
    </xf>
    <xf numFmtId="49" fontId="7" fillId="0" borderId="0" xfId="1" applyNumberFormat="1" applyFont="1" applyAlignment="1">
      <alignment horizontal="center" vertical="center" wrapText="1"/>
    </xf>
    <xf numFmtId="49" fontId="9" fillId="0" borderId="0" xfId="1" applyNumberFormat="1" applyFont="1" applyAlignment="1">
      <alignment horizontal="center" vertical="center"/>
    </xf>
    <xf numFmtId="4" fontId="25" fillId="6" borderId="1" xfId="2" applyNumberFormat="1" applyFont="1" applyFill="1" applyBorder="1" applyAlignment="1">
      <alignment horizontal="center" vertical="center" wrapText="1"/>
    </xf>
    <xf numFmtId="165" fontId="25" fillId="6" borderId="2" xfId="5" applyFont="1" applyFill="1" applyBorder="1" applyAlignment="1">
      <alignment horizontal="left" vertical="center"/>
    </xf>
    <xf numFmtId="165" fontId="14" fillId="6" borderId="2" xfId="5" applyFont="1" applyFill="1" applyBorder="1" applyAlignment="1">
      <alignment horizontal="center" vertical="center"/>
    </xf>
    <xf numFmtId="4" fontId="25" fillId="6" borderId="2" xfId="2" applyNumberFormat="1" applyFont="1" applyFill="1" applyBorder="1" applyAlignment="1">
      <alignment horizontal="center" vertical="center" wrapText="1"/>
    </xf>
    <xf numFmtId="10" fontId="25" fillId="6" borderId="1" xfId="3" applyNumberFormat="1" applyFont="1" applyFill="1" applyBorder="1" applyAlignment="1">
      <alignment horizontal="center" vertical="center" wrapText="1"/>
    </xf>
    <xf numFmtId="166" fontId="25" fillId="6" borderId="2" xfId="6" applyFont="1" applyFill="1" applyBorder="1" applyAlignment="1">
      <alignment horizontal="left" vertical="center" wrapText="1"/>
    </xf>
    <xf numFmtId="166" fontId="14" fillId="6" borderId="2" xfId="6" applyFont="1" applyFill="1" applyBorder="1" applyAlignment="1">
      <alignment horizontal="center" vertical="center" wrapText="1"/>
    </xf>
    <xf numFmtId="166" fontId="14" fillId="6" borderId="2" xfId="6" applyFont="1" applyFill="1" applyBorder="1" applyAlignment="1">
      <alignment horizontal="left" vertical="center" wrapText="1"/>
    </xf>
    <xf numFmtId="164" fontId="26" fillId="6" borderId="2" xfId="2" applyFont="1" applyFill="1" applyBorder="1" applyAlignment="1">
      <alignment horizontal="left" vertical="center" wrapText="1"/>
    </xf>
    <xf numFmtId="167" fontId="26" fillId="6" borderId="2" xfId="3" applyNumberFormat="1" applyFont="1" applyFill="1" applyBorder="1" applyAlignment="1">
      <alignment horizontal="right" vertical="center" wrapText="1"/>
    </xf>
    <xf numFmtId="165" fontId="27" fillId="7" borderId="2" xfId="5" applyFont="1" applyFill="1" applyBorder="1" applyAlignment="1">
      <alignment horizontal="left" vertical="center" wrapText="1"/>
    </xf>
    <xf numFmtId="165" fontId="27" fillId="7" borderId="2" xfId="5" applyFont="1" applyFill="1" applyBorder="1">
      <alignment horizontal="center" vertical="center" wrapText="1"/>
    </xf>
    <xf numFmtId="164" fontId="27" fillId="7" borderId="2" xfId="2" applyFont="1" applyFill="1" applyBorder="1" applyAlignment="1">
      <alignment horizontal="left" vertical="center" wrapText="1"/>
    </xf>
    <xf numFmtId="10" fontId="27" fillId="7" borderId="2" xfId="3" applyNumberFormat="1" applyFont="1" applyFill="1" applyBorder="1" applyAlignment="1">
      <alignment vertical="center" wrapText="1"/>
    </xf>
    <xf numFmtId="167" fontId="21" fillId="0" borderId="0" xfId="3" applyNumberFormat="1" applyFont="1" applyAlignment="1">
      <alignment horizontal="right" vertical="center"/>
    </xf>
    <xf numFmtId="49" fontId="14" fillId="2" borderId="0" xfId="1" applyNumberFormat="1" applyFont="1" applyFill="1" applyAlignment="1">
      <alignment horizontal="center" vertical="center"/>
    </xf>
    <xf numFmtId="49" fontId="14" fillId="0" borderId="0" xfId="1" applyNumberFormat="1" applyFont="1" applyAlignment="1">
      <alignment horizontal="center" vertical="center"/>
    </xf>
    <xf numFmtId="49" fontId="13" fillId="0" borderId="0" xfId="1" applyNumberFormat="1" applyFont="1" applyAlignment="1">
      <alignment horizontal="center" vertical="center"/>
    </xf>
    <xf numFmtId="49" fontId="13" fillId="0" borderId="0" xfId="1" applyNumberFormat="1" applyFont="1" applyAlignment="1">
      <alignment horizontal="left" vertical="center"/>
    </xf>
    <xf numFmtId="4" fontId="31" fillId="0" borderId="0" xfId="2" applyNumberFormat="1" applyFont="1" applyAlignment="1">
      <alignment horizontal="right"/>
    </xf>
    <xf numFmtId="167" fontId="31" fillId="0" borderId="0" xfId="3" applyNumberFormat="1" applyFont="1" applyAlignment="1">
      <alignment horizontal="right"/>
    </xf>
    <xf numFmtId="4" fontId="14" fillId="0" borderId="0" xfId="2" applyNumberFormat="1" applyFont="1" applyFill="1" applyAlignment="1">
      <alignment horizontal="right" vertical="center"/>
    </xf>
    <xf numFmtId="4" fontId="13" fillId="0" borderId="0" xfId="2" applyNumberFormat="1" applyFont="1" applyAlignment="1">
      <alignment horizontal="right"/>
    </xf>
    <xf numFmtId="0" fontId="17" fillId="2" borderId="0" xfId="1" applyFont="1" applyFill="1" applyAlignment="1">
      <alignment horizontal="left" vertical="center"/>
    </xf>
    <xf numFmtId="0" fontId="17" fillId="2" borderId="0" xfId="1" applyFont="1" applyFill="1" applyAlignment="1">
      <alignment vertical="center"/>
    </xf>
    <xf numFmtId="49" fontId="17" fillId="2" borderId="0" xfId="1" applyNumberFormat="1" applyFont="1" applyFill="1" applyAlignment="1">
      <alignment horizontal="left" vertical="center"/>
    </xf>
    <xf numFmtId="49" fontId="17" fillId="2" borderId="0" xfId="1" applyNumberFormat="1" applyFont="1" applyFill="1" applyAlignment="1">
      <alignment horizontal="center" vertical="center"/>
    </xf>
    <xf numFmtId="4" fontId="19" fillId="0" borderId="0" xfId="2" applyNumberFormat="1" applyFont="1" applyAlignment="1">
      <alignment horizontal="right" vertical="center"/>
    </xf>
    <xf numFmtId="4" fontId="17" fillId="0" borderId="0" xfId="2" applyNumberFormat="1" applyFont="1" applyAlignment="1">
      <alignment horizontal="right"/>
    </xf>
    <xf numFmtId="10" fontId="17" fillId="0" borderId="0" xfId="8" applyNumberFormat="1" applyFont="1" applyAlignment="1">
      <alignment horizontal="right"/>
    </xf>
    <xf numFmtId="10" fontId="17" fillId="0" borderId="0" xfId="3" applyNumberFormat="1" applyFont="1" applyAlignment="1">
      <alignment horizontal="right"/>
    </xf>
    <xf numFmtId="0" fontId="15" fillId="0" borderId="0" xfId="4" applyFont="1" applyAlignment="1">
      <alignment vertical="center"/>
    </xf>
    <xf numFmtId="0" fontId="15" fillId="2" borderId="0" xfId="4" applyFont="1" applyFill="1" applyAlignment="1">
      <alignment vertical="center"/>
    </xf>
    <xf numFmtId="49" fontId="32" fillId="0" borderId="0" xfId="1" applyNumberFormat="1" applyFont="1" applyAlignment="1">
      <alignment horizontal="center" vertical="center"/>
    </xf>
    <xf numFmtId="49" fontId="32" fillId="0" borderId="0" xfId="1" applyNumberFormat="1" applyFont="1" applyAlignment="1">
      <alignment horizontal="left" vertical="center"/>
    </xf>
    <xf numFmtId="4" fontId="33" fillId="0" borderId="0" xfId="2" applyNumberFormat="1" applyFont="1" applyAlignment="1">
      <alignment horizontal="right" vertical="center"/>
    </xf>
    <xf numFmtId="4" fontId="6" fillId="2" borderId="0" xfId="1" applyNumberFormat="1" applyFont="1" applyFill="1" applyAlignment="1">
      <alignment vertical="center"/>
    </xf>
    <xf numFmtId="4" fontId="34" fillId="0" borderId="0" xfId="2" applyNumberFormat="1" applyFont="1" applyAlignment="1">
      <alignment horizontal="right"/>
    </xf>
    <xf numFmtId="10" fontId="33" fillId="0" borderId="0" xfId="3" applyNumberFormat="1" applyFont="1" applyAlignment="1">
      <alignment horizontal="right" vertical="center"/>
    </xf>
    <xf numFmtId="4" fontId="6" fillId="0" borderId="0" xfId="4" applyNumberFormat="1" applyFont="1" applyAlignment="1">
      <alignment vertical="center"/>
    </xf>
    <xf numFmtId="49" fontId="35" fillId="0" borderId="0" xfId="1" applyNumberFormat="1" applyFont="1" applyAlignment="1">
      <alignment horizontal="center" vertical="center"/>
    </xf>
    <xf numFmtId="0" fontId="36" fillId="2" borderId="0" xfId="1" applyFont="1" applyFill="1" applyAlignment="1">
      <alignment horizontal="left" vertical="center"/>
    </xf>
    <xf numFmtId="0" fontId="36" fillId="0" borderId="0" xfId="1" applyFont="1" applyAlignment="1">
      <alignment horizontal="center" vertical="center"/>
    </xf>
    <xf numFmtId="10" fontId="36" fillId="0" borderId="0" xfId="1" applyNumberFormat="1" applyFont="1" applyAlignment="1">
      <alignment horizontal="center" vertical="center"/>
    </xf>
    <xf numFmtId="4" fontId="36" fillId="0" borderId="0" xfId="1" applyNumberFormat="1" applyFont="1" applyAlignment="1">
      <alignment horizontal="center" vertical="center"/>
    </xf>
    <xf numFmtId="49" fontId="36" fillId="0" borderId="0" xfId="1" applyNumberFormat="1" applyFont="1" applyAlignment="1">
      <alignment horizontal="left" vertical="center"/>
    </xf>
    <xf numFmtId="49" fontId="36" fillId="0" borderId="0" xfId="1" applyNumberFormat="1" applyFont="1" applyAlignment="1">
      <alignment horizontal="center" vertical="center"/>
    </xf>
    <xf numFmtId="0" fontId="37" fillId="2" borderId="0" xfId="1" applyFont="1" applyFill="1" applyAlignment="1">
      <alignment horizontal="left" vertical="center"/>
    </xf>
    <xf numFmtId="0" fontId="37" fillId="0" borderId="0" xfId="1" applyFont="1" applyAlignment="1">
      <alignment horizontal="center" vertical="center"/>
    </xf>
    <xf numFmtId="4" fontId="37" fillId="0" borderId="0" xfId="1" applyNumberFormat="1" applyFont="1" applyAlignment="1">
      <alignment horizontal="center" vertical="center"/>
    </xf>
    <xf numFmtId="10" fontId="37" fillId="0" borderId="0" xfId="1" applyNumberFormat="1" applyFont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0" fontId="2" fillId="2" borderId="0" xfId="1" applyFont="1" applyFill="1" applyAlignment="1">
      <alignment vertical="center"/>
    </xf>
    <xf numFmtId="0" fontId="36" fillId="2" borderId="0" xfId="1" applyFont="1" applyFill="1" applyAlignment="1">
      <alignment horizontal="center" vertical="center"/>
    </xf>
    <xf numFmtId="4" fontId="6" fillId="2" borderId="0" xfId="2" applyNumberFormat="1" applyFont="1" applyFill="1" applyAlignment="1">
      <alignment vertical="center"/>
    </xf>
    <xf numFmtId="49" fontId="6" fillId="0" borderId="0" xfId="4" applyNumberFormat="1" applyFont="1" applyAlignment="1">
      <alignment horizontal="center" vertical="center"/>
    </xf>
    <xf numFmtId="0" fontId="38" fillId="0" borderId="0" xfId="1" applyFont="1" applyAlignment="1">
      <alignment horizontal="left" vertical="center"/>
    </xf>
    <xf numFmtId="0" fontId="38" fillId="0" borderId="0" xfId="1" applyFont="1" applyAlignment="1">
      <alignment vertical="center"/>
    </xf>
    <xf numFmtId="49" fontId="39" fillId="0" borderId="0" xfId="1" applyNumberFormat="1" applyFont="1" applyAlignment="1">
      <alignment horizontal="center" vertical="center"/>
    </xf>
    <xf numFmtId="3" fontId="38" fillId="0" borderId="0" xfId="2" applyNumberFormat="1" applyFont="1" applyAlignment="1">
      <alignment horizontal="center" vertical="center"/>
    </xf>
    <xf numFmtId="4" fontId="38" fillId="0" borderId="0" xfId="2" applyNumberFormat="1" applyFont="1" applyAlignment="1">
      <alignment vertical="center"/>
    </xf>
    <xf numFmtId="10" fontId="38" fillId="0" borderId="0" xfId="3" applyNumberFormat="1" applyFont="1" applyAlignment="1">
      <alignment vertical="center"/>
    </xf>
    <xf numFmtId="0" fontId="38" fillId="0" borderId="0" xfId="4" applyFont="1" applyAlignment="1">
      <alignment vertical="center"/>
    </xf>
    <xf numFmtId="49" fontId="40" fillId="0" borderId="0" xfId="4" applyNumberFormat="1" applyFont="1" applyAlignment="1">
      <alignment horizontal="center" vertical="center"/>
    </xf>
    <xf numFmtId="49" fontId="41" fillId="0" borderId="0" xfId="1" applyNumberFormat="1" applyFont="1" applyAlignment="1">
      <alignment horizontal="center" vertical="center" wrapText="1"/>
    </xf>
    <xf numFmtId="49" fontId="41" fillId="0" borderId="0" xfId="1" applyNumberFormat="1" applyFont="1" applyAlignment="1">
      <alignment vertical="center" wrapText="1"/>
    </xf>
    <xf numFmtId="0" fontId="40" fillId="0" borderId="0" xfId="4" applyFont="1" applyAlignment="1">
      <alignment vertical="center"/>
    </xf>
    <xf numFmtId="49" fontId="43" fillId="0" borderId="0" xfId="1" applyNumberFormat="1" applyFont="1" applyAlignment="1">
      <alignment horizontal="center" vertical="center"/>
    </xf>
    <xf numFmtId="49" fontId="43" fillId="0" borderId="0" xfId="1" applyNumberFormat="1" applyFont="1" applyAlignment="1">
      <alignment vertical="center"/>
    </xf>
    <xf numFmtId="49" fontId="45" fillId="0" borderId="0" xfId="1" applyNumberFormat="1" applyFont="1" applyAlignment="1">
      <alignment horizontal="center" vertical="center"/>
    </xf>
    <xf numFmtId="49" fontId="46" fillId="0" borderId="0" xfId="1" applyNumberFormat="1" applyFont="1" applyAlignment="1">
      <alignment horizontal="center" vertical="center"/>
    </xf>
    <xf numFmtId="4" fontId="45" fillId="0" borderId="0" xfId="1" applyNumberFormat="1" applyFont="1" applyAlignment="1">
      <alignment horizontal="center" vertical="center"/>
    </xf>
    <xf numFmtId="10" fontId="45" fillId="0" borderId="0" xfId="3" applyNumberFormat="1" applyFont="1" applyAlignment="1">
      <alignment horizontal="center" vertical="center"/>
    </xf>
    <xf numFmtId="0" fontId="47" fillId="2" borderId="0" xfId="1" applyFont="1" applyFill="1" applyAlignment="1">
      <alignment horizontal="left" vertical="center"/>
    </xf>
    <xf numFmtId="4" fontId="48" fillId="8" borderId="1" xfId="2" applyNumberFormat="1" applyFont="1" applyFill="1" applyBorder="1" applyAlignment="1">
      <alignment horizontal="center" vertical="center" wrapText="1"/>
    </xf>
    <xf numFmtId="0" fontId="40" fillId="2" borderId="0" xfId="4" applyFont="1" applyFill="1" applyAlignment="1">
      <alignment vertical="center"/>
    </xf>
    <xf numFmtId="165" fontId="48" fillId="8" borderId="2" xfId="5" applyFont="1" applyFill="1" applyBorder="1" applyAlignment="1">
      <alignment horizontal="center" vertical="center"/>
    </xf>
    <xf numFmtId="4" fontId="48" fillId="8" borderId="2" xfId="2" applyNumberFormat="1" applyFont="1" applyFill="1" applyBorder="1" applyAlignment="1">
      <alignment horizontal="center" vertical="center" wrapText="1"/>
    </xf>
    <xf numFmtId="10" fontId="48" fillId="8" borderId="1" xfId="3" applyNumberFormat="1" applyFont="1" applyFill="1" applyBorder="1" applyAlignment="1">
      <alignment horizontal="center" vertical="center" wrapText="1"/>
    </xf>
    <xf numFmtId="0" fontId="47" fillId="0" borderId="0" xfId="1" applyFont="1" applyAlignment="1">
      <alignment horizontal="left" vertical="center"/>
    </xf>
    <xf numFmtId="0" fontId="47" fillId="0" borderId="0" xfId="1" applyFont="1" applyAlignment="1">
      <alignment vertical="center"/>
    </xf>
    <xf numFmtId="165" fontId="38" fillId="0" borderId="0" xfId="4" applyNumberFormat="1" applyFont="1" applyAlignment="1">
      <alignment vertical="center"/>
    </xf>
    <xf numFmtId="165" fontId="51" fillId="7" borderId="7" xfId="5" applyFont="1" applyFill="1" applyBorder="1" applyAlignment="1">
      <alignment horizontal="left" vertical="center" wrapText="1"/>
    </xf>
    <xf numFmtId="165" fontId="51" fillId="7" borderId="8" xfId="5" applyFont="1" applyFill="1" applyBorder="1">
      <alignment horizontal="center" vertical="center" wrapText="1"/>
    </xf>
    <xf numFmtId="165" fontId="51" fillId="7" borderId="0" xfId="5" applyFont="1" applyFill="1">
      <alignment horizontal="center" vertical="center" wrapText="1"/>
    </xf>
    <xf numFmtId="165" fontId="51" fillId="7" borderId="9" xfId="5" applyFont="1" applyFill="1" applyBorder="1">
      <alignment horizontal="center" vertical="center" wrapText="1"/>
    </xf>
    <xf numFmtId="165" fontId="51" fillId="7" borderId="7" xfId="5" applyFont="1" applyFill="1" applyBorder="1">
      <alignment horizontal="center" vertical="center" wrapText="1"/>
    </xf>
    <xf numFmtId="43" fontId="51" fillId="7" borderId="7" xfId="2" applyNumberFormat="1" applyFont="1" applyFill="1" applyBorder="1" applyAlignment="1">
      <alignment horizontal="center" vertical="center" wrapText="1"/>
    </xf>
    <xf numFmtId="10" fontId="51" fillId="7" borderId="7" xfId="3" applyNumberFormat="1" applyFont="1" applyFill="1" applyBorder="1" applyAlignment="1">
      <alignment vertical="center" wrapText="1"/>
    </xf>
    <xf numFmtId="43" fontId="51" fillId="7" borderId="7" xfId="2" applyNumberFormat="1" applyFont="1" applyFill="1" applyBorder="1" applyAlignment="1">
      <alignment horizontal="left" vertical="center" wrapText="1"/>
    </xf>
    <xf numFmtId="166" fontId="49" fillId="9" borderId="2" xfId="6" applyFont="1" applyFill="1" applyBorder="1" applyAlignment="1">
      <alignment horizontal="left" vertical="center" wrapText="1"/>
    </xf>
    <xf numFmtId="166" fontId="49" fillId="9" borderId="2" xfId="6" applyFont="1" applyFill="1" applyBorder="1" applyAlignment="1">
      <alignment horizontal="center" vertical="center" wrapText="1"/>
    </xf>
    <xf numFmtId="43" fontId="50" fillId="9" borderId="2" xfId="2" applyNumberFormat="1" applyFont="1" applyFill="1" applyBorder="1" applyAlignment="1">
      <alignment horizontal="center" vertical="center" wrapText="1"/>
    </xf>
    <xf numFmtId="10" fontId="50" fillId="9" borderId="2" xfId="3" applyNumberFormat="1" applyFont="1" applyFill="1" applyBorder="1" applyAlignment="1">
      <alignment horizontal="right" vertical="center" wrapText="1"/>
    </xf>
    <xf numFmtId="167" fontId="50" fillId="9" borderId="2" xfId="3" applyNumberFormat="1" applyFont="1" applyFill="1" applyBorder="1" applyAlignment="1">
      <alignment horizontal="right" vertical="center" wrapText="1"/>
    </xf>
    <xf numFmtId="165" fontId="55" fillId="0" borderId="0" xfId="4" applyNumberFormat="1" applyFont="1" applyAlignment="1">
      <alignment vertical="center"/>
    </xf>
    <xf numFmtId="49" fontId="56" fillId="2" borderId="0" xfId="1" applyNumberFormat="1" applyFont="1" applyFill="1" applyAlignment="1">
      <alignment horizontal="center" vertical="center"/>
    </xf>
    <xf numFmtId="49" fontId="56" fillId="0" borderId="0" xfId="1" applyNumberFormat="1" applyFont="1" applyAlignment="1">
      <alignment horizontal="center" vertical="center"/>
    </xf>
    <xf numFmtId="49" fontId="57" fillId="0" borderId="0" xfId="1" applyNumberFormat="1" applyFont="1" applyAlignment="1">
      <alignment horizontal="center" vertical="center"/>
    </xf>
    <xf numFmtId="4" fontId="56" fillId="0" borderId="0" xfId="2" applyNumberFormat="1" applyFont="1" applyAlignment="1">
      <alignment horizontal="right" vertical="center"/>
    </xf>
    <xf numFmtId="10" fontId="56" fillId="0" borderId="0" xfId="3" applyNumberFormat="1" applyFont="1" applyAlignment="1">
      <alignment horizontal="right" vertical="center"/>
    </xf>
    <xf numFmtId="167" fontId="56" fillId="0" borderId="0" xfId="3" applyNumberFormat="1" applyFont="1" applyAlignment="1">
      <alignment horizontal="right" vertical="center"/>
    </xf>
    <xf numFmtId="10" fontId="56" fillId="0" borderId="0" xfId="3" applyNumberFormat="1" applyFont="1" applyAlignment="1">
      <alignment vertical="center"/>
    </xf>
    <xf numFmtId="0" fontId="55" fillId="0" borderId="0" xfId="4" applyFont="1" applyAlignment="1">
      <alignment vertical="center"/>
    </xf>
    <xf numFmtId="49" fontId="49" fillId="0" borderId="0" xfId="1" applyNumberFormat="1" applyFont="1" applyAlignment="1">
      <alignment horizontal="center" vertical="center"/>
    </xf>
    <xf numFmtId="49" fontId="47" fillId="0" borderId="0" xfId="1" applyNumberFormat="1" applyFont="1" applyAlignment="1">
      <alignment horizontal="center" vertical="center"/>
    </xf>
    <xf numFmtId="4" fontId="58" fillId="0" borderId="0" xfId="2" applyNumberFormat="1" applyFont="1" applyFill="1" applyAlignment="1">
      <alignment horizontal="right"/>
    </xf>
    <xf numFmtId="10" fontId="58" fillId="0" borderId="0" xfId="3" applyNumberFormat="1" applyFont="1" applyFill="1" applyAlignment="1">
      <alignment horizontal="right"/>
    </xf>
    <xf numFmtId="167" fontId="58" fillId="0" borderId="0" xfId="3" applyNumberFormat="1" applyFont="1" applyFill="1" applyAlignment="1">
      <alignment horizontal="right"/>
    </xf>
    <xf numFmtId="165" fontId="58" fillId="0" borderId="0" xfId="4" applyNumberFormat="1" applyFont="1" applyAlignment="1">
      <alignment vertical="center"/>
    </xf>
    <xf numFmtId="49" fontId="58" fillId="0" borderId="0" xfId="1" applyNumberFormat="1" applyFont="1" applyAlignment="1">
      <alignment horizontal="center" vertical="center"/>
    </xf>
    <xf numFmtId="4" fontId="59" fillId="0" borderId="0" xfId="2" applyNumberFormat="1" applyFont="1" applyFill="1" applyAlignment="1">
      <alignment horizontal="right" vertical="center"/>
    </xf>
    <xf numFmtId="0" fontId="58" fillId="0" borderId="0" xfId="4" applyFont="1" applyAlignment="1">
      <alignment vertical="center"/>
    </xf>
    <xf numFmtId="4" fontId="49" fillId="0" borderId="0" xfId="2" applyNumberFormat="1" applyFont="1" applyFill="1" applyAlignment="1">
      <alignment horizontal="right" vertical="center"/>
    </xf>
    <xf numFmtId="4" fontId="47" fillId="0" borderId="0" xfId="2" applyNumberFormat="1" applyFont="1" applyFill="1" applyAlignment="1">
      <alignment horizontal="right"/>
    </xf>
    <xf numFmtId="10" fontId="47" fillId="0" borderId="0" xfId="8" applyNumberFormat="1" applyFont="1" applyFill="1" applyAlignment="1">
      <alignment horizontal="right"/>
    </xf>
    <xf numFmtId="10" fontId="47" fillId="0" borderId="0" xfId="3" applyNumberFormat="1" applyFont="1" applyFill="1" applyAlignment="1">
      <alignment horizontal="right"/>
    </xf>
    <xf numFmtId="0" fontId="57" fillId="0" borderId="0" xfId="1" applyFont="1" applyAlignment="1">
      <alignment horizontal="left" vertical="center"/>
    </xf>
    <xf numFmtId="0" fontId="57" fillId="0" borderId="0" xfId="1" applyFont="1" applyAlignment="1">
      <alignment vertical="center"/>
    </xf>
    <xf numFmtId="49" fontId="60" fillId="0" borderId="0" xfId="1" applyNumberFormat="1" applyFont="1" applyAlignment="1">
      <alignment horizontal="center" vertical="center"/>
    </xf>
    <xf numFmtId="4" fontId="61" fillId="0" borderId="0" xfId="2" applyNumberFormat="1" applyFont="1" applyAlignment="1">
      <alignment horizontal="right" vertical="center"/>
    </xf>
    <xf numFmtId="4" fontId="57" fillId="0" borderId="0" xfId="2" applyNumberFormat="1" applyFont="1" applyAlignment="1">
      <alignment horizontal="right"/>
    </xf>
    <xf numFmtId="10" fontId="61" fillId="0" borderId="0" xfId="3" applyNumberFormat="1" applyFont="1" applyAlignment="1">
      <alignment horizontal="right" vertical="center"/>
    </xf>
    <xf numFmtId="0" fontId="62" fillId="0" borderId="0" xfId="1" applyFont="1" applyAlignment="1">
      <alignment horizontal="left" vertical="center"/>
    </xf>
    <xf numFmtId="0" fontId="62" fillId="0" borderId="0" xfId="1" applyFont="1" applyAlignment="1">
      <alignment vertical="center"/>
    </xf>
    <xf numFmtId="49" fontId="63" fillId="0" borderId="0" xfId="1" applyNumberFormat="1" applyFont="1" applyAlignment="1">
      <alignment horizontal="center" vertical="center"/>
    </xf>
    <xf numFmtId="4" fontId="64" fillId="0" borderId="0" xfId="2" applyNumberFormat="1" applyFont="1" applyAlignment="1">
      <alignment horizontal="right" vertical="center"/>
    </xf>
    <xf numFmtId="10" fontId="64" fillId="0" borderId="0" xfId="3" applyNumberFormat="1" applyFont="1" applyAlignment="1">
      <alignment horizontal="right" vertical="center"/>
    </xf>
    <xf numFmtId="0" fontId="52" fillId="0" borderId="0" xfId="4" applyFont="1" applyAlignment="1">
      <alignment vertical="center"/>
    </xf>
    <xf numFmtId="49" fontId="65" fillId="0" borderId="0" xfId="1" applyNumberFormat="1" applyFont="1" applyAlignment="1">
      <alignment horizontal="center" vertical="center"/>
    </xf>
    <xf numFmtId="4" fontId="66" fillId="0" borderId="0" xfId="2" applyNumberFormat="1" applyFont="1" applyAlignment="1">
      <alignment horizontal="right" vertical="center"/>
    </xf>
    <xf numFmtId="10" fontId="66" fillId="0" borderId="0" xfId="3" applyNumberFormat="1" applyFont="1" applyAlignment="1">
      <alignment horizontal="right" vertical="center"/>
    </xf>
    <xf numFmtId="0" fontId="38" fillId="2" borderId="0" xfId="1" applyFont="1" applyFill="1" applyAlignment="1">
      <alignment horizontal="left" vertical="center"/>
    </xf>
    <xf numFmtId="0" fontId="38" fillId="2" borderId="0" xfId="1" applyFont="1" applyFill="1" applyAlignment="1">
      <alignment vertical="center"/>
    </xf>
    <xf numFmtId="0" fontId="67" fillId="2" borderId="0" xfId="1" applyFont="1" applyFill="1" applyAlignment="1">
      <alignment horizontal="center" vertical="center"/>
    </xf>
    <xf numFmtId="4" fontId="40" fillId="2" borderId="0" xfId="2" applyNumberFormat="1" applyFont="1" applyFill="1" applyAlignment="1">
      <alignment vertical="center"/>
    </xf>
    <xf numFmtId="4" fontId="40" fillId="2" borderId="0" xfId="1" applyNumberFormat="1" applyFont="1" applyFill="1" applyAlignment="1">
      <alignment vertical="center"/>
    </xf>
    <xf numFmtId="0" fontId="38" fillId="0" borderId="0" xfId="4" applyFont="1" applyAlignment="1">
      <alignment horizontal="left" vertical="center"/>
    </xf>
    <xf numFmtId="49" fontId="40" fillId="0" borderId="0" xfId="4" applyNumberFormat="1" applyFont="1" applyAlignment="1">
      <alignment vertical="center"/>
    </xf>
    <xf numFmtId="0" fontId="10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0" fontId="44" fillId="0" borderId="0" xfId="1" applyFont="1" applyAlignment="1">
      <alignment vertical="center"/>
    </xf>
    <xf numFmtId="0" fontId="42" fillId="0" borderId="0" xfId="1" applyFont="1" applyAlignment="1">
      <alignment vertical="center"/>
    </xf>
    <xf numFmtId="0" fontId="0" fillId="0" borderId="0" xfId="0" applyAlignment="1">
      <alignment vertical="center"/>
    </xf>
    <xf numFmtId="0" fontId="74" fillId="0" borderId="0" xfId="0" applyFont="1" applyAlignment="1">
      <alignment vertical="center"/>
    </xf>
    <xf numFmtId="0" fontId="73" fillId="10" borderId="10" xfId="0" applyFont="1" applyFill="1" applyBorder="1" applyAlignment="1">
      <alignment vertical="center" wrapText="1"/>
    </xf>
    <xf numFmtId="0" fontId="69" fillId="10" borderId="10" xfId="0" applyFont="1" applyFill="1" applyBorder="1" applyAlignment="1">
      <alignment vertical="center" wrapText="1"/>
    </xf>
    <xf numFmtId="3" fontId="72" fillId="10" borderId="10" xfId="0" applyNumberFormat="1" applyFont="1" applyFill="1" applyBorder="1" applyAlignment="1">
      <alignment horizontal="center" vertical="center"/>
    </xf>
    <xf numFmtId="3" fontId="72" fillId="10" borderId="10" xfId="0" applyNumberFormat="1" applyFont="1" applyFill="1" applyBorder="1" applyAlignment="1">
      <alignment horizontal="center" vertical="center" wrapText="1"/>
    </xf>
    <xf numFmtId="167" fontId="71" fillId="0" borderId="10" xfId="9" applyNumberFormat="1" applyFont="1" applyBorder="1" applyAlignment="1">
      <alignment vertical="center"/>
    </xf>
    <xf numFmtId="0" fontId="0" fillId="0" borderId="0" xfId="0" applyAlignment="1">
      <alignment wrapText="1"/>
    </xf>
    <xf numFmtId="0" fontId="69" fillId="10" borderId="10" xfId="0" applyFont="1" applyFill="1" applyBorder="1" applyAlignment="1">
      <alignment vertical="center"/>
    </xf>
    <xf numFmtId="0" fontId="70" fillId="0" borderId="10" xfId="0" applyFont="1" applyBorder="1" applyAlignment="1">
      <alignment vertical="center"/>
    </xf>
    <xf numFmtId="0" fontId="70" fillId="0" borderId="10" xfId="0" applyFont="1" applyBorder="1" applyAlignment="1">
      <alignment vertical="center" wrapText="1"/>
    </xf>
    <xf numFmtId="3" fontId="71" fillId="0" borderId="10" xfId="0" applyNumberFormat="1" applyFont="1" applyBorder="1" applyAlignment="1">
      <alignment vertical="center"/>
    </xf>
    <xf numFmtId="0" fontId="70" fillId="10" borderId="10" xfId="0" applyFont="1" applyFill="1" applyBorder="1" applyAlignment="1">
      <alignment vertical="center"/>
    </xf>
    <xf numFmtId="0" fontId="70" fillId="10" borderId="10" xfId="0" applyFont="1" applyFill="1" applyBorder="1" applyAlignment="1">
      <alignment vertical="center" wrapText="1"/>
    </xf>
    <xf numFmtId="3" fontId="69" fillId="10" borderId="10" xfId="0" applyNumberFormat="1" applyFont="1" applyFill="1" applyBorder="1" applyAlignment="1">
      <alignment vertical="center"/>
    </xf>
    <xf numFmtId="167" fontId="69" fillId="10" borderId="10" xfId="9" applyNumberFormat="1" applyFont="1" applyFill="1" applyBorder="1" applyAlignment="1">
      <alignment vertical="center"/>
    </xf>
    <xf numFmtId="0" fontId="71" fillId="0" borderId="10" xfId="0" applyFont="1" applyBorder="1" applyAlignment="1">
      <alignment vertical="center" wrapText="1"/>
    </xf>
    <xf numFmtId="4" fontId="14" fillId="3" borderId="5" xfId="2" applyNumberFormat="1" applyFont="1" applyFill="1" applyBorder="1" applyAlignment="1">
      <alignment horizontal="center" vertical="center" wrapText="1"/>
    </xf>
    <xf numFmtId="4" fontId="14" fillId="3" borderId="7" xfId="2" applyNumberFormat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4" xfId="1" applyFont="1" applyFill="1" applyBorder="1" applyAlignment="1">
      <alignment horizontal="center" vertical="center" wrapText="1"/>
    </xf>
    <xf numFmtId="164" fontId="14" fillId="3" borderId="3" xfId="2" applyFont="1" applyFill="1" applyBorder="1" applyAlignment="1">
      <alignment horizontal="center" vertical="center" wrapText="1"/>
    </xf>
    <xf numFmtId="10" fontId="14" fillId="3" borderId="4" xfId="2" applyNumberFormat="1" applyFont="1" applyFill="1" applyBorder="1" applyAlignment="1">
      <alignment horizontal="center" vertical="center" wrapText="1"/>
    </xf>
    <xf numFmtId="4" fontId="14" fillId="3" borderId="1" xfId="2" applyNumberFormat="1" applyFont="1" applyFill="1" applyBorder="1" applyAlignment="1">
      <alignment horizontal="center" vertical="center" wrapText="1"/>
    </xf>
    <xf numFmtId="4" fontId="14" fillId="3" borderId="6" xfId="2" applyNumberFormat="1" applyFont="1" applyFill="1" applyBorder="1" applyAlignment="1">
      <alignment horizontal="center" vertical="center" wrapText="1"/>
    </xf>
    <xf numFmtId="49" fontId="14" fillId="3" borderId="2" xfId="1" applyNumberFormat="1" applyFont="1" applyFill="1" applyBorder="1" applyAlignment="1">
      <alignment horizontal="center" vertical="center" wrapText="1"/>
    </xf>
    <xf numFmtId="165" fontId="14" fillId="3" borderId="2" xfId="5" applyFont="1" applyFill="1" applyBorder="1" applyAlignment="1">
      <alignment horizontal="center" vertical="center"/>
    </xf>
    <xf numFmtId="165" fontId="14" fillId="3" borderId="2" xfId="5" applyFont="1" applyFill="1" applyBorder="1" applyAlignment="1">
      <alignment horizontal="left" vertical="center"/>
    </xf>
    <xf numFmtId="165" fontId="14" fillId="3" borderId="1" xfId="5" applyFont="1" applyFill="1" applyBorder="1">
      <alignment horizontal="center" vertical="center" wrapText="1"/>
    </xf>
    <xf numFmtId="165" fontId="14" fillId="3" borderId="6" xfId="5" applyFont="1" applyFill="1" applyBorder="1">
      <alignment horizontal="center" vertical="center" wrapText="1"/>
    </xf>
    <xf numFmtId="4" fontId="25" fillId="6" borderId="5" xfId="2" applyNumberFormat="1" applyFont="1" applyFill="1" applyBorder="1" applyAlignment="1">
      <alignment horizontal="center" vertical="center" wrapText="1"/>
    </xf>
    <xf numFmtId="4" fontId="25" fillId="6" borderId="7" xfId="2" applyNumberFormat="1" applyFont="1" applyFill="1" applyBorder="1" applyAlignment="1">
      <alignment horizontal="center" vertical="center" wrapText="1"/>
    </xf>
    <xf numFmtId="0" fontId="25" fillId="6" borderId="3" xfId="1" applyFont="1" applyFill="1" applyBorder="1" applyAlignment="1">
      <alignment horizontal="center" vertical="center" wrapText="1"/>
    </xf>
    <xf numFmtId="0" fontId="25" fillId="6" borderId="4" xfId="1" applyFont="1" applyFill="1" applyBorder="1" applyAlignment="1">
      <alignment horizontal="center" vertical="center" wrapText="1"/>
    </xf>
    <xf numFmtId="164" fontId="25" fillId="6" borderId="3" xfId="2" applyFont="1" applyFill="1" applyBorder="1" applyAlignment="1">
      <alignment horizontal="center" vertical="center" wrapText="1"/>
    </xf>
    <xf numFmtId="10" fontId="25" fillId="6" borderId="4" xfId="2" applyNumberFormat="1" applyFont="1" applyFill="1" applyBorder="1" applyAlignment="1">
      <alignment horizontal="center" vertical="center" wrapText="1"/>
    </xf>
    <xf numFmtId="4" fontId="25" fillId="6" borderId="1" xfId="2" applyNumberFormat="1" applyFont="1" applyFill="1" applyBorder="1" applyAlignment="1">
      <alignment horizontal="center" vertical="center" wrapText="1"/>
    </xf>
    <xf numFmtId="4" fontId="25" fillId="6" borderId="6" xfId="2" applyNumberFormat="1" applyFont="1" applyFill="1" applyBorder="1" applyAlignment="1">
      <alignment horizontal="center" vertical="center" wrapText="1"/>
    </xf>
    <xf numFmtId="49" fontId="14" fillId="6" borderId="2" xfId="1" applyNumberFormat="1" applyFont="1" applyFill="1" applyBorder="1" applyAlignment="1">
      <alignment horizontal="center" vertical="center" wrapText="1"/>
    </xf>
    <xf numFmtId="165" fontId="25" fillId="6" borderId="1" xfId="5" applyFont="1" applyFill="1" applyBorder="1" applyAlignment="1">
      <alignment horizontal="center" vertical="center"/>
    </xf>
    <xf numFmtId="165" fontId="25" fillId="6" borderId="6" xfId="5" applyFont="1" applyFill="1" applyBorder="1" applyAlignment="1">
      <alignment horizontal="center" vertical="center"/>
    </xf>
    <xf numFmtId="165" fontId="25" fillId="6" borderId="1" xfId="5" applyFont="1" applyFill="1" applyBorder="1">
      <alignment horizontal="center" vertical="center" wrapText="1"/>
    </xf>
    <xf numFmtId="165" fontId="25" fillId="6" borderId="6" xfId="5" applyFont="1" applyFill="1" applyBorder="1">
      <alignment horizontal="center" vertical="center" wrapText="1"/>
    </xf>
    <xf numFmtId="4" fontId="48" fillId="8" borderId="5" xfId="2" applyNumberFormat="1" applyFont="1" applyFill="1" applyBorder="1" applyAlignment="1">
      <alignment horizontal="center" vertical="center" wrapText="1"/>
    </xf>
    <xf numFmtId="4" fontId="48" fillId="8" borderId="7" xfId="2" applyNumberFormat="1" applyFont="1" applyFill="1" applyBorder="1" applyAlignment="1">
      <alignment horizontal="center" vertical="center" wrapText="1"/>
    </xf>
    <xf numFmtId="0" fontId="48" fillId="8" borderId="3" xfId="1" applyFont="1" applyFill="1" applyBorder="1" applyAlignment="1">
      <alignment horizontal="center" vertical="center" wrapText="1"/>
    </xf>
    <xf numFmtId="0" fontId="48" fillId="8" borderId="4" xfId="1" applyFont="1" applyFill="1" applyBorder="1" applyAlignment="1">
      <alignment horizontal="center" vertical="center" wrapText="1"/>
    </xf>
    <xf numFmtId="164" fontId="48" fillId="8" borderId="3" xfId="2" applyFont="1" applyFill="1" applyBorder="1" applyAlignment="1">
      <alignment horizontal="center" vertical="center" wrapText="1"/>
    </xf>
    <xf numFmtId="10" fontId="48" fillId="8" borderId="4" xfId="2" applyNumberFormat="1" applyFont="1" applyFill="1" applyBorder="1" applyAlignment="1">
      <alignment horizontal="center" vertical="center" wrapText="1"/>
    </xf>
    <xf numFmtId="4" fontId="48" fillId="8" borderId="1" xfId="2" applyNumberFormat="1" applyFont="1" applyFill="1" applyBorder="1" applyAlignment="1">
      <alignment horizontal="center" vertical="center" wrapText="1"/>
    </xf>
    <xf numFmtId="4" fontId="48" fillId="8" borderId="6" xfId="2" applyNumberFormat="1" applyFont="1" applyFill="1" applyBorder="1" applyAlignment="1">
      <alignment horizontal="center" vertical="center" wrapText="1"/>
    </xf>
    <xf numFmtId="49" fontId="48" fillId="8" borderId="2" xfId="1" applyNumberFormat="1" applyFont="1" applyFill="1" applyBorder="1" applyAlignment="1">
      <alignment horizontal="center" vertical="center" wrapText="1"/>
    </xf>
    <xf numFmtId="165" fontId="48" fillId="8" borderId="1" xfId="5" applyFont="1" applyFill="1" applyBorder="1" applyAlignment="1">
      <alignment horizontal="center" vertical="center"/>
    </xf>
    <xf numFmtId="165" fontId="48" fillId="8" borderId="6" xfId="5" applyFont="1" applyFill="1" applyBorder="1" applyAlignment="1">
      <alignment horizontal="center" vertical="center"/>
    </xf>
    <xf numFmtId="165" fontId="48" fillId="8" borderId="1" xfId="5" applyFont="1" applyFill="1" applyBorder="1">
      <alignment horizontal="center" vertical="center" wrapText="1"/>
    </xf>
    <xf numFmtId="165" fontId="48" fillId="8" borderId="6" xfId="5" applyFont="1" applyFill="1" applyBorder="1">
      <alignment horizontal="center" vertical="center" wrapText="1"/>
    </xf>
  </cellXfs>
  <cellStyles count="10">
    <cellStyle name="Millares [0] 2 2" xfId="7" xr:uid="{CFFD3057-3509-4672-8AB9-C2EC96C626B1}"/>
    <cellStyle name="Millares 2" xfId="2" xr:uid="{04E909A3-90B1-47F4-9424-AF377A11AE6D}"/>
    <cellStyle name="Nivel 1,2.3,5,6,9" xfId="5" xr:uid="{E42CC52E-4AE3-4642-8261-D3E9EFB33CCB}"/>
    <cellStyle name="NIVEL 8" xfId="6" xr:uid="{6019A16C-F4DD-461B-817E-E0FDB4E0F612}"/>
    <cellStyle name="Normal" xfId="0" builtinId="0"/>
    <cellStyle name="Normal 2 2 2" xfId="4" xr:uid="{B513F02B-A22A-4F4D-AD5A-2D78A745919E}"/>
    <cellStyle name="Normal_EJECUCION NOVIEMBRE 2009" xfId="1" xr:uid="{D5B0061F-DB6E-4258-A783-79E4F8710F9E}"/>
    <cellStyle name="Porcentaje" xfId="9" builtinId="5"/>
    <cellStyle name="Porcentaje 2" xfId="3" xr:uid="{CCEB7EB3-0C8C-4AF5-BE99-DDE8D1515D85}"/>
    <cellStyle name="Porcentaje 3" xfId="8" xr:uid="{FA8F3F1B-991B-45FE-875E-07F6FCBAFA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130969</xdr:colOff>
      <xdr:row>1</xdr:row>
      <xdr:rowOff>59532</xdr:rowOff>
    </xdr:from>
    <xdr:to>
      <xdr:col>10</xdr:col>
      <xdr:colOff>119062</xdr:colOff>
      <xdr:row>3</xdr:row>
      <xdr:rowOff>23814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F2E60F-4B58-45BA-A9D3-CB7D6EDF646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221457"/>
          <a:ext cx="3617118" cy="66913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928686</xdr:colOff>
      <xdr:row>0</xdr:row>
      <xdr:rowOff>0</xdr:rowOff>
    </xdr:from>
    <xdr:to>
      <xdr:col>10</xdr:col>
      <xdr:colOff>202404</xdr:colOff>
      <xdr:row>3</xdr:row>
      <xdr:rowOff>71437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88F15908-78EA-4C4C-BE6A-EAF82664678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12030" y="0"/>
          <a:ext cx="5131593" cy="821531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83342</xdr:colOff>
      <xdr:row>1</xdr:row>
      <xdr:rowOff>195333</xdr:rowOff>
    </xdr:from>
    <xdr:to>
      <xdr:col>2</xdr:col>
      <xdr:colOff>23812</xdr:colOff>
      <xdr:row>3</xdr:row>
      <xdr:rowOff>164677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987BCD3-AEAB-4C1F-A262-CECAC7498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542" y="338208"/>
          <a:ext cx="1854995" cy="655144"/>
        </a:xfrm>
        <a:prstGeom prst="rect">
          <a:avLst/>
        </a:prstGeom>
      </xdr:spPr>
    </xdr:pic>
    <xdr:clientData/>
  </xdr:twoCellAnchor>
  <xdr:twoCellAnchor editAs="oneCell">
    <xdr:from>
      <xdr:col>9</xdr:col>
      <xdr:colOff>379682</xdr:colOff>
      <xdr:row>1</xdr:row>
      <xdr:rowOff>190503</xdr:rowOff>
    </xdr:from>
    <xdr:to>
      <xdr:col>11</xdr:col>
      <xdr:colOff>3015460</xdr:colOff>
      <xdr:row>3</xdr:row>
      <xdr:rowOff>159847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DFA09E2-0D9B-4738-9449-605CBECB1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70407" y="333378"/>
          <a:ext cx="3378729" cy="6551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6FC71-E797-44F6-A5A8-2062A7889C70}">
  <sheetPr>
    <pageSetUpPr fitToPage="1"/>
  </sheetPr>
  <dimension ref="A1:AP12"/>
  <sheetViews>
    <sheetView showGridLines="0" zoomScale="80" zoomScaleNormal="80" workbookViewId="0"/>
  </sheetViews>
  <sheetFormatPr defaultColWidth="11.43359375" defaultRowHeight="12.75" outlineLevelCol="1"/>
  <cols>
    <col min="1" max="1" width="1.34375" style="48" customWidth="1"/>
    <col min="2" max="2" width="28.78515625" style="8" customWidth="1"/>
    <col min="3" max="3" width="11.43359375" style="9" customWidth="1" outlineLevel="1"/>
    <col min="4" max="4" width="6.05078125" style="9" customWidth="1" outlineLevel="1"/>
    <col min="5" max="5" width="7.80078125" style="9" customWidth="1" outlineLevel="1"/>
    <col min="6" max="7" width="5.91796875" style="9" customWidth="1" outlineLevel="1"/>
    <col min="8" max="8" width="7.93359375" style="9" customWidth="1" outlineLevel="1"/>
    <col min="9" max="9" width="5.37890625" style="9" customWidth="1" outlineLevel="1"/>
    <col min="10" max="10" width="3.8984375" style="9" customWidth="1"/>
    <col min="11" max="11" width="6.3203125" style="49" customWidth="1"/>
    <col min="12" max="12" width="68.73828125" style="9" customWidth="1"/>
    <col min="13" max="13" width="23.67578125" style="12" bestFit="1" customWidth="1"/>
    <col min="14" max="14" width="20.84765625" style="12" bestFit="1" customWidth="1"/>
    <col min="15" max="15" width="12.9140625" style="12" customWidth="1"/>
    <col min="16" max="16" width="20.71484375" style="12" bestFit="1" customWidth="1"/>
    <col min="17" max="17" width="12.5078125" style="12" customWidth="1"/>
    <col min="18" max="18" width="20.71484375" style="12" customWidth="1"/>
    <col min="19" max="19" width="12.64453125" style="12" customWidth="1"/>
    <col min="20" max="20" width="12.64453125" style="12" bestFit="1" customWidth="1"/>
    <col min="21" max="21" width="13.85546875" style="12" customWidth="1"/>
    <col min="22" max="16384" width="11.43359375" style="12"/>
  </cols>
  <sheetData>
    <row r="1" spans="1:42" s="8" customFormat="1">
      <c r="A1" s="1"/>
      <c r="B1" s="2"/>
      <c r="C1" s="3"/>
      <c r="D1" s="3"/>
      <c r="E1" s="3"/>
      <c r="F1" s="3"/>
      <c r="G1" s="3"/>
      <c r="H1" s="3"/>
      <c r="I1" s="3"/>
      <c r="J1" s="3"/>
      <c r="K1" s="4"/>
      <c r="L1" s="3"/>
      <c r="M1" s="6"/>
      <c r="N1" s="5">
        <v>13</v>
      </c>
      <c r="O1" s="7"/>
      <c r="P1" s="5">
        <v>14</v>
      </c>
      <c r="Q1" s="7"/>
      <c r="R1" s="5">
        <v>16</v>
      </c>
      <c r="S1" s="7"/>
    </row>
    <row r="2" spans="1:42" ht="30">
      <c r="A2" s="1"/>
      <c r="B2" s="2"/>
      <c r="D2" s="10"/>
      <c r="E2" s="10"/>
      <c r="F2" s="10"/>
      <c r="G2" s="10"/>
      <c r="H2" s="10"/>
      <c r="I2" s="10"/>
      <c r="J2" s="10"/>
      <c r="K2" s="11"/>
      <c r="L2" s="10"/>
      <c r="M2" s="192" t="s">
        <v>0</v>
      </c>
      <c r="N2" s="192"/>
      <c r="O2" s="192"/>
      <c r="P2" s="192"/>
      <c r="Q2" s="192"/>
      <c r="R2" s="192"/>
      <c r="S2" s="192"/>
    </row>
    <row r="3" spans="1:42" ht="25.5">
      <c r="A3" s="1"/>
      <c r="B3" s="2"/>
      <c r="D3" s="13"/>
      <c r="E3" s="13"/>
      <c r="F3" s="13"/>
      <c r="G3" s="13"/>
      <c r="H3" s="13"/>
      <c r="I3" s="13"/>
      <c r="J3" s="13"/>
      <c r="K3" s="14"/>
      <c r="L3" s="13"/>
      <c r="M3" s="191" t="s">
        <v>1</v>
      </c>
      <c r="N3" s="191"/>
      <c r="O3" s="191"/>
      <c r="P3" s="191"/>
      <c r="Q3" s="191"/>
      <c r="R3" s="191"/>
      <c r="S3" s="191"/>
    </row>
    <row r="4" spans="1:42" ht="24.75" customHeight="1">
      <c r="A4" s="1"/>
      <c r="B4" s="2"/>
      <c r="C4" s="15"/>
      <c r="D4" s="15"/>
      <c r="E4" s="15"/>
      <c r="F4" s="15"/>
      <c r="G4" s="15"/>
      <c r="H4" s="15"/>
      <c r="I4" s="16"/>
      <c r="J4" s="16"/>
      <c r="K4" s="17"/>
      <c r="L4" s="16"/>
      <c r="M4" s="18"/>
      <c r="N4" s="18"/>
      <c r="O4" s="19"/>
      <c r="P4" s="18"/>
      <c r="Q4" s="19"/>
      <c r="R4" s="18"/>
      <c r="S4" s="19"/>
    </row>
    <row r="5" spans="1:42" s="23" customFormat="1" ht="27" customHeight="1">
      <c r="A5" s="20"/>
      <c r="B5" s="220" t="s">
        <v>2</v>
      </c>
      <c r="C5" s="222" t="s">
        <v>2</v>
      </c>
      <c r="D5" s="222"/>
      <c r="E5" s="222"/>
      <c r="F5" s="222"/>
      <c r="G5" s="222"/>
      <c r="H5" s="222"/>
      <c r="I5" s="222"/>
      <c r="J5" s="223" t="s">
        <v>3</v>
      </c>
      <c r="K5" s="224" t="s">
        <v>4</v>
      </c>
      <c r="L5" s="225" t="s">
        <v>5</v>
      </c>
      <c r="M5" s="214" t="s">
        <v>6</v>
      </c>
      <c r="N5" s="216" t="s">
        <v>7</v>
      </c>
      <c r="O5" s="217"/>
      <c r="P5" s="218" t="s">
        <v>8</v>
      </c>
      <c r="Q5" s="219"/>
      <c r="R5" s="216" t="s">
        <v>9</v>
      </c>
      <c r="S5" s="217"/>
    </row>
    <row r="6" spans="1:42" s="23" customFormat="1" ht="48.75" customHeight="1">
      <c r="A6" s="20"/>
      <c r="B6" s="221" t="s">
        <v>2</v>
      </c>
      <c r="C6" s="22" t="s">
        <v>10</v>
      </c>
      <c r="D6" s="22" t="s">
        <v>11</v>
      </c>
      <c r="E6" s="22" t="s">
        <v>12</v>
      </c>
      <c r="F6" s="22" t="s">
        <v>13</v>
      </c>
      <c r="G6" s="22" t="s">
        <v>14</v>
      </c>
      <c r="H6" s="22" t="s">
        <v>15</v>
      </c>
      <c r="I6" s="22" t="s">
        <v>16</v>
      </c>
      <c r="J6" s="223"/>
      <c r="K6" s="224" t="s">
        <v>17</v>
      </c>
      <c r="L6" s="226"/>
      <c r="M6" s="215" t="s">
        <v>6</v>
      </c>
      <c r="N6" s="21" t="s">
        <v>18</v>
      </c>
      <c r="O6" s="25" t="s">
        <v>37</v>
      </c>
      <c r="P6" s="21" t="s">
        <v>18</v>
      </c>
      <c r="Q6" s="25" t="s">
        <v>37</v>
      </c>
      <c r="R6" s="24" t="s">
        <v>18</v>
      </c>
      <c r="S6" s="25" t="s">
        <v>37</v>
      </c>
    </row>
    <row r="7" spans="1:42" ht="72.75" customHeight="1">
      <c r="A7" s="28" t="e">
        <f>+CONCATENATE(#REF!,"=",J7)</f>
        <v>#REF!</v>
      </c>
      <c r="B7" s="34" t="str">
        <f>CONCATENATE(C7,"-",D7,"-",E7,"-",F7)</f>
        <v>C-4101-1500-6</v>
      </c>
      <c r="C7" s="35" t="s">
        <v>20</v>
      </c>
      <c r="D7" s="35" t="s">
        <v>21</v>
      </c>
      <c r="E7" s="35" t="s">
        <v>22</v>
      </c>
      <c r="F7" s="35" t="s">
        <v>23</v>
      </c>
      <c r="G7" s="35"/>
      <c r="H7" s="35"/>
      <c r="I7" s="35"/>
      <c r="J7" s="35"/>
      <c r="K7" s="36"/>
      <c r="L7" s="36" t="s">
        <v>24</v>
      </c>
      <c r="M7" s="37">
        <v>10248574078</v>
      </c>
      <c r="N7" s="37">
        <v>10248574078</v>
      </c>
      <c r="O7" s="38">
        <f>+N7/M7</f>
        <v>1</v>
      </c>
      <c r="P7" s="37">
        <v>10248574078</v>
      </c>
      <c r="Q7" s="38">
        <f>+P7/M7</f>
        <v>1</v>
      </c>
      <c r="R7" s="37">
        <v>10248574078</v>
      </c>
      <c r="S7" s="39">
        <f>+R7/M7</f>
        <v>1</v>
      </c>
    </row>
    <row r="8" spans="1:42" ht="72.75" customHeight="1">
      <c r="A8" s="28" t="e">
        <f>+CONCATENATE(#REF!,"=",J8)</f>
        <v>#REF!</v>
      </c>
      <c r="B8" s="34" t="str">
        <f>CONCATENATE(C8,"-",D8,"-",E8,"-",F8)</f>
        <v>C-4103-1500-13</v>
      </c>
      <c r="C8" s="35" t="s">
        <v>20</v>
      </c>
      <c r="D8" s="35" t="s">
        <v>25</v>
      </c>
      <c r="E8" s="35" t="s">
        <v>22</v>
      </c>
      <c r="F8" s="35" t="s">
        <v>19</v>
      </c>
      <c r="G8" s="35"/>
      <c r="H8" s="35"/>
      <c r="I8" s="35"/>
      <c r="J8" s="35"/>
      <c r="K8" s="36"/>
      <c r="L8" s="36" t="s">
        <v>26</v>
      </c>
      <c r="M8" s="37">
        <v>27000000000</v>
      </c>
      <c r="N8" s="37">
        <v>26899411841</v>
      </c>
      <c r="O8" s="38">
        <f t="shared" ref="O8:O11" si="0">+N8/M8</f>
        <v>0.99627451262962963</v>
      </c>
      <c r="P8" s="37">
        <v>24456495363</v>
      </c>
      <c r="Q8" s="38">
        <f t="shared" ref="Q8:Q11" si="1">+P8/M8</f>
        <v>0.90579612455555558</v>
      </c>
      <c r="R8" s="37">
        <v>24456495363</v>
      </c>
      <c r="S8" s="39">
        <f t="shared" ref="S8:S11" si="2">+R8/M8</f>
        <v>0.90579612455555558</v>
      </c>
    </row>
    <row r="9" spans="1:42" ht="72.75" customHeight="1">
      <c r="A9" s="28" t="e">
        <f>+CONCATENATE(#REF!,"=",J9)</f>
        <v>#REF!</v>
      </c>
      <c r="B9" s="34" t="str">
        <f>CONCATENATE(C9,"-",D9,"-",E9,"-",F9)</f>
        <v>C-4103-1500-21</v>
      </c>
      <c r="C9" s="35" t="s">
        <v>20</v>
      </c>
      <c r="D9" s="35">
        <v>4103</v>
      </c>
      <c r="E9" s="35" t="s">
        <v>22</v>
      </c>
      <c r="F9" s="35">
        <v>21</v>
      </c>
      <c r="G9" s="35"/>
      <c r="H9" s="35"/>
      <c r="I9" s="35"/>
      <c r="J9" s="35"/>
      <c r="K9" s="36"/>
      <c r="L9" s="36" t="s">
        <v>27</v>
      </c>
      <c r="M9" s="37">
        <v>25000000000</v>
      </c>
      <c r="N9" s="37">
        <v>24965995697.889999</v>
      </c>
      <c r="O9" s="38">
        <f t="shared" si="0"/>
        <v>0.99863982791560002</v>
      </c>
      <c r="P9" s="37">
        <v>17211080322.889999</v>
      </c>
      <c r="Q9" s="38">
        <f t="shared" si="1"/>
        <v>0.68844321291559996</v>
      </c>
      <c r="R9" s="37">
        <v>17073079302.889999</v>
      </c>
      <c r="S9" s="39">
        <f t="shared" si="2"/>
        <v>0.68292317211559994</v>
      </c>
    </row>
    <row r="10" spans="1:42" ht="72.75" customHeight="1">
      <c r="A10" s="28" t="e">
        <f>+CONCATENATE(#REF!,"=",J10)</f>
        <v>#REF!</v>
      </c>
      <c r="B10" s="34" t="str">
        <f>CONCATENATE(C10,"-",D10,"-",E10,"-",F10)</f>
        <v>C-4103-1500-22</v>
      </c>
      <c r="C10" s="35" t="s">
        <v>20</v>
      </c>
      <c r="D10" s="35">
        <v>4103</v>
      </c>
      <c r="E10" s="35" t="s">
        <v>22</v>
      </c>
      <c r="F10" s="35">
        <v>22</v>
      </c>
      <c r="G10" s="35"/>
      <c r="H10" s="35"/>
      <c r="I10" s="35"/>
      <c r="J10" s="35"/>
      <c r="K10" s="36"/>
      <c r="L10" s="36" t="s">
        <v>28</v>
      </c>
      <c r="M10" s="37">
        <v>137284000000</v>
      </c>
      <c r="N10" s="37">
        <v>136828216462.57001</v>
      </c>
      <c r="O10" s="38">
        <f t="shared" si="0"/>
        <v>0.99667999521116812</v>
      </c>
      <c r="P10" s="37">
        <v>102848711903</v>
      </c>
      <c r="Q10" s="38">
        <f t="shared" si="1"/>
        <v>0.74916750606771365</v>
      </c>
      <c r="R10" s="37">
        <v>102848711903</v>
      </c>
      <c r="S10" s="39">
        <f t="shared" si="2"/>
        <v>0.74916750606771365</v>
      </c>
    </row>
    <row r="11" spans="1:42" ht="35.1" customHeight="1">
      <c r="A11" s="28"/>
      <c r="B11" s="29"/>
      <c r="C11" s="29"/>
      <c r="D11" s="30"/>
      <c r="E11" s="30"/>
      <c r="F11" s="30"/>
      <c r="G11" s="30"/>
      <c r="H11" s="30"/>
      <c r="I11" s="30"/>
      <c r="J11" s="30"/>
      <c r="K11" s="30"/>
      <c r="L11" s="30" t="s">
        <v>29</v>
      </c>
      <c r="M11" s="31">
        <f>+SUM(M7:M10)</f>
        <v>199532574078</v>
      </c>
      <c r="N11" s="31">
        <f>+SUM(N7:N10)</f>
        <v>198942198079.46002</v>
      </c>
      <c r="O11" s="32">
        <f t="shared" si="0"/>
        <v>0.99704120491970805</v>
      </c>
      <c r="P11" s="31">
        <f>+SUM(P7:P10)</f>
        <v>154764861666.89001</v>
      </c>
      <c r="Q11" s="32">
        <f t="shared" si="1"/>
        <v>0.77563707270367954</v>
      </c>
      <c r="R11" s="31">
        <f>+SUM(R7:R10)</f>
        <v>154626860646.89001</v>
      </c>
      <c r="S11" s="33">
        <f t="shared" si="2"/>
        <v>0.7749454511945717</v>
      </c>
    </row>
    <row r="12" spans="1:42" s="47" customFormat="1" ht="14.25">
      <c r="A12" s="28"/>
      <c r="B12" s="28"/>
      <c r="C12" s="40"/>
      <c r="D12" s="40"/>
      <c r="E12" s="40"/>
      <c r="F12" s="40"/>
      <c r="G12" s="40"/>
      <c r="H12" s="41"/>
      <c r="I12" s="42"/>
      <c r="J12" s="42"/>
      <c r="K12" s="43"/>
      <c r="L12" s="42"/>
      <c r="M12" s="44"/>
      <c r="N12" s="44"/>
      <c r="O12" s="45"/>
      <c r="P12" s="44"/>
      <c r="Q12" s="45"/>
      <c r="R12" s="44"/>
      <c r="S12" s="46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</row>
  </sheetData>
  <sheetProtection selectLockedCells="1" selectUnlockedCells="1"/>
  <autoFilter ref="A6:S12" xr:uid="{00000000-0009-0000-0000-000002000000}"/>
  <mergeCells count="9">
    <mergeCell ref="M5:M6"/>
    <mergeCell ref="N5:O5"/>
    <mergeCell ref="P5:Q5"/>
    <mergeCell ref="R5:S5"/>
    <mergeCell ref="B5:B6"/>
    <mergeCell ref="C5:I5"/>
    <mergeCell ref="J5:J6"/>
    <mergeCell ref="K5:K6"/>
    <mergeCell ref="L5:L6"/>
  </mergeCells>
  <printOptions horizontalCentered="1"/>
  <pageMargins left="0.51181102362204722" right="0.51181102362204722" top="0.35433070866141736" bottom="0.35433070866141736" header="0.11811023622047245" footer="0.11811023622047245"/>
  <pageSetup scale="40" fitToHeight="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38F10-0509-4754-8C4C-F89C14D6D19F}">
  <sheetPr>
    <pageSetUpPr fitToPage="1"/>
  </sheetPr>
  <dimension ref="A1:AP20"/>
  <sheetViews>
    <sheetView showGridLines="0" zoomScale="80" zoomScaleNormal="80" workbookViewId="0">
      <selection activeCell="A6" sqref="A6"/>
    </sheetView>
  </sheetViews>
  <sheetFormatPr defaultColWidth="11.43359375" defaultRowHeight="12.75" outlineLevelCol="1"/>
  <cols>
    <col min="1" max="1" width="1.34375" style="48" customWidth="1"/>
    <col min="2" max="2" width="30.40234375" style="8" customWidth="1"/>
    <col min="3" max="3" width="11.43359375" style="9" customWidth="1" outlineLevel="1"/>
    <col min="4" max="4" width="6.05078125" style="9" customWidth="1" outlineLevel="1"/>
    <col min="5" max="5" width="7.80078125" style="9" customWidth="1" outlineLevel="1"/>
    <col min="6" max="7" width="5.91796875" style="9" customWidth="1" outlineLevel="1"/>
    <col min="8" max="8" width="9.81640625" style="9" customWidth="1" outlineLevel="1"/>
    <col min="9" max="9" width="5.24609375" style="9" customWidth="1" outlineLevel="1"/>
    <col min="10" max="10" width="5.109375" style="107" customWidth="1"/>
    <col min="11" max="11" width="7.3984375" style="49" customWidth="1"/>
    <col min="12" max="12" width="65.9140625" style="9" customWidth="1"/>
    <col min="13" max="13" width="23.67578125" style="12" customWidth="1"/>
    <col min="14" max="14" width="22.05859375" style="12" customWidth="1"/>
    <col min="15" max="15" width="12.9140625" style="12" customWidth="1"/>
    <col min="16" max="16" width="23.67578125" style="12" bestFit="1" customWidth="1"/>
    <col min="17" max="17" width="12.5078125" style="12" customWidth="1"/>
    <col min="18" max="18" width="22.05859375" style="12" customWidth="1"/>
    <col min="19" max="19" width="12.64453125" style="12" customWidth="1"/>
    <col min="20" max="20" width="12.64453125" style="12" bestFit="1" customWidth="1"/>
    <col min="21" max="21" width="13.85546875" style="12" customWidth="1"/>
    <col min="22" max="16384" width="11.43359375" style="12"/>
  </cols>
  <sheetData>
    <row r="1" spans="1:42" s="8" customFormat="1" ht="11.2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4"/>
      <c r="L1" s="3"/>
      <c r="M1" s="6"/>
      <c r="N1" s="5">
        <v>13</v>
      </c>
      <c r="O1" s="7"/>
      <c r="P1" s="5">
        <v>14</v>
      </c>
      <c r="Q1" s="7"/>
      <c r="R1" s="5">
        <v>16</v>
      </c>
      <c r="S1" s="7"/>
    </row>
    <row r="2" spans="1:42" ht="25.5" customHeight="1">
      <c r="A2" s="1"/>
      <c r="B2" s="2"/>
      <c r="D2" s="10"/>
      <c r="E2" s="10"/>
      <c r="F2" s="10"/>
      <c r="G2" s="10"/>
      <c r="H2" s="10"/>
      <c r="I2" s="10"/>
      <c r="J2" s="50"/>
      <c r="K2" s="11"/>
      <c r="L2" s="10"/>
      <c r="M2" s="194" t="s">
        <v>0</v>
      </c>
      <c r="N2" s="194"/>
      <c r="O2" s="194"/>
      <c r="P2" s="194"/>
      <c r="Q2" s="194"/>
      <c r="R2" s="194"/>
      <c r="S2" s="194"/>
    </row>
    <row r="3" spans="1:42" ht="22.5" customHeight="1">
      <c r="A3" s="1"/>
      <c r="B3" s="2"/>
      <c r="D3" s="13"/>
      <c r="E3" s="13"/>
      <c r="F3" s="13"/>
      <c r="G3" s="13"/>
      <c r="H3" s="13"/>
      <c r="I3" s="13"/>
      <c r="J3" s="51"/>
      <c r="K3" s="14"/>
      <c r="L3" s="13"/>
      <c r="M3" s="193" t="s">
        <v>30</v>
      </c>
      <c r="N3" s="193"/>
      <c r="O3" s="193"/>
      <c r="P3" s="193"/>
      <c r="Q3" s="193"/>
      <c r="R3" s="193"/>
      <c r="S3" s="193"/>
    </row>
    <row r="4" spans="1:42" ht="9" customHeight="1">
      <c r="A4" s="1"/>
      <c r="B4" s="2"/>
      <c r="C4" s="15"/>
      <c r="D4" s="15"/>
      <c r="E4" s="15"/>
      <c r="F4" s="15"/>
      <c r="G4" s="15"/>
      <c r="H4" s="15"/>
      <c r="I4" s="16"/>
      <c r="J4" s="16"/>
      <c r="K4" s="17"/>
      <c r="L4" s="16"/>
      <c r="M4" s="18"/>
      <c r="N4" s="18"/>
      <c r="O4" s="19"/>
      <c r="P4" s="18"/>
      <c r="Q4" s="19"/>
      <c r="R4" s="18"/>
      <c r="S4" s="19"/>
    </row>
    <row r="5" spans="1:42" s="23" customFormat="1" ht="27" customHeight="1">
      <c r="A5" s="20"/>
      <c r="B5" s="233" t="s">
        <v>2</v>
      </c>
      <c r="C5" s="235" t="s">
        <v>2</v>
      </c>
      <c r="D5" s="235"/>
      <c r="E5" s="235"/>
      <c r="F5" s="235"/>
      <c r="G5" s="235"/>
      <c r="H5" s="235"/>
      <c r="I5" s="235"/>
      <c r="J5" s="236" t="s">
        <v>3</v>
      </c>
      <c r="K5" s="53" t="s">
        <v>4</v>
      </c>
      <c r="L5" s="238" t="s">
        <v>5</v>
      </c>
      <c r="M5" s="227" t="s">
        <v>6</v>
      </c>
      <c r="N5" s="229" t="s">
        <v>7</v>
      </c>
      <c r="O5" s="230"/>
      <c r="P5" s="231" t="s">
        <v>8</v>
      </c>
      <c r="Q5" s="232"/>
      <c r="R5" s="229" t="s">
        <v>9</v>
      </c>
      <c r="S5" s="230"/>
    </row>
    <row r="6" spans="1:42" s="23" customFormat="1" ht="49.5" customHeight="1">
      <c r="A6" s="20"/>
      <c r="B6" s="234" t="s">
        <v>2</v>
      </c>
      <c r="C6" s="54" t="s">
        <v>10</v>
      </c>
      <c r="D6" s="54" t="s">
        <v>11</v>
      </c>
      <c r="E6" s="54" t="s">
        <v>12</v>
      </c>
      <c r="F6" s="54" t="s">
        <v>13</v>
      </c>
      <c r="G6" s="54" t="s">
        <v>14</v>
      </c>
      <c r="H6" s="54" t="s">
        <v>15</v>
      </c>
      <c r="I6" s="54" t="s">
        <v>16</v>
      </c>
      <c r="J6" s="237"/>
      <c r="K6" s="53" t="s">
        <v>17</v>
      </c>
      <c r="L6" s="239"/>
      <c r="M6" s="228" t="s">
        <v>6</v>
      </c>
      <c r="N6" s="52" t="s">
        <v>18</v>
      </c>
      <c r="O6" s="56" t="s">
        <v>37</v>
      </c>
      <c r="P6" s="52" t="s">
        <v>18</v>
      </c>
      <c r="Q6" s="56" t="s">
        <v>37</v>
      </c>
      <c r="R6" s="55" t="s">
        <v>18</v>
      </c>
      <c r="S6" s="56" t="s">
        <v>37</v>
      </c>
    </row>
    <row r="7" spans="1:42" ht="34.5" customHeight="1">
      <c r="A7" s="28" t="e">
        <f>+CONCATENATE(#REF!,"=",J7)</f>
        <v>#REF!</v>
      </c>
      <c r="B7" s="62" t="s">
        <v>38</v>
      </c>
      <c r="C7" s="62" t="s">
        <v>20</v>
      </c>
      <c r="D7" s="62" t="s">
        <v>25</v>
      </c>
      <c r="E7" s="62" t="s">
        <v>22</v>
      </c>
      <c r="F7" s="62" t="s">
        <v>19</v>
      </c>
      <c r="G7" s="62"/>
      <c r="H7" s="62"/>
      <c r="I7" s="62"/>
      <c r="J7" s="63"/>
      <c r="K7" s="62"/>
      <c r="L7" s="62" t="s">
        <v>31</v>
      </c>
      <c r="M7" s="64">
        <v>126000000000</v>
      </c>
      <c r="N7" s="64">
        <v>121948749817.62</v>
      </c>
      <c r="O7" s="65">
        <f>+N7/M7</f>
        <v>0.96784722077476182</v>
      </c>
      <c r="P7" s="64">
        <v>114016713163.62</v>
      </c>
      <c r="Q7" s="65">
        <f>+P7/M7</f>
        <v>0.904894548917619</v>
      </c>
      <c r="R7" s="64">
        <v>111033814976.62</v>
      </c>
      <c r="S7" s="65">
        <f>+R7/M7</f>
        <v>0.88122075378269837</v>
      </c>
    </row>
    <row r="8" spans="1:42" ht="36" customHeight="1">
      <c r="A8" s="28" t="e">
        <f>+CONCATENATE(#REF!,"=",J8)</f>
        <v>#REF!</v>
      </c>
      <c r="B8" s="62" t="s">
        <v>39</v>
      </c>
      <c r="C8" s="62" t="s">
        <v>20</v>
      </c>
      <c r="D8" s="62">
        <v>4103</v>
      </c>
      <c r="E8" s="62" t="s">
        <v>22</v>
      </c>
      <c r="F8" s="62">
        <v>21</v>
      </c>
      <c r="G8" s="62"/>
      <c r="H8" s="62"/>
      <c r="I8" s="62"/>
      <c r="J8" s="63"/>
      <c r="K8" s="62"/>
      <c r="L8" s="62" t="s">
        <v>32</v>
      </c>
      <c r="M8" s="64">
        <v>24570411400</v>
      </c>
      <c r="N8" s="64">
        <v>24563511961.900002</v>
      </c>
      <c r="O8" s="65">
        <f t="shared" ref="O8:O10" si="0">+N8/M8</f>
        <v>0.99971919729028236</v>
      </c>
      <c r="P8" s="64">
        <v>19633280251.900002</v>
      </c>
      <c r="Q8" s="65">
        <f t="shared" ref="Q8:Q10" si="1">+P8/M8</f>
        <v>0.79906192583735092</v>
      </c>
      <c r="R8" s="64">
        <v>19633280251.900002</v>
      </c>
      <c r="S8" s="65">
        <f t="shared" ref="S8:S10" si="2">+R8/M8</f>
        <v>0.79906192583735092</v>
      </c>
    </row>
    <row r="9" spans="1:42" ht="45.75" customHeight="1">
      <c r="A9" s="28" t="e">
        <f>+CONCATENATE(#REF!,"=",J9)</f>
        <v>#REF!</v>
      </c>
      <c r="B9" s="62" t="s">
        <v>40</v>
      </c>
      <c r="C9" s="62" t="s">
        <v>20</v>
      </c>
      <c r="D9" s="62">
        <v>4103</v>
      </c>
      <c r="E9" s="62" t="s">
        <v>22</v>
      </c>
      <c r="F9" s="62">
        <v>22</v>
      </c>
      <c r="G9" s="62"/>
      <c r="H9" s="62"/>
      <c r="I9" s="62"/>
      <c r="J9" s="63"/>
      <c r="K9" s="62"/>
      <c r="L9" s="62" t="s">
        <v>28</v>
      </c>
      <c r="M9" s="64">
        <v>168712588600</v>
      </c>
      <c r="N9" s="64">
        <v>168614858424.52002</v>
      </c>
      <c r="O9" s="65">
        <f t="shared" si="0"/>
        <v>0.99942072979680441</v>
      </c>
      <c r="P9" s="64">
        <v>134526176799.52</v>
      </c>
      <c r="Q9" s="65">
        <f t="shared" si="1"/>
        <v>0.79736893326002822</v>
      </c>
      <c r="R9" s="64">
        <v>134525870369.52</v>
      </c>
      <c r="S9" s="65">
        <f t="shared" si="2"/>
        <v>0.7973671169758817</v>
      </c>
    </row>
    <row r="10" spans="1:42" ht="35.1" customHeight="1">
      <c r="A10" s="28"/>
      <c r="B10" s="57"/>
      <c r="C10" s="58"/>
      <c r="D10" s="59"/>
      <c r="E10" s="59"/>
      <c r="F10" s="59"/>
      <c r="G10" s="59"/>
      <c r="H10" s="59"/>
      <c r="I10" s="59"/>
      <c r="J10" s="58"/>
      <c r="K10" s="59"/>
      <c r="L10" s="57" t="s">
        <v>29</v>
      </c>
      <c r="M10" s="60">
        <f>+SUM(M7:M9)</f>
        <v>319283000000</v>
      </c>
      <c r="N10" s="60">
        <f t="shared" ref="N10" si="3">+SUM(N7:N9)</f>
        <v>315127120204.04004</v>
      </c>
      <c r="O10" s="61">
        <f t="shared" si="0"/>
        <v>0.98698371101511839</v>
      </c>
      <c r="P10" s="60">
        <f t="shared" ref="P10" si="4">+SUM(P7:P9)</f>
        <v>268176170215.03998</v>
      </c>
      <c r="Q10" s="61">
        <f t="shared" si="1"/>
        <v>0.83993250569256739</v>
      </c>
      <c r="R10" s="60">
        <f t="shared" ref="R10" si="5">+SUM(R7:R9)</f>
        <v>265192965598.03998</v>
      </c>
      <c r="S10" s="61">
        <f t="shared" si="2"/>
        <v>0.83058905609769385</v>
      </c>
    </row>
    <row r="11" spans="1:42" s="47" customFormat="1" ht="14.25">
      <c r="A11" s="28"/>
      <c r="B11" s="28"/>
      <c r="C11" s="40"/>
      <c r="D11" s="40"/>
      <c r="E11" s="40"/>
      <c r="F11" s="40"/>
      <c r="G11" s="40"/>
      <c r="H11" s="41"/>
      <c r="I11" s="42"/>
      <c r="J11" s="42"/>
      <c r="K11" s="43"/>
      <c r="L11" s="42"/>
      <c r="M11" s="44"/>
      <c r="N11" s="44"/>
      <c r="O11" s="45"/>
      <c r="P11" s="66"/>
      <c r="Q11" s="45"/>
      <c r="R11" s="44"/>
      <c r="S11" s="46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</row>
    <row r="12" spans="1:42" s="8" customFormat="1" ht="14.25">
      <c r="A12" s="28" t="e">
        <f>+CONCATENATE(#REF!,"=",J12)</f>
        <v>#REF!</v>
      </c>
      <c r="B12" s="28"/>
      <c r="C12" s="67"/>
      <c r="D12" s="67"/>
      <c r="E12" s="67"/>
      <c r="F12" s="67"/>
      <c r="G12" s="67"/>
      <c r="H12" s="68"/>
      <c r="I12" s="69"/>
      <c r="J12" s="69"/>
      <c r="K12" s="70"/>
      <c r="L12" s="69"/>
      <c r="M12" s="71">
        <v>13244198239736</v>
      </c>
      <c r="N12" s="71">
        <v>13128390973562.6</v>
      </c>
      <c r="O12" s="72">
        <f>+O10</f>
        <v>0.98698371101511839</v>
      </c>
      <c r="P12" s="71">
        <v>12914139902775.281</v>
      </c>
      <c r="Q12" s="72">
        <f>+Q10</f>
        <v>0.83993250569256739</v>
      </c>
      <c r="R12" s="71">
        <v>12907288006984.881</v>
      </c>
      <c r="S12" s="72">
        <f>+S10</f>
        <v>0.83058905609769385</v>
      </c>
    </row>
    <row r="13" spans="1:42" s="8" customFormat="1" ht="14.25">
      <c r="A13" s="28"/>
      <c r="B13" s="28"/>
      <c r="C13" s="70"/>
      <c r="D13" s="69"/>
      <c r="E13" s="69"/>
      <c r="F13" s="69"/>
      <c r="G13" s="69"/>
      <c r="H13" s="69"/>
      <c r="I13" s="69"/>
      <c r="J13" s="69"/>
      <c r="K13" s="70"/>
      <c r="L13" s="73"/>
      <c r="M13" s="74">
        <f t="shared" ref="M13:P13" si="6">+M10-M12</f>
        <v>-12924915239736</v>
      </c>
      <c r="N13" s="74">
        <f t="shared" si="6"/>
        <v>-12813263853358.559</v>
      </c>
      <c r="O13" s="74"/>
      <c r="P13" s="74">
        <f t="shared" si="6"/>
        <v>-12645963732560.242</v>
      </c>
      <c r="Q13" s="74"/>
      <c r="R13" s="74">
        <f>+R10-R12</f>
        <v>-12642095041386.842</v>
      </c>
      <c r="S13" s="74"/>
    </row>
    <row r="14" spans="1:42" s="84" customFormat="1" ht="14.25">
      <c r="A14" s="75"/>
      <c r="B14" s="76"/>
      <c r="C14" s="77"/>
      <c r="D14" s="78"/>
      <c r="E14" s="78"/>
      <c r="F14" s="78"/>
      <c r="G14" s="78"/>
      <c r="H14" s="78"/>
      <c r="I14" s="78"/>
      <c r="J14" s="78"/>
      <c r="K14" s="77"/>
      <c r="L14" s="79"/>
      <c r="M14" s="80"/>
      <c r="N14" s="80"/>
      <c r="O14" s="81"/>
      <c r="P14" s="80"/>
      <c r="Q14" s="81"/>
      <c r="R14" s="80"/>
      <c r="S14" s="82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</row>
    <row r="15" spans="1:42" ht="17.25">
      <c r="A15" s="26"/>
      <c r="B15" s="27"/>
      <c r="C15" s="85"/>
      <c r="D15" s="86"/>
      <c r="E15" s="85"/>
      <c r="F15" s="85"/>
      <c r="G15" s="85"/>
      <c r="H15" s="85"/>
      <c r="I15" s="85"/>
      <c r="J15" s="85"/>
      <c r="K15" s="86"/>
      <c r="L15" s="85"/>
      <c r="M15" s="89"/>
      <c r="N15" s="87"/>
      <c r="O15" s="90"/>
      <c r="P15" s="87"/>
      <c r="Q15" s="90"/>
      <c r="R15" s="87"/>
      <c r="S15" s="90"/>
    </row>
    <row r="16" spans="1:42" ht="17.25">
      <c r="A16" s="26"/>
      <c r="B16" s="27"/>
      <c r="C16" s="85"/>
      <c r="D16" s="86"/>
      <c r="E16" s="85"/>
      <c r="F16" s="85"/>
      <c r="G16" s="85"/>
      <c r="H16" s="85"/>
      <c r="I16" s="85"/>
      <c r="J16" s="85"/>
      <c r="K16" s="86"/>
      <c r="L16" s="85"/>
      <c r="M16" s="87"/>
      <c r="N16" s="87"/>
      <c r="O16" s="90"/>
      <c r="P16" s="87"/>
      <c r="Q16" s="90"/>
      <c r="R16" s="87"/>
      <c r="S16" s="90"/>
    </row>
    <row r="17" spans="1:20" ht="17.25">
      <c r="A17" s="1"/>
      <c r="B17" s="2"/>
      <c r="C17" s="85"/>
      <c r="D17" s="85"/>
      <c r="E17" s="85"/>
      <c r="F17" s="85"/>
      <c r="G17" s="85"/>
      <c r="H17" s="85"/>
      <c r="I17" s="85"/>
      <c r="J17" s="85"/>
      <c r="K17" s="86"/>
      <c r="L17" s="85"/>
      <c r="M17" s="87"/>
      <c r="N17" s="87"/>
      <c r="O17" s="90"/>
      <c r="P17" s="87"/>
      <c r="Q17" s="90"/>
      <c r="R17" s="87"/>
      <c r="S17" s="90"/>
      <c r="T17" s="91"/>
    </row>
    <row r="18" spans="1:20" ht="30">
      <c r="A18" s="1"/>
      <c r="B18" s="2"/>
      <c r="C18" s="92"/>
      <c r="D18" s="92"/>
      <c r="E18" s="92"/>
      <c r="F18" s="92"/>
      <c r="G18" s="92"/>
      <c r="H18" s="92"/>
      <c r="I18" s="85"/>
      <c r="J18" s="85"/>
      <c r="K18" s="86"/>
      <c r="L18" s="93"/>
      <c r="M18" s="94"/>
      <c r="N18" s="94"/>
      <c r="O18" s="94"/>
      <c r="P18" s="94"/>
      <c r="Q18" s="95"/>
      <c r="R18" s="96"/>
      <c r="S18" s="94"/>
    </row>
    <row r="19" spans="1:20" ht="30">
      <c r="A19" s="1"/>
      <c r="B19" s="2"/>
      <c r="C19" s="97"/>
      <c r="D19" s="98"/>
      <c r="E19" s="98"/>
      <c r="F19" s="98"/>
      <c r="G19" s="98"/>
      <c r="H19" s="98"/>
      <c r="I19" s="98"/>
      <c r="J19" s="98"/>
      <c r="K19" s="97"/>
      <c r="L19" s="99"/>
      <c r="M19" s="101"/>
      <c r="N19" s="100"/>
      <c r="O19" s="100"/>
      <c r="P19" s="100"/>
      <c r="Q19" s="102"/>
      <c r="R19" s="100"/>
      <c r="S19" s="100"/>
    </row>
    <row r="20" spans="1:20" ht="30">
      <c r="A20" s="103"/>
      <c r="B20" s="104"/>
      <c r="C20" s="105"/>
      <c r="D20" s="105"/>
      <c r="E20" s="105"/>
      <c r="F20" s="105"/>
      <c r="G20" s="105"/>
      <c r="H20" s="105"/>
      <c r="I20" s="105"/>
      <c r="J20" s="105"/>
      <c r="K20" s="93"/>
      <c r="L20" s="105"/>
      <c r="M20" s="106"/>
      <c r="N20" s="106"/>
      <c r="O20" s="88"/>
      <c r="P20" s="88"/>
      <c r="Q20" s="88"/>
    </row>
  </sheetData>
  <sheetProtection selectLockedCells="1" selectUnlockedCells="1"/>
  <autoFilter ref="A6:S13" xr:uid="{00000000-0009-0000-0000-000002000000}"/>
  <mergeCells count="8">
    <mergeCell ref="M5:M6"/>
    <mergeCell ref="N5:O5"/>
    <mergeCell ref="P5:Q5"/>
    <mergeCell ref="R5:S5"/>
    <mergeCell ref="B5:B6"/>
    <mergeCell ref="C5:I5"/>
    <mergeCell ref="J5:J6"/>
    <mergeCell ref="L5:L6"/>
  </mergeCells>
  <printOptions horizontalCentered="1"/>
  <pageMargins left="0.51181102362204722" right="0.51181102362204722" top="0.35433070866141736" bottom="0.35433070866141736" header="0.11811023622047245" footer="0.11811023622047245"/>
  <pageSetup scale="40" fitToHeight="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5B3FE-04A5-4E05-9745-3EA6D96A81C1}">
  <sheetPr>
    <pageSetUpPr fitToPage="1"/>
  </sheetPr>
  <dimension ref="A1:S19"/>
  <sheetViews>
    <sheetView showGridLines="0" zoomScale="80" zoomScaleNormal="80" workbookViewId="0">
      <selection activeCell="L14" sqref="L14"/>
    </sheetView>
  </sheetViews>
  <sheetFormatPr defaultColWidth="11.43359375" defaultRowHeight="12.75" outlineLevelCol="1"/>
  <cols>
    <col min="1" max="1" width="1.07421875" style="189" customWidth="1"/>
    <col min="2" max="2" width="28.65234375" style="114" bestFit="1" customWidth="1"/>
    <col min="3" max="3" width="6.1875" style="115" customWidth="1" outlineLevel="1"/>
    <col min="4" max="4" width="5.51171875" style="115" customWidth="1" outlineLevel="1"/>
    <col min="5" max="6" width="7.12890625" style="115" customWidth="1" outlineLevel="1"/>
    <col min="7" max="7" width="5.91796875" style="115" customWidth="1" outlineLevel="1"/>
    <col min="8" max="8" width="8.7421875" style="115" customWidth="1" outlineLevel="1"/>
    <col min="9" max="9" width="6.3203125" style="115" customWidth="1" outlineLevel="1"/>
    <col min="10" max="10" width="6.1875" style="115" bestFit="1" customWidth="1"/>
    <col min="11" max="11" width="4.9765625" style="115" bestFit="1" customWidth="1"/>
    <col min="12" max="12" width="67.6640625" style="190" customWidth="1"/>
    <col min="13" max="13" width="23.67578125" style="118" customWidth="1"/>
    <col min="14" max="14" width="22.05859375" style="118" customWidth="1"/>
    <col min="15" max="15" width="12.9140625" style="118" customWidth="1"/>
    <col min="16" max="16" width="23.80859375" style="118" customWidth="1"/>
    <col min="17" max="17" width="12.5078125" style="118" customWidth="1"/>
    <col min="18" max="18" width="22.05859375" style="118" customWidth="1"/>
    <col min="19" max="19" width="12.64453125" style="118" customWidth="1"/>
    <col min="20" max="16384" width="11.43359375" style="118"/>
  </cols>
  <sheetData>
    <row r="1" spans="1:19" s="114" customFormat="1" ht="11.25" customHeight="1">
      <c r="A1" s="108"/>
      <c r="B1" s="109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2"/>
      <c r="N1" s="111">
        <v>13</v>
      </c>
      <c r="O1" s="113"/>
      <c r="P1" s="111">
        <v>14</v>
      </c>
      <c r="Q1" s="113"/>
      <c r="R1" s="111">
        <v>16</v>
      </c>
      <c r="S1" s="113"/>
    </row>
    <row r="2" spans="1:19" ht="25.5" customHeight="1">
      <c r="A2" s="108"/>
      <c r="B2" s="109"/>
      <c r="D2" s="116"/>
      <c r="E2" s="116"/>
      <c r="F2" s="116"/>
      <c r="G2" s="116"/>
      <c r="H2" s="116"/>
      <c r="I2" s="116"/>
      <c r="J2" s="116"/>
      <c r="K2" s="116"/>
      <c r="L2" s="117"/>
      <c r="M2" s="196" t="s">
        <v>0</v>
      </c>
      <c r="N2" s="196"/>
      <c r="O2" s="196"/>
      <c r="P2" s="196"/>
      <c r="Q2" s="196"/>
      <c r="R2" s="196"/>
      <c r="S2" s="196"/>
    </row>
    <row r="3" spans="1:19" ht="28.5" customHeight="1">
      <c r="A3" s="108"/>
      <c r="B3" s="109"/>
      <c r="D3" s="119"/>
      <c r="E3" s="119"/>
      <c r="F3" s="119"/>
      <c r="G3" s="119"/>
      <c r="H3" s="119"/>
      <c r="I3" s="119"/>
      <c r="J3" s="119"/>
      <c r="K3" s="119"/>
      <c r="L3" s="120"/>
      <c r="M3" s="195" t="s">
        <v>33</v>
      </c>
      <c r="N3" s="195"/>
      <c r="O3" s="195"/>
      <c r="P3" s="195"/>
      <c r="Q3" s="195"/>
      <c r="R3" s="195"/>
      <c r="S3" s="195"/>
    </row>
    <row r="4" spans="1:19" ht="15.75" customHeight="1">
      <c r="A4" s="108"/>
      <c r="B4" s="109"/>
      <c r="C4" s="121"/>
      <c r="D4" s="121"/>
      <c r="E4" s="121"/>
      <c r="F4" s="121"/>
      <c r="G4" s="121"/>
      <c r="H4" s="121"/>
      <c r="I4" s="122"/>
      <c r="J4" s="122"/>
      <c r="K4" s="122"/>
      <c r="L4" s="122"/>
      <c r="M4" s="123"/>
      <c r="N4" s="123"/>
      <c r="O4" s="124"/>
      <c r="P4" s="123"/>
      <c r="Q4" s="124"/>
      <c r="R4" s="123"/>
      <c r="S4" s="124"/>
    </row>
    <row r="5" spans="1:19" s="127" customFormat="1" ht="24.95" customHeight="1">
      <c r="A5" s="125"/>
      <c r="B5" s="246" t="s">
        <v>2</v>
      </c>
      <c r="C5" s="248" t="s">
        <v>2</v>
      </c>
      <c r="D5" s="248"/>
      <c r="E5" s="248"/>
      <c r="F5" s="248"/>
      <c r="G5" s="248"/>
      <c r="H5" s="248"/>
      <c r="I5" s="248"/>
      <c r="J5" s="249" t="s">
        <v>3</v>
      </c>
      <c r="K5" s="249" t="s">
        <v>4</v>
      </c>
      <c r="L5" s="251" t="s">
        <v>5</v>
      </c>
      <c r="M5" s="240" t="s">
        <v>6</v>
      </c>
      <c r="N5" s="242" t="s">
        <v>7</v>
      </c>
      <c r="O5" s="243"/>
      <c r="P5" s="244" t="s">
        <v>8</v>
      </c>
      <c r="Q5" s="245"/>
      <c r="R5" s="242" t="s">
        <v>9</v>
      </c>
      <c r="S5" s="243"/>
    </row>
    <row r="6" spans="1:19" s="127" customFormat="1" ht="13.5">
      <c r="A6" s="125"/>
      <c r="B6" s="247" t="s">
        <v>2</v>
      </c>
      <c r="C6" s="128" t="s">
        <v>10</v>
      </c>
      <c r="D6" s="128" t="s">
        <v>11</v>
      </c>
      <c r="E6" s="128" t="s">
        <v>12</v>
      </c>
      <c r="F6" s="128" t="s">
        <v>13</v>
      </c>
      <c r="G6" s="128" t="s">
        <v>14</v>
      </c>
      <c r="H6" s="128" t="s">
        <v>15</v>
      </c>
      <c r="I6" s="128" t="s">
        <v>16</v>
      </c>
      <c r="J6" s="250"/>
      <c r="K6" s="250" t="s">
        <v>17</v>
      </c>
      <c r="L6" s="252"/>
      <c r="M6" s="241" t="s">
        <v>6</v>
      </c>
      <c r="N6" s="126" t="s">
        <v>18</v>
      </c>
      <c r="O6" s="130" t="s">
        <v>41</v>
      </c>
      <c r="P6" s="126" t="s">
        <v>18</v>
      </c>
      <c r="Q6" s="130" t="s">
        <v>41</v>
      </c>
      <c r="R6" s="129" t="s">
        <v>18</v>
      </c>
      <c r="S6" s="130" t="s">
        <v>41</v>
      </c>
    </row>
    <row r="7" spans="1:19" ht="48" customHeight="1">
      <c r="A7" s="133" t="e">
        <f>+CONCATENATE(#REF!,"=",J7)</f>
        <v>#REF!</v>
      </c>
      <c r="B7" s="134" t="str">
        <f>CONCATENATE(C7,"-",D7,"-",E7,"-",F7)</f>
        <v>C-4103-1500-13</v>
      </c>
      <c r="C7" s="135" t="s">
        <v>20</v>
      </c>
      <c r="D7" s="136" t="s">
        <v>25</v>
      </c>
      <c r="E7" s="136" t="s">
        <v>22</v>
      </c>
      <c r="F7" s="136" t="s">
        <v>19</v>
      </c>
      <c r="G7" s="136"/>
      <c r="H7" s="136"/>
      <c r="I7" s="137"/>
      <c r="J7" s="138"/>
      <c r="K7" s="138"/>
      <c r="L7" s="134" t="s">
        <v>34</v>
      </c>
      <c r="M7" s="139">
        <v>10909637863</v>
      </c>
      <c r="N7" s="139">
        <v>9854601544.2600002</v>
      </c>
      <c r="O7" s="140">
        <f>+N7/M7</f>
        <v>0.90329318608107501</v>
      </c>
      <c r="P7" s="141">
        <v>9773695731</v>
      </c>
      <c r="Q7" s="140">
        <f>+P7/M7</f>
        <v>0.89587719168456137</v>
      </c>
      <c r="R7" s="141">
        <v>9773695731</v>
      </c>
      <c r="S7" s="140">
        <f>+R7/M7</f>
        <v>0.89587719168456137</v>
      </c>
    </row>
    <row r="8" spans="1:19" ht="48" customHeight="1">
      <c r="A8" s="133" t="e">
        <f>+CONCATENATE(#REF!,"=",J8)</f>
        <v>#REF!</v>
      </c>
      <c r="B8" s="134" t="str">
        <f>CONCATENATE(C8,"-",D8,"-",E8,"-",F8)</f>
        <v>C-4103-1500-21</v>
      </c>
      <c r="C8" s="135" t="s">
        <v>20</v>
      </c>
      <c r="D8" s="136">
        <v>4103</v>
      </c>
      <c r="E8" s="136" t="s">
        <v>22</v>
      </c>
      <c r="F8" s="136">
        <v>21</v>
      </c>
      <c r="G8" s="136"/>
      <c r="H8" s="136"/>
      <c r="I8" s="137"/>
      <c r="J8" s="138"/>
      <c r="K8" s="138"/>
      <c r="L8" s="134" t="s">
        <v>35</v>
      </c>
      <c r="M8" s="139">
        <v>34000000000</v>
      </c>
      <c r="N8" s="139">
        <v>6435628620</v>
      </c>
      <c r="O8" s="140">
        <f t="shared" ref="O8:O11" si="0">+N8/M8</f>
        <v>0.18928319470588234</v>
      </c>
      <c r="P8" s="141">
        <v>1336150938</v>
      </c>
      <c r="Q8" s="140">
        <f t="shared" ref="Q8:Q11" si="1">+P8/M8</f>
        <v>3.9298556999999998E-2</v>
      </c>
      <c r="R8" s="141">
        <v>1336150938</v>
      </c>
      <c r="S8" s="140">
        <f t="shared" ref="S8:S11" si="2">+R8/M8</f>
        <v>3.9298556999999998E-2</v>
      </c>
    </row>
    <row r="9" spans="1:19" ht="48" customHeight="1">
      <c r="A9" s="133" t="e">
        <f>+CONCATENATE(#REF!,"=",J9)</f>
        <v>#REF!</v>
      </c>
      <c r="B9" s="134" t="str">
        <f>CONCATENATE(C9,"-",D9,"-",E9,"-",F9)</f>
        <v>C-4103-1500-22</v>
      </c>
      <c r="C9" s="135" t="s">
        <v>20</v>
      </c>
      <c r="D9" s="136">
        <v>4103</v>
      </c>
      <c r="E9" s="136" t="s">
        <v>22</v>
      </c>
      <c r="F9" s="136">
        <v>22</v>
      </c>
      <c r="G9" s="136"/>
      <c r="H9" s="136"/>
      <c r="I9" s="137"/>
      <c r="J9" s="138"/>
      <c r="K9" s="138"/>
      <c r="L9" s="134" t="s">
        <v>28</v>
      </c>
      <c r="M9" s="139">
        <v>188272298572</v>
      </c>
      <c r="N9" s="139">
        <v>20197586680</v>
      </c>
      <c r="O9" s="140">
        <f t="shared" si="0"/>
        <v>0.10727858975108832</v>
      </c>
      <c r="P9" s="141">
        <v>14551082741</v>
      </c>
      <c r="Q9" s="140">
        <f t="shared" si="1"/>
        <v>7.7287433421520085E-2</v>
      </c>
      <c r="R9" s="141">
        <v>14540494081</v>
      </c>
      <c r="S9" s="140">
        <f t="shared" si="2"/>
        <v>7.7231192221511841E-2</v>
      </c>
    </row>
    <row r="10" spans="1:19" ht="48" customHeight="1">
      <c r="A10" s="133" t="e">
        <f>+CONCATENATE(#REF!,"=",J10)</f>
        <v>#REF!</v>
      </c>
      <c r="B10" s="134" t="str">
        <f>CONCATENATE(C10,"-",D10,"-",E10,"-",F10)</f>
        <v>C-4103-1500-26</v>
      </c>
      <c r="C10" s="135" t="s">
        <v>20</v>
      </c>
      <c r="D10" s="136" t="s">
        <v>25</v>
      </c>
      <c r="E10" s="136" t="s">
        <v>22</v>
      </c>
      <c r="F10" s="136">
        <v>26</v>
      </c>
      <c r="G10" s="136"/>
      <c r="H10" s="136"/>
      <c r="I10" s="137"/>
      <c r="J10" s="138"/>
      <c r="K10" s="138"/>
      <c r="L10" s="134" t="s">
        <v>36</v>
      </c>
      <c r="M10" s="139">
        <v>29090362137</v>
      </c>
      <c r="N10" s="139">
        <v>29090362137</v>
      </c>
      <c r="O10" s="140">
        <f t="shared" si="0"/>
        <v>1</v>
      </c>
      <c r="P10" s="139">
        <v>0</v>
      </c>
      <c r="Q10" s="140">
        <f t="shared" si="1"/>
        <v>0</v>
      </c>
      <c r="R10" s="139">
        <v>0</v>
      </c>
      <c r="S10" s="140">
        <f t="shared" si="2"/>
        <v>0</v>
      </c>
    </row>
    <row r="11" spans="1:19" ht="32.1" customHeight="1">
      <c r="A11" s="133" t="e">
        <f>+CONCATENATE(#REF!,"=",J11)</f>
        <v>#REF!</v>
      </c>
      <c r="B11" s="142"/>
      <c r="C11" s="143"/>
      <c r="D11" s="143"/>
      <c r="E11" s="143"/>
      <c r="F11" s="143"/>
      <c r="G11" s="143"/>
      <c r="H11" s="143"/>
      <c r="I11" s="143"/>
      <c r="J11" s="143"/>
      <c r="K11" s="143"/>
      <c r="L11" s="142" t="s">
        <v>29</v>
      </c>
      <c r="M11" s="144">
        <f>+SUM(M7:M10)</f>
        <v>262272298572</v>
      </c>
      <c r="N11" s="144">
        <f>+SUM(N7:N10)</f>
        <v>65578178981.260002</v>
      </c>
      <c r="O11" s="145">
        <f t="shared" si="0"/>
        <v>0.2500385261360617</v>
      </c>
      <c r="P11" s="144">
        <f>+SUM(P7:P10)</f>
        <v>25660929410</v>
      </c>
      <c r="Q11" s="145">
        <f t="shared" si="1"/>
        <v>9.7840791992584233E-2</v>
      </c>
      <c r="R11" s="144">
        <f>+SUM(R7:R10)</f>
        <v>25650340750</v>
      </c>
      <c r="S11" s="146">
        <f t="shared" si="2"/>
        <v>9.7800419219486762E-2</v>
      </c>
    </row>
    <row r="12" spans="1:19" s="155" customFormat="1" ht="13.5">
      <c r="A12" s="147"/>
      <c r="B12" s="147"/>
      <c r="C12" s="148"/>
      <c r="D12" s="148"/>
      <c r="E12" s="148"/>
      <c r="F12" s="148"/>
      <c r="G12" s="148"/>
      <c r="H12" s="149"/>
      <c r="I12" s="150"/>
      <c r="J12" s="150"/>
      <c r="K12" s="150"/>
      <c r="L12" s="150"/>
      <c r="M12" s="151"/>
      <c r="N12" s="151"/>
      <c r="O12" s="152"/>
      <c r="P12" s="153"/>
      <c r="Q12" s="152"/>
      <c r="R12" s="151"/>
      <c r="S12" s="154"/>
    </row>
    <row r="13" spans="1:19" s="114" customFormat="1" ht="13.5">
      <c r="A13" s="133"/>
      <c r="B13" s="133"/>
      <c r="C13" s="156"/>
      <c r="D13" s="156"/>
      <c r="E13" s="156"/>
      <c r="F13" s="156"/>
      <c r="G13" s="156"/>
      <c r="H13" s="156"/>
      <c r="I13" s="157"/>
      <c r="J13" s="157"/>
      <c r="K13" s="157"/>
      <c r="L13" s="157"/>
      <c r="M13" s="158">
        <v>10024318473341</v>
      </c>
      <c r="N13" s="158">
        <v>8534070596659.71</v>
      </c>
      <c r="O13" s="159">
        <f>+N13/M13</f>
        <v>0.8513367386875722</v>
      </c>
      <c r="P13" s="158"/>
      <c r="Q13" s="159"/>
      <c r="R13" s="158">
        <v>8227333707054.0596</v>
      </c>
      <c r="S13" s="160">
        <f>+R13/N13</f>
        <v>0.96405737612181119</v>
      </c>
    </row>
    <row r="14" spans="1:19" s="164" customFormat="1">
      <c r="A14" s="161"/>
      <c r="B14" s="161"/>
      <c r="C14" s="162"/>
      <c r="D14" s="162"/>
      <c r="E14" s="162"/>
      <c r="F14" s="162"/>
      <c r="G14" s="162"/>
      <c r="H14" s="162"/>
      <c r="I14" s="162"/>
      <c r="J14" s="162"/>
      <c r="K14" s="162"/>
      <c r="L14" s="163"/>
      <c r="M14" s="158">
        <f t="shared" ref="M14:O14" si="3">+M11-M13</f>
        <v>-9762046174769</v>
      </c>
      <c r="N14" s="158">
        <f t="shared" si="3"/>
        <v>-8468492417678.4502</v>
      </c>
      <c r="O14" s="158">
        <f t="shared" si="3"/>
        <v>-0.6012982125515105</v>
      </c>
      <c r="P14" s="158"/>
      <c r="Q14" s="158"/>
      <c r="R14" s="158">
        <f>+R11-R13</f>
        <v>-8201683366304.0596</v>
      </c>
      <c r="S14" s="158">
        <f t="shared" ref="S14" si="4">+S11-S13</f>
        <v>-0.8662569569023244</v>
      </c>
    </row>
    <row r="15" spans="1:19" s="114" customFormat="1" ht="13.5">
      <c r="A15" s="131"/>
      <c r="B15" s="132"/>
      <c r="C15" s="157"/>
      <c r="D15" s="157"/>
      <c r="E15" s="157"/>
      <c r="F15" s="157"/>
      <c r="G15" s="157"/>
      <c r="H15" s="157"/>
      <c r="I15" s="157"/>
      <c r="J15" s="157"/>
      <c r="K15" s="157"/>
      <c r="L15" s="165"/>
      <c r="M15" s="166"/>
      <c r="N15" s="166"/>
      <c r="O15" s="167"/>
      <c r="P15" s="166"/>
      <c r="Q15" s="167"/>
      <c r="R15" s="166"/>
      <c r="S15" s="168"/>
    </row>
    <row r="16" spans="1:19" s="155" customFormat="1" ht="18">
      <c r="A16" s="169"/>
      <c r="B16" s="170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3"/>
      <c r="N16" s="172"/>
      <c r="O16" s="174"/>
      <c r="P16" s="172"/>
      <c r="Q16" s="174"/>
      <c r="R16" s="172"/>
      <c r="S16" s="174"/>
    </row>
    <row r="17" spans="1:19" s="180" customFormat="1" ht="18">
      <c r="A17" s="175"/>
      <c r="B17" s="176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8"/>
      <c r="N17" s="178"/>
      <c r="O17" s="179"/>
      <c r="P17" s="178"/>
      <c r="Q17" s="179"/>
      <c r="R17" s="178"/>
      <c r="S17" s="179"/>
    </row>
    <row r="18" spans="1:19" ht="18">
      <c r="A18" s="108"/>
      <c r="B18" s="109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2"/>
      <c r="N18" s="182"/>
      <c r="O18" s="183"/>
      <c r="P18" s="182"/>
      <c r="Q18" s="183"/>
      <c r="R18" s="182"/>
      <c r="S18" s="183"/>
    </row>
    <row r="19" spans="1:19" ht="30">
      <c r="A19" s="184"/>
      <c r="B19" s="185"/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7"/>
      <c r="N19" s="187"/>
      <c r="O19" s="188"/>
      <c r="P19" s="188"/>
      <c r="Q19" s="188"/>
    </row>
  </sheetData>
  <sheetProtection selectLockedCells="1" selectUnlockedCells="1"/>
  <autoFilter ref="A6:S14" xr:uid="{00000000-0001-0000-0200-000000000000}"/>
  <mergeCells count="9">
    <mergeCell ref="M5:M6"/>
    <mergeCell ref="N5:O5"/>
    <mergeCell ref="P5:Q5"/>
    <mergeCell ref="R5:S5"/>
    <mergeCell ref="B5:B6"/>
    <mergeCell ref="C5:I5"/>
    <mergeCell ref="J5:J6"/>
    <mergeCell ref="K5:K6"/>
    <mergeCell ref="L5:L6"/>
  </mergeCells>
  <printOptions horizontalCentered="1"/>
  <pageMargins left="0.51181102362204722" right="0.51181102362204722" top="0.35433070866141736" bottom="0.35433070866141736" header="0.11811023622047245" footer="0.11811023622047245"/>
  <pageSetup scale="22" fitToHeight="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B61C4-DC7A-4B27-9BCB-403B0B8C2820}">
  <dimension ref="A1:K11"/>
  <sheetViews>
    <sheetView showGridLines="0" tabSelected="1" workbookViewId="0"/>
  </sheetViews>
  <sheetFormatPr defaultColWidth="10.76171875" defaultRowHeight="15"/>
  <cols>
    <col min="1" max="1" width="21.5234375" bestFit="1" customWidth="1"/>
    <col min="2" max="2" width="34.70703125" bestFit="1" customWidth="1"/>
    <col min="3" max="3" width="65.2421875" style="204" customWidth="1"/>
    <col min="4" max="4" width="94.03125" style="204" customWidth="1"/>
    <col min="5" max="5" width="21.5234375" bestFit="1" customWidth="1"/>
    <col min="6" max="6" width="22.328125" bestFit="1" customWidth="1"/>
    <col min="7" max="7" width="22.328125" customWidth="1"/>
    <col min="8" max="8" width="20.4453125" bestFit="1" customWidth="1"/>
    <col min="9" max="9" width="20.4453125" customWidth="1"/>
    <col min="10" max="10" width="21.25390625" bestFit="1" customWidth="1"/>
    <col min="11" max="11" width="20.4453125" customWidth="1"/>
  </cols>
  <sheetData>
    <row r="1" spans="1:11" ht="23.25">
      <c r="A1" s="198" t="s">
        <v>73</v>
      </c>
    </row>
    <row r="4" spans="1:11" s="197" customFormat="1">
      <c r="A4" s="205" t="s">
        <v>2</v>
      </c>
      <c r="B4" s="199" t="s">
        <v>53</v>
      </c>
      <c r="C4" s="199" t="s">
        <v>52</v>
      </c>
      <c r="D4" s="200" t="s">
        <v>42</v>
      </c>
      <c r="E4" s="201" t="s">
        <v>45</v>
      </c>
      <c r="F4" s="201" t="s">
        <v>46</v>
      </c>
      <c r="G4" s="202" t="s">
        <v>49</v>
      </c>
      <c r="H4" s="201" t="s">
        <v>47</v>
      </c>
      <c r="I4" s="202" t="s">
        <v>50</v>
      </c>
      <c r="J4" s="201" t="s">
        <v>48</v>
      </c>
      <c r="K4" s="202" t="s">
        <v>51</v>
      </c>
    </row>
    <row r="5" spans="1:11" s="197" customFormat="1" ht="27.75">
      <c r="A5" s="206" t="s">
        <v>56</v>
      </c>
      <c r="B5" s="206" t="s">
        <v>66</v>
      </c>
      <c r="C5" s="207" t="s">
        <v>67</v>
      </c>
      <c r="D5" s="213" t="s">
        <v>57</v>
      </c>
      <c r="E5" s="208">
        <v>64886072564</v>
      </c>
      <c r="F5" s="208">
        <v>50909470226</v>
      </c>
      <c r="G5" s="203">
        <f t="shared" ref="G5:G11" si="0">+F5/$E5</f>
        <v>0.78459780680647206</v>
      </c>
      <c r="H5" s="208">
        <v>11281567</v>
      </c>
      <c r="I5" s="203">
        <f t="shared" ref="I5:I11" si="1">+H5/$E5</f>
        <v>1.73867311646463E-4</v>
      </c>
      <c r="J5" s="208">
        <v>5826667</v>
      </c>
      <c r="K5" s="203">
        <f t="shared" ref="K5:K11" si="2">+J5/$E5</f>
        <v>8.9798423140079883E-5</v>
      </c>
    </row>
    <row r="6" spans="1:11" s="197" customFormat="1" ht="41.25">
      <c r="A6" s="206" t="s">
        <v>58</v>
      </c>
      <c r="B6" s="206" t="s">
        <v>68</v>
      </c>
      <c r="C6" s="207" t="s">
        <v>28</v>
      </c>
      <c r="D6" s="213" t="s">
        <v>59</v>
      </c>
      <c r="E6" s="208">
        <v>179747932970</v>
      </c>
      <c r="F6" s="208">
        <v>3202133241</v>
      </c>
      <c r="G6" s="203">
        <f t="shared" si="0"/>
        <v>1.7814576157237021E-2</v>
      </c>
      <c r="H6" s="208">
        <v>9417167</v>
      </c>
      <c r="I6" s="203">
        <f t="shared" si="1"/>
        <v>5.2390961300076418E-5</v>
      </c>
      <c r="J6" s="208">
        <v>1928187</v>
      </c>
      <c r="K6" s="203">
        <f t="shared" si="2"/>
        <v>1.0727172035529417E-5</v>
      </c>
    </row>
    <row r="7" spans="1:11" s="197" customFormat="1" ht="27.75">
      <c r="A7" s="206" t="s">
        <v>43</v>
      </c>
      <c r="B7" s="206" t="s">
        <v>54</v>
      </c>
      <c r="C7" s="207" t="s">
        <v>55</v>
      </c>
      <c r="D7" s="213" t="s">
        <v>44</v>
      </c>
      <c r="E7" s="208">
        <v>16000000000</v>
      </c>
      <c r="F7" s="208">
        <v>1306363334</v>
      </c>
      <c r="G7" s="203">
        <f t="shared" si="0"/>
        <v>8.1647708375000003E-2</v>
      </c>
      <c r="H7" s="208">
        <v>14473334</v>
      </c>
      <c r="I7" s="203">
        <f t="shared" si="1"/>
        <v>9.0458337499999995E-4</v>
      </c>
      <c r="J7" s="208">
        <v>773334</v>
      </c>
      <c r="K7" s="203">
        <f t="shared" si="2"/>
        <v>4.8333374999999999E-5</v>
      </c>
    </row>
    <row r="8" spans="1:11" s="197" customFormat="1" ht="27.75">
      <c r="A8" s="206" t="s">
        <v>60</v>
      </c>
      <c r="B8" s="206" t="s">
        <v>69</v>
      </c>
      <c r="C8" s="207" t="s">
        <v>70</v>
      </c>
      <c r="D8" s="213" t="s">
        <v>59</v>
      </c>
      <c r="E8" s="208">
        <v>12000000000</v>
      </c>
      <c r="F8" s="208">
        <v>8339789127</v>
      </c>
      <c r="G8" s="203">
        <f t="shared" si="0"/>
        <v>0.69498242725000003</v>
      </c>
      <c r="H8" s="208">
        <v>0</v>
      </c>
      <c r="I8" s="203">
        <f t="shared" si="1"/>
        <v>0</v>
      </c>
      <c r="J8" s="208">
        <v>0</v>
      </c>
      <c r="K8" s="203">
        <f t="shared" si="2"/>
        <v>0</v>
      </c>
    </row>
    <row r="9" spans="1:11" s="197" customFormat="1" ht="27.75">
      <c r="A9" s="206" t="s">
        <v>61</v>
      </c>
      <c r="B9" s="206" t="s">
        <v>69</v>
      </c>
      <c r="C9" s="207" t="s">
        <v>70</v>
      </c>
      <c r="D9" s="213" t="s">
        <v>62</v>
      </c>
      <c r="E9" s="208">
        <v>28000000000</v>
      </c>
      <c r="F9" s="208">
        <v>13520984043</v>
      </c>
      <c r="G9" s="203">
        <f t="shared" si="0"/>
        <v>0.48289228725</v>
      </c>
      <c r="H9" s="208">
        <v>0</v>
      </c>
      <c r="I9" s="203">
        <f t="shared" si="1"/>
        <v>0</v>
      </c>
      <c r="J9" s="208">
        <v>0</v>
      </c>
      <c r="K9" s="203">
        <f t="shared" si="2"/>
        <v>0</v>
      </c>
    </row>
    <row r="10" spans="1:11" s="197" customFormat="1" ht="27.75">
      <c r="A10" s="206" t="s">
        <v>63</v>
      </c>
      <c r="B10" s="206" t="s">
        <v>71</v>
      </c>
      <c r="C10" s="207" t="s">
        <v>72</v>
      </c>
      <c r="D10" s="213" t="s">
        <v>64</v>
      </c>
      <c r="E10" s="208">
        <v>500000000</v>
      </c>
      <c r="F10" s="208">
        <v>0</v>
      </c>
      <c r="G10" s="203">
        <f t="shared" si="0"/>
        <v>0</v>
      </c>
      <c r="H10" s="208">
        <v>0</v>
      </c>
      <c r="I10" s="203">
        <f t="shared" si="1"/>
        <v>0</v>
      </c>
      <c r="J10" s="208">
        <v>0</v>
      </c>
      <c r="K10" s="203">
        <f t="shared" si="2"/>
        <v>0</v>
      </c>
    </row>
    <row r="11" spans="1:11" s="197" customFormat="1">
      <c r="A11" s="209" t="s">
        <v>65</v>
      </c>
      <c r="B11" s="209"/>
      <c r="C11" s="210"/>
      <c r="D11" s="210"/>
      <c r="E11" s="211">
        <f>+SUM(E5:E10)</f>
        <v>301134005534</v>
      </c>
      <c r="F11" s="211">
        <f>+SUM(F5:F10)</f>
        <v>77278739971</v>
      </c>
      <c r="G11" s="212">
        <f t="shared" si="0"/>
        <v>0.25662574983506714</v>
      </c>
      <c r="H11" s="211">
        <f>+SUM(H5:H10)</f>
        <v>35172068</v>
      </c>
      <c r="I11" s="212">
        <f t="shared" si="1"/>
        <v>1.1679872533037071E-4</v>
      </c>
      <c r="J11" s="211">
        <f>+SUM(J5:J10)</f>
        <v>8528188</v>
      </c>
      <c r="K11" s="212">
        <f t="shared" si="2"/>
        <v>2.8320242295043997E-5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VIG_21</vt:lpstr>
      <vt:lpstr>VIG_22</vt:lpstr>
      <vt:lpstr>VIG_23</vt:lpstr>
      <vt:lpstr>VIG_24</vt:lpstr>
      <vt:lpstr>VIG_21!Área_de_impresión</vt:lpstr>
      <vt:lpstr>VIG_22!Área_de_impresión</vt:lpstr>
      <vt:lpstr>VIG_23!Área_de_impresión</vt:lpstr>
      <vt:lpstr>VIG_21!Títulos_a_imprimir</vt:lpstr>
      <vt:lpstr>VIG_22!Títulos_a_imprimir</vt:lpstr>
      <vt:lpstr>VIG_23!Títulos_a_imprimir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Emilio Imedio Villalobos</dc:creator>
  <cp:lastModifiedBy>Yesica Yuliet Salcedo Agudelo</cp:lastModifiedBy>
  <dcterms:created xsi:type="dcterms:W3CDTF">2024-03-15T14:07:54Z</dcterms:created>
  <dcterms:modified xsi:type="dcterms:W3CDTF">2024-03-20T19:44:57Z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dNivel">
    <vt:lpwstr>NIVEL-1</vt:lpwstr>
  </property>
  <property fmtid="{D5CDD505-2E9C-101B-9397-08002B2CF9AE}" pid="3" name="IdTipoDoc">
    <vt:lpwstr>TIPODOC-1</vt:lpwstr>
  </property>
  <property fmtid="{D5CDD505-2E9C-101B-9397-08002B2CF9AE}" pid="4" name="IdDocTMS">
    <vt:lpwstr>DOCTMS-1</vt:lpwstr>
  </property>
  <property fmtid="{D5CDD505-2E9C-101B-9397-08002B2CF9AE}" pid="5" name="PublicarPDF">
    <vt:lpwstr>1</vt:lpwstr>
  </property>
</Properties>
</file>