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\OneDrive\Escritorio\PROPOSICIÓN No. 053\Respuestas Minjusticia\"/>
    </mc:Choice>
  </mc:AlternateContent>
  <bookViews>
    <workbookView xWindow="0" yWindow="0" windowWidth="28800" windowHeight="12315"/>
  </bookViews>
  <sheets>
    <sheet name="Punto 2" sheetId="2" r:id="rId1"/>
    <sheet name="Punto 4" sheetId="1" state="hidden" r:id="rId2"/>
    <sheet name="Punto 8" sheetId="3" state="hidden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2" l="1"/>
  <c r="F7" i="2"/>
  <c r="F26" i="2"/>
  <c r="F17" i="2"/>
  <c r="F14" i="2"/>
  <c r="F8" i="2"/>
  <c r="F30" i="2"/>
  <c r="M44" i="1"/>
  <c r="M7" i="1"/>
  <c r="M8" i="1"/>
  <c r="M9" i="1"/>
  <c r="M10" i="1"/>
  <c r="M11" i="1"/>
  <c r="M12" i="1"/>
  <c r="M13" i="1"/>
  <c r="M14" i="1"/>
  <c r="M15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6" i="1"/>
  <c r="K44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6" i="1"/>
  <c r="G44" i="1"/>
  <c r="H44" i="1"/>
  <c r="I44" i="1"/>
  <c r="J44" i="1"/>
  <c r="L44" i="1"/>
  <c r="F44" i="1"/>
</calcChain>
</file>

<file path=xl/sharedStrings.xml><?xml version="1.0" encoding="utf-8"?>
<sst xmlns="http://schemas.openxmlformats.org/spreadsheetml/2006/main" count="333" uniqueCount="91">
  <si>
    <t>RUBRO</t>
  </si>
  <si>
    <t>REC</t>
  </si>
  <si>
    <t>SIT</t>
  </si>
  <si>
    <t>DESCRIPCION</t>
  </si>
  <si>
    <t>APR. INICIAL</t>
  </si>
  <si>
    <t>APR. VIGENTE</t>
  </si>
  <si>
    <t>CDP</t>
  </si>
  <si>
    <t>APR. DISPONIBLE</t>
  </si>
  <si>
    <t>COMPROMISO</t>
  </si>
  <si>
    <t>OBLIGACION</t>
  </si>
  <si>
    <t>A-01-01-01</t>
  </si>
  <si>
    <t>10</t>
  </si>
  <si>
    <t>CSF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</si>
  <si>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</si>
  <si>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</si>
  <si>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</si>
  <si>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</si>
  <si>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</si>
  <si>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A-01-02-04</t>
  </si>
  <si>
    <t>OTROS GASTOS DE PERSONAL - DISTRIBUCIÓN PREVIO CONCEPTO DGPPN</t>
  </si>
  <si>
    <t>16</t>
  </si>
  <si>
    <t>A-02</t>
  </si>
  <si>
    <t>ADQUISICIÓN DE BIENES  Y SERVICIOS</t>
  </si>
  <si>
    <t>A-03-02-02</t>
  </si>
  <si>
    <t>A ORGANIZACIONES INTERNACIONALES</t>
  </si>
  <si>
    <t>A-03-03-01-028</t>
  </si>
  <si>
    <t>FONDO PARA LA LUCHA CONTRA LAS DROGAS</t>
  </si>
  <si>
    <t>A-03-03-01-063</t>
  </si>
  <si>
    <t>11</t>
  </si>
  <si>
    <t>FONDO PARA LA REHABILITACIÓN, INVERSIÓN SOCIAL Y LUCHA CONTRA EL CRIMEN ORGANIZADO</t>
  </si>
  <si>
    <t>A-03-03-01-999</t>
  </si>
  <si>
    <t>OTRAS TRANSFERENCIAS - DISTRIBUCIÓN PREVIO CONCEPTO DGPPN</t>
  </si>
  <si>
    <t>SSF</t>
  </si>
  <si>
    <t>A-03-04-01-012</t>
  </si>
  <si>
    <t>ATENCIÓN INTEGRAL A LA POBLACIÓN DESPLAZADA EN CUMPLIMIENTO DE LA SENTENCIA T-025 DE 2004 (NO DE PENSIONES)</t>
  </si>
  <si>
    <t>A-03-04-02-012</t>
  </si>
  <si>
    <t>INCAPACIDADES Y LICENCIAS DE MATERNIDAD Y PATERNIDAD (NO DE PENSIONES)</t>
  </si>
  <si>
    <t>A-03-10</t>
  </si>
  <si>
    <t>SENTENCIAS Y CONCILIACIONES</t>
  </si>
  <si>
    <t>A-08-01</t>
  </si>
  <si>
    <t>IMPUESTOS</t>
  </si>
  <si>
    <t>A-08-03</t>
  </si>
  <si>
    <t>TASAS Y DERECHOS ADMINISTRATIVOS</t>
  </si>
  <si>
    <t>A-08-04-01</t>
  </si>
  <si>
    <t>CUOTA DE FISCALIZACIÓN Y AUDITAJE</t>
  </si>
  <si>
    <t>C-1201-0800-2-20110C1</t>
  </si>
  <si>
    <t>2. SEGURIDAD HUMANA Y JUSTICIA SOCIAL / C. RENOVACIÓN DE LA ARQUITECTURA INSTITUCIONAL DEL SISTEMA DE JUSTICIA - ACCESO EFECTIVO A LA JUSTICIA</t>
  </si>
  <si>
    <t>C-1202-0800-14-20111D1</t>
  </si>
  <si>
    <t>14</t>
  </si>
  <si>
    <t>15</t>
  </si>
  <si>
    <t>2. SEGURIDAD HUMANA Y JUSTICIA SOCIAL / D. CAPACIDADES Y LA OFERTA DEL SISTEMA DE JUSTICIA - ACCESO EFECTIVO A LA JUSTICIA</t>
  </si>
  <si>
    <t>C-1202-0800-15-20110B1</t>
  </si>
  <si>
    <t>2. SEGURIDAD HUMANA Y JUSTICIA SOCIAL / B. JURISDICCIÓN ESPECIAL INDÍGENA, JUSTICIAS PROPIAS Y COMUNITARIA, Y DESARROLLO DE JUSTICIA AMBIENTAL - ACCESO EFECTIVO A LA JUSTICIA</t>
  </si>
  <si>
    <t>C-1202-0800-16-20110C1</t>
  </si>
  <si>
    <t>C-1202-0800-17-20111A1</t>
  </si>
  <si>
    <t>2. SEGURIDAD HUMANA Y JUSTICIA SOCIAL / A. POLÍTICA DE ESTADO DE TRANSFORMACIÓN DIGITAL DE LA JUSTICIA DE MEDIANO Y LARGO PLAZO - ACCESO EFECTIVO A LA JUSTICIA</t>
  </si>
  <si>
    <t>C-1202-0800-18-20110A1</t>
  </si>
  <si>
    <t>2. SEGURIDAD HUMANA Y JUSTICIA SOCIAL / A. PRESTACIÓN EFECTIVA DE JUSTICIA CON ENFOQUE DIFERENCIAL Y MÉTODOS DE RESOLUCIÓN DE CONFLICTOS - ACCESO EFECTIVO A LA JUSTICIA</t>
  </si>
  <si>
    <t>C-1203-0800-4-20110A2</t>
  </si>
  <si>
    <t>C-1204-0800-5-20113B1</t>
  </si>
  <si>
    <t>2. SEGURIDAD HUMANA Y JUSTICIA SOCIAL / B. OFERTA INSTITUCIONAL Y DE LOS MECANISMOS DE JUSTICIA TRANSICIONAL - ACCESO EFECTIVO A LA JUSTICIA</t>
  </si>
  <si>
    <t>C-1207-0800-9-20112B1</t>
  </si>
  <si>
    <t>2. SEGURIDAD HUMANA Y JUSTICIA SOCIAL / B. JUSTICIA RESTAURATIVA PARA LA RECOMPOSICIÓN DE LOS LAZOS SOCIALES - ACCESO EFECTIVO A LA JUSTICIA</t>
  </si>
  <si>
    <t>C-1207-0800-9-20112D1</t>
  </si>
  <si>
    <t>2. SEGURIDAD HUMANA Y JUSTICIA SOCIAL / D. ROBUSTECIMIENTO DE LA ALTERNATIVIDAD PENAL, TRATAMIENTO DIFERENCIADO Y PREVENCIÓN DEL DELITO - ACCESO EFECTIVO A LA JUSTICIA</t>
  </si>
  <si>
    <t>C-1207-0800-9-20112E1</t>
  </si>
  <si>
    <t>2. SEGURIDAD HUMANA Y JUSTICIA SOCIAL / E. DE UN ENFOQUE REACTIVO DE LA POLÍTICA CRIMINAL Y PENITENCIARIA A UNO SUSTENTADO EN EVIDENCIA EMPÍRICA - ACCESO EFECTIVO A LA JUSTICIA</t>
  </si>
  <si>
    <t>C-1207-0800-10-20112A1</t>
  </si>
  <si>
    <t>2. SEGURIDAD HUMANA Y JUSTICIA SOCIAL / A. TRATAMIENTO PENITENCIARIO, RESOCIALIZACIÓN Y NO REINCIDENCIA PARA UN PROYECTO DE VIDA DIGNO - ACCESO EFECTIVO A LA JUSTICIA</t>
  </si>
  <si>
    <t>C-1207-0800-10-20112C1</t>
  </si>
  <si>
    <t>2. SEGURIDAD HUMANA Y JUSTICIA SOCIAL / C. ATENCIÓN A LA POBLACIÓN CONDENADA, SINDICADA Y POSPENADA EN LOS TERRITORIOS - ACCESO EFECTIVO A LA JUSTICIA</t>
  </si>
  <si>
    <t>C-1207-0800-10-20112E1</t>
  </si>
  <si>
    <t>C-1299-0800-7-20110D1</t>
  </si>
  <si>
    <t>2. SEGURIDAD HUMANA Y JUSTICIA SOCIAL / D. TRANSFORMACIÓN DE LA EVIDENCIA PARA EL DISEÑO DE LAS POLÍTICAS DE JUSTICIA - FORTALECIMIENTO DE LA GOBERNANZA E INSTITUCIONALIDAD</t>
  </si>
  <si>
    <t>C-1299-0800-8-20110C2</t>
  </si>
  <si>
    <t>2. SEGURIDAD HUMANA Y JUSTICIA SOCIAL / C. RENOVACIÓN DE LA ARQUITECTURA INSTITUCIONAL DEL SISTEMA DE JUSTICIA - FORTALECIMIENTO DE LA GOBERNANZA E INSTITUCIONALIDAD</t>
  </si>
  <si>
    <t>C-1299-0800-9-20110C2</t>
  </si>
  <si>
    <t>MINISTERIO DE JUSTICIA Y DEL DERECHO</t>
  </si>
  <si>
    <t>EJECUCIÓN PRESUPUESTAL A 31 DE MARZO DE 2024</t>
  </si>
  <si>
    <t>TOTALES</t>
  </si>
  <si>
    <t>% COMPROMISO</t>
  </si>
  <si>
    <t>% OBLIGACIÓN</t>
  </si>
  <si>
    <t>APROPIACIÓN VIGENCIA 2024</t>
  </si>
  <si>
    <t>FUNCIONAMIENTO</t>
  </si>
  <si>
    <t>INVERSIÓN</t>
  </si>
  <si>
    <t>GASTOS DE PERSONAL</t>
  </si>
  <si>
    <t>ADQUSICIÓN DE BIENES Y SERVICIOS</t>
  </si>
  <si>
    <t>TRANSFERENCIAS CORRIENTES</t>
  </si>
  <si>
    <t>GASTOS POR TRIBUTOS, MULTAS, SANCIONES E INTERESES DE MORA</t>
  </si>
  <si>
    <t>DESAGREGACIÓN PRESUPUESTO 2024</t>
  </si>
  <si>
    <t>TOTAL PRESUPUESTO FUNCIONAMIENTO E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</si>
</sst>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164" fontId="5" fillId="0" borderId="1" xfId="1" applyNumberFormat="1" applyFont="1" applyBorder="1" applyAlignment="1">
      <alignment horizontal="right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164" fontId="4" fillId="2" borderId="1" xfId="1" applyNumberFormat="1" applyFont="1" applyFill="1" applyBorder="1" applyAlignment="1">
      <alignment horizontal="right" vertical="center" wrapText="1" readingOrder="1"/>
    </xf>
    <xf numFmtId="10" fontId="5" fillId="0" borderId="1" xfId="2" applyNumberFormat="1" applyFont="1" applyBorder="1" applyAlignment="1">
      <alignment horizontal="center" vertical="center" wrapText="1" readingOrder="1"/>
    </xf>
    <xf numFmtId="10" fontId="4" fillId="2" borderId="1" xfId="2" applyNumberFormat="1" applyFont="1" applyFill="1" applyBorder="1" applyAlignment="1">
      <alignment horizontal="center" vertical="center" wrapText="1" readingOrder="1"/>
    </xf>
    <xf numFmtId="10" fontId="3" fillId="0" borderId="1" xfId="2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 readingOrder="1"/>
    </xf>
    <xf numFmtId="164" fontId="4" fillId="4" borderId="1" xfId="0" applyNumberFormat="1" applyFont="1" applyFill="1" applyBorder="1" applyAlignment="1">
      <alignment horizontal="center" vertical="center" wrapText="1" readingOrder="1"/>
    </xf>
    <xf numFmtId="164" fontId="4" fillId="4" borderId="1" xfId="1" applyNumberFormat="1" applyFont="1" applyFill="1" applyBorder="1" applyAlignment="1">
      <alignment horizontal="right" vertical="center" wrapText="1" readingOrder="1"/>
    </xf>
    <xf numFmtId="164" fontId="4" fillId="3" borderId="1" xfId="1" applyNumberFormat="1" applyFont="1" applyFill="1" applyBorder="1" applyAlignment="1">
      <alignment horizontal="right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4" borderId="5" xfId="0" applyFont="1" applyFill="1" applyBorder="1" applyAlignment="1">
      <alignment horizontal="center" vertical="center" wrapText="1" readingOrder="1"/>
    </xf>
    <xf numFmtId="0" fontId="4" fillId="4" borderId="6" xfId="0" applyFont="1" applyFill="1" applyBorder="1" applyAlignment="1">
      <alignment horizontal="center" vertical="center" wrapText="1" readingOrder="1"/>
    </xf>
    <xf numFmtId="0" fontId="4" fillId="4" borderId="2" xfId="0" applyFont="1" applyFill="1" applyBorder="1" applyAlignment="1">
      <alignment horizontal="center" vertical="center" wrapText="1" readingOrder="1"/>
    </xf>
    <xf numFmtId="0" fontId="6" fillId="3" borderId="0" xfId="0" applyFont="1" applyFill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 readingOrder="1"/>
    </xf>
    <xf numFmtId="0" fontId="4" fillId="4" borderId="6" xfId="0" applyFont="1" applyFill="1" applyBorder="1" applyAlignment="1">
      <alignment horizontal="left" vertical="center" wrapText="1" readingOrder="1"/>
    </xf>
    <xf numFmtId="0" fontId="4" fillId="4" borderId="2" xfId="0" applyFont="1" applyFill="1" applyBorder="1" applyAlignment="1">
      <alignment horizontal="left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2" borderId="4" xfId="0" applyFont="1" applyFill="1" applyBorder="1" applyAlignment="1">
      <alignment horizontal="center" vertical="center" wrapText="1" readingOrder="1"/>
    </xf>
    <xf numFmtId="0" fontId="6" fillId="2" borderId="0" xfId="0" applyFont="1" applyFill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51"/>
  <sheetViews>
    <sheetView showGridLines="0" tabSelected="1" workbookViewId="0">
      <pane ySplit="6" topLeftCell="A7" activePane="bottomLeft" state="frozen"/>
      <selection pane="bottomLeft" activeCell="E55" sqref="E55"/>
    </sheetView>
  </sheetViews>
  <sheetFormatPr baseColWidth="10" defaultRowHeight="12.75"/>
  <cols>
    <col min="1" max="1" width="11.42578125" style="1"/>
    <col min="2" max="2" width="22.140625" style="1" bestFit="1" customWidth="1"/>
    <col min="3" max="4" width="4.7109375" style="1" bestFit="1" customWidth="1"/>
    <col min="5" max="5" width="73.140625" style="1" customWidth="1"/>
    <col min="6" max="6" width="19" style="1" customWidth="1"/>
    <col min="7" max="16384" width="11.42578125" style="1"/>
  </cols>
  <sheetData>
    <row r="3" spans="2:6" ht="31.5" customHeight="1">
      <c r="B3" s="20" t="s">
        <v>77</v>
      </c>
      <c r="C3" s="20"/>
      <c r="D3" s="20"/>
      <c r="E3" s="20"/>
      <c r="F3" s="20"/>
    </row>
    <row r="4" spans="2:6" ht="31.5" customHeight="1">
      <c r="B4" s="20" t="s">
        <v>89</v>
      </c>
      <c r="C4" s="20"/>
      <c r="D4" s="20"/>
      <c r="E4" s="20"/>
      <c r="F4" s="20"/>
    </row>
    <row r="6" spans="2:6" ht="25.5">
      <c r="B6" s="11" t="s">
        <v>0</v>
      </c>
      <c r="C6" s="11" t="s">
        <v>1</v>
      </c>
      <c r="D6" s="11" t="s">
        <v>2</v>
      </c>
      <c r="E6" s="11" t="s">
        <v>3</v>
      </c>
      <c r="F6" s="11" t="s">
        <v>82</v>
      </c>
    </row>
    <row r="7" spans="2:6" ht="25.5" customHeight="1">
      <c r="B7" s="17" t="s">
        <v>83</v>
      </c>
      <c r="C7" s="18"/>
      <c r="D7" s="18"/>
      <c r="E7" s="19"/>
      <c r="F7" s="12">
        <f>+F8+F14+F17+F26</f>
        <v>148445969000</v>
      </c>
    </row>
    <row r="8" spans="2:6">
      <c r="B8" s="21" t="s">
        <v>85</v>
      </c>
      <c r="C8" s="22"/>
      <c r="D8" s="22"/>
      <c r="E8" s="23"/>
      <c r="F8" s="12">
        <f>SUM(F9:F13)</f>
        <v>46563600000</v>
      </c>
    </row>
    <row r="9" spans="2:6">
      <c r="B9" s="2" t="s">
        <v>10</v>
      </c>
      <c r="C9" s="3" t="s">
        <v>11</v>
      </c>
      <c r="D9" s="3" t="s">
        <v>12</v>
      </c>
      <c r="E9" s="4" t="s">
        <v>13</v>
      </c>
      <c r="F9" s="5">
        <v>29207200000</v>
      </c>
    </row>
    <row r="10" spans="2:6">
      <c r="B10" s="2" t="s">
        <v>14</v>
      </c>
      <c r="C10" s="3" t="s">
        <v>11</v>
      </c>
      <c r="D10" s="3" t="s">
        <v>12</v>
      </c>
      <c r="E10" s="4" t="s">
        <v>15</v>
      </c>
      <c r="F10" s="5">
        <v>10441700000</v>
      </c>
    </row>
    <row r="11" spans="2:6">
      <c r="B11" s="2" t="s">
        <v>16</v>
      </c>
      <c r="C11" s="3" t="s">
        <v>11</v>
      </c>
      <c r="D11" s="3" t="s">
        <v>12</v>
      </c>
      <c r="E11" s="4" t="s">
        <v>17</v>
      </c>
      <c r="F11" s="5">
        <v>3888500000</v>
      </c>
    </row>
    <row r="12" spans="2:6">
      <c r="B12" s="2" t="s">
        <v>18</v>
      </c>
      <c r="C12" s="3" t="s">
        <v>11</v>
      </c>
      <c r="D12" s="3" t="s">
        <v>12</v>
      </c>
      <c r="E12" s="4" t="s">
        <v>19</v>
      </c>
      <c r="F12" s="5">
        <v>2432100000</v>
      </c>
    </row>
    <row r="13" spans="2:6">
      <c r="B13" s="2" t="s">
        <v>18</v>
      </c>
      <c r="C13" s="3" t="s">
        <v>20</v>
      </c>
      <c r="D13" s="3" t="s">
        <v>12</v>
      </c>
      <c r="E13" s="4" t="s">
        <v>19</v>
      </c>
      <c r="F13" s="5">
        <v>594100000</v>
      </c>
    </row>
    <row r="14" spans="2:6">
      <c r="B14" s="21" t="s">
        <v>86</v>
      </c>
      <c r="C14" s="22"/>
      <c r="D14" s="22"/>
      <c r="E14" s="23"/>
      <c r="F14" s="12">
        <f>SUM(F15:F16)</f>
        <v>22774100000</v>
      </c>
    </row>
    <row r="15" spans="2:6">
      <c r="B15" s="2" t="s">
        <v>21</v>
      </c>
      <c r="C15" s="3" t="s">
        <v>11</v>
      </c>
      <c r="D15" s="3" t="s">
        <v>12</v>
      </c>
      <c r="E15" s="4" t="s">
        <v>22</v>
      </c>
      <c r="F15" s="5">
        <v>20620000000</v>
      </c>
    </row>
    <row r="16" spans="2:6">
      <c r="B16" s="2" t="s">
        <v>21</v>
      </c>
      <c r="C16" s="3" t="s">
        <v>20</v>
      </c>
      <c r="D16" s="3" t="s">
        <v>12</v>
      </c>
      <c r="E16" s="4" t="s">
        <v>22</v>
      </c>
      <c r="F16" s="5">
        <v>2154100000</v>
      </c>
    </row>
    <row r="17" spans="2:6">
      <c r="B17" s="21" t="s">
        <v>87</v>
      </c>
      <c r="C17" s="22"/>
      <c r="D17" s="22"/>
      <c r="E17" s="23"/>
      <c r="F17" s="12">
        <f>SUM(F18:F25)</f>
        <v>78538700000</v>
      </c>
    </row>
    <row r="18" spans="2:6">
      <c r="B18" s="2" t="s">
        <v>23</v>
      </c>
      <c r="C18" s="3" t="s">
        <v>11</v>
      </c>
      <c r="D18" s="3" t="s">
        <v>12</v>
      </c>
      <c r="E18" s="4" t="s">
        <v>24</v>
      </c>
      <c r="F18" s="5">
        <v>342000000</v>
      </c>
    </row>
    <row r="19" spans="2:6">
      <c r="B19" s="2" t="s">
        <v>25</v>
      </c>
      <c r="C19" s="3" t="s">
        <v>11</v>
      </c>
      <c r="D19" s="3" t="s">
        <v>12</v>
      </c>
      <c r="E19" s="4" t="s">
        <v>26</v>
      </c>
      <c r="F19" s="5">
        <v>11991400000</v>
      </c>
    </row>
    <row r="20" spans="2:6" ht="25.5">
      <c r="B20" s="2" t="s">
        <v>27</v>
      </c>
      <c r="C20" s="3" t="s">
        <v>28</v>
      </c>
      <c r="D20" s="3" t="s">
        <v>12</v>
      </c>
      <c r="E20" s="4" t="s">
        <v>29</v>
      </c>
      <c r="F20" s="5">
        <v>42273500000</v>
      </c>
    </row>
    <row r="21" spans="2:6">
      <c r="B21" s="2" t="s">
        <v>30</v>
      </c>
      <c r="C21" s="3" t="s">
        <v>11</v>
      </c>
      <c r="D21" s="3" t="s">
        <v>12</v>
      </c>
      <c r="E21" s="4" t="s">
        <v>31</v>
      </c>
      <c r="F21" s="5">
        <v>11960100000</v>
      </c>
    </row>
    <row r="22" spans="2:6">
      <c r="B22" s="2" t="s">
        <v>30</v>
      </c>
      <c r="C22" s="3" t="s">
        <v>28</v>
      </c>
      <c r="D22" s="3" t="s">
        <v>32</v>
      </c>
      <c r="E22" s="4" t="s">
        <v>31</v>
      </c>
      <c r="F22" s="5">
        <v>198900000</v>
      </c>
    </row>
    <row r="23" spans="2:6" ht="25.5">
      <c r="B23" s="2" t="s">
        <v>33</v>
      </c>
      <c r="C23" s="3" t="s">
        <v>11</v>
      </c>
      <c r="D23" s="3" t="s">
        <v>12</v>
      </c>
      <c r="E23" s="4" t="s">
        <v>34</v>
      </c>
      <c r="F23" s="5">
        <v>7392500000</v>
      </c>
    </row>
    <row r="24" spans="2:6" ht="25.5">
      <c r="B24" s="2" t="s">
        <v>35</v>
      </c>
      <c r="C24" s="3" t="s">
        <v>11</v>
      </c>
      <c r="D24" s="3" t="s">
        <v>12</v>
      </c>
      <c r="E24" s="4" t="s">
        <v>36</v>
      </c>
      <c r="F24" s="5">
        <v>169300000</v>
      </c>
    </row>
    <row r="25" spans="2:6">
      <c r="B25" s="2" t="s">
        <v>37</v>
      </c>
      <c r="C25" s="3" t="s">
        <v>11</v>
      </c>
      <c r="D25" s="3" t="s">
        <v>12</v>
      </c>
      <c r="E25" s="4" t="s">
        <v>38</v>
      </c>
      <c r="F25" s="5">
        <v>4211000000</v>
      </c>
    </row>
    <row r="26" spans="2:6" ht="12.75" customHeight="1">
      <c r="B26" s="21" t="s">
        <v>88</v>
      </c>
      <c r="C26" s="22"/>
      <c r="D26" s="22"/>
      <c r="E26" s="23"/>
      <c r="F26" s="12">
        <f>SUM(F27:F29)</f>
        <v>569569000</v>
      </c>
    </row>
    <row r="27" spans="2:6">
      <c r="B27" s="2" t="s">
        <v>39</v>
      </c>
      <c r="C27" s="3" t="s">
        <v>11</v>
      </c>
      <c r="D27" s="3" t="s">
        <v>12</v>
      </c>
      <c r="E27" s="4" t="s">
        <v>40</v>
      </c>
      <c r="F27" s="5">
        <v>126031000</v>
      </c>
    </row>
    <row r="28" spans="2:6">
      <c r="B28" s="2" t="s">
        <v>41</v>
      </c>
      <c r="C28" s="3" t="s">
        <v>11</v>
      </c>
      <c r="D28" s="3" t="s">
        <v>12</v>
      </c>
      <c r="E28" s="4" t="s">
        <v>42</v>
      </c>
      <c r="F28" s="5">
        <v>11102000</v>
      </c>
    </row>
    <row r="29" spans="2:6">
      <c r="B29" s="2" t="s">
        <v>43</v>
      </c>
      <c r="C29" s="3" t="s">
        <v>28</v>
      </c>
      <c r="D29" s="3" t="s">
        <v>32</v>
      </c>
      <c r="E29" s="4" t="s">
        <v>44</v>
      </c>
      <c r="F29" s="5">
        <v>432436000</v>
      </c>
    </row>
    <row r="30" spans="2:6" ht="24" customHeight="1">
      <c r="B30" s="17" t="s">
        <v>84</v>
      </c>
      <c r="C30" s="18"/>
      <c r="D30" s="18"/>
      <c r="E30" s="19"/>
      <c r="F30" s="13">
        <f>SUM(F31:F50)</f>
        <v>63041027979</v>
      </c>
    </row>
    <row r="31" spans="2:6" ht="38.25">
      <c r="B31" s="2" t="s">
        <v>45</v>
      </c>
      <c r="C31" s="3" t="s">
        <v>20</v>
      </c>
      <c r="D31" s="3" t="s">
        <v>12</v>
      </c>
      <c r="E31" s="4" t="s">
        <v>46</v>
      </c>
      <c r="F31" s="5">
        <v>1000000000</v>
      </c>
    </row>
    <row r="32" spans="2:6" ht="25.5">
      <c r="B32" s="2" t="s">
        <v>47</v>
      </c>
      <c r="C32" s="3" t="s">
        <v>49</v>
      </c>
      <c r="D32" s="3" t="s">
        <v>32</v>
      </c>
      <c r="E32" s="4" t="s">
        <v>50</v>
      </c>
      <c r="F32" s="5">
        <v>905264500</v>
      </c>
    </row>
    <row r="33" spans="2:6" ht="25.5">
      <c r="B33" s="2" t="s">
        <v>47</v>
      </c>
      <c r="C33" s="3" t="s">
        <v>20</v>
      </c>
      <c r="D33" s="3" t="s">
        <v>12</v>
      </c>
      <c r="E33" s="4" t="s">
        <v>50</v>
      </c>
      <c r="F33" s="5">
        <v>5500000000</v>
      </c>
    </row>
    <row r="34" spans="2:6" ht="38.25">
      <c r="B34" s="2" t="s">
        <v>51</v>
      </c>
      <c r="C34" s="3" t="s">
        <v>20</v>
      </c>
      <c r="D34" s="3" t="s">
        <v>12</v>
      </c>
      <c r="E34" s="4" t="s">
        <v>52</v>
      </c>
      <c r="F34" s="5">
        <v>9000000000</v>
      </c>
    </row>
    <row r="35" spans="2:6" ht="38.25">
      <c r="B35" s="2" t="s">
        <v>53</v>
      </c>
      <c r="C35" s="3" t="s">
        <v>20</v>
      </c>
      <c r="D35" s="3" t="s">
        <v>12</v>
      </c>
      <c r="E35" s="4" t="s">
        <v>46</v>
      </c>
      <c r="F35" s="5">
        <v>3040000000</v>
      </c>
    </row>
    <row r="36" spans="2:6" ht="38.25">
      <c r="B36" s="2" t="s">
        <v>54</v>
      </c>
      <c r="C36" s="3" t="s">
        <v>48</v>
      </c>
      <c r="D36" s="3" t="s">
        <v>12</v>
      </c>
      <c r="E36" s="4" t="s">
        <v>55</v>
      </c>
      <c r="F36" s="5">
        <v>10886133544</v>
      </c>
    </row>
    <row r="37" spans="2:6" ht="38.25">
      <c r="B37" s="2" t="s">
        <v>56</v>
      </c>
      <c r="C37" s="3" t="s">
        <v>20</v>
      </c>
      <c r="D37" s="3" t="s">
        <v>12</v>
      </c>
      <c r="E37" s="4" t="s">
        <v>57</v>
      </c>
      <c r="F37" s="5">
        <v>4000000000</v>
      </c>
    </row>
    <row r="38" spans="2:6" ht="38.25">
      <c r="B38" s="2" t="s">
        <v>58</v>
      </c>
      <c r="C38" s="3" t="s">
        <v>20</v>
      </c>
      <c r="D38" s="3" t="s">
        <v>12</v>
      </c>
      <c r="E38" s="4" t="s">
        <v>57</v>
      </c>
      <c r="F38" s="5">
        <v>4689000000</v>
      </c>
    </row>
    <row r="39" spans="2:6" ht="38.25">
      <c r="B39" s="2" t="s">
        <v>59</v>
      </c>
      <c r="C39" s="3" t="s">
        <v>28</v>
      </c>
      <c r="D39" s="3" t="s">
        <v>12</v>
      </c>
      <c r="E39" s="4" t="s">
        <v>60</v>
      </c>
      <c r="F39" s="5">
        <v>5157723695</v>
      </c>
    </row>
    <row r="40" spans="2:6" ht="38.25">
      <c r="B40" s="2" t="s">
        <v>61</v>
      </c>
      <c r="C40" s="3" t="s">
        <v>20</v>
      </c>
      <c r="D40" s="3" t="s">
        <v>12</v>
      </c>
      <c r="E40" s="4" t="s">
        <v>62</v>
      </c>
      <c r="F40" s="5">
        <v>1470000000</v>
      </c>
    </row>
    <row r="41" spans="2:6" ht="38.25">
      <c r="B41" s="2" t="s">
        <v>63</v>
      </c>
      <c r="C41" s="3" t="s">
        <v>20</v>
      </c>
      <c r="D41" s="3" t="s">
        <v>12</v>
      </c>
      <c r="E41" s="4" t="s">
        <v>64</v>
      </c>
      <c r="F41" s="5">
        <v>1955000000</v>
      </c>
    </row>
    <row r="42" spans="2:6" ht="38.25">
      <c r="B42" s="2" t="s">
        <v>65</v>
      </c>
      <c r="C42" s="3" t="s">
        <v>20</v>
      </c>
      <c r="D42" s="3" t="s">
        <v>12</v>
      </c>
      <c r="E42" s="4" t="s">
        <v>66</v>
      </c>
      <c r="F42" s="5">
        <v>575000000</v>
      </c>
    </row>
    <row r="43" spans="2:6" ht="38.25">
      <c r="B43" s="2" t="s">
        <v>67</v>
      </c>
      <c r="C43" s="3" t="s">
        <v>20</v>
      </c>
      <c r="D43" s="3" t="s">
        <v>12</v>
      </c>
      <c r="E43" s="4" t="s">
        <v>68</v>
      </c>
      <c r="F43" s="5">
        <v>4625000000</v>
      </c>
    </row>
    <row r="44" spans="2:6" ht="38.25">
      <c r="B44" s="2" t="s">
        <v>69</v>
      </c>
      <c r="C44" s="3" t="s">
        <v>20</v>
      </c>
      <c r="D44" s="3" t="s">
        <v>12</v>
      </c>
      <c r="E44" s="4" t="s">
        <v>70</v>
      </c>
      <c r="F44" s="5">
        <v>1015000000</v>
      </c>
    </row>
    <row r="45" spans="2:6" ht="38.25">
      <c r="B45" s="2" t="s">
        <v>71</v>
      </c>
      <c r="C45" s="3" t="s">
        <v>20</v>
      </c>
      <c r="D45" s="3" t="s">
        <v>12</v>
      </c>
      <c r="E45" s="4" t="s">
        <v>66</v>
      </c>
      <c r="F45" s="5">
        <v>360000000</v>
      </c>
    </row>
    <row r="46" spans="2:6" ht="38.25">
      <c r="B46" s="2" t="s">
        <v>72</v>
      </c>
      <c r="C46" s="3" t="s">
        <v>20</v>
      </c>
      <c r="D46" s="3" t="s">
        <v>12</v>
      </c>
      <c r="E46" s="4" t="s">
        <v>73</v>
      </c>
      <c r="F46" s="5">
        <v>3700000000</v>
      </c>
    </row>
    <row r="47" spans="2:6" ht="38.25">
      <c r="B47" s="2" t="s">
        <v>74</v>
      </c>
      <c r="C47" s="3" t="s">
        <v>28</v>
      </c>
      <c r="D47" s="3" t="s">
        <v>12</v>
      </c>
      <c r="E47" s="4" t="s">
        <v>75</v>
      </c>
      <c r="F47" s="5">
        <v>3700000000</v>
      </c>
    </row>
    <row r="48" spans="2:6" ht="38.25">
      <c r="B48" s="2" t="s">
        <v>74</v>
      </c>
      <c r="C48" s="3" t="s">
        <v>20</v>
      </c>
      <c r="D48" s="3" t="s">
        <v>12</v>
      </c>
      <c r="E48" s="4" t="s">
        <v>75</v>
      </c>
      <c r="F48" s="5">
        <v>662906240</v>
      </c>
    </row>
    <row r="49" spans="2:6" ht="38.25">
      <c r="B49" s="2" t="s">
        <v>76</v>
      </c>
      <c r="C49" s="3" t="s">
        <v>28</v>
      </c>
      <c r="D49" s="3" t="s">
        <v>12</v>
      </c>
      <c r="E49" s="4" t="s">
        <v>75</v>
      </c>
      <c r="F49" s="5">
        <v>694906240</v>
      </c>
    </row>
    <row r="50" spans="2:6" ht="38.25">
      <c r="B50" s="2" t="s">
        <v>76</v>
      </c>
      <c r="C50" s="3" t="s">
        <v>20</v>
      </c>
      <c r="D50" s="3" t="s">
        <v>12</v>
      </c>
      <c r="E50" s="4" t="s">
        <v>75</v>
      </c>
      <c r="F50" s="5">
        <v>105093760</v>
      </c>
    </row>
    <row r="51" spans="2:6" ht="27" customHeight="1">
      <c r="B51" s="15" t="s">
        <v>90</v>
      </c>
      <c r="C51" s="15"/>
      <c r="D51" s="15"/>
      <c r="E51" s="16"/>
      <c r="F51" s="14">
        <f>+F30+F7</f>
        <v>211486996979</v>
      </c>
    </row>
  </sheetData>
  <mergeCells count="9">
    <mergeCell ref="B51:E51"/>
    <mergeCell ref="B7:E7"/>
    <mergeCell ref="B30:E30"/>
    <mergeCell ref="B3:F3"/>
    <mergeCell ref="B8:E8"/>
    <mergeCell ref="B14:E14"/>
    <mergeCell ref="B17:E17"/>
    <mergeCell ref="B26:E26"/>
    <mergeCell ref="B4:F4"/>
  </mergeCells>
  <pageMargins left="0.7" right="0.7" top="0.75" bottom="0.75" header="0.3" footer="0.3"/>
  <ignoredErrors>
    <ignoredError sqref="C31:C50 C27:C29 C9:C13 C15:C16 C18:C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4"/>
  <sheetViews>
    <sheetView showGridLines="0" workbookViewId="0">
      <pane xSplit="1" ySplit="5" topLeftCell="B26" activePane="bottomRight" state="frozen"/>
      <selection activeCell="B2" sqref="B2:M2"/>
      <selection pane="topRight" activeCell="B2" sqref="B2:M2"/>
      <selection pane="bottomLeft" activeCell="B2" sqref="B2:M2"/>
      <selection pane="bottomRight" activeCell="B2" sqref="B2:M2"/>
    </sheetView>
  </sheetViews>
  <sheetFormatPr baseColWidth="10" defaultRowHeight="12.75"/>
  <cols>
    <col min="1" max="1" width="8" style="1" customWidth="1"/>
    <col min="2" max="2" width="21.5703125" style="1" customWidth="1"/>
    <col min="3" max="3" width="4.7109375" style="1" bestFit="1" customWidth="1"/>
    <col min="4" max="4" width="9.5703125" style="1" customWidth="1"/>
    <col min="5" max="5" width="57.7109375" style="1" customWidth="1"/>
    <col min="6" max="11" width="18.85546875" style="1" customWidth="1"/>
    <col min="12" max="12" width="19" style="1" customWidth="1"/>
    <col min="13" max="13" width="20" style="1" customWidth="1"/>
    <col min="14" max="14" width="6.42578125" style="1" customWidth="1"/>
    <col min="15" max="16384" width="11.42578125" style="1"/>
  </cols>
  <sheetData>
    <row r="2" spans="2:13" ht="22.5" customHeight="1">
      <c r="B2" s="26" t="s">
        <v>77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13" ht="22.5" customHeight="1">
      <c r="B3" s="26" t="s">
        <v>78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5" spans="2:13" ht="15" customHeight="1"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80</v>
      </c>
      <c r="L5" s="6" t="s">
        <v>9</v>
      </c>
      <c r="M5" s="6" t="s">
        <v>81</v>
      </c>
    </row>
    <row r="6" spans="2:13" ht="24.95" customHeight="1">
      <c r="B6" s="2" t="s">
        <v>10</v>
      </c>
      <c r="C6" s="3" t="s">
        <v>11</v>
      </c>
      <c r="D6" s="3" t="s">
        <v>12</v>
      </c>
      <c r="E6" s="4" t="s">
        <v>13</v>
      </c>
      <c r="F6" s="5">
        <v>29207200000</v>
      </c>
      <c r="G6" s="5">
        <v>29207200000</v>
      </c>
      <c r="H6" s="5">
        <v>29207200000</v>
      </c>
      <c r="I6" s="5">
        <v>0</v>
      </c>
      <c r="J6" s="5">
        <v>5989347815</v>
      </c>
      <c r="K6" s="8">
        <f>+J6/F6</f>
        <v>0.20506408745103946</v>
      </c>
      <c r="L6" s="5">
        <v>5989347815</v>
      </c>
      <c r="M6" s="10">
        <f>+L6/G6</f>
        <v>0.20506408745103946</v>
      </c>
    </row>
    <row r="7" spans="2:13" ht="24.95" customHeight="1">
      <c r="B7" s="2" t="s">
        <v>14</v>
      </c>
      <c r="C7" s="3" t="s">
        <v>11</v>
      </c>
      <c r="D7" s="3" t="s">
        <v>12</v>
      </c>
      <c r="E7" s="4" t="s">
        <v>15</v>
      </c>
      <c r="F7" s="5">
        <v>10441700000</v>
      </c>
      <c r="G7" s="5">
        <v>10441700000</v>
      </c>
      <c r="H7" s="5">
        <v>10441700000</v>
      </c>
      <c r="I7" s="5">
        <v>0</v>
      </c>
      <c r="J7" s="5">
        <v>2423415137</v>
      </c>
      <c r="K7" s="8">
        <f t="shared" ref="K7:K44" si="0">+J7/F7</f>
        <v>0.23209009423752838</v>
      </c>
      <c r="L7" s="5">
        <v>2423415137</v>
      </c>
      <c r="M7" s="10">
        <f t="shared" ref="M7:M43" si="1">+L7/G7</f>
        <v>0.23209009423752838</v>
      </c>
    </row>
    <row r="8" spans="2:13" ht="24.95" customHeight="1">
      <c r="B8" s="2" t="s">
        <v>16</v>
      </c>
      <c r="C8" s="3" t="s">
        <v>11</v>
      </c>
      <c r="D8" s="3" t="s">
        <v>12</v>
      </c>
      <c r="E8" s="4" t="s">
        <v>17</v>
      </c>
      <c r="F8" s="5">
        <v>3888500000</v>
      </c>
      <c r="G8" s="5">
        <v>3888500000</v>
      </c>
      <c r="H8" s="5">
        <v>3888500000</v>
      </c>
      <c r="I8" s="5">
        <v>0</v>
      </c>
      <c r="J8" s="5">
        <v>736106541</v>
      </c>
      <c r="K8" s="8">
        <f t="shared" si="0"/>
        <v>0.18930346946123183</v>
      </c>
      <c r="L8" s="5">
        <v>736106541</v>
      </c>
      <c r="M8" s="10">
        <f t="shared" si="1"/>
        <v>0.18930346946123183</v>
      </c>
    </row>
    <row r="9" spans="2:13" ht="24.95" customHeight="1">
      <c r="B9" s="2" t="s">
        <v>18</v>
      </c>
      <c r="C9" s="3" t="s">
        <v>11</v>
      </c>
      <c r="D9" s="3" t="s">
        <v>12</v>
      </c>
      <c r="E9" s="4" t="s">
        <v>19</v>
      </c>
      <c r="F9" s="5">
        <v>2432100000</v>
      </c>
      <c r="G9" s="5">
        <v>2432100000</v>
      </c>
      <c r="H9" s="5">
        <v>0</v>
      </c>
      <c r="I9" s="5">
        <v>0</v>
      </c>
      <c r="J9" s="5">
        <v>0</v>
      </c>
      <c r="K9" s="8">
        <f t="shared" si="0"/>
        <v>0</v>
      </c>
      <c r="L9" s="5">
        <v>0</v>
      </c>
      <c r="M9" s="10">
        <f t="shared" si="1"/>
        <v>0</v>
      </c>
    </row>
    <row r="10" spans="2:13" ht="24.95" customHeight="1">
      <c r="B10" s="2" t="s">
        <v>18</v>
      </c>
      <c r="C10" s="3" t="s">
        <v>20</v>
      </c>
      <c r="D10" s="3" t="s">
        <v>12</v>
      </c>
      <c r="E10" s="4" t="s">
        <v>19</v>
      </c>
      <c r="F10" s="5">
        <v>594100000</v>
      </c>
      <c r="G10" s="5">
        <v>594100000</v>
      </c>
      <c r="H10" s="5">
        <v>0</v>
      </c>
      <c r="I10" s="5">
        <v>0</v>
      </c>
      <c r="J10" s="5">
        <v>0</v>
      </c>
      <c r="K10" s="8">
        <f t="shared" si="0"/>
        <v>0</v>
      </c>
      <c r="L10" s="5">
        <v>0</v>
      </c>
      <c r="M10" s="10">
        <f t="shared" si="1"/>
        <v>0</v>
      </c>
    </row>
    <row r="11" spans="2:13" ht="24.95" customHeight="1">
      <c r="B11" s="2" t="s">
        <v>21</v>
      </c>
      <c r="C11" s="3" t="s">
        <v>11</v>
      </c>
      <c r="D11" s="3" t="s">
        <v>12</v>
      </c>
      <c r="E11" s="4" t="s">
        <v>22</v>
      </c>
      <c r="F11" s="5">
        <v>20620000000</v>
      </c>
      <c r="G11" s="5">
        <v>32820100000</v>
      </c>
      <c r="H11" s="5">
        <v>15977887906.280001</v>
      </c>
      <c r="I11" s="5">
        <v>16842212093.719999</v>
      </c>
      <c r="J11" s="5">
        <v>12842371306.17</v>
      </c>
      <c r="K11" s="8">
        <f t="shared" si="0"/>
        <v>0.62281141155043651</v>
      </c>
      <c r="L11" s="5">
        <v>1411801901.3299999</v>
      </c>
      <c r="M11" s="10">
        <f t="shared" si="1"/>
        <v>4.3016380246556227E-2</v>
      </c>
    </row>
    <row r="12" spans="2:13" ht="24.95" customHeight="1">
      <c r="B12" s="2" t="s">
        <v>21</v>
      </c>
      <c r="C12" s="3" t="s">
        <v>20</v>
      </c>
      <c r="D12" s="3" t="s">
        <v>12</v>
      </c>
      <c r="E12" s="4" t="s">
        <v>22</v>
      </c>
      <c r="F12" s="5">
        <v>2154100000</v>
      </c>
      <c r="G12" s="5">
        <v>2154100000</v>
      </c>
      <c r="H12" s="5">
        <v>1539727302</v>
      </c>
      <c r="I12" s="5">
        <v>614372698</v>
      </c>
      <c r="J12" s="5">
        <v>1467125079</v>
      </c>
      <c r="K12" s="8">
        <f t="shared" si="0"/>
        <v>0.68108494452439539</v>
      </c>
      <c r="L12" s="5">
        <v>282466900</v>
      </c>
      <c r="M12" s="10">
        <f t="shared" si="1"/>
        <v>0.1311298918341767</v>
      </c>
    </row>
    <row r="13" spans="2:13" ht="24.95" customHeight="1">
      <c r="B13" s="2" t="s">
        <v>23</v>
      </c>
      <c r="C13" s="3" t="s">
        <v>11</v>
      </c>
      <c r="D13" s="3" t="s">
        <v>12</v>
      </c>
      <c r="E13" s="4" t="s">
        <v>24</v>
      </c>
      <c r="F13" s="5">
        <v>342000000</v>
      </c>
      <c r="G13" s="5">
        <v>342000000</v>
      </c>
      <c r="H13" s="5">
        <v>70000000</v>
      </c>
      <c r="I13" s="5">
        <v>272000000</v>
      </c>
      <c r="J13" s="5">
        <v>70000000</v>
      </c>
      <c r="K13" s="8">
        <f t="shared" si="0"/>
        <v>0.2046783625730994</v>
      </c>
      <c r="L13" s="5">
        <v>52722051.899999999</v>
      </c>
      <c r="M13" s="10">
        <f t="shared" si="1"/>
        <v>0.15415804649122808</v>
      </c>
    </row>
    <row r="14" spans="2:13" ht="24.95" customHeight="1">
      <c r="B14" s="2" t="s">
        <v>25</v>
      </c>
      <c r="C14" s="3" t="s">
        <v>11</v>
      </c>
      <c r="D14" s="3" t="s">
        <v>12</v>
      </c>
      <c r="E14" s="4" t="s">
        <v>26</v>
      </c>
      <c r="F14" s="5">
        <v>11991400000</v>
      </c>
      <c r="G14" s="5">
        <v>11751400000</v>
      </c>
      <c r="H14" s="5">
        <v>11751400000</v>
      </c>
      <c r="I14" s="5">
        <v>0</v>
      </c>
      <c r="J14" s="5">
        <v>9615518406</v>
      </c>
      <c r="K14" s="8">
        <f t="shared" si="0"/>
        <v>0.80186787247527391</v>
      </c>
      <c r="L14" s="5">
        <v>987926635</v>
      </c>
      <c r="M14" s="10">
        <f t="shared" si="1"/>
        <v>8.4068845839644635E-2</v>
      </c>
    </row>
    <row r="15" spans="2:13" ht="24.95" customHeight="1">
      <c r="B15" s="2" t="s">
        <v>27</v>
      </c>
      <c r="C15" s="3" t="s">
        <v>28</v>
      </c>
      <c r="D15" s="3" t="s">
        <v>12</v>
      </c>
      <c r="E15" s="4" t="s">
        <v>29</v>
      </c>
      <c r="F15" s="5">
        <v>42273500000</v>
      </c>
      <c r="G15" s="5">
        <v>42273500000</v>
      </c>
      <c r="H15" s="5">
        <v>3289277292</v>
      </c>
      <c r="I15" s="5">
        <v>38984222708</v>
      </c>
      <c r="J15" s="5">
        <v>1394638646</v>
      </c>
      <c r="K15" s="8">
        <f t="shared" si="0"/>
        <v>3.299084878233409E-2</v>
      </c>
      <c r="L15" s="5">
        <v>0</v>
      </c>
      <c r="M15" s="10">
        <f t="shared" si="1"/>
        <v>0</v>
      </c>
    </row>
    <row r="16" spans="2:13" ht="24.95" customHeight="1">
      <c r="B16" s="2" t="s">
        <v>30</v>
      </c>
      <c r="C16" s="3" t="s">
        <v>11</v>
      </c>
      <c r="D16" s="3" t="s">
        <v>12</v>
      </c>
      <c r="E16" s="4" t="s">
        <v>31</v>
      </c>
      <c r="F16" s="5">
        <v>11960100000</v>
      </c>
      <c r="G16" s="5">
        <v>0</v>
      </c>
      <c r="H16" s="5">
        <v>0</v>
      </c>
      <c r="I16" s="5">
        <v>0</v>
      </c>
      <c r="J16" s="5">
        <v>0</v>
      </c>
      <c r="K16" s="8">
        <f t="shared" si="0"/>
        <v>0</v>
      </c>
      <c r="L16" s="5">
        <v>0</v>
      </c>
      <c r="M16" s="10">
        <v>0</v>
      </c>
    </row>
    <row r="17" spans="2:13" ht="24.95" customHeight="1">
      <c r="B17" s="2" t="s">
        <v>30</v>
      </c>
      <c r="C17" s="3" t="s">
        <v>28</v>
      </c>
      <c r="D17" s="3" t="s">
        <v>32</v>
      </c>
      <c r="E17" s="4" t="s">
        <v>31</v>
      </c>
      <c r="F17" s="5">
        <v>198900000</v>
      </c>
      <c r="G17" s="5">
        <v>198900000</v>
      </c>
      <c r="H17" s="5">
        <v>0</v>
      </c>
      <c r="I17" s="5">
        <v>0</v>
      </c>
      <c r="J17" s="5">
        <v>0</v>
      </c>
      <c r="K17" s="8">
        <f t="shared" si="0"/>
        <v>0</v>
      </c>
      <c r="L17" s="5">
        <v>0</v>
      </c>
      <c r="M17" s="10">
        <f t="shared" si="1"/>
        <v>0</v>
      </c>
    </row>
    <row r="18" spans="2:13" ht="24.95" customHeight="1">
      <c r="B18" s="2" t="s">
        <v>33</v>
      </c>
      <c r="C18" s="3" t="s">
        <v>11</v>
      </c>
      <c r="D18" s="3" t="s">
        <v>12</v>
      </c>
      <c r="E18" s="4" t="s">
        <v>34</v>
      </c>
      <c r="F18" s="5">
        <v>7392500000</v>
      </c>
      <c r="G18" s="5">
        <v>7392500000</v>
      </c>
      <c r="H18" s="5">
        <v>3851714953</v>
      </c>
      <c r="I18" s="5">
        <v>3540785047</v>
      </c>
      <c r="J18" s="5">
        <v>907818276</v>
      </c>
      <c r="K18" s="8">
        <f t="shared" si="0"/>
        <v>0.12280260750760906</v>
      </c>
      <c r="L18" s="5">
        <v>102862911</v>
      </c>
      <c r="M18" s="10">
        <f t="shared" si="1"/>
        <v>1.3914495908014879E-2</v>
      </c>
    </row>
    <row r="19" spans="2:13" ht="24.95" customHeight="1">
      <c r="B19" s="2" t="s">
        <v>35</v>
      </c>
      <c r="C19" s="3" t="s">
        <v>11</v>
      </c>
      <c r="D19" s="3" t="s">
        <v>12</v>
      </c>
      <c r="E19" s="4" t="s">
        <v>36</v>
      </c>
      <c r="F19" s="5">
        <v>169300000</v>
      </c>
      <c r="G19" s="5">
        <v>169300000</v>
      </c>
      <c r="H19" s="5">
        <v>169300000</v>
      </c>
      <c r="I19" s="5">
        <v>0</v>
      </c>
      <c r="J19" s="5">
        <v>30509371</v>
      </c>
      <c r="K19" s="8">
        <f t="shared" si="0"/>
        <v>0.1802089249852333</v>
      </c>
      <c r="L19" s="5">
        <v>12793051</v>
      </c>
      <c r="M19" s="10">
        <f t="shared" si="1"/>
        <v>7.5564388659184883E-2</v>
      </c>
    </row>
    <row r="20" spans="2:13" ht="24.95" customHeight="1">
      <c r="B20" s="2" t="s">
        <v>37</v>
      </c>
      <c r="C20" s="3" t="s">
        <v>11</v>
      </c>
      <c r="D20" s="3" t="s">
        <v>12</v>
      </c>
      <c r="E20" s="4" t="s">
        <v>38</v>
      </c>
      <c r="F20" s="5">
        <v>4211000000</v>
      </c>
      <c r="G20" s="5">
        <v>4211000000</v>
      </c>
      <c r="H20" s="5">
        <v>134896487</v>
      </c>
      <c r="I20" s="5">
        <v>4076103513</v>
      </c>
      <c r="J20" s="5">
        <v>121645072</v>
      </c>
      <c r="K20" s="8">
        <f t="shared" si="0"/>
        <v>2.8887454761339349E-2</v>
      </c>
      <c r="L20" s="5">
        <v>121645072</v>
      </c>
      <c r="M20" s="10">
        <f t="shared" si="1"/>
        <v>2.8887454761339349E-2</v>
      </c>
    </row>
    <row r="21" spans="2:13" ht="24.95" customHeight="1">
      <c r="B21" s="2" t="s">
        <v>39</v>
      </c>
      <c r="C21" s="3" t="s">
        <v>11</v>
      </c>
      <c r="D21" s="3" t="s">
        <v>12</v>
      </c>
      <c r="E21" s="4" t="s">
        <v>40</v>
      </c>
      <c r="F21" s="5">
        <v>126031000</v>
      </c>
      <c r="G21" s="5">
        <v>126031000</v>
      </c>
      <c r="H21" s="5">
        <v>125295238</v>
      </c>
      <c r="I21" s="5">
        <v>735762</v>
      </c>
      <c r="J21" s="5">
        <v>34832238</v>
      </c>
      <c r="K21" s="8">
        <f t="shared" si="0"/>
        <v>0.27637833548888763</v>
      </c>
      <c r="L21" s="5">
        <v>34832238</v>
      </c>
      <c r="M21" s="10">
        <f t="shared" si="1"/>
        <v>0.27637833548888763</v>
      </c>
    </row>
    <row r="22" spans="2:13" ht="24.95" customHeight="1">
      <c r="B22" s="2" t="s">
        <v>41</v>
      </c>
      <c r="C22" s="3" t="s">
        <v>11</v>
      </c>
      <c r="D22" s="3" t="s">
        <v>12</v>
      </c>
      <c r="E22" s="4" t="s">
        <v>42</v>
      </c>
      <c r="F22" s="5">
        <v>11102000</v>
      </c>
      <c r="G22" s="5">
        <v>11102000</v>
      </c>
      <c r="H22" s="5">
        <v>1435000</v>
      </c>
      <c r="I22" s="5">
        <v>9667000</v>
      </c>
      <c r="J22" s="5">
        <v>0</v>
      </c>
      <c r="K22" s="8">
        <f t="shared" si="0"/>
        <v>0</v>
      </c>
      <c r="L22" s="5">
        <v>0</v>
      </c>
      <c r="M22" s="10">
        <f t="shared" si="1"/>
        <v>0</v>
      </c>
    </row>
    <row r="23" spans="2:13" ht="24.95" customHeight="1">
      <c r="B23" s="2" t="s">
        <v>43</v>
      </c>
      <c r="C23" s="3" t="s">
        <v>28</v>
      </c>
      <c r="D23" s="3" t="s">
        <v>32</v>
      </c>
      <c r="E23" s="4" t="s">
        <v>44</v>
      </c>
      <c r="F23" s="5">
        <v>432436000</v>
      </c>
      <c r="G23" s="5">
        <v>432436000</v>
      </c>
      <c r="H23" s="5">
        <v>0</v>
      </c>
      <c r="I23" s="5">
        <v>432436000</v>
      </c>
      <c r="J23" s="5">
        <v>0</v>
      </c>
      <c r="K23" s="8">
        <f t="shared" si="0"/>
        <v>0</v>
      </c>
      <c r="L23" s="5">
        <v>0</v>
      </c>
      <c r="M23" s="10">
        <f t="shared" si="1"/>
        <v>0</v>
      </c>
    </row>
    <row r="24" spans="2:13" ht="38.25">
      <c r="B24" s="2" t="s">
        <v>45</v>
      </c>
      <c r="C24" s="3" t="s">
        <v>20</v>
      </c>
      <c r="D24" s="3" t="s">
        <v>12</v>
      </c>
      <c r="E24" s="4" t="s">
        <v>46</v>
      </c>
      <c r="F24" s="5">
        <v>1000000000</v>
      </c>
      <c r="G24" s="5">
        <v>1000000000</v>
      </c>
      <c r="H24" s="5">
        <v>1000000000</v>
      </c>
      <c r="I24" s="5">
        <v>0</v>
      </c>
      <c r="J24" s="5">
        <v>988037758</v>
      </c>
      <c r="K24" s="8">
        <f t="shared" si="0"/>
        <v>0.98803775800000004</v>
      </c>
      <c r="L24" s="5">
        <v>138481925</v>
      </c>
      <c r="M24" s="10">
        <f t="shared" si="1"/>
        <v>0.13848192500000001</v>
      </c>
    </row>
    <row r="25" spans="2:13" ht="38.25">
      <c r="B25" s="2" t="s">
        <v>47</v>
      </c>
      <c r="C25" s="3" t="s">
        <v>49</v>
      </c>
      <c r="D25" s="3" t="s">
        <v>32</v>
      </c>
      <c r="E25" s="4" t="s">
        <v>50</v>
      </c>
      <c r="F25" s="5">
        <v>905264500</v>
      </c>
      <c r="G25" s="5">
        <v>905264500</v>
      </c>
      <c r="H25" s="5">
        <v>731750000</v>
      </c>
      <c r="I25" s="5">
        <v>173514500</v>
      </c>
      <c r="J25" s="5">
        <v>726750000</v>
      </c>
      <c r="K25" s="8">
        <f t="shared" si="0"/>
        <v>0.80280404235447211</v>
      </c>
      <c r="L25" s="5">
        <v>0</v>
      </c>
      <c r="M25" s="10">
        <f t="shared" si="1"/>
        <v>0</v>
      </c>
    </row>
    <row r="26" spans="2:13" ht="38.25">
      <c r="B26" s="2" t="s">
        <v>47</v>
      </c>
      <c r="C26" s="3" t="s">
        <v>20</v>
      </c>
      <c r="D26" s="3" t="s">
        <v>12</v>
      </c>
      <c r="E26" s="4" t="s">
        <v>50</v>
      </c>
      <c r="F26" s="5">
        <v>5500000000</v>
      </c>
      <c r="G26" s="5">
        <v>5500000000</v>
      </c>
      <c r="H26" s="5">
        <v>2915000000</v>
      </c>
      <c r="I26" s="5">
        <v>2585000000</v>
      </c>
      <c r="J26" s="5">
        <v>1608793997</v>
      </c>
      <c r="K26" s="8">
        <f t="shared" si="0"/>
        <v>0.29250799945454548</v>
      </c>
      <c r="L26" s="5">
        <v>164267953</v>
      </c>
      <c r="M26" s="10">
        <f t="shared" si="1"/>
        <v>2.9866900545454544E-2</v>
      </c>
    </row>
    <row r="27" spans="2:13" ht="51">
      <c r="B27" s="2" t="s">
        <v>51</v>
      </c>
      <c r="C27" s="3" t="s">
        <v>20</v>
      </c>
      <c r="D27" s="3" t="s">
        <v>12</v>
      </c>
      <c r="E27" s="4" t="s">
        <v>52</v>
      </c>
      <c r="F27" s="5">
        <v>9000000000</v>
      </c>
      <c r="G27" s="5">
        <v>9000000000</v>
      </c>
      <c r="H27" s="5">
        <v>2439923090</v>
      </c>
      <c r="I27" s="5">
        <v>6560076910</v>
      </c>
      <c r="J27" s="5">
        <v>759262017</v>
      </c>
      <c r="K27" s="8">
        <f t="shared" si="0"/>
        <v>8.4362446333333327E-2</v>
      </c>
      <c r="L27" s="5">
        <v>92880035</v>
      </c>
      <c r="M27" s="10">
        <f t="shared" si="1"/>
        <v>1.0320003888888889E-2</v>
      </c>
    </row>
    <row r="28" spans="2:13" ht="38.25">
      <c r="B28" s="2" t="s">
        <v>53</v>
      </c>
      <c r="C28" s="3" t="s">
        <v>20</v>
      </c>
      <c r="D28" s="3" t="s">
        <v>12</v>
      </c>
      <c r="E28" s="4" t="s">
        <v>46</v>
      </c>
      <c r="F28" s="5">
        <v>3040000000</v>
      </c>
      <c r="G28" s="5">
        <v>3040000000</v>
      </c>
      <c r="H28" s="5">
        <v>2693668404</v>
      </c>
      <c r="I28" s="5">
        <v>346331596</v>
      </c>
      <c r="J28" s="5">
        <v>1911987683</v>
      </c>
      <c r="K28" s="8">
        <f t="shared" si="0"/>
        <v>0.62894331677631576</v>
      </c>
      <c r="L28" s="5">
        <v>157778440</v>
      </c>
      <c r="M28" s="10">
        <f t="shared" si="1"/>
        <v>5.1900802631578945E-2</v>
      </c>
    </row>
    <row r="29" spans="2:13" ht="51">
      <c r="B29" s="2" t="s">
        <v>54</v>
      </c>
      <c r="C29" s="3" t="s">
        <v>48</v>
      </c>
      <c r="D29" s="3" t="s">
        <v>12</v>
      </c>
      <c r="E29" s="4" t="s">
        <v>55</v>
      </c>
      <c r="F29" s="5">
        <v>10886133544</v>
      </c>
      <c r="G29" s="5">
        <v>10886133544</v>
      </c>
      <c r="H29" s="5">
        <v>10886133544</v>
      </c>
      <c r="I29" s="5">
        <v>0</v>
      </c>
      <c r="J29" s="5">
        <v>10687065563</v>
      </c>
      <c r="K29" s="8">
        <f t="shared" si="0"/>
        <v>0.98171361942278224</v>
      </c>
      <c r="L29" s="5">
        <v>307308715</v>
      </c>
      <c r="M29" s="10">
        <f t="shared" si="1"/>
        <v>2.8229372141900303E-2</v>
      </c>
    </row>
    <row r="30" spans="2:13" ht="51">
      <c r="B30" s="2" t="s">
        <v>56</v>
      </c>
      <c r="C30" s="3" t="s">
        <v>20</v>
      </c>
      <c r="D30" s="3" t="s">
        <v>12</v>
      </c>
      <c r="E30" s="4" t="s">
        <v>57</v>
      </c>
      <c r="F30" s="5">
        <v>4000000000</v>
      </c>
      <c r="G30" s="5">
        <v>4000000000</v>
      </c>
      <c r="H30" s="5">
        <v>1956568621</v>
      </c>
      <c r="I30" s="5">
        <v>2043431379</v>
      </c>
      <c r="J30" s="5">
        <v>1761274918</v>
      </c>
      <c r="K30" s="8">
        <f t="shared" si="0"/>
        <v>0.44031872950000001</v>
      </c>
      <c r="L30" s="5">
        <v>242146474</v>
      </c>
      <c r="M30" s="10">
        <f t="shared" si="1"/>
        <v>6.05366185E-2</v>
      </c>
    </row>
    <row r="31" spans="2:13" ht="51">
      <c r="B31" s="2" t="s">
        <v>58</v>
      </c>
      <c r="C31" s="3" t="s">
        <v>20</v>
      </c>
      <c r="D31" s="3" t="s">
        <v>12</v>
      </c>
      <c r="E31" s="4" t="s">
        <v>57</v>
      </c>
      <c r="F31" s="5">
        <v>4689000000</v>
      </c>
      <c r="G31" s="5">
        <v>4689000000</v>
      </c>
      <c r="H31" s="5">
        <v>2426564145</v>
      </c>
      <c r="I31" s="5">
        <v>2262435855</v>
      </c>
      <c r="J31" s="5">
        <v>1589296124</v>
      </c>
      <c r="K31" s="8">
        <f t="shared" si="0"/>
        <v>0.33894137854553208</v>
      </c>
      <c r="L31" s="5">
        <v>162921953</v>
      </c>
      <c r="M31" s="10">
        <f t="shared" si="1"/>
        <v>3.4745564725954359E-2</v>
      </c>
    </row>
    <row r="32" spans="2:13" ht="38.25">
      <c r="B32" s="2" t="s">
        <v>59</v>
      </c>
      <c r="C32" s="3" t="s">
        <v>28</v>
      </c>
      <c r="D32" s="3" t="s">
        <v>12</v>
      </c>
      <c r="E32" s="4" t="s">
        <v>60</v>
      </c>
      <c r="F32" s="5">
        <v>5157723695</v>
      </c>
      <c r="G32" s="5">
        <v>5157723695</v>
      </c>
      <c r="H32" s="5">
        <v>3078291027</v>
      </c>
      <c r="I32" s="5">
        <v>2079432668</v>
      </c>
      <c r="J32" s="5">
        <v>1988629260</v>
      </c>
      <c r="K32" s="8">
        <f t="shared" si="0"/>
        <v>0.38556335654967649</v>
      </c>
      <c r="L32" s="5">
        <v>238888184</v>
      </c>
      <c r="M32" s="10">
        <f t="shared" si="1"/>
        <v>4.6316591994174282E-2</v>
      </c>
    </row>
    <row r="33" spans="2:13" ht="38.25">
      <c r="B33" s="2" t="s">
        <v>61</v>
      </c>
      <c r="C33" s="3" t="s">
        <v>20</v>
      </c>
      <c r="D33" s="3" t="s">
        <v>12</v>
      </c>
      <c r="E33" s="4" t="s">
        <v>62</v>
      </c>
      <c r="F33" s="5">
        <v>1470000000</v>
      </c>
      <c r="G33" s="5">
        <v>1470000000</v>
      </c>
      <c r="H33" s="5">
        <v>161000000</v>
      </c>
      <c r="I33" s="5">
        <v>1309000000</v>
      </c>
      <c r="J33" s="5">
        <v>154933333</v>
      </c>
      <c r="K33" s="8">
        <f t="shared" si="0"/>
        <v>0.10539682517006803</v>
      </c>
      <c r="L33" s="5">
        <v>14933333</v>
      </c>
      <c r="M33" s="10">
        <f t="shared" si="1"/>
        <v>1.0158729931972789E-2</v>
      </c>
    </row>
    <row r="34" spans="2:13" ht="51">
      <c r="B34" s="2" t="s">
        <v>63</v>
      </c>
      <c r="C34" s="3" t="s">
        <v>20</v>
      </c>
      <c r="D34" s="3" t="s">
        <v>12</v>
      </c>
      <c r="E34" s="4" t="s">
        <v>64</v>
      </c>
      <c r="F34" s="5">
        <v>1955000000</v>
      </c>
      <c r="G34" s="5">
        <v>1955000000</v>
      </c>
      <c r="H34" s="5">
        <v>1251400000</v>
      </c>
      <c r="I34" s="5">
        <v>703600000</v>
      </c>
      <c r="J34" s="5">
        <v>999215332</v>
      </c>
      <c r="K34" s="8">
        <f t="shared" si="0"/>
        <v>0.51110758670076728</v>
      </c>
      <c r="L34" s="5">
        <v>121315332.33</v>
      </c>
      <c r="M34" s="10">
        <f t="shared" si="1"/>
        <v>6.2053878429667517E-2</v>
      </c>
    </row>
    <row r="35" spans="2:13" ht="51">
      <c r="B35" s="2" t="s">
        <v>65</v>
      </c>
      <c r="C35" s="3" t="s">
        <v>20</v>
      </c>
      <c r="D35" s="3" t="s">
        <v>12</v>
      </c>
      <c r="E35" s="4" t="s">
        <v>66</v>
      </c>
      <c r="F35" s="5">
        <v>575000000</v>
      </c>
      <c r="G35" s="5">
        <v>575000000</v>
      </c>
      <c r="H35" s="5">
        <v>264250000</v>
      </c>
      <c r="I35" s="5">
        <v>310750000</v>
      </c>
      <c r="J35" s="5">
        <v>96050000</v>
      </c>
      <c r="K35" s="8">
        <f t="shared" si="0"/>
        <v>0.16704347826086957</v>
      </c>
      <c r="L35" s="5">
        <v>11050000</v>
      </c>
      <c r="M35" s="10">
        <f t="shared" si="1"/>
        <v>1.9217391304347825E-2</v>
      </c>
    </row>
    <row r="36" spans="2:13" ht="51">
      <c r="B36" s="2" t="s">
        <v>67</v>
      </c>
      <c r="C36" s="3" t="s">
        <v>20</v>
      </c>
      <c r="D36" s="3" t="s">
        <v>12</v>
      </c>
      <c r="E36" s="4" t="s">
        <v>68</v>
      </c>
      <c r="F36" s="5">
        <v>4625000000</v>
      </c>
      <c r="G36" s="5">
        <v>4625000000</v>
      </c>
      <c r="H36" s="5">
        <v>2545000000</v>
      </c>
      <c r="I36" s="5">
        <v>2080000000</v>
      </c>
      <c r="J36" s="5">
        <v>1647906131</v>
      </c>
      <c r="K36" s="8">
        <f t="shared" si="0"/>
        <v>0.35630402832432434</v>
      </c>
      <c r="L36" s="5">
        <v>219164778</v>
      </c>
      <c r="M36" s="10">
        <f t="shared" si="1"/>
        <v>4.7386979027027029E-2</v>
      </c>
    </row>
    <row r="37" spans="2:13" ht="38.25">
      <c r="B37" s="2" t="s">
        <v>69</v>
      </c>
      <c r="C37" s="3" t="s">
        <v>20</v>
      </c>
      <c r="D37" s="3" t="s">
        <v>12</v>
      </c>
      <c r="E37" s="4" t="s">
        <v>70</v>
      </c>
      <c r="F37" s="5">
        <v>1015000000</v>
      </c>
      <c r="G37" s="5">
        <v>1015000000</v>
      </c>
      <c r="H37" s="5">
        <v>1015000000</v>
      </c>
      <c r="I37" s="5">
        <v>0</v>
      </c>
      <c r="J37" s="5">
        <v>882750001</v>
      </c>
      <c r="K37" s="8">
        <f t="shared" si="0"/>
        <v>0.86970443448275858</v>
      </c>
      <c r="L37" s="5">
        <v>100750001</v>
      </c>
      <c r="M37" s="10">
        <f t="shared" si="1"/>
        <v>9.9261084729064045E-2</v>
      </c>
    </row>
    <row r="38" spans="2:13" ht="51">
      <c r="B38" s="2" t="s">
        <v>71</v>
      </c>
      <c r="C38" s="3" t="s">
        <v>20</v>
      </c>
      <c r="D38" s="3" t="s">
        <v>12</v>
      </c>
      <c r="E38" s="4" t="s">
        <v>66</v>
      </c>
      <c r="F38" s="5">
        <v>360000000</v>
      </c>
      <c r="G38" s="5">
        <v>360000000</v>
      </c>
      <c r="H38" s="5">
        <v>360000000</v>
      </c>
      <c r="I38" s="5">
        <v>0</v>
      </c>
      <c r="J38" s="5">
        <v>256210000</v>
      </c>
      <c r="K38" s="8">
        <f t="shared" si="0"/>
        <v>0.71169444444444441</v>
      </c>
      <c r="L38" s="5">
        <v>27760000</v>
      </c>
      <c r="M38" s="10">
        <f t="shared" si="1"/>
        <v>7.7111111111111116E-2</v>
      </c>
    </row>
    <row r="39" spans="2:13" ht="51">
      <c r="B39" s="2" t="s">
        <v>72</v>
      </c>
      <c r="C39" s="3" t="s">
        <v>20</v>
      </c>
      <c r="D39" s="3" t="s">
        <v>12</v>
      </c>
      <c r="E39" s="4" t="s">
        <v>73</v>
      </c>
      <c r="F39" s="5">
        <v>3700000000</v>
      </c>
      <c r="G39" s="5">
        <v>3700000000</v>
      </c>
      <c r="H39" s="5">
        <v>3122967708.27</v>
      </c>
      <c r="I39" s="5">
        <v>577032291.73000002</v>
      </c>
      <c r="J39" s="5">
        <v>2642109903</v>
      </c>
      <c r="K39" s="8">
        <f t="shared" si="0"/>
        <v>0.71408375756756759</v>
      </c>
      <c r="L39" s="5">
        <v>386414051</v>
      </c>
      <c r="M39" s="10">
        <f t="shared" si="1"/>
        <v>0.10443623</v>
      </c>
    </row>
    <row r="40" spans="2:13" ht="51">
      <c r="B40" s="2" t="s">
        <v>74</v>
      </c>
      <c r="C40" s="3" t="s">
        <v>28</v>
      </c>
      <c r="D40" s="3" t="s">
        <v>12</v>
      </c>
      <c r="E40" s="4" t="s">
        <v>75</v>
      </c>
      <c r="F40" s="5">
        <v>3700000000</v>
      </c>
      <c r="G40" s="5">
        <v>3700000000</v>
      </c>
      <c r="H40" s="5">
        <v>2880159772</v>
      </c>
      <c r="I40" s="5">
        <v>819840228</v>
      </c>
      <c r="J40" s="5">
        <v>2879647000</v>
      </c>
      <c r="K40" s="8">
        <f t="shared" si="0"/>
        <v>0.778282972972973</v>
      </c>
      <c r="L40" s="5">
        <v>259029190</v>
      </c>
      <c r="M40" s="10">
        <f t="shared" si="1"/>
        <v>7.0007889189189196E-2</v>
      </c>
    </row>
    <row r="41" spans="2:13" ht="51">
      <c r="B41" s="2" t="s">
        <v>74</v>
      </c>
      <c r="C41" s="3" t="s">
        <v>20</v>
      </c>
      <c r="D41" s="3" t="s">
        <v>12</v>
      </c>
      <c r="E41" s="4" t="s">
        <v>75</v>
      </c>
      <c r="F41" s="5">
        <v>662906240</v>
      </c>
      <c r="G41" s="5">
        <v>662906240</v>
      </c>
      <c r="H41" s="5">
        <v>662906240</v>
      </c>
      <c r="I41" s="5">
        <v>0</v>
      </c>
      <c r="J41" s="5">
        <v>660964400</v>
      </c>
      <c r="K41" s="8">
        <f t="shared" si="0"/>
        <v>0.99707071696896377</v>
      </c>
      <c r="L41" s="5">
        <v>76385258</v>
      </c>
      <c r="M41" s="10">
        <f t="shared" si="1"/>
        <v>0.11522784579611138</v>
      </c>
    </row>
    <row r="42" spans="2:13" ht="51">
      <c r="B42" s="2" t="s">
        <v>76</v>
      </c>
      <c r="C42" s="3" t="s">
        <v>28</v>
      </c>
      <c r="D42" s="3" t="s">
        <v>12</v>
      </c>
      <c r="E42" s="4" t="s">
        <v>75</v>
      </c>
      <c r="F42" s="5">
        <v>694906240</v>
      </c>
      <c r="G42" s="5">
        <v>694906240</v>
      </c>
      <c r="H42" s="5">
        <v>268545171</v>
      </c>
      <c r="I42" s="5">
        <v>426361069</v>
      </c>
      <c r="J42" s="5">
        <v>268275556</v>
      </c>
      <c r="K42" s="8">
        <f t="shared" si="0"/>
        <v>0.38606007624855981</v>
      </c>
      <c r="L42" s="5">
        <v>42695969</v>
      </c>
      <c r="M42" s="10">
        <f t="shared" si="1"/>
        <v>6.1441337755148089E-2</v>
      </c>
    </row>
    <row r="43" spans="2:13" ht="51">
      <c r="B43" s="2" t="s">
        <v>76</v>
      </c>
      <c r="C43" s="3" t="s">
        <v>20</v>
      </c>
      <c r="D43" s="3" t="s">
        <v>12</v>
      </c>
      <c r="E43" s="4" t="s">
        <v>75</v>
      </c>
      <c r="F43" s="5">
        <v>105093760</v>
      </c>
      <c r="G43" s="5">
        <v>105093760</v>
      </c>
      <c r="H43" s="5">
        <v>0</v>
      </c>
      <c r="I43" s="5">
        <v>105093760</v>
      </c>
      <c r="J43" s="5">
        <v>0</v>
      </c>
      <c r="K43" s="8">
        <f t="shared" si="0"/>
        <v>0</v>
      </c>
      <c r="L43" s="5">
        <v>0</v>
      </c>
      <c r="M43" s="10">
        <f t="shared" si="1"/>
        <v>0</v>
      </c>
    </row>
    <row r="44" spans="2:13" ht="20.25" customHeight="1">
      <c r="B44" s="24" t="s">
        <v>79</v>
      </c>
      <c r="C44" s="24"/>
      <c r="D44" s="24"/>
      <c r="E44" s="25"/>
      <c r="F44" s="7">
        <f>SUM(F6:F43)</f>
        <v>211486996979</v>
      </c>
      <c r="G44" s="7">
        <f t="shared" ref="G44:L44" si="2">SUM(G6:G43)</f>
        <v>211486996979</v>
      </c>
      <c r="H44" s="7">
        <f t="shared" si="2"/>
        <v>121107461900.55</v>
      </c>
      <c r="I44" s="7">
        <f t="shared" si="2"/>
        <v>87154435078.449997</v>
      </c>
      <c r="J44" s="7">
        <f t="shared" si="2"/>
        <v>68142486863.169998</v>
      </c>
      <c r="K44" s="9">
        <f t="shared" si="0"/>
        <v>0.32220650837430131</v>
      </c>
      <c r="L44" s="7">
        <f t="shared" si="2"/>
        <v>14920091844.559999</v>
      </c>
      <c r="M44" s="9">
        <f>+L44/G44</f>
        <v>7.0548506800356708E-2</v>
      </c>
    </row>
  </sheetData>
  <mergeCells count="3">
    <mergeCell ref="B44:E44"/>
    <mergeCell ref="B2:M2"/>
    <mergeCell ref="B3:M3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ignoredErrors>
    <ignoredError sqref="C6:C43" numberStoredAsText="1"/>
    <ignoredError sqref="K4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:M2"/>
    </sheetView>
  </sheetViews>
  <sheetFormatPr baseColWidth="10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bf6bca-7997-4156-a05e-08478ebc949b">
      <Terms xmlns="http://schemas.microsoft.com/office/infopath/2007/PartnerControls"/>
    </lcf76f155ced4ddcb4097134ff3c332f>
    <TaxCatchAll xmlns="465a38ab-5073-418d-9054-a6b73f68c754" xsi:nil="true"/>
    <sud xmlns="72bf6bca-7997-4156-a05e-08478ebc949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FEA33CC3341C341BEF640F91F827171" ma:contentTypeVersion="20" ma:contentTypeDescription="Crear nuevo documento." ma:contentTypeScope="" ma:versionID="fd83eac44ab6b999bd9ae3b97937b370">
  <xsd:schema xmlns:xsd="http://www.w3.org/2001/XMLSchema" xmlns:xs="http://www.w3.org/2001/XMLSchema" xmlns:p="http://schemas.microsoft.com/office/2006/metadata/properties" xmlns:ns2="465a38ab-5073-418d-9054-a6b73f68c754" xmlns:ns3="72bf6bca-7997-4156-a05e-08478ebc949b" targetNamespace="http://schemas.microsoft.com/office/2006/metadata/properties" ma:root="true" ma:fieldsID="8042d164a9b270bbdd305d6b052f7c76" ns2:_="" ns3:_="">
    <xsd:import namespace="465a38ab-5073-418d-9054-a6b73f68c754"/>
    <xsd:import namespace="72bf6bca-7997-4156-a05e-08478ebc949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su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a38ab-5073-418d-9054-a6b73f68c75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f88d31a-97ef-4e36-be58-0064a1d977f6}" ma:internalName="TaxCatchAll" ma:showField="CatchAllData" ma:web="465a38ab-5073-418d-9054-a6b73f68c7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f6bca-7997-4156-a05e-08478ebc94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c7ec9755-0539-4a6c-b55f-adec7fd451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sud" ma:index="24" nillable="true" ma:displayName="sud" ma:format="Dropdown" ma:internalName="sud" ma:percentage="FALSE">
      <xsd:simpleType>
        <xsd:restriction base="dms:Number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F8F934-8060-4406-844E-378FB7CF4218}">
  <ds:schemaRefs>
    <ds:schemaRef ds:uri="http://schemas.microsoft.com/office/2006/metadata/properties"/>
    <ds:schemaRef ds:uri="http://purl.org/dc/elements/1.1/"/>
    <ds:schemaRef ds:uri="465a38ab-5073-418d-9054-a6b73f68c754"/>
    <ds:schemaRef ds:uri="http://schemas.openxmlformats.org/package/2006/metadata/core-properties"/>
    <ds:schemaRef ds:uri="http://purl.org/dc/terms/"/>
    <ds:schemaRef ds:uri="72bf6bca-7997-4156-a05e-08478ebc949b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240A42-004F-4371-9C86-95AE6715EB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CD56EE-171C-4AE1-B267-DF8A64B683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5a38ab-5073-418d-9054-a6b73f68c754"/>
    <ds:schemaRef ds:uri="72bf6bca-7997-4156-a05e-08478ebc94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Punto 2</vt:lpstr>
      <vt:lpstr>Punto 4</vt:lpstr>
      <vt:lpstr>Punto 8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BELKIS YORGETH RONCANCIO ENCISO</dc:creator>
  <cp:lastModifiedBy>Hector Salinas</cp:lastModifiedBy>
  <dcterms:created xsi:type="dcterms:W3CDTF">2024-04-08T21:29:29Z</dcterms:created>
  <dcterms:modified xsi:type="dcterms:W3CDTF">2024-04-12T19:51:34Z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0x010100CFEA33CC3341C341BEF640F91F827171</vt:lpwstr>
  </property>
</Properties>
</file>