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ldeportes-my.sharepoint.com/personal/sbecerra_mindeporte_gov_co/Documents/ONE DRIVE RADICADOS CONGRESO 26 DE SEPTIEMBRE 2023/TRAMITES CONGRESO 2024/06-04-2024 RAD 9182 CUESTIONARIO ADITIVO PROP 53 JUAN LORETO GOMEZ/"/>
    </mc:Choice>
  </mc:AlternateContent>
  <xr:revisionPtr revIDLastSave="0" documentId="8_{34D40D9E-2035-4F70-9615-E9B1F02A5D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lacion cuentas por pagar" sheetId="1" r:id="rId1"/>
    <sheet name="Porcentaj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2" l="1"/>
  <c r="F7" i="2"/>
  <c r="E7" i="1"/>
  <c r="J9" i="2"/>
  <c r="J8" i="2"/>
  <c r="I9" i="2"/>
</calcChain>
</file>

<file path=xl/sharedStrings.xml><?xml version="1.0" encoding="utf-8"?>
<sst xmlns="http://schemas.openxmlformats.org/spreadsheetml/2006/main" count="229" uniqueCount="131">
  <si>
    <t>Numero Documento</t>
  </si>
  <si>
    <t>Fecha de Registro</t>
  </si>
  <si>
    <t>Fecha de Creacion</t>
  </si>
  <si>
    <t>Estado</t>
  </si>
  <si>
    <t>Valor Actual</t>
  </si>
  <si>
    <t>Valor Deducciones</t>
  </si>
  <si>
    <t>Valor Oblig no Orden</t>
  </si>
  <si>
    <t>Tipo Identificacion</t>
  </si>
  <si>
    <t>Identificacion</t>
  </si>
  <si>
    <t>Nombre Razon Social</t>
  </si>
  <si>
    <t>Medio de Pago</t>
  </si>
  <si>
    <t>Tipo Cuenta</t>
  </si>
  <si>
    <t>Numero Cuenta</t>
  </si>
  <si>
    <t>Estado Cuenta</t>
  </si>
  <si>
    <t>Entidad Nit</t>
  </si>
  <si>
    <t>Entidad Descripcion</t>
  </si>
  <si>
    <t>Dependencia</t>
  </si>
  <si>
    <t>Dependencia Descripcion</t>
  </si>
  <si>
    <t>Rubro</t>
  </si>
  <si>
    <t>Descripcion</t>
  </si>
  <si>
    <t>Valor Inicial</t>
  </si>
  <si>
    <t>Valor Operaciones</t>
  </si>
  <si>
    <t>Saldo por Utilizar</t>
  </si>
  <si>
    <t>Fuente</t>
  </si>
  <si>
    <t>Situacion</t>
  </si>
  <si>
    <t>Recurso</t>
  </si>
  <si>
    <t>Concepto</t>
  </si>
  <si>
    <t>Solicitud CDP</t>
  </si>
  <si>
    <t>CDP</t>
  </si>
  <si>
    <t>Compromisos</t>
  </si>
  <si>
    <t>Cuentas por Pagar</t>
  </si>
  <si>
    <t>Fecha Cuentas por Pagar</t>
  </si>
  <si>
    <t>Obligaciones</t>
  </si>
  <si>
    <t>Ordenes de Pago</t>
  </si>
  <si>
    <t>Reintegros</t>
  </si>
  <si>
    <t>Fecha Doc Soporte Compromiso</t>
  </si>
  <si>
    <t>Tipo Doc Soporte Compromiso</t>
  </si>
  <si>
    <t>Num Doc Soporte Compromiso</t>
  </si>
  <si>
    <t>Objeto del Compromiso</t>
  </si>
  <si>
    <t>2024-01-04 00:00:00</t>
  </si>
  <si>
    <t>2024-01-04 15:53:28</t>
  </si>
  <si>
    <t>ConOrdendePago</t>
  </si>
  <si>
    <t>2,500,000.00</t>
  </si>
  <si>
    <t>21,397.00</t>
  </si>
  <si>
    <t>0.00</t>
  </si>
  <si>
    <t>Cédula de Ciudadanía</t>
  </si>
  <si>
    <t>1032679935</t>
  </si>
  <si>
    <t>MONTOYA FRANCO LUISA MARIA</t>
  </si>
  <si>
    <t>Abono en cuenta</t>
  </si>
  <si>
    <t>Ahorro</t>
  </si>
  <si>
    <t>30400002864</t>
  </si>
  <si>
    <t>Activa</t>
  </si>
  <si>
    <t>890903938</t>
  </si>
  <si>
    <t>BANCOLOMBIA S.A.</t>
  </si>
  <si>
    <t>43-01-01-0003</t>
  </si>
  <si>
    <t>SECRETARIA GENERAL</t>
  </si>
  <si>
    <t>C-4399-1604-9-0-4399054-02</t>
  </si>
  <si>
    <t>ADQUISICIÓN DE BIENES Y SERVICIOS - DOCUMENTOS DE PLANEACIÓN - APOYO AL FORTALECIMIENTO DEL SECTOR A NIVEL NACIONAL</t>
  </si>
  <si>
    <t>Nación</t>
  </si>
  <si>
    <t>CSF</t>
  </si>
  <si>
    <t>OTROS RECURSOS DEL TESORO</t>
  </si>
  <si>
    <t>QUINTO PAGO -DICIEMBRE CPSA-1159-2023</t>
  </si>
  <si>
    <t>15723</t>
  </si>
  <si>
    <t>478323</t>
  </si>
  <si>
    <t>1582023</t>
  </si>
  <si>
    <t>14938024</t>
  </si>
  <si>
    <t>2023-08-08 00:00:00</t>
  </si>
  <si>
    <t>CONTRATO DE PRESTACION DE SERVICIOS</t>
  </si>
  <si>
    <t>CPSA-1159-2023 MOD1 LIB REC</t>
  </si>
  <si>
    <t>CPSA-1159-2023-PRESTAR SERVICIOS DE APOYO A LA GESTIÓN PARA REALIZAR ANÁLISIS, ASISTENCIA Y APOYO ADMINISTRATIVO EN EL DESARROLLO DE LA ACTIVIDAD Y GESTIÓN CONTRACTUAL A CARGO DE LA ENTIDAD</t>
  </si>
  <si>
    <t>2024-01-04 15:53:29</t>
  </si>
  <si>
    <t>200,000.00</t>
  </si>
  <si>
    <t>7723973</t>
  </si>
  <si>
    <t>IPUZ GONZALEZ MIGUEL</t>
  </si>
  <si>
    <t>650316847</t>
  </si>
  <si>
    <t>Inválida</t>
  </si>
  <si>
    <t>860003020</t>
  </si>
  <si>
    <t>BANCO BILBAO VIZCAYA ARGENTARIA COLOMBIA S.A. BBVA</t>
  </si>
  <si>
    <t>43-01-01-0007</t>
  </si>
  <si>
    <t>DIRECCIÓN POSICIONAMIENTO Y LIDERAZGO DEPORTIVO</t>
  </si>
  <si>
    <t>C-4302-1604-26-0-4302002-03</t>
  </si>
  <si>
    <t>TRANSFERENCIAS CORRIENTES - SERVICIO DE APOYO FINANCIERO A ATLETAS - DESARROLLO DEL DEPORTE OLIMPICO, PARALIMPICO Y NIVEL MUNDIAL PARA EL POSICIONAMIENTO Y LIDERAZGO DEPORTIVO NACIONAL</t>
  </si>
  <si>
    <t>RECURSOS CORRIENTES</t>
  </si>
  <si>
    <t>SE RECONOCE INCENTIVO ECONOMICO ENTRENADOR JUEGOS XIX JUEGOS BOLIVARIANOS-LUCHA VALLEDUPAR 2022</t>
  </si>
  <si>
    <t>170423</t>
  </si>
  <si>
    <t>169623</t>
  </si>
  <si>
    <t>936223</t>
  </si>
  <si>
    <t>1591123</t>
  </si>
  <si>
    <t>26608324</t>
  </si>
  <si>
    <t>2023-12-15 00:00:00</t>
  </si>
  <si>
    <t>RESOLUCION</t>
  </si>
  <si>
    <t>1373 DIC 2023</t>
  </si>
  <si>
    <t>3,000,000.00</t>
  </si>
  <si>
    <t>1047455374</t>
  </si>
  <si>
    <t>BELEÑO COGOLLO WALTER</t>
  </si>
  <si>
    <t>09899270301</t>
  </si>
  <si>
    <t>SE RECONOCE INCENTIVO ECONOMICO ATLETAS XII JUEGOS SURAMERICANOS LEV PESAS-PARAGUAY 2022</t>
  </si>
  <si>
    <t>939523</t>
  </si>
  <si>
    <t>1615823</t>
  </si>
  <si>
    <t>26610324</t>
  </si>
  <si>
    <t>2023-12-17 00:00:00</t>
  </si>
  <si>
    <t>1372 DIC 2023</t>
  </si>
  <si>
    <t>2024-01-04 15:53:30</t>
  </si>
  <si>
    <t>7,500,000.00</t>
  </si>
  <si>
    <t>1006071459</t>
  </si>
  <si>
    <t>RUIZ MALAMBO MERCEDES</t>
  </si>
  <si>
    <t>106152580</t>
  </si>
  <si>
    <t>860035827</t>
  </si>
  <si>
    <t>BANCO COMERCIAL AV VILLAS S.A.</t>
  </si>
  <si>
    <t>SE RECONOCE INCENTIVO ECONOMICO ATLETAS CAMPEONATO MUNDIAL CMAS NATACION ALETAS-ITALIA</t>
  </si>
  <si>
    <t>932823</t>
  </si>
  <si>
    <t>1627223</t>
  </si>
  <si>
    <t>26612024</t>
  </si>
  <si>
    <t>1377 DIC 2023</t>
  </si>
  <si>
    <t>2024-01-04 15:53:31</t>
  </si>
  <si>
    <t>Generada</t>
  </si>
  <si>
    <t>583,333.00</t>
  </si>
  <si>
    <t>1063179758</t>
  </si>
  <si>
    <t>CASTRO VASGAS LUIS ENRIQUE</t>
  </si>
  <si>
    <t>10566577459</t>
  </si>
  <si>
    <t>SE RECONOCE INCENTIVO ECONOMICO ATLETAS XIX JUEGOS BOLIVARIANOS BEISBOL-VALLEDUPAR 2022</t>
  </si>
  <si>
    <t>948423</t>
  </si>
  <si>
    <t>1636423</t>
  </si>
  <si>
    <t>1309 DIC 2023</t>
  </si>
  <si>
    <t>Cuentas por pagar 2023-2024</t>
  </si>
  <si>
    <t>Valor</t>
  </si>
  <si>
    <t>%</t>
  </si>
  <si>
    <t>Total presupuesto asignado 2023</t>
  </si>
  <si>
    <t>Valor Reservas</t>
  </si>
  <si>
    <t>Total Rezago</t>
  </si>
  <si>
    <t>TOTAL CXP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</si>
</sst>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0000_-;\-* #,##0.0000000_-;_-* &quot;-&quot;??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18" fillId="0" borderId="10" xfId="0" applyFont="1" applyBorder="1"/>
    <xf numFmtId="1" fontId="18" fillId="0" borderId="10" xfId="0" applyNumberFormat="1" applyFont="1" applyBorder="1"/>
    <xf numFmtId="49" fontId="18" fillId="0" borderId="10" xfId="0" applyNumberFormat="1" applyFont="1" applyBorder="1"/>
    <xf numFmtId="49" fontId="18" fillId="0" borderId="10" xfId="0" applyNumberFormat="1" applyFont="1" applyBorder="1" applyAlignment="1">
      <alignment horizontal="left"/>
    </xf>
    <xf numFmtId="49" fontId="18" fillId="0" borderId="10" xfId="0" applyNumberFormat="1" applyFont="1" applyBorder="1" applyAlignment="1">
      <alignment horizontal="center"/>
    </xf>
    <xf numFmtId="43" fontId="18" fillId="0" borderId="10" xfId="1" applyFont="1" applyBorder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11" xfId="0" applyFont="1" applyBorder="1"/>
    <xf numFmtId="43" fontId="0" fillId="0" borderId="11" xfId="1" applyFont="1" applyBorder="1"/>
    <xf numFmtId="43" fontId="0" fillId="0" borderId="0" xfId="0" applyNumberFormat="1"/>
    <xf numFmtId="10" fontId="16" fillId="0" borderId="11" xfId="43" applyNumberFormat="1" applyFont="1" applyBorder="1" applyAlignment="1">
      <alignment horizontal="center"/>
    </xf>
    <xf numFmtId="164" fontId="16" fillId="0" borderId="12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43" fontId="16" fillId="0" borderId="0" xfId="0" applyNumberFormat="1" applyFont="1" applyFill="1"/>
    <xf numFmtId="1" fontId="18" fillId="0" borderId="14" xfId="0" applyNumberFormat="1" applyFont="1" applyBorder="1"/>
    <xf numFmtId="49" fontId="18" fillId="0" borderId="14" xfId="0" applyNumberFormat="1" applyFont="1" applyBorder="1"/>
    <xf numFmtId="43" fontId="18" fillId="0" borderId="14" xfId="1" applyFont="1" applyBorder="1" applyAlignment="1">
      <alignment horizontal="left"/>
    </xf>
    <xf numFmtId="0" fontId="0" fillId="0" borderId="11" xfId="0" applyBorder="1"/>
    <xf numFmtId="49" fontId="18" fillId="0" borderId="14" xfId="0" applyNumberFormat="1" applyFont="1" applyBorder="1" applyAlignment="1">
      <alignment horizontal="left"/>
    </xf>
    <xf numFmtId="49" fontId="18" fillId="0" borderId="14" xfId="0" applyNumberFormat="1" applyFont="1" applyBorder="1" applyAlignment="1">
      <alignment horizontal="center"/>
    </xf>
    <xf numFmtId="43" fontId="16" fillId="0" borderId="11" xfId="0" applyNumberFormat="1" applyFont="1" applyBorder="1"/>
    <xf numFmtId="0" fontId="16" fillId="33" borderId="11" xfId="0" applyFont="1" applyFill="1" applyBorder="1"/>
    <xf numFmtId="0" fontId="16" fillId="33" borderId="11" xfId="0" applyFont="1" applyFill="1" applyBorder="1" applyAlignment="1">
      <alignment horizontal="center"/>
    </xf>
    <xf numFmtId="43" fontId="16" fillId="33" borderId="11" xfId="0" applyNumberFormat="1" applyFont="1" applyFill="1" applyBorder="1"/>
    <xf numFmtId="10" fontId="16" fillId="33" borderId="11" xfId="43" applyNumberFormat="1" applyFont="1" applyFill="1" applyBorder="1" applyAlignment="1">
      <alignment horizontal="center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Porcentaje" xfId="43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"/>
  <sheetViews>
    <sheetView showGridLines="0" tabSelected="1" workbookViewId="0">
      <selection activeCell="E7" sqref="E7"/>
    </sheetView>
  </sheetViews>
  <sheetFormatPr baseColWidth="10" defaultRowHeight="14.5" x14ac:dyDescent="0.35"/>
  <cols>
    <col min="1" max="6" width="17.1796875" customWidth="1"/>
    <col min="7" max="7" width="11.7265625" customWidth="1"/>
    <col min="8" max="8" width="22.81640625" customWidth="1"/>
    <col min="9" max="9" width="17.1796875" customWidth="1"/>
    <col min="10" max="10" width="85.7265625" customWidth="1"/>
    <col min="11" max="15" width="17.1796875" customWidth="1"/>
    <col min="16" max="16" width="85.7265625" customWidth="1"/>
    <col min="17" max="17" width="17.1796875" customWidth="1"/>
    <col min="18" max="18" width="22.81640625" customWidth="1"/>
    <col min="19" max="19" width="14.26953125" customWidth="1"/>
    <col min="20" max="20" width="85.7265625" customWidth="1"/>
    <col min="21" max="24" width="17.1796875" customWidth="1"/>
    <col min="25" max="26" width="8.54296875" customWidth="1"/>
    <col min="27" max="27" width="20" customWidth="1"/>
    <col min="28" max="28" width="85.7265625" customWidth="1"/>
    <col min="29" max="37" width="42.81640625" customWidth="1"/>
    <col min="38" max="38" width="50" customWidth="1"/>
    <col min="39" max="39" width="35.7265625" customWidth="1"/>
    <col min="40" max="40" width="50" customWidth="1"/>
  </cols>
  <sheetData>
    <row r="1" spans="1:4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4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</row>
    <row r="2" spans="1:40" x14ac:dyDescent="0.35">
      <c r="A2" s="2">
        <v>1582023</v>
      </c>
      <c r="B2" s="3" t="s">
        <v>39</v>
      </c>
      <c r="C2" s="3" t="s">
        <v>40</v>
      </c>
      <c r="D2" s="3" t="s">
        <v>41</v>
      </c>
      <c r="E2" s="6">
        <v>2500000</v>
      </c>
      <c r="F2" s="4" t="s">
        <v>43</v>
      </c>
      <c r="G2" s="4" t="s">
        <v>44</v>
      </c>
      <c r="H2" s="5" t="s">
        <v>45</v>
      </c>
      <c r="I2" s="3" t="s">
        <v>46</v>
      </c>
      <c r="J2" s="3" t="s">
        <v>47</v>
      </c>
      <c r="K2" s="3" t="s">
        <v>48</v>
      </c>
      <c r="L2" s="3" t="s">
        <v>49</v>
      </c>
      <c r="M2" s="3" t="s">
        <v>50</v>
      </c>
      <c r="N2" s="3" t="s">
        <v>51</v>
      </c>
      <c r="O2" s="3" t="s">
        <v>52</v>
      </c>
      <c r="P2" s="3" t="s">
        <v>53</v>
      </c>
      <c r="Q2" s="5" t="s">
        <v>54</v>
      </c>
      <c r="R2" s="3" t="s">
        <v>55</v>
      </c>
      <c r="S2" s="3" t="s">
        <v>56</v>
      </c>
      <c r="T2" s="3" t="s">
        <v>57</v>
      </c>
      <c r="U2" s="4" t="s">
        <v>42</v>
      </c>
      <c r="V2" s="4" t="s">
        <v>44</v>
      </c>
      <c r="W2" s="4" t="s">
        <v>42</v>
      </c>
      <c r="X2" s="4" t="s">
        <v>44</v>
      </c>
      <c r="Y2" s="3" t="s">
        <v>58</v>
      </c>
      <c r="Z2" s="3" t="s">
        <v>59</v>
      </c>
      <c r="AA2" s="3" t="s">
        <v>60</v>
      </c>
      <c r="AB2" s="3" t="s">
        <v>61</v>
      </c>
      <c r="AC2" s="3" t="s">
        <v>62</v>
      </c>
      <c r="AD2" s="3" t="s">
        <v>62</v>
      </c>
      <c r="AE2" s="3" t="s">
        <v>63</v>
      </c>
      <c r="AF2" s="3"/>
      <c r="AG2" s="3" t="s">
        <v>39</v>
      </c>
      <c r="AH2" s="3" t="s">
        <v>64</v>
      </c>
      <c r="AI2" s="3" t="s">
        <v>65</v>
      </c>
      <c r="AJ2" s="3"/>
      <c r="AK2" s="3" t="s">
        <v>66</v>
      </c>
      <c r="AL2" s="3" t="s">
        <v>67</v>
      </c>
      <c r="AM2" s="3" t="s">
        <v>68</v>
      </c>
      <c r="AN2" s="3" t="s">
        <v>69</v>
      </c>
    </row>
    <row r="3" spans="1:40" x14ac:dyDescent="0.35">
      <c r="A3" s="2">
        <v>1591123</v>
      </c>
      <c r="B3" s="3" t="s">
        <v>39</v>
      </c>
      <c r="C3" s="3" t="s">
        <v>70</v>
      </c>
      <c r="D3" s="3" t="s">
        <v>41</v>
      </c>
      <c r="E3" s="6">
        <v>200000</v>
      </c>
      <c r="F3" s="4" t="s">
        <v>44</v>
      </c>
      <c r="G3" s="4" t="s">
        <v>44</v>
      </c>
      <c r="H3" s="5" t="s">
        <v>45</v>
      </c>
      <c r="I3" s="3" t="s">
        <v>72</v>
      </c>
      <c r="J3" s="3" t="s">
        <v>73</v>
      </c>
      <c r="K3" s="3" t="s">
        <v>48</v>
      </c>
      <c r="L3" s="3" t="s">
        <v>49</v>
      </c>
      <c r="M3" s="3" t="s">
        <v>74</v>
      </c>
      <c r="N3" s="3" t="s">
        <v>75</v>
      </c>
      <c r="O3" s="3" t="s">
        <v>76</v>
      </c>
      <c r="P3" s="3" t="s">
        <v>77</v>
      </c>
      <c r="Q3" s="5" t="s">
        <v>78</v>
      </c>
      <c r="R3" s="3" t="s">
        <v>79</v>
      </c>
      <c r="S3" s="3" t="s">
        <v>80</v>
      </c>
      <c r="T3" s="3" t="s">
        <v>81</v>
      </c>
      <c r="U3" s="4" t="s">
        <v>71</v>
      </c>
      <c r="V3" s="4" t="s">
        <v>44</v>
      </c>
      <c r="W3" s="4" t="s">
        <v>71</v>
      </c>
      <c r="X3" s="4" t="s">
        <v>44</v>
      </c>
      <c r="Y3" s="3" t="s">
        <v>58</v>
      </c>
      <c r="Z3" s="3" t="s">
        <v>59</v>
      </c>
      <c r="AA3" s="3" t="s">
        <v>82</v>
      </c>
      <c r="AB3" s="3" t="s">
        <v>83</v>
      </c>
      <c r="AC3" s="3" t="s">
        <v>84</v>
      </c>
      <c r="AD3" s="3" t="s">
        <v>85</v>
      </c>
      <c r="AE3" s="3" t="s">
        <v>86</v>
      </c>
      <c r="AF3" s="3"/>
      <c r="AG3" s="3" t="s">
        <v>39</v>
      </c>
      <c r="AH3" s="3" t="s">
        <v>87</v>
      </c>
      <c r="AI3" s="3" t="s">
        <v>88</v>
      </c>
      <c r="AJ3" s="3"/>
      <c r="AK3" s="3" t="s">
        <v>89</v>
      </c>
      <c r="AL3" s="3" t="s">
        <v>90</v>
      </c>
      <c r="AM3" s="3" t="s">
        <v>91</v>
      </c>
      <c r="AN3" s="3" t="s">
        <v>83</v>
      </c>
    </row>
    <row r="4" spans="1:40" x14ac:dyDescent="0.35">
      <c r="A4" s="2">
        <v>1615823</v>
      </c>
      <c r="B4" s="3" t="s">
        <v>39</v>
      </c>
      <c r="C4" s="3" t="s">
        <v>70</v>
      </c>
      <c r="D4" s="3" t="s">
        <v>41</v>
      </c>
      <c r="E4" s="6">
        <v>3000000</v>
      </c>
      <c r="F4" s="4" t="s">
        <v>44</v>
      </c>
      <c r="G4" s="4" t="s">
        <v>44</v>
      </c>
      <c r="H4" s="5" t="s">
        <v>45</v>
      </c>
      <c r="I4" s="3" t="s">
        <v>93</v>
      </c>
      <c r="J4" s="3" t="s">
        <v>94</v>
      </c>
      <c r="K4" s="3" t="s">
        <v>48</v>
      </c>
      <c r="L4" s="3" t="s">
        <v>49</v>
      </c>
      <c r="M4" s="3" t="s">
        <v>95</v>
      </c>
      <c r="N4" s="3" t="s">
        <v>75</v>
      </c>
      <c r="O4" s="3" t="s">
        <v>52</v>
      </c>
      <c r="P4" s="3" t="s">
        <v>53</v>
      </c>
      <c r="Q4" s="5" t="s">
        <v>78</v>
      </c>
      <c r="R4" s="3" t="s">
        <v>79</v>
      </c>
      <c r="S4" s="3" t="s">
        <v>80</v>
      </c>
      <c r="T4" s="3" t="s">
        <v>81</v>
      </c>
      <c r="U4" s="4" t="s">
        <v>92</v>
      </c>
      <c r="V4" s="4" t="s">
        <v>44</v>
      </c>
      <c r="W4" s="4" t="s">
        <v>92</v>
      </c>
      <c r="X4" s="4" t="s">
        <v>44</v>
      </c>
      <c r="Y4" s="3" t="s">
        <v>58</v>
      </c>
      <c r="Z4" s="3" t="s">
        <v>59</v>
      </c>
      <c r="AA4" s="3" t="s">
        <v>82</v>
      </c>
      <c r="AB4" s="3" t="s">
        <v>96</v>
      </c>
      <c r="AC4" s="3" t="s">
        <v>84</v>
      </c>
      <c r="AD4" s="3" t="s">
        <v>85</v>
      </c>
      <c r="AE4" s="3" t="s">
        <v>97</v>
      </c>
      <c r="AF4" s="3"/>
      <c r="AG4" s="3" t="s">
        <v>39</v>
      </c>
      <c r="AH4" s="3" t="s">
        <v>98</v>
      </c>
      <c r="AI4" s="3" t="s">
        <v>99</v>
      </c>
      <c r="AJ4" s="3"/>
      <c r="AK4" s="3" t="s">
        <v>100</v>
      </c>
      <c r="AL4" s="3" t="s">
        <v>90</v>
      </c>
      <c r="AM4" s="3" t="s">
        <v>101</v>
      </c>
      <c r="AN4" s="3" t="s">
        <v>96</v>
      </c>
    </row>
    <row r="5" spans="1:40" x14ac:dyDescent="0.35">
      <c r="A5" s="2">
        <v>1627223</v>
      </c>
      <c r="B5" s="3" t="s">
        <v>39</v>
      </c>
      <c r="C5" s="3" t="s">
        <v>102</v>
      </c>
      <c r="D5" s="3" t="s">
        <v>41</v>
      </c>
      <c r="E5" s="6">
        <v>7500000</v>
      </c>
      <c r="F5" s="4" t="s">
        <v>44</v>
      </c>
      <c r="G5" s="4" t="s">
        <v>44</v>
      </c>
      <c r="H5" s="5" t="s">
        <v>45</v>
      </c>
      <c r="I5" s="3" t="s">
        <v>104</v>
      </c>
      <c r="J5" s="3" t="s">
        <v>105</v>
      </c>
      <c r="K5" s="3" t="s">
        <v>48</v>
      </c>
      <c r="L5" s="3" t="s">
        <v>49</v>
      </c>
      <c r="M5" s="3" t="s">
        <v>106</v>
      </c>
      <c r="N5" s="3" t="s">
        <v>75</v>
      </c>
      <c r="O5" s="3" t="s">
        <v>107</v>
      </c>
      <c r="P5" s="3" t="s">
        <v>108</v>
      </c>
      <c r="Q5" s="5" t="s">
        <v>78</v>
      </c>
      <c r="R5" s="3" t="s">
        <v>79</v>
      </c>
      <c r="S5" s="3" t="s">
        <v>80</v>
      </c>
      <c r="T5" s="3" t="s">
        <v>81</v>
      </c>
      <c r="U5" s="4" t="s">
        <v>103</v>
      </c>
      <c r="V5" s="4" t="s">
        <v>44</v>
      </c>
      <c r="W5" s="4" t="s">
        <v>103</v>
      </c>
      <c r="X5" s="4" t="s">
        <v>44</v>
      </c>
      <c r="Y5" s="3" t="s">
        <v>58</v>
      </c>
      <c r="Z5" s="3" t="s">
        <v>59</v>
      </c>
      <c r="AA5" s="3" t="s">
        <v>82</v>
      </c>
      <c r="AB5" s="3" t="s">
        <v>109</v>
      </c>
      <c r="AC5" s="3" t="s">
        <v>84</v>
      </c>
      <c r="AD5" s="3" t="s">
        <v>85</v>
      </c>
      <c r="AE5" s="3" t="s">
        <v>110</v>
      </c>
      <c r="AF5" s="3"/>
      <c r="AG5" s="3" t="s">
        <v>39</v>
      </c>
      <c r="AH5" s="3" t="s">
        <v>111</v>
      </c>
      <c r="AI5" s="3" t="s">
        <v>112</v>
      </c>
      <c r="AJ5" s="3"/>
      <c r="AK5" s="3" t="s">
        <v>89</v>
      </c>
      <c r="AL5" s="3" t="s">
        <v>90</v>
      </c>
      <c r="AM5" s="3" t="s">
        <v>113</v>
      </c>
      <c r="AN5" s="3" t="s">
        <v>109</v>
      </c>
    </row>
    <row r="6" spans="1:40" x14ac:dyDescent="0.35">
      <c r="A6" s="16">
        <v>1636423</v>
      </c>
      <c r="B6" s="17" t="s">
        <v>39</v>
      </c>
      <c r="C6" s="17" t="s">
        <v>114</v>
      </c>
      <c r="D6" s="17" t="s">
        <v>115</v>
      </c>
      <c r="E6" s="18">
        <v>583333</v>
      </c>
      <c r="F6" s="20" t="s">
        <v>44</v>
      </c>
      <c r="G6" s="20" t="s">
        <v>116</v>
      </c>
      <c r="H6" s="21" t="s">
        <v>45</v>
      </c>
      <c r="I6" s="17" t="s">
        <v>117</v>
      </c>
      <c r="J6" s="17" t="s">
        <v>118</v>
      </c>
      <c r="K6" s="17" t="s">
        <v>48</v>
      </c>
      <c r="L6" s="17" t="s">
        <v>49</v>
      </c>
      <c r="M6" s="17" t="s">
        <v>119</v>
      </c>
      <c r="N6" s="17" t="s">
        <v>75</v>
      </c>
      <c r="O6" s="17" t="s">
        <v>52</v>
      </c>
      <c r="P6" s="17" t="s">
        <v>53</v>
      </c>
      <c r="Q6" s="21" t="s">
        <v>78</v>
      </c>
      <c r="R6" s="17" t="s">
        <v>79</v>
      </c>
      <c r="S6" s="17" t="s">
        <v>80</v>
      </c>
      <c r="T6" s="17" t="s">
        <v>81</v>
      </c>
      <c r="U6" s="20" t="s">
        <v>116</v>
      </c>
      <c r="V6" s="20" t="s">
        <v>44</v>
      </c>
      <c r="W6" s="20" t="s">
        <v>116</v>
      </c>
      <c r="X6" s="20" t="s">
        <v>116</v>
      </c>
      <c r="Y6" s="17" t="s">
        <v>58</v>
      </c>
      <c r="Z6" s="17" t="s">
        <v>59</v>
      </c>
      <c r="AA6" s="17" t="s">
        <v>82</v>
      </c>
      <c r="AB6" s="17" t="s">
        <v>120</v>
      </c>
      <c r="AC6" s="17" t="s">
        <v>84</v>
      </c>
      <c r="AD6" s="17" t="s">
        <v>85</v>
      </c>
      <c r="AE6" s="17" t="s">
        <v>121</v>
      </c>
      <c r="AF6" s="17"/>
      <c r="AG6" s="17" t="s">
        <v>39</v>
      </c>
      <c r="AH6" s="17" t="s">
        <v>122</v>
      </c>
      <c r="AI6" s="17"/>
      <c r="AJ6" s="17"/>
      <c r="AK6" s="17" t="s">
        <v>100</v>
      </c>
      <c r="AL6" s="17" t="s">
        <v>90</v>
      </c>
      <c r="AM6" s="17" t="s">
        <v>123</v>
      </c>
      <c r="AN6" s="17" t="s">
        <v>120</v>
      </c>
    </row>
    <row r="7" spans="1:40" x14ac:dyDescent="0.35">
      <c r="A7" s="19" t="s">
        <v>130</v>
      </c>
      <c r="B7" s="19"/>
      <c r="C7" s="19"/>
      <c r="D7" s="19"/>
      <c r="E7" s="22">
        <f>SUM(E2:E6)</f>
        <v>13783333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</row>
    <row r="9" spans="1:40" x14ac:dyDescent="0.35">
      <c r="E9" s="15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6:J11"/>
  <sheetViews>
    <sheetView topLeftCell="B1" workbookViewId="0">
      <selection activeCell="I14" sqref="I14"/>
    </sheetView>
  </sheetViews>
  <sheetFormatPr baseColWidth="10" defaultRowHeight="14.5" x14ac:dyDescent="0.35"/>
  <cols>
    <col min="4" max="4" width="30.54296875" bestFit="1" customWidth="1"/>
    <col min="5" max="5" width="19.1796875" customWidth="1"/>
    <col min="6" max="6" width="15.1796875" customWidth="1"/>
    <col min="8" max="8" width="26.7265625" bestFit="1" customWidth="1"/>
    <col min="9" max="9" width="21.453125" customWidth="1"/>
    <col min="10" max="10" width="13" customWidth="1"/>
  </cols>
  <sheetData>
    <row r="6" spans="4:10" s="7" customFormat="1" x14ac:dyDescent="0.35">
      <c r="D6" s="23"/>
      <c r="E6" s="24" t="s">
        <v>125</v>
      </c>
      <c r="F6" s="24" t="s">
        <v>126</v>
      </c>
      <c r="G6" s="8"/>
      <c r="H6" s="24"/>
      <c r="I6" s="24" t="s">
        <v>125</v>
      </c>
      <c r="J6" s="24" t="s">
        <v>126</v>
      </c>
    </row>
    <row r="7" spans="4:10" x14ac:dyDescent="0.35">
      <c r="D7" s="9" t="s">
        <v>124</v>
      </c>
      <c r="E7" s="10">
        <v>13783333</v>
      </c>
      <c r="F7" s="13">
        <f>+E7/E8</f>
        <v>1.452227345915489E-5</v>
      </c>
      <c r="H7" s="9" t="s">
        <v>124</v>
      </c>
      <c r="I7" s="10">
        <v>13783333</v>
      </c>
      <c r="J7" s="12">
        <f>+I7/I9</f>
        <v>9.9662554995335288E-5</v>
      </c>
    </row>
    <row r="8" spans="4:10" x14ac:dyDescent="0.35">
      <c r="D8" s="9" t="s">
        <v>127</v>
      </c>
      <c r="E8" s="10">
        <v>949116750815</v>
      </c>
      <c r="F8" s="14"/>
      <c r="H8" s="9" t="s">
        <v>128</v>
      </c>
      <c r="I8" s="10">
        <v>138286233164.12</v>
      </c>
      <c r="J8" s="12">
        <f>+I8/I9</f>
        <v>0.99990033744500462</v>
      </c>
    </row>
    <row r="9" spans="4:10" x14ac:dyDescent="0.35">
      <c r="H9" s="23" t="s">
        <v>129</v>
      </c>
      <c r="I9" s="25">
        <f>+I8+I7</f>
        <v>138300016497.12</v>
      </c>
      <c r="J9" s="26">
        <f>SUM(J7:J8)</f>
        <v>1</v>
      </c>
    </row>
    <row r="11" spans="4:10" x14ac:dyDescent="0.35">
      <c r="I11" s="11"/>
    </row>
  </sheetData>
  <mergeCells count="1"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Relacion cuentas por pagar</vt:lpstr>
      <vt:lpstr>Porcentajes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Tatiana Cristancho Wilches</dc:creator>
  <cp:lastModifiedBy>Sandra Milena Becerra Baldrich</cp:lastModifiedBy>
  <dcterms:created xsi:type="dcterms:W3CDTF">2024-04-11T17:30:52Z</dcterms:created>
  <dcterms:modified xsi:type="dcterms:W3CDTF">2024-04-12T14:01:23Z</dcterms:modified>
</cp:coreProperties>
</file>