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nalespec-my.sharepoint.com/personal/andrea_ortega_ane_gov_co/Documents/Andrea Ortega Torres 2024/CONGRESO/JUAN LORETO GÓMEZ/ANEXOS/ANEXO 1/"/>
    </mc:Choice>
  </mc:AlternateContent>
  <xr:revisionPtr revIDLastSave="0" documentId="8_{6C95DD07-04A2-48E1-BB68-120E1D6AF95C}" xr6:coauthVersionLast="47" xr6:coauthVersionMax="47" xr10:uidLastSave="{00000000-0000-0000-0000-000000000000}"/>
  <bookViews>
    <workbookView xWindow="-110" yWindow="-110" windowWidth="19420" windowHeight="10300" xr2:uid="{8DD8478A-99C7-40DB-AA9E-9C234928DD26}"/>
  </bookViews>
  <sheets>
    <sheet name="ANE" sheetId="1" r:id="rId1"/>
  </sheets>
  <definedNames>
    <definedName name="_xlnm._FilterDatabase" localSheetId="0" hidden="1">ANE!$A$15:$C$82</definedName>
    <definedName name="_xlnm.Print_Area" localSheetId="0">ANE!$A$2:$C$97</definedName>
    <definedName name="_xlnm.Print_Titles" localSheetId="0">ANE!$2:$15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8" i="1"/>
  <c r="C95" i="1"/>
  <c r="C94" i="1" s="1"/>
  <c r="C91" i="1"/>
  <c r="C90" i="1" s="1"/>
  <c r="C61" i="1"/>
  <c r="C57" i="1"/>
  <c r="C46" i="1"/>
  <c r="C54" i="1" l="1"/>
  <c r="C75" i="1"/>
  <c r="C37" i="1"/>
  <c r="C81" i="1" l="1"/>
  <c r="C80" i="1" s="1"/>
  <c r="C78" i="1"/>
  <c r="C74" i="1"/>
  <c r="C29" i="1"/>
  <c r="C19" i="1"/>
  <c r="C89" i="1" l="1"/>
  <c r="C73" i="1"/>
  <c r="C45" i="1" l="1"/>
  <c r="C44" i="1" s="1"/>
  <c r="C16" i="1" s="1"/>
</calcChain>
</file>

<file path=xl/sharedStrings.xml><?xml version="1.0" encoding="utf-8"?>
<sst xmlns="http://schemas.openxmlformats.org/spreadsheetml/2006/main" count="174" uniqueCount="171">
  <si>
    <t>AGENCIA NACIONAL DEL ESPECTRO - ANE</t>
  </si>
  <si>
    <t>DESAGREGACIÓN AL ANEXO DEL DECRETO DE LIQUIDACION 2295 DEL 29 DE DICIEMBRE DE 2023</t>
  </si>
  <si>
    <t>FECHA:</t>
  </si>
  <si>
    <t>2 de Enero de 2024
3 de Enero de 2024</t>
  </si>
  <si>
    <t>NO. DOCUMENTO</t>
  </si>
  <si>
    <t>RESOLUCION Nro.00001 de 2024
RESOLUCION Nro.00002 de 2024</t>
  </si>
  <si>
    <t>DESAGREGACIÓN INICIAL DEL PRESUPUESTO DE GASTOS DE LA AGENCIA NACIONAL DEL ESPECTRO VIGENCIA 2024</t>
  </si>
  <si>
    <t>LA SUBDIRECTORA (E) DE SOPORTE INSTITUCIONAL</t>
  </si>
  <si>
    <t>AUTORIZA :</t>
  </si>
  <si>
    <t>LA SIGUIENTE DESAGREGACIÓN PRESUPUESTAL</t>
  </si>
  <si>
    <t>AGENCIA NACIONAL DEL ESPECTRO</t>
  </si>
  <si>
    <r>
      <t xml:space="preserve"> VIGENCIA FISCAL</t>
    </r>
    <r>
      <rPr>
        <sz val="9"/>
        <color theme="1" tint="0.249977111117893"/>
        <rFont val="Verdana"/>
        <family val="2"/>
      </rPr>
      <t xml:space="preserve"> </t>
    </r>
    <r>
      <rPr>
        <b/>
        <sz val="9"/>
        <color theme="1" tint="0.249977111117893"/>
        <rFont val="Verdana"/>
        <family val="2"/>
      </rPr>
      <t>2024</t>
    </r>
  </si>
  <si>
    <t>SEGÚN LA SIGUIENTE IMPUTACION PRESUPUESTAL:</t>
  </si>
  <si>
    <t>CÓDIGO</t>
  </si>
  <si>
    <t>DESCRIPCION</t>
  </si>
  <si>
    <t>DESAGREGACIÓN 2024</t>
  </si>
  <si>
    <t>A</t>
  </si>
  <si>
    <t>FUNCIONAMIENTO</t>
  </si>
  <si>
    <t>A-01</t>
  </si>
  <si>
    <t>GASTOS DE PERSONAL</t>
  </si>
  <si>
    <t>A-01-01</t>
  </si>
  <si>
    <t>PLANTA DE PERSONAL PERMANENTE</t>
  </si>
  <si>
    <t>A-01-01-01</t>
  </si>
  <si>
    <t>SALARIO</t>
  </si>
  <si>
    <t>A-01-01-01-001-001</t>
  </si>
  <si>
    <t>SUELDO BÁSICO</t>
  </si>
  <si>
    <t>A-01-01-01-001-003</t>
  </si>
  <si>
    <t>PRIMA TÉCNICA SALARIAL</t>
  </si>
  <si>
    <t>A-01-01-01-001-004</t>
  </si>
  <si>
    <t>SUBSIDIO DE ALIMENTACIÓN</t>
  </si>
  <si>
    <t>A-01-01-01-001-005</t>
  </si>
  <si>
    <t xml:space="preserve">AUXILIO DE TRANSPORTE 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</si>
  <si>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</si>
  <si>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</si>
  <si>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</si>
  <si>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</si>
  <si>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</si>
  <si>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EXTRAS, DOMINICALES, FESTIVOS Y RECARGOS</t>
  </si>
  <si>
    <t>A-01-01-01-001-009</t>
  </si>
  <si>
    <t>PRIMA DE NAVIDAD</t>
  </si>
  <si>
    <t>A-01-01-01-001-010</t>
  </si>
  <si>
    <t>PRIMA DE VACACIONES</t>
  </si>
  <si>
    <t>A-01-01-02</t>
  </si>
  <si>
    <t>CONTRIBUCIONES INHERENTES A LA NÓMINA</t>
  </si>
  <si>
    <t>A-01-01-02-001</t>
  </si>
  <si>
    <t>PENSIONES</t>
  </si>
  <si>
    <t>A-01-01-02-002</t>
  </si>
  <si>
    <t>SALUD</t>
  </si>
  <si>
    <t>A-01-01-02-003</t>
  </si>
  <si>
    <t xml:space="preserve">AUXILIO DE CESANTÍAS </t>
  </si>
  <si>
    <t>A-01-01-02-004</t>
  </si>
  <si>
    <t>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</si>
  <si>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</si>
  <si>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</si>
  <si>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</si>
  <si>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</si>
  <si>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</si>
  <si>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</si>
  <si>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</t>
  </si>
  <si>
    <t>REMUNERACIONES NO CONSTITUTIVAS DE FACTOR SALARIAL</t>
  </si>
  <si>
    <t>A-01-01-03-001-001</t>
  </si>
  <si>
    <t>SUELDO DE 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</si>
  <si>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</si>
  <si>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</si>
  <si>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</si>
  <si>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</si>
  <si>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</si>
  <si>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</si>
  <si>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</si>
  <si>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PRIMA DE COORDINACIÓN</t>
  </si>
  <si>
    <t>A-01-01-03-030</t>
  </si>
  <si>
    <t>BONIFICACIÓN DE DIRECCIÓN</t>
  </si>
  <si>
    <t>A-02</t>
  </si>
  <si>
    <t>ADQUISICIÓN DE BIENES Y SERVICIOS</t>
  </si>
  <si>
    <t>A-02-02</t>
  </si>
  <si>
    <t>ADQUISICIONES DIFERENTES DE ACTIVOS</t>
  </si>
  <si>
    <t>A-02-02-01</t>
  </si>
  <si>
    <t xml:space="preserve">MATERIALES Y SUMINISTROS </t>
  </si>
  <si>
    <t>A-02-02-01-002-008</t>
  </si>
  <si>
    <t>DOTACIÓN (PRENDAS DE VESTIR Y CALZADO)</t>
  </si>
  <si>
    <t>A-02-02-01-003-002</t>
  </si>
  <si>
    <t>PASTA O PULPA, PAPEL Y PRODUCTOS DE PAPEL; IMPRESOS Y ARTÍCULOS RELACIONADOS</t>
  </si>
  <si>
    <t>A-02-02-01-003-003</t>
  </si>
  <si>
    <t>PRODUCTOS DE HORNOS DE COQUE; PRODUCTOS DE REFINACIÓN DE PETRÓLEO Y COMBUSTIBLE NUCLEAR</t>
  </si>
  <si>
    <t>A-02-02-01-003-005</t>
  </si>
  <si>
    <t>OTROS PRODUCTOS QUÍMICOS; FIBRAS ARTIFICIALES (O FIBRAS INDUSTRIALES HECHAS POR EL HOMBRE)</t>
  </si>
  <si>
    <t>A-02-02-01-004-005</t>
  </si>
  <si>
    <t>MAQUINARIA DE OFICINA, CONTABILIDAD E INFORMÁTICA</t>
  </si>
  <si>
    <t>A-02-02-01-004-006</t>
  </si>
  <si>
    <t>MAQUINARIA Y APARATOS ELÉCTRICOS</t>
  </si>
  <si>
    <t>A-02-02-01-004-007</t>
  </si>
  <si>
    <t>EQUIPO Y APARATOS DE RADIO, TELEVISIÓN Y COMUNICACIONES</t>
  </si>
  <si>
    <t>A-02-02-02</t>
  </si>
  <si>
    <t xml:space="preserve">ADQUISICIÓN DE SERVICIOS </t>
  </si>
  <si>
    <t>A-02-02-02-005-004</t>
  </si>
  <si>
    <t>SERVICIOS DE CONSTRUCCIÓN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</si>
  <si>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</si>
  <si>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</si>
  <si>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</si>
  <si>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</si>
  <si>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</si>
  <si>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</si>
  <si>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</si>
  <si>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</si>
  <si>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</si>
  <si>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</si>
  <si>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</si>
  <si>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</si>
  <si>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</si>
  <si>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</si>
  <si>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A-02-02-02-008-003</t>
  </si>
  <si>
    <t>OTROS SERVICIOS PROFESIONALES, CIENTÍFICOS Y TÉCNICOS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</si>
  <si>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</si>
  <si>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</si>
  <si>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</si>
  <si>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</si>
  <si>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</si>
  <si>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</si>
  <si>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</si>
  <si>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</si>
  <si>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</si>
  <si>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</si>
  <si>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</si>
  <si>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</si>
  <si>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</si>
  <si>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DE ESPARCIMIENTO, CULTURALES Y DEPORTIVOS</t>
  </si>
  <si>
    <t>A-02-02-02-009-007</t>
  </si>
  <si>
    <t>OTROS SERVICIOS</t>
  </si>
  <si>
    <t>A-02-02-02-010</t>
  </si>
  <si>
    <t>VIÁTICOS DE LOS FUNCIONARIOS EN COMISIÓN</t>
  </si>
  <si>
    <t>A-03</t>
  </si>
  <si>
    <t>TRANSFERENCIAS CORRIENTES</t>
  </si>
  <si>
    <t>A-03-04</t>
  </si>
  <si>
    <t>PRESTACIONES SOCIALES</t>
  </si>
  <si>
    <t>A-03-04-02-012</t>
  </si>
  <si>
    <t>INCAPACIDADES Y LICENCIAS DE MATERNIDAD Y PATERNIDAD (NO DE PENSIONES)</t>
  </si>
  <si>
    <t>A-03-04-02-012-001</t>
  </si>
  <si>
    <t>INCAPACIDADES (NO DE PENSIONES)</t>
  </si>
  <si>
    <t>A-03-04-02-012-002</t>
  </si>
  <si>
    <t>LICENCIAS DE MATERNIDAD Y PATERNIDAD (NO DE PENSIONES)</t>
  </si>
  <si>
    <t>A-03-10</t>
  </si>
  <si>
    <t>SENTENCIAS Y CONCILIACIONES</t>
  </si>
  <si>
    <t>A-03-10-01-001</t>
  </si>
  <si>
    <t>SENTENCIAS</t>
  </si>
  <si>
    <t>A-08</t>
  </si>
  <si>
    <t>GASTOS POR TRIBUTOS, MULTAS, SANCIONES E INTERESES DE MORA</t>
  </si>
  <si>
    <t>A-08-01</t>
  </si>
  <si>
    <t>IMPUESTOS</t>
  </si>
  <si>
    <t>A-08-01-02-001</t>
  </si>
  <si>
    <t>IMPUESTO PREDIAL Y SOBRETASA AMBIENTAL</t>
  </si>
  <si>
    <t>A-08-01-02-006</t>
  </si>
  <si>
    <t>IMPUESTO SOBRE VEHÍCULOS AUTOMOTORES</t>
  </si>
  <si>
    <t>C</t>
  </si>
  <si>
    <t>INVERSION</t>
  </si>
  <si>
    <t>C-2301-0400-3</t>
  </si>
  <si>
    <t>FORTALECIMIENTO DE LA PLANEACIÓN, LA ALINEACIÓN INTERNACIONAL, LA ATRIBUCIÓN, LA GESTIÓN TÉCNICA, LA VIGILANCIA, INSPECCIÓN Y CONTROL Y LA GESTIÓN DEL CONOCIMIENTO EN ESPECTRO RADIOELÉCTRICO NACIONAL</t>
  </si>
  <si>
    <t>C-2301-0400-3-20204A</t>
  </si>
  <si>
    <t>2. SEGURIDAD HUMANA Y JUSTICIA SOCIAL / A. ESTRATEGIA DE CONECTIVIDAD DIGITAL</t>
  </si>
  <si>
    <t>C-2301-0400-3-20204A-2301020-02</t>
  </si>
  <si>
    <t>ADQUIS.DE BYS- SERVICIO DE INFORMACIÓN DE ESPECTRO RADIOELÉCTRICO- FORTALECIMIENTO DE LA PLANEACIÓN, LA ALINEACIÓN INTERNACIONAL, LA ATRIBUCIÓN, LA GESTIÓN TÉCNICA, LA VIGILANCIA, INSPECCIÓN Y CONTROL Y LA GESTIÓN DEL CONOCIMIENTO EN ESPECTRO RADIOELÉCTRICO NACIONAL</t>
  </si>
  <si>
    <t>C-2301-0400-3-20204A-2301086-02</t>
  </si>
  <si>
    <t>ADQUIS.DE BYS- SERVICIO DE GESTIÓN DEL CONOCIMIENTO EN ESPECTRO - FORTALECIMIENTO DE LA PLANEACIÓN, LA ALINEACIÓN INTERNACIONAL, LA ATRIBUCIÓN, LA GESTIÓN TÉCNICA, LA VIGILANCIA, INSPECCIÓN Y CONTROL Y LA GESTIÓN DEL CONOCIMIENTO EN ESPECTRO RADIOELÉCTRICO NACIONAL</t>
  </si>
  <si>
    <t>C-2399-0400-4</t>
  </si>
  <si>
    <t>CONSOLIDACIÓN DEL SISTEMA DE GESTIÓN Y DE DESEMPEÑO INSTITUCIONAL DE LA ENTIDAD NACIONAL</t>
  </si>
  <si>
    <t>C-2399-0400-4-53105B</t>
  </si>
  <si>
    <t>5. CONVERGENCIA REGIONAL / B. ENTIDADES PÚBLICAS TERRITORIALES Y NACIONALES FORTALECIDAS</t>
  </si>
  <si>
    <t>C-2399-0400-4-53105B-2399065-02</t>
  </si>
  <si>
    <t>ADQUIS. DE BYS - SERVICIOS TECNOLÓGICOS - CONSOLIDACIÓN DEL SISTEMA DE GESTIÓN Y DE DESEMPEÑO INSTITUCIONAL DE LA ENTIDAD NACIONAL</t>
  </si>
  <si>
    <t>C-2399-0400-4-53105B-2399071-02</t>
  </si>
  <si>
    <t>ADQUIS. DE BYS - SERVICIO DE ACTUALIZACIÓN DEL SISTEMAS DE GESTIÓN - CONSOLIDACIÓN DEL SISTEMA DE GESTIÓN Y DE DESEMPEÑO INSTITUCIONAL DE LA ENTIDAD NACIONAL</t>
  </si>
  <si>
    <r>
      <rPr>
        <b/>
        <sz val="8"/>
        <color theme="1" tint="0.249977111117893"/>
        <rFont val="Verdana"/>
        <family val="2"/>
      </rPr>
      <t>Nota:</t>
    </r>
    <r>
      <rPr>
        <sz val="8"/>
        <color theme="1" tint="0.249977111117893"/>
        <rFont val="Verdana"/>
        <family val="2"/>
      </rPr>
      <t xml:space="preserve"> *Resolución No. 000001 DE 2024-01-02 “Por medio de la cual se realiza la desagregación inicial de las apropiaciones asignadas a la Agencia Nacional del Espectro en el Presupuesto General de la Nación para la vigencia fiscal 2024”.
*Resolución No. 000002 DE 2024-01-02 “Por medio de la cual se realiza la desagregación inicial de las apropiaciones asignadas a la Agencia Nacional del Espectro en el Presupuesto General de la Nación para la vigencia fiscal 2024- Gastos de Inversión”.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</si>
</sst>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 tint="0.249977111117893"/>
      <name val="Verdana"/>
      <family val="2"/>
    </font>
    <font>
      <sz val="9"/>
      <color theme="1" tint="0.249977111117893"/>
      <name val="Verdana"/>
      <family val="2"/>
    </font>
    <font>
      <b/>
      <sz val="9"/>
      <color theme="1" tint="0.249977111117893"/>
      <name val="Verdana"/>
      <family val="2"/>
    </font>
    <font>
      <b/>
      <sz val="8"/>
      <color theme="1" tint="0.24997711111789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indexed="64"/>
      </right>
      <top style="medium">
        <color rgb="FFFFC000"/>
      </top>
      <bottom style="medium">
        <color rgb="FFFFC000"/>
      </bottom>
      <diagonal/>
    </border>
    <border>
      <left style="thin">
        <color indexed="64"/>
      </left>
      <right style="thin">
        <color indexed="64"/>
      </right>
      <top style="medium">
        <color rgb="FFFFC000"/>
      </top>
      <bottom style="medium">
        <color rgb="FFFFC000"/>
      </bottom>
      <diagonal/>
    </border>
    <border>
      <left style="thin">
        <color indexed="64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indexed="64"/>
      </right>
      <top style="medium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medium">
        <color rgb="FFFFC000"/>
      </top>
      <bottom style="thin">
        <color rgb="FFFFC000"/>
      </bottom>
      <diagonal/>
    </border>
    <border>
      <left style="thin">
        <color indexed="64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indexed="64"/>
      </right>
      <top style="thin">
        <color rgb="FFFFC000"/>
      </top>
      <bottom/>
      <diagonal/>
    </border>
    <border>
      <left style="thin">
        <color indexed="64"/>
      </left>
      <right style="thin">
        <color indexed="64"/>
      </right>
      <top style="thin">
        <color rgb="FFFFC000"/>
      </top>
      <bottom/>
      <diagonal/>
    </border>
    <border>
      <left style="thin">
        <color indexed="64"/>
      </left>
      <right style="medium">
        <color rgb="FFFFC000"/>
      </right>
      <top style="thin">
        <color rgb="FFFFC000"/>
      </top>
      <bottom/>
      <diagonal/>
    </border>
    <border>
      <left style="thick">
        <color rgb="FFFFC000"/>
      </left>
      <right style="medium">
        <color rgb="FFFFC000"/>
      </right>
      <top style="thick">
        <color rgb="FFFFC000"/>
      </top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thick">
        <color rgb="FFFFC000"/>
      </top>
      <bottom style="medium">
        <color rgb="FFFFC000"/>
      </bottom>
      <diagonal/>
    </border>
    <border>
      <left style="medium">
        <color rgb="FFFFC000"/>
      </left>
      <right style="thick">
        <color rgb="FFFFC000"/>
      </right>
      <top style="thick">
        <color rgb="FFFFC000"/>
      </top>
      <bottom style="medium">
        <color rgb="FFFFC000"/>
      </bottom>
      <diagonal/>
    </border>
    <border>
      <left style="thick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thick">
        <color rgb="FFFFC000"/>
      </right>
      <top style="medium">
        <color rgb="FFFFC000"/>
      </top>
      <bottom style="medium">
        <color rgb="FFFFC000"/>
      </bottom>
      <diagonal/>
    </border>
    <border>
      <left style="thick">
        <color rgb="FFFFC000"/>
      </left>
      <right style="medium">
        <color rgb="FFFFC000"/>
      </right>
      <top style="medium">
        <color rgb="FFFFC000"/>
      </top>
      <bottom style="thick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ck">
        <color rgb="FFFFC000"/>
      </bottom>
      <diagonal/>
    </border>
    <border>
      <left style="medium">
        <color rgb="FFFFC000"/>
      </left>
      <right style="thick">
        <color rgb="FFFFC000"/>
      </right>
      <top style="medium">
        <color rgb="FFFFC000"/>
      </top>
      <bottom style="thick">
        <color rgb="FFFFC000"/>
      </bottom>
      <diagonal/>
    </border>
    <border>
      <left/>
      <right style="thick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thick">
        <color rgb="FFFFC000"/>
      </bottom>
      <diagonal/>
    </border>
    <border>
      <left/>
      <right style="thick">
        <color rgb="FFFFC000"/>
      </right>
      <top style="medium">
        <color rgb="FFFFC000"/>
      </top>
      <bottom style="thick">
        <color rgb="FFFFC000"/>
      </bottom>
      <diagonal/>
    </border>
    <border>
      <left style="thick">
        <color rgb="FFFFC000"/>
      </left>
      <right style="medium">
        <color rgb="FFFFC000"/>
      </right>
      <top style="thick">
        <color rgb="FFFFC000"/>
      </top>
      <bottom/>
      <diagonal/>
    </border>
    <border>
      <left style="thick">
        <color rgb="FFFFC000"/>
      </left>
      <right style="medium">
        <color rgb="FFFFC000"/>
      </right>
      <top/>
      <bottom/>
      <diagonal/>
    </border>
    <border>
      <left style="thick">
        <color rgb="FFFFC000"/>
      </left>
      <right style="medium">
        <color rgb="FFFFC000"/>
      </right>
      <top/>
      <bottom style="thick">
        <color rgb="FFFFC000"/>
      </bottom>
      <diagonal/>
    </border>
    <border>
      <left style="thin">
        <color indexed="64"/>
      </left>
      <right/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1" fontId="3" fillId="0" borderId="0" xfId="1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justify" vertical="center"/>
    </xf>
    <xf numFmtId="49" fontId="4" fillId="3" borderId="4" xfId="0" applyNumberFormat="1" applyFont="1" applyFill="1" applyBorder="1" applyAlignment="1">
      <alignment vertical="center" wrapText="1" readingOrder="1"/>
    </xf>
    <xf numFmtId="0" fontId="4" fillId="3" borderId="4" xfId="0" applyFont="1" applyFill="1" applyBorder="1" applyAlignment="1">
      <alignment horizontal="left" vertical="center" wrapText="1" readingOrder="1"/>
    </xf>
    <xf numFmtId="164" fontId="4" fillId="3" borderId="4" xfId="3" applyNumberFormat="1" applyFont="1" applyFill="1" applyBorder="1" applyAlignment="1">
      <alignment horizontal="center" vertical="center" wrapText="1" readingOrder="1"/>
    </xf>
    <xf numFmtId="49" fontId="4" fillId="0" borderId="4" xfId="0" applyNumberFormat="1" applyFont="1" applyBorder="1" applyAlignment="1">
      <alignment vertical="center" wrapText="1" readingOrder="1"/>
    </xf>
    <xf numFmtId="0" fontId="4" fillId="0" borderId="4" xfId="0" applyFont="1" applyBorder="1" applyAlignment="1">
      <alignment horizontal="left" vertical="center" wrapText="1" readingOrder="1"/>
    </xf>
    <xf numFmtId="164" fontId="4" fillId="0" borderId="4" xfId="3" applyNumberFormat="1" applyFont="1" applyFill="1" applyBorder="1" applyAlignment="1">
      <alignment horizontal="center" vertical="center" wrapText="1" readingOrder="1"/>
    </xf>
    <xf numFmtId="49" fontId="3" fillId="0" borderId="4" xfId="0" applyNumberFormat="1" applyFont="1" applyBorder="1" applyAlignment="1">
      <alignment vertical="center" wrapText="1" readingOrder="1"/>
    </xf>
    <xf numFmtId="0" fontId="3" fillId="0" borderId="4" xfId="0" applyFont="1" applyBorder="1" applyAlignment="1">
      <alignment horizontal="left" vertical="center" wrapText="1" readingOrder="1"/>
    </xf>
    <xf numFmtId="164" fontId="3" fillId="0" borderId="4" xfId="3" applyNumberFormat="1" applyFont="1" applyFill="1" applyBorder="1" applyAlignment="1">
      <alignment horizontal="center" vertical="center" wrapText="1" readingOrder="1"/>
    </xf>
    <xf numFmtId="41" fontId="4" fillId="0" borderId="0" xfId="1" applyFont="1" applyFill="1" applyBorder="1"/>
    <xf numFmtId="0" fontId="4" fillId="0" borderId="0" xfId="0" applyFont="1"/>
    <xf numFmtId="49" fontId="3" fillId="0" borderId="1" xfId="0" applyNumberFormat="1" applyFont="1" applyBorder="1" applyAlignment="1">
      <alignment vertical="center" wrapText="1" readingOrder="1"/>
    </xf>
    <xf numFmtId="0" fontId="3" fillId="0" borderId="0" xfId="0" applyFont="1" applyAlignment="1">
      <alignment horizontal="left" vertical="center" wrapText="1" readingOrder="1"/>
    </xf>
    <xf numFmtId="164" fontId="3" fillId="0" borderId="0" xfId="3" applyNumberFormat="1" applyFont="1" applyFill="1" applyBorder="1" applyAlignment="1">
      <alignment horizontal="center" vertical="center" wrapText="1" readingOrder="1"/>
    </xf>
    <xf numFmtId="49" fontId="3" fillId="2" borderId="1" xfId="0" applyNumberFormat="1" applyFont="1" applyFill="1" applyBorder="1"/>
    <xf numFmtId="43" fontId="3" fillId="0" borderId="0" xfId="2" applyFont="1" applyFill="1" applyBorder="1" applyAlignment="1">
      <alignment horizontal="center"/>
    </xf>
    <xf numFmtId="49" fontId="3" fillId="0" borderId="0" xfId="0" applyNumberFormat="1" applyFont="1"/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43" fontId="4" fillId="4" borderId="25" xfId="2" applyFont="1" applyFill="1" applyBorder="1" applyAlignment="1">
      <alignment horizontal="center" vertical="center"/>
    </xf>
    <xf numFmtId="49" fontId="4" fillId="3" borderId="24" xfId="0" applyNumberFormat="1" applyFont="1" applyFill="1" applyBorder="1" applyAlignment="1">
      <alignment vertical="center" wrapText="1" readingOrder="1"/>
    </xf>
    <xf numFmtId="49" fontId="4" fillId="3" borderId="5" xfId="0" applyNumberFormat="1" applyFont="1" applyFill="1" applyBorder="1" applyAlignment="1">
      <alignment vertical="center" wrapText="1" readingOrder="1"/>
    </xf>
    <xf numFmtId="164" fontId="4" fillId="3" borderId="25" xfId="3" applyNumberFormat="1" applyFont="1" applyFill="1" applyBorder="1" applyAlignment="1">
      <alignment horizontal="center" vertical="center" wrapText="1" readingOrder="1"/>
    </xf>
    <xf numFmtId="0" fontId="4" fillId="0" borderId="24" xfId="0" applyFont="1" applyBorder="1" applyAlignment="1">
      <alignment vertical="center" wrapText="1" readingOrder="1"/>
    </xf>
    <xf numFmtId="0" fontId="4" fillId="0" borderId="5" xfId="0" applyFont="1" applyBorder="1" applyAlignment="1">
      <alignment vertical="center" wrapText="1" readingOrder="1"/>
    </xf>
    <xf numFmtId="164" fontId="4" fillId="0" borderId="25" xfId="3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 readingOrder="1"/>
    </xf>
    <xf numFmtId="0" fontId="3" fillId="0" borderId="5" xfId="0" applyFont="1" applyBorder="1" applyAlignment="1">
      <alignment vertical="center" wrapText="1" readingOrder="1"/>
    </xf>
    <xf numFmtId="164" fontId="3" fillId="0" borderId="25" xfId="3" applyNumberFormat="1" applyFont="1" applyFill="1" applyBorder="1" applyAlignment="1">
      <alignment horizontal="center" vertical="center" wrapText="1"/>
    </xf>
    <xf numFmtId="49" fontId="4" fillId="3" borderId="24" xfId="0" applyNumberFormat="1" applyFont="1" applyFill="1" applyBorder="1" applyAlignment="1">
      <alignment horizontal="left" vertical="center" wrapText="1" readingOrder="1"/>
    </xf>
    <xf numFmtId="49" fontId="4" fillId="3" borderId="5" xfId="0" applyNumberFormat="1" applyFont="1" applyFill="1" applyBorder="1" applyAlignment="1">
      <alignment horizontal="left" vertical="center" wrapText="1" readingOrder="1"/>
    </xf>
    <xf numFmtId="164" fontId="4" fillId="3" borderId="25" xfId="3" applyNumberFormat="1" applyFont="1" applyFill="1" applyBorder="1" applyAlignment="1">
      <alignment horizontal="left" vertical="center" wrapText="1" readingOrder="1"/>
    </xf>
    <xf numFmtId="41" fontId="3" fillId="0" borderId="0" xfId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6" xfId="0" applyFont="1" applyBorder="1" applyAlignment="1">
      <alignment vertical="center" wrapText="1" readingOrder="1"/>
    </xf>
    <xf numFmtId="0" fontId="3" fillId="0" borderId="27" xfId="0" applyFont="1" applyBorder="1" applyAlignment="1">
      <alignment vertical="center" wrapText="1" readingOrder="1"/>
    </xf>
    <xf numFmtId="164" fontId="3" fillId="0" borderId="28" xfId="3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vertical="center"/>
    </xf>
    <xf numFmtId="0" fontId="4" fillId="4" borderId="36" xfId="0" applyFont="1" applyFill="1" applyBorder="1" applyAlignment="1">
      <alignment horizontal="left" vertical="center"/>
    </xf>
    <xf numFmtId="164" fontId="4" fillId="4" borderId="36" xfId="3" applyNumberFormat="1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6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49" fontId="4" fillId="2" borderId="32" xfId="0" applyNumberFormat="1" applyFont="1" applyFill="1" applyBorder="1" applyAlignment="1">
      <alignment horizontal="left" vertical="center"/>
    </xf>
    <xf numFmtId="49" fontId="4" fillId="2" borderId="33" xfId="0" applyNumberFormat="1" applyFont="1" applyFill="1" applyBorder="1" applyAlignment="1">
      <alignment horizontal="left" vertical="center"/>
    </xf>
    <xf numFmtId="49" fontId="4" fillId="2" borderId="34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4">
    <cellStyle name="Millares" xfId="2" builtinId="3"/>
    <cellStyle name="Millares [0]" xfId="1" builtinId="6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1</xdr:row>
      <xdr:rowOff>66675</xdr:rowOff>
    </xdr:from>
    <xdr:to>
      <xdr:col>2</xdr:col>
      <xdr:colOff>2438400</xdr:colOff>
      <xdr:row>1</xdr:row>
      <xdr:rowOff>857250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44795F0-8B14-43C9-A1AC-B14D6134BF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4725" y="257175"/>
          <a:ext cx="1552575" cy="790575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47626</xdr:rowOff>
    </xdr:from>
    <xdr:to>
      <xdr:col>0</xdr:col>
      <xdr:colOff>1504950</xdr:colOff>
      <xdr:row>1</xdr:row>
      <xdr:rowOff>809626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727C83-12D2-4C4F-A8C4-639F8B3A0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266701"/>
          <a:ext cx="1419225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E4438-4C1F-49DA-8D58-9F591B86FA75}">
  <dimension ref="A1:I99"/>
  <sheetViews>
    <sheetView showGridLines="0" tabSelected="1" topLeftCell="A7" zoomScaleNormal="100" zoomScaleSheetLayoutView="70" workbookViewId="0">
      <selection activeCell="E16" sqref="E16"/>
    </sheetView>
  </sheetViews>
  <sheetFormatPr baseColWidth="10" defaultColWidth="10.81640625" defaultRowHeight="11.5" x14ac:dyDescent="0.25"/>
  <cols>
    <col min="1" max="1" width="36.7265625" style="1" customWidth="1"/>
    <col min="2" max="2" width="59.81640625" style="1" customWidth="1"/>
    <col min="3" max="3" width="37.1796875" style="1" customWidth="1"/>
    <col min="4" max="4" width="10.81640625" style="2" customWidth="1"/>
    <col min="5" max="16384" width="10.81640625" style="1"/>
  </cols>
  <sheetData>
    <row r="1" spans="1:9" ht="12" thickBot="1" x14ac:dyDescent="0.3"/>
    <row r="2" spans="1:9" s="3" customFormat="1" ht="68.25" customHeight="1" thickBot="1" x14ac:dyDescent="0.3">
      <c r="A2" s="63" t="s">
        <v>0</v>
      </c>
      <c r="B2" s="64"/>
      <c r="C2" s="65"/>
    </row>
    <row r="3" spans="1:9" s="3" customFormat="1" ht="32.15" customHeight="1" thickBot="1" x14ac:dyDescent="0.3">
      <c r="A3" s="66" t="s">
        <v>1</v>
      </c>
      <c r="B3" s="67"/>
      <c r="C3" s="68"/>
    </row>
    <row r="4" spans="1:9" s="3" customFormat="1" ht="36.75" customHeight="1" thickBot="1" x14ac:dyDescent="0.3">
      <c r="A4" s="45" t="s">
        <v>2</v>
      </c>
      <c r="B4" s="69" t="s">
        <v>3</v>
      </c>
      <c r="C4" s="69"/>
    </row>
    <row r="5" spans="1:9" s="3" customFormat="1" ht="37.5" customHeight="1" thickBot="1" x14ac:dyDescent="0.3">
      <c r="A5" s="45" t="s">
        <v>4</v>
      </c>
      <c r="B5" s="69" t="s">
        <v>5</v>
      </c>
      <c r="C5" s="69"/>
    </row>
    <row r="6" spans="1:9" s="3" customFormat="1" ht="9.75" customHeight="1" thickBot="1" x14ac:dyDescent="0.3">
      <c r="A6" s="60"/>
      <c r="B6" s="61"/>
      <c r="C6" s="62"/>
    </row>
    <row r="7" spans="1:9" s="3" customFormat="1" ht="7.5" customHeight="1" x14ac:dyDescent="0.25">
      <c r="A7" s="49" t="s">
        <v>6</v>
      </c>
      <c r="B7" s="50"/>
      <c r="C7" s="51"/>
      <c r="D7" s="4"/>
      <c r="E7" s="4"/>
      <c r="F7" s="4"/>
      <c r="G7" s="4"/>
      <c r="H7" s="4"/>
      <c r="I7" s="4"/>
    </row>
    <row r="8" spans="1:9" s="3" customFormat="1" ht="23.25" customHeight="1" x14ac:dyDescent="0.25">
      <c r="A8" s="52"/>
      <c r="B8" s="53"/>
      <c r="C8" s="54"/>
      <c r="D8" s="4"/>
      <c r="E8" s="4"/>
      <c r="F8" s="4"/>
      <c r="G8" s="4"/>
      <c r="H8" s="4"/>
      <c r="I8" s="4"/>
    </row>
    <row r="9" spans="1:9" s="3" customFormat="1" ht="21.75" customHeight="1" thickBot="1" x14ac:dyDescent="0.3">
      <c r="A9" s="55" t="s">
        <v>7</v>
      </c>
      <c r="B9" s="56"/>
      <c r="C9" s="57"/>
    </row>
    <row r="10" spans="1:9" s="3" customFormat="1" ht="12.5" thickTop="1" thickBot="1" x14ac:dyDescent="0.3">
      <c r="A10" s="75" t="s">
        <v>8</v>
      </c>
      <c r="B10" s="58" t="s">
        <v>9</v>
      </c>
      <c r="C10" s="59"/>
    </row>
    <row r="11" spans="1:9" s="3" customFormat="1" ht="15.75" customHeight="1" thickBot="1" x14ac:dyDescent="0.3">
      <c r="A11" s="76"/>
      <c r="B11" s="71" t="s">
        <v>10</v>
      </c>
      <c r="C11" s="72"/>
    </row>
    <row r="12" spans="1:9" s="3" customFormat="1" ht="15.75" customHeight="1" thickBot="1" x14ac:dyDescent="0.3">
      <c r="A12" s="77"/>
      <c r="B12" s="73" t="s">
        <v>11</v>
      </c>
      <c r="C12" s="74"/>
    </row>
    <row r="13" spans="1:9" s="3" customFormat="1" ht="12" thickTop="1" x14ac:dyDescent="0.25">
      <c r="A13" s="60" t="s">
        <v>12</v>
      </c>
      <c r="B13" s="61"/>
      <c r="C13" s="62"/>
    </row>
    <row r="15" spans="1:9" s="2" customFormat="1" ht="20.25" customHeight="1" x14ac:dyDescent="0.25">
      <c r="A15" s="48" t="s">
        <v>13</v>
      </c>
      <c r="B15" s="48" t="s">
        <v>14</v>
      </c>
      <c r="C15" s="48" t="s">
        <v>15</v>
      </c>
      <c r="E15" s="1"/>
      <c r="F15" s="1"/>
      <c r="G15" s="1"/>
      <c r="H15" s="1"/>
      <c r="I15" s="1"/>
    </row>
    <row r="16" spans="1:9" s="2" customFormat="1" ht="14.25" customHeight="1" x14ac:dyDescent="0.25">
      <c r="A16" s="46" t="s">
        <v>16</v>
      </c>
      <c r="B16" s="46" t="s">
        <v>17</v>
      </c>
      <c r="C16" s="47">
        <f>+C17+C44+C73+C80</f>
        <v>18513193000</v>
      </c>
      <c r="E16" s="1"/>
      <c r="F16" s="1"/>
      <c r="G16" s="1"/>
      <c r="H16" s="1"/>
      <c r="I16" s="1"/>
    </row>
    <row r="17" spans="1:9" s="2" customFormat="1" x14ac:dyDescent="0.25">
      <c r="A17" s="5" t="s">
        <v>18</v>
      </c>
      <c r="B17" s="6" t="s">
        <v>19</v>
      </c>
      <c r="C17" s="7">
        <f>+C18</f>
        <v>14649528000</v>
      </c>
      <c r="E17" s="1"/>
      <c r="F17" s="1"/>
      <c r="G17" s="1"/>
      <c r="H17" s="1"/>
      <c r="I17" s="1"/>
    </row>
    <row r="18" spans="1:9" s="2" customFormat="1" x14ac:dyDescent="0.25">
      <c r="A18" s="8" t="s">
        <v>20</v>
      </c>
      <c r="B18" s="9" t="s">
        <v>21</v>
      </c>
      <c r="C18" s="10">
        <f>+C19+C29+C37</f>
        <v>14649528000</v>
      </c>
      <c r="E18" s="1"/>
      <c r="F18" s="1"/>
      <c r="G18" s="1"/>
      <c r="H18" s="1"/>
      <c r="I18" s="1"/>
    </row>
    <row r="19" spans="1:9" s="2" customFormat="1" x14ac:dyDescent="0.25">
      <c r="A19" s="8" t="s">
        <v>22</v>
      </c>
      <c r="B19" s="9" t="s">
        <v>23</v>
      </c>
      <c r="C19" s="10">
        <f>SUM(C20:C28)</f>
        <v>10057287000</v>
      </c>
      <c r="E19" s="1"/>
      <c r="F19" s="1"/>
      <c r="G19" s="1"/>
      <c r="H19" s="1"/>
      <c r="I19" s="1"/>
    </row>
    <row r="20" spans="1:9" s="2" customFormat="1" x14ac:dyDescent="0.25">
      <c r="A20" s="11" t="s">
        <v>24</v>
      </c>
      <c r="B20" s="12" t="s">
        <v>25</v>
      </c>
      <c r="C20" s="13">
        <v>6974496666</v>
      </c>
      <c r="E20" s="1"/>
      <c r="F20" s="1"/>
      <c r="G20" s="1"/>
      <c r="H20" s="1"/>
      <c r="I20" s="1"/>
    </row>
    <row r="21" spans="1:9" s="2" customFormat="1" x14ac:dyDescent="0.25">
      <c r="A21" s="11" t="s">
        <v>26</v>
      </c>
      <c r="B21" s="12" t="s">
        <v>27</v>
      </c>
      <c r="C21" s="13">
        <v>1208963822</v>
      </c>
      <c r="E21" s="1"/>
      <c r="F21" s="1"/>
      <c r="G21" s="1"/>
      <c r="H21" s="1"/>
      <c r="I21" s="1"/>
    </row>
    <row r="22" spans="1:9" s="2" customFormat="1" x14ac:dyDescent="0.25">
      <c r="A22" s="11" t="s">
        <v>28</v>
      </c>
      <c r="B22" s="12" t="s">
        <v>29</v>
      </c>
      <c r="C22" s="13">
        <v>1770560</v>
      </c>
      <c r="E22" s="1"/>
      <c r="F22" s="1"/>
      <c r="G22" s="1"/>
      <c r="H22" s="1"/>
      <c r="I22" s="1"/>
    </row>
    <row r="23" spans="1:9" s="2" customFormat="1" x14ac:dyDescent="0.25">
      <c r="A23" s="11" t="s">
        <v>30</v>
      </c>
      <c r="B23" s="12" t="s">
        <v>31</v>
      </c>
      <c r="C23" s="13">
        <v>8555148</v>
      </c>
      <c r="E23" s="1"/>
      <c r="F23" s="1"/>
      <c r="G23" s="1"/>
      <c r="H23" s="1"/>
      <c r="I23" s="1"/>
    </row>
    <row r="24" spans="1:9" s="2" customFormat="1" x14ac:dyDescent="0.25">
      <c r="A24" s="11" t="s">
        <v>32</v>
      </c>
      <c r="B24" s="12" t="s">
        <v>33</v>
      </c>
      <c r="C24" s="13">
        <v>370844078</v>
      </c>
      <c r="E24" s="1"/>
      <c r="F24" s="1"/>
      <c r="G24" s="1"/>
      <c r="H24" s="1"/>
      <c r="I24" s="1"/>
    </row>
    <row r="25" spans="1:9" s="2" customFormat="1" x14ac:dyDescent="0.25">
      <c r="A25" s="11" t="s">
        <v>34</v>
      </c>
      <c r="B25" s="12" t="s">
        <v>35</v>
      </c>
      <c r="C25" s="13">
        <v>252510361</v>
      </c>
      <c r="E25" s="1"/>
      <c r="F25" s="1"/>
      <c r="G25" s="1"/>
      <c r="H25" s="1"/>
      <c r="I25" s="1"/>
    </row>
    <row r="26" spans="1:9" s="2" customFormat="1" x14ac:dyDescent="0.25">
      <c r="A26" s="11" t="s">
        <v>36</v>
      </c>
      <c r="B26" s="12" t="s">
        <v>37</v>
      </c>
      <c r="C26" s="13">
        <v>49067295</v>
      </c>
      <c r="E26" s="1"/>
      <c r="F26" s="1"/>
      <c r="G26" s="1"/>
      <c r="H26" s="1"/>
      <c r="I26" s="1"/>
    </row>
    <row r="27" spans="1:9" s="2" customFormat="1" x14ac:dyDescent="0.25">
      <c r="A27" s="11" t="s">
        <v>38</v>
      </c>
      <c r="B27" s="12" t="s">
        <v>39</v>
      </c>
      <c r="C27" s="13">
        <v>804783156</v>
      </c>
      <c r="E27" s="1"/>
      <c r="F27" s="1"/>
      <c r="G27" s="1"/>
      <c r="H27" s="1"/>
      <c r="I27" s="1"/>
    </row>
    <row r="28" spans="1:9" s="2" customFormat="1" x14ac:dyDescent="0.25">
      <c r="A28" s="11" t="s">
        <v>40</v>
      </c>
      <c r="B28" s="12" t="s">
        <v>41</v>
      </c>
      <c r="C28" s="13">
        <v>386295914</v>
      </c>
      <c r="E28" s="1"/>
      <c r="F28" s="1"/>
      <c r="G28" s="1"/>
      <c r="H28" s="1"/>
      <c r="I28" s="1"/>
    </row>
    <row r="29" spans="1:9" s="2" customFormat="1" x14ac:dyDescent="0.25">
      <c r="A29" s="8" t="s">
        <v>42</v>
      </c>
      <c r="B29" s="9" t="s">
        <v>43</v>
      </c>
      <c r="C29" s="10">
        <f>SUM(C30:C36)</f>
        <v>3672306000</v>
      </c>
      <c r="E29" s="1"/>
      <c r="F29" s="1"/>
      <c r="G29" s="1"/>
      <c r="H29" s="1"/>
      <c r="I29" s="1"/>
    </row>
    <row r="30" spans="1:9" s="2" customFormat="1" x14ac:dyDescent="0.25">
      <c r="A30" s="11" t="s">
        <v>44</v>
      </c>
      <c r="B30" s="12" t="s">
        <v>45</v>
      </c>
      <c r="C30" s="13">
        <v>1068472526</v>
      </c>
      <c r="E30" s="1"/>
      <c r="F30" s="1"/>
      <c r="G30" s="1"/>
      <c r="H30" s="1"/>
      <c r="I30" s="1"/>
    </row>
    <row r="31" spans="1:9" s="2" customFormat="1" x14ac:dyDescent="0.25">
      <c r="A31" s="11" t="s">
        <v>46</v>
      </c>
      <c r="B31" s="12" t="s">
        <v>47</v>
      </c>
      <c r="C31" s="13">
        <v>756834663</v>
      </c>
      <c r="E31" s="1"/>
      <c r="F31" s="1"/>
      <c r="G31" s="1"/>
      <c r="H31" s="1"/>
      <c r="I31" s="1"/>
    </row>
    <row r="32" spans="1:9" s="2" customFormat="1" x14ac:dyDescent="0.25">
      <c r="A32" s="11" t="s">
        <v>48</v>
      </c>
      <c r="B32" s="12" t="s">
        <v>49</v>
      </c>
      <c r="C32" s="13">
        <v>877420816</v>
      </c>
      <c r="E32" s="1"/>
      <c r="F32" s="1"/>
      <c r="G32" s="1"/>
      <c r="H32" s="1"/>
      <c r="I32" s="1"/>
    </row>
    <row r="33" spans="1:9" s="2" customFormat="1" x14ac:dyDescent="0.25">
      <c r="A33" s="11" t="s">
        <v>50</v>
      </c>
      <c r="B33" s="12" t="s">
        <v>51</v>
      </c>
      <c r="C33" s="13">
        <v>374648112</v>
      </c>
      <c r="E33" s="1"/>
      <c r="F33" s="1"/>
      <c r="G33" s="1"/>
      <c r="H33" s="1"/>
      <c r="I33" s="1"/>
    </row>
    <row r="34" spans="1:9" s="2" customFormat="1" x14ac:dyDescent="0.25">
      <c r="A34" s="11" t="s">
        <v>52</v>
      </c>
      <c r="B34" s="12" t="s">
        <v>53</v>
      </c>
      <c r="C34" s="13">
        <v>126619007</v>
      </c>
      <c r="E34" s="1"/>
      <c r="F34" s="1"/>
      <c r="G34" s="1"/>
      <c r="H34" s="1"/>
      <c r="I34" s="1"/>
    </row>
    <row r="35" spans="1:9" s="2" customFormat="1" x14ac:dyDescent="0.25">
      <c r="A35" s="11" t="s">
        <v>54</v>
      </c>
      <c r="B35" s="12" t="s">
        <v>55</v>
      </c>
      <c r="C35" s="13">
        <v>280986363</v>
      </c>
      <c r="E35" s="1"/>
      <c r="F35" s="1"/>
      <c r="G35" s="1"/>
      <c r="H35" s="1"/>
      <c r="I35" s="1"/>
    </row>
    <row r="36" spans="1:9" s="2" customFormat="1" x14ac:dyDescent="0.25">
      <c r="A36" s="11" t="s">
        <v>56</v>
      </c>
      <c r="B36" s="12" t="s">
        <v>57</v>
      </c>
      <c r="C36" s="13">
        <v>187324513</v>
      </c>
      <c r="E36" s="1"/>
      <c r="F36" s="1"/>
      <c r="G36" s="1"/>
      <c r="H36" s="1"/>
      <c r="I36" s="1"/>
    </row>
    <row r="37" spans="1:9" s="2" customFormat="1" ht="21.75" customHeight="1" x14ac:dyDescent="0.25">
      <c r="A37" s="8" t="s">
        <v>58</v>
      </c>
      <c r="B37" s="9" t="s">
        <v>59</v>
      </c>
      <c r="C37" s="10">
        <f>SUM(C38:C43)</f>
        <v>919935000</v>
      </c>
      <c r="E37" s="1"/>
      <c r="F37" s="1"/>
      <c r="G37" s="1"/>
      <c r="H37" s="1"/>
      <c r="I37" s="1"/>
    </row>
    <row r="38" spans="1:9" s="2" customFormat="1" x14ac:dyDescent="0.25">
      <c r="A38" s="11" t="s">
        <v>60</v>
      </c>
      <c r="B38" s="12" t="s">
        <v>61</v>
      </c>
      <c r="C38" s="13">
        <v>253744860</v>
      </c>
      <c r="E38" s="1"/>
      <c r="F38" s="1"/>
      <c r="G38" s="1"/>
      <c r="H38" s="1"/>
      <c r="I38" s="1"/>
    </row>
    <row r="39" spans="1:9" s="2" customFormat="1" x14ac:dyDescent="0.25">
      <c r="A39" s="11" t="s">
        <v>62</v>
      </c>
      <c r="B39" s="12" t="s">
        <v>63</v>
      </c>
      <c r="C39" s="13">
        <v>9536042</v>
      </c>
      <c r="E39" s="1"/>
      <c r="F39" s="1"/>
      <c r="G39" s="1"/>
      <c r="H39" s="1"/>
      <c r="I39" s="1"/>
    </row>
    <row r="40" spans="1:9" s="2" customFormat="1" x14ac:dyDescent="0.25">
      <c r="A40" s="11" t="s">
        <v>64</v>
      </c>
      <c r="B40" s="12" t="s">
        <v>65</v>
      </c>
      <c r="C40" s="13">
        <v>40696186</v>
      </c>
      <c r="E40" s="1"/>
      <c r="F40" s="1"/>
      <c r="G40" s="1"/>
      <c r="H40" s="1"/>
      <c r="I40" s="1"/>
    </row>
    <row r="41" spans="1:9" s="2" customFormat="1" x14ac:dyDescent="0.25">
      <c r="A41" s="11" t="s">
        <v>66</v>
      </c>
      <c r="B41" s="12" t="s">
        <v>67</v>
      </c>
      <c r="C41" s="13">
        <v>258513024</v>
      </c>
      <c r="E41" s="1"/>
      <c r="F41" s="1"/>
      <c r="G41" s="1"/>
      <c r="H41" s="1"/>
      <c r="I41" s="1"/>
    </row>
    <row r="42" spans="1:9" s="2" customFormat="1" x14ac:dyDescent="0.25">
      <c r="A42" s="11" t="s">
        <v>68</v>
      </c>
      <c r="B42" s="12" t="s">
        <v>69</v>
      </c>
      <c r="C42" s="13">
        <v>216956232</v>
      </c>
      <c r="E42" s="1"/>
      <c r="F42" s="1"/>
      <c r="G42" s="1"/>
      <c r="H42" s="1"/>
      <c r="I42" s="1"/>
    </row>
    <row r="43" spans="1:9" s="2" customFormat="1" x14ac:dyDescent="0.25">
      <c r="A43" s="11" t="s">
        <v>70</v>
      </c>
      <c r="B43" s="12" t="s">
        <v>71</v>
      </c>
      <c r="C43" s="13">
        <v>140488656</v>
      </c>
      <c r="E43" s="1"/>
      <c r="F43" s="1"/>
      <c r="G43" s="1"/>
      <c r="H43" s="1"/>
      <c r="I43" s="1"/>
    </row>
    <row r="44" spans="1:9" s="2" customFormat="1" ht="15.75" customHeight="1" x14ac:dyDescent="0.25">
      <c r="A44" s="5" t="s">
        <v>72</v>
      </c>
      <c r="B44" s="6" t="s">
        <v>73</v>
      </c>
      <c r="C44" s="7">
        <f>+C45</f>
        <v>3598705000</v>
      </c>
      <c r="E44" s="1"/>
      <c r="F44" s="1"/>
      <c r="G44" s="1"/>
      <c r="H44" s="1"/>
      <c r="I44" s="1"/>
    </row>
    <row r="45" spans="1:9" s="2" customFormat="1" x14ac:dyDescent="0.25">
      <c r="A45" s="8" t="s">
        <v>74</v>
      </c>
      <c r="B45" s="9" t="s">
        <v>75</v>
      </c>
      <c r="C45" s="10">
        <f>+C46+C54</f>
        <v>3598705000</v>
      </c>
      <c r="E45" s="1"/>
      <c r="F45" s="1"/>
      <c r="G45" s="1"/>
      <c r="H45" s="1"/>
      <c r="I45" s="1"/>
    </row>
    <row r="46" spans="1:9" s="2" customFormat="1" x14ac:dyDescent="0.25">
      <c r="A46" s="8" t="s">
        <v>76</v>
      </c>
      <c r="B46" s="9" t="s">
        <v>77</v>
      </c>
      <c r="C46" s="10">
        <f>SUM(C47:C53)</f>
        <v>378525000</v>
      </c>
      <c r="E46" s="1"/>
      <c r="F46" s="1"/>
      <c r="G46" s="1"/>
      <c r="H46" s="1"/>
      <c r="I46" s="1"/>
    </row>
    <row r="47" spans="1:9" s="2" customFormat="1" x14ac:dyDescent="0.25">
      <c r="A47" s="11" t="s">
        <v>78</v>
      </c>
      <c r="B47" s="12" t="s">
        <v>79</v>
      </c>
      <c r="C47" s="13">
        <v>10405000</v>
      </c>
      <c r="E47" s="1"/>
      <c r="F47" s="1"/>
      <c r="G47" s="1"/>
      <c r="H47" s="1"/>
      <c r="I47" s="1"/>
    </row>
    <row r="48" spans="1:9" s="2" customFormat="1" ht="23" x14ac:dyDescent="0.25">
      <c r="A48" s="11" t="s">
        <v>80</v>
      </c>
      <c r="B48" s="12" t="s">
        <v>81</v>
      </c>
      <c r="C48" s="13">
        <v>7698000</v>
      </c>
      <c r="E48" s="1"/>
      <c r="F48" s="1"/>
      <c r="G48" s="1"/>
      <c r="H48" s="1"/>
      <c r="I48" s="1"/>
    </row>
    <row r="49" spans="1:9" s="2" customFormat="1" ht="23" x14ac:dyDescent="0.25">
      <c r="A49" s="11" t="s">
        <v>82</v>
      </c>
      <c r="B49" s="12" t="s">
        <v>83</v>
      </c>
      <c r="C49" s="13">
        <v>12000000</v>
      </c>
      <c r="E49" s="1"/>
      <c r="F49" s="1"/>
      <c r="G49" s="1"/>
      <c r="H49" s="1"/>
      <c r="I49" s="1"/>
    </row>
    <row r="50" spans="1:9" s="2" customFormat="1" ht="23" x14ac:dyDescent="0.25">
      <c r="A50" s="11" t="s">
        <v>84</v>
      </c>
      <c r="B50" s="12" t="s">
        <v>85</v>
      </c>
      <c r="C50" s="13">
        <v>400000</v>
      </c>
      <c r="E50" s="1"/>
      <c r="F50" s="1"/>
      <c r="G50" s="1"/>
      <c r="H50" s="1"/>
      <c r="I50" s="1"/>
    </row>
    <row r="51" spans="1:9" s="2" customFormat="1" x14ac:dyDescent="0.25">
      <c r="A51" s="11" t="s">
        <v>86</v>
      </c>
      <c r="B51" s="12" t="s">
        <v>87</v>
      </c>
      <c r="C51" s="13">
        <v>0</v>
      </c>
      <c r="E51" s="1"/>
      <c r="F51" s="1"/>
      <c r="G51" s="1"/>
      <c r="H51" s="1"/>
      <c r="I51" s="1"/>
    </row>
    <row r="52" spans="1:9" s="2" customFormat="1" x14ac:dyDescent="0.25">
      <c r="A52" s="11" t="s">
        <v>88</v>
      </c>
      <c r="B52" s="12" t="s">
        <v>89</v>
      </c>
      <c r="C52" s="13">
        <v>772000</v>
      </c>
      <c r="E52" s="1"/>
      <c r="F52" s="1"/>
      <c r="G52" s="1"/>
      <c r="H52" s="1"/>
      <c r="I52" s="1"/>
    </row>
    <row r="53" spans="1:9" s="2" customFormat="1" x14ac:dyDescent="0.25">
      <c r="A53" s="11" t="s">
        <v>90</v>
      </c>
      <c r="B53" s="12" t="s">
        <v>91</v>
      </c>
      <c r="C53" s="13">
        <v>347250000</v>
      </c>
      <c r="E53" s="1"/>
      <c r="F53" s="1"/>
      <c r="G53" s="1"/>
      <c r="H53" s="1"/>
      <c r="I53" s="1"/>
    </row>
    <row r="54" spans="1:9" s="2" customFormat="1" x14ac:dyDescent="0.25">
      <c r="A54" s="8" t="s">
        <v>92</v>
      </c>
      <c r="B54" s="9" t="s">
        <v>93</v>
      </c>
      <c r="C54" s="10">
        <f>SUM(C55:C72)</f>
        <v>3220180000</v>
      </c>
      <c r="E54" s="1"/>
      <c r="F54" s="1"/>
      <c r="G54" s="1"/>
      <c r="H54" s="1"/>
      <c r="I54" s="1"/>
    </row>
    <row r="55" spans="1:9" s="14" customFormat="1" x14ac:dyDescent="0.25">
      <c r="A55" s="11" t="s">
        <v>94</v>
      </c>
      <c r="B55" s="12" t="s">
        <v>95</v>
      </c>
      <c r="C55" s="13">
        <v>70000000</v>
      </c>
      <c r="E55" s="15"/>
      <c r="F55" s="15"/>
      <c r="G55" s="15"/>
      <c r="H55" s="15"/>
      <c r="I55" s="15"/>
    </row>
    <row r="56" spans="1:9" s="2" customFormat="1" ht="13.15" customHeight="1" x14ac:dyDescent="0.25">
      <c r="A56" s="11" t="s">
        <v>96</v>
      </c>
      <c r="B56" s="12" t="s">
        <v>97</v>
      </c>
      <c r="C56" s="13">
        <v>113051000</v>
      </c>
      <c r="E56" s="1"/>
      <c r="F56" s="1"/>
      <c r="G56" s="1"/>
      <c r="H56" s="1"/>
      <c r="I56" s="1"/>
    </row>
    <row r="57" spans="1:9" s="14" customFormat="1" x14ac:dyDescent="0.25">
      <c r="A57" s="11" t="s">
        <v>98</v>
      </c>
      <c r="B57" s="12" t="s">
        <v>99</v>
      </c>
      <c r="C57" s="13">
        <f>279680000+130000000</f>
        <v>409680000</v>
      </c>
      <c r="E57" s="15"/>
      <c r="F57" s="15"/>
      <c r="G57" s="15"/>
      <c r="H57" s="15"/>
      <c r="I57" s="15"/>
    </row>
    <row r="58" spans="1:9" s="14" customFormat="1" ht="13.9" customHeight="1" x14ac:dyDescent="0.25">
      <c r="A58" s="11" t="s">
        <v>100</v>
      </c>
      <c r="B58" s="12" t="s">
        <v>101</v>
      </c>
      <c r="C58" s="13">
        <v>15000000</v>
      </c>
      <c r="E58" s="15"/>
      <c r="F58" s="15"/>
      <c r="G58" s="15"/>
      <c r="H58" s="15"/>
      <c r="I58" s="15"/>
    </row>
    <row r="59" spans="1:9" s="2" customFormat="1" x14ac:dyDescent="0.25">
      <c r="A59" s="11" t="s">
        <v>102</v>
      </c>
      <c r="B59" s="12" t="s">
        <v>103</v>
      </c>
      <c r="C59" s="13">
        <v>63018000</v>
      </c>
      <c r="E59" s="1"/>
      <c r="F59" s="1"/>
      <c r="G59" s="1"/>
      <c r="H59" s="1"/>
      <c r="I59" s="1"/>
    </row>
    <row r="60" spans="1:9" s="2" customFormat="1" ht="23" x14ac:dyDescent="0.25">
      <c r="A60" s="11" t="s">
        <v>104</v>
      </c>
      <c r="B60" s="12" t="s">
        <v>105</v>
      </c>
      <c r="C60" s="13">
        <v>104700000</v>
      </c>
      <c r="E60" s="1"/>
      <c r="F60" s="1"/>
      <c r="G60" s="1"/>
      <c r="H60" s="1"/>
      <c r="I60" s="1"/>
    </row>
    <row r="61" spans="1:9" s="2" customFormat="1" x14ac:dyDescent="0.25">
      <c r="A61" s="11" t="s">
        <v>106</v>
      </c>
      <c r="B61" s="12" t="s">
        <v>107</v>
      </c>
      <c r="C61" s="13">
        <f>640264000-130000000</f>
        <v>510264000</v>
      </c>
      <c r="E61" s="1"/>
      <c r="F61" s="1"/>
      <c r="G61" s="1"/>
      <c r="H61" s="1"/>
      <c r="I61" s="1"/>
    </row>
    <row r="62" spans="1:9" s="2" customFormat="1" x14ac:dyDescent="0.25">
      <c r="A62" s="11" t="s">
        <v>108</v>
      </c>
      <c r="B62" s="12" t="s">
        <v>109</v>
      </c>
      <c r="C62" s="13">
        <v>202485000</v>
      </c>
      <c r="E62" s="1"/>
      <c r="F62" s="1"/>
      <c r="G62" s="1"/>
      <c r="H62" s="1"/>
      <c r="I62" s="1"/>
    </row>
    <row r="63" spans="1:9" s="2" customFormat="1" x14ac:dyDescent="0.25">
      <c r="A63" s="11" t="s">
        <v>110</v>
      </c>
      <c r="B63" s="12" t="s">
        <v>111</v>
      </c>
      <c r="C63" s="13">
        <v>5305000</v>
      </c>
      <c r="E63" s="1"/>
      <c r="F63" s="1"/>
      <c r="G63" s="1"/>
      <c r="H63" s="1"/>
      <c r="I63" s="1"/>
    </row>
    <row r="64" spans="1:9" s="2" customFormat="1" ht="23" x14ac:dyDescent="0.25">
      <c r="A64" s="11" t="s">
        <v>112</v>
      </c>
      <c r="B64" s="12" t="s">
        <v>113</v>
      </c>
      <c r="C64" s="13">
        <v>61398000</v>
      </c>
      <c r="E64" s="1"/>
      <c r="F64" s="1"/>
      <c r="G64" s="1"/>
      <c r="H64" s="1"/>
      <c r="I64" s="1"/>
    </row>
    <row r="65" spans="1:9" s="14" customFormat="1" x14ac:dyDescent="0.25">
      <c r="A65" s="11" t="s">
        <v>114</v>
      </c>
      <c r="B65" s="12" t="s">
        <v>115</v>
      </c>
      <c r="C65" s="13">
        <v>1240212000</v>
      </c>
      <c r="E65" s="15"/>
      <c r="F65" s="15"/>
      <c r="G65" s="15"/>
      <c r="H65" s="15"/>
      <c r="I65" s="15"/>
    </row>
    <row r="66" spans="1:9" s="14" customFormat="1" ht="23" x14ac:dyDescent="0.25">
      <c r="A66" s="11" t="s">
        <v>116</v>
      </c>
      <c r="B66" s="12" t="s">
        <v>117</v>
      </c>
      <c r="C66" s="13">
        <v>108500000</v>
      </c>
      <c r="E66" s="15"/>
      <c r="F66" s="15"/>
      <c r="G66" s="15"/>
      <c r="H66" s="15"/>
      <c r="I66" s="15"/>
    </row>
    <row r="67" spans="1:9" s="2" customFormat="1" ht="34.5" x14ac:dyDescent="0.25">
      <c r="A67" s="11" t="s">
        <v>118</v>
      </c>
      <c r="B67" s="12" t="s">
        <v>119</v>
      </c>
      <c r="C67" s="13">
        <v>15772000</v>
      </c>
      <c r="E67" s="1"/>
      <c r="F67" s="1"/>
      <c r="G67" s="1"/>
      <c r="H67" s="1"/>
      <c r="I67" s="1"/>
    </row>
    <row r="68" spans="1:9" s="2" customFormat="1" ht="23" x14ac:dyDescent="0.25">
      <c r="A68" s="11" t="s">
        <v>120</v>
      </c>
      <c r="B68" s="12" t="s">
        <v>121</v>
      </c>
      <c r="C68" s="13">
        <v>10000000</v>
      </c>
      <c r="E68" s="1"/>
      <c r="F68" s="1"/>
      <c r="G68" s="1"/>
      <c r="H68" s="1"/>
      <c r="I68" s="1"/>
    </row>
    <row r="69" spans="1:9" s="2" customFormat="1" ht="34.5" x14ac:dyDescent="0.25">
      <c r="A69" s="11" t="s">
        <v>122</v>
      </c>
      <c r="B69" s="12" t="s">
        <v>123</v>
      </c>
      <c r="C69" s="13">
        <v>9112000</v>
      </c>
      <c r="E69" s="1"/>
      <c r="F69" s="1"/>
      <c r="G69" s="1"/>
      <c r="H69" s="1"/>
      <c r="I69" s="1"/>
    </row>
    <row r="70" spans="1:9" s="14" customFormat="1" ht="12.75" customHeight="1" x14ac:dyDescent="0.25">
      <c r="A70" s="11" t="s">
        <v>124</v>
      </c>
      <c r="B70" s="12" t="s">
        <v>125</v>
      </c>
      <c r="C70" s="13">
        <v>61905000</v>
      </c>
      <c r="E70" s="15"/>
      <c r="F70" s="15"/>
      <c r="G70" s="15"/>
      <c r="H70" s="15"/>
      <c r="I70" s="15"/>
    </row>
    <row r="71" spans="1:9" s="2" customFormat="1" x14ac:dyDescent="0.25">
      <c r="A71" s="11" t="s">
        <v>126</v>
      </c>
      <c r="B71" s="12" t="s">
        <v>127</v>
      </c>
      <c r="C71" s="13">
        <v>10399000</v>
      </c>
      <c r="E71" s="1"/>
      <c r="F71" s="1"/>
      <c r="G71" s="1"/>
      <c r="H71" s="1"/>
      <c r="I71" s="1"/>
    </row>
    <row r="72" spans="1:9" s="2" customFormat="1" x14ac:dyDescent="0.25">
      <c r="A72" s="11" t="s">
        <v>128</v>
      </c>
      <c r="B72" s="12" t="s">
        <v>129</v>
      </c>
      <c r="C72" s="13">
        <v>209379000</v>
      </c>
      <c r="E72" s="1"/>
      <c r="F72" s="1"/>
      <c r="G72" s="1"/>
      <c r="H72" s="1"/>
      <c r="I72" s="1"/>
    </row>
    <row r="73" spans="1:9" s="2" customFormat="1" ht="22.5" customHeight="1" x14ac:dyDescent="0.25">
      <c r="A73" s="5" t="s">
        <v>130</v>
      </c>
      <c r="B73" s="6" t="s">
        <v>131</v>
      </c>
      <c r="C73" s="7">
        <f>+C74+C78</f>
        <v>174463000</v>
      </c>
      <c r="E73" s="1"/>
      <c r="F73" s="1"/>
      <c r="G73" s="1"/>
      <c r="H73" s="1"/>
      <c r="I73" s="1"/>
    </row>
    <row r="74" spans="1:9" s="2" customFormat="1" x14ac:dyDescent="0.25">
      <c r="A74" s="8" t="s">
        <v>132</v>
      </c>
      <c r="B74" s="9" t="s">
        <v>133</v>
      </c>
      <c r="C74" s="10">
        <f>+C75</f>
        <v>61903000</v>
      </c>
      <c r="E74" s="1"/>
      <c r="F74" s="1"/>
      <c r="G74" s="1"/>
      <c r="H74" s="1"/>
      <c r="I74" s="1"/>
    </row>
    <row r="75" spans="1:9" s="2" customFormat="1" ht="23" x14ac:dyDescent="0.25">
      <c r="A75" s="11" t="s">
        <v>134</v>
      </c>
      <c r="B75" s="12" t="s">
        <v>135</v>
      </c>
      <c r="C75" s="13">
        <f>+C76+C77</f>
        <v>61903000</v>
      </c>
      <c r="E75" s="1"/>
      <c r="F75" s="1"/>
      <c r="G75" s="1"/>
      <c r="H75" s="1"/>
      <c r="I75" s="1"/>
    </row>
    <row r="76" spans="1:9" s="2" customFormat="1" x14ac:dyDescent="0.25">
      <c r="A76" s="11" t="s">
        <v>136</v>
      </c>
      <c r="B76" s="12" t="s">
        <v>137</v>
      </c>
      <c r="C76" s="13">
        <v>34716804</v>
      </c>
      <c r="E76" s="1"/>
      <c r="F76" s="1"/>
      <c r="G76" s="1"/>
      <c r="H76" s="1"/>
      <c r="I76" s="1"/>
    </row>
    <row r="77" spans="1:9" s="2" customFormat="1" x14ac:dyDescent="0.25">
      <c r="A77" s="11" t="s">
        <v>138</v>
      </c>
      <c r="B77" s="12" t="s">
        <v>139</v>
      </c>
      <c r="C77" s="13">
        <v>27186196</v>
      </c>
      <c r="E77" s="1"/>
      <c r="F77" s="1"/>
      <c r="G77" s="1"/>
      <c r="H77" s="1"/>
      <c r="I77" s="1"/>
    </row>
    <row r="78" spans="1:9" s="2" customFormat="1" x14ac:dyDescent="0.25">
      <c r="A78" s="8" t="s">
        <v>140</v>
      </c>
      <c r="B78" s="9" t="s">
        <v>141</v>
      </c>
      <c r="C78" s="10">
        <f>+C79</f>
        <v>112560000</v>
      </c>
      <c r="E78" s="1"/>
      <c r="F78" s="1"/>
      <c r="G78" s="1"/>
      <c r="H78" s="1"/>
      <c r="I78" s="1"/>
    </row>
    <row r="79" spans="1:9" s="2" customFormat="1" x14ac:dyDescent="0.25">
      <c r="A79" s="11" t="s">
        <v>142</v>
      </c>
      <c r="B79" s="12" t="s">
        <v>143</v>
      </c>
      <c r="C79" s="13">
        <v>112560000</v>
      </c>
      <c r="E79" s="1"/>
      <c r="F79" s="1"/>
      <c r="G79" s="1"/>
      <c r="H79" s="1"/>
      <c r="I79" s="1"/>
    </row>
    <row r="80" spans="1:9" s="2" customFormat="1" ht="23" x14ac:dyDescent="0.25">
      <c r="A80" s="5" t="s">
        <v>144</v>
      </c>
      <c r="B80" s="6" t="s">
        <v>145</v>
      </c>
      <c r="C80" s="7">
        <f>+C81</f>
        <v>90497000</v>
      </c>
      <c r="E80" s="1"/>
      <c r="F80" s="1"/>
      <c r="G80" s="1"/>
      <c r="H80" s="1"/>
      <c r="I80" s="1"/>
    </row>
    <row r="81" spans="1:9" s="2" customFormat="1" x14ac:dyDescent="0.25">
      <c r="A81" s="8" t="s">
        <v>146</v>
      </c>
      <c r="B81" s="9" t="s">
        <v>147</v>
      </c>
      <c r="C81" s="10">
        <f>+C82+C83</f>
        <v>90497000</v>
      </c>
      <c r="E81" s="1"/>
      <c r="F81" s="1"/>
      <c r="G81" s="1"/>
      <c r="H81" s="1"/>
      <c r="I81" s="1"/>
    </row>
    <row r="82" spans="1:9" s="2" customFormat="1" ht="13.15" customHeight="1" x14ac:dyDescent="0.25">
      <c r="A82" s="11" t="s">
        <v>148</v>
      </c>
      <c r="B82" s="12" t="s">
        <v>149</v>
      </c>
      <c r="C82" s="13">
        <v>88234000</v>
      </c>
      <c r="E82" s="1"/>
      <c r="F82" s="1"/>
      <c r="G82" s="1"/>
      <c r="H82" s="1"/>
      <c r="I82" s="1"/>
    </row>
    <row r="83" spans="1:9" ht="13.15" customHeight="1" x14ac:dyDescent="0.25">
      <c r="A83" s="11" t="s">
        <v>150</v>
      </c>
      <c r="B83" s="12" t="s">
        <v>151</v>
      </c>
      <c r="C83" s="13">
        <v>2263000</v>
      </c>
      <c r="D83" s="1"/>
    </row>
    <row r="84" spans="1:9" ht="7.5" customHeight="1" x14ac:dyDescent="0.25">
      <c r="A84" s="16"/>
      <c r="B84" s="17"/>
      <c r="C84" s="18"/>
      <c r="D84" s="1"/>
    </row>
    <row r="85" spans="1:9" ht="2.25" customHeight="1" x14ac:dyDescent="0.25">
      <c r="A85" s="16"/>
      <c r="B85" s="17"/>
      <c r="C85" s="18"/>
      <c r="D85" s="1"/>
    </row>
    <row r="86" spans="1:9" ht="6" customHeight="1" thickBot="1" x14ac:dyDescent="0.3">
      <c r="A86" s="19"/>
      <c r="B86" s="3"/>
      <c r="C86" s="20"/>
      <c r="D86" s="1"/>
    </row>
    <row r="87" spans="1:9" hidden="1" x14ac:dyDescent="0.25">
      <c r="A87" s="21"/>
      <c r="C87" s="20"/>
      <c r="D87" s="1"/>
    </row>
    <row r="88" spans="1:9" s="2" customFormat="1" ht="20.25" customHeight="1" thickTop="1" thickBot="1" x14ac:dyDescent="0.3">
      <c r="A88" s="22" t="s">
        <v>13</v>
      </c>
      <c r="B88" s="23" t="s">
        <v>14</v>
      </c>
      <c r="C88" s="24" t="s">
        <v>15</v>
      </c>
      <c r="E88" s="1"/>
      <c r="F88" s="1"/>
      <c r="G88" s="1"/>
      <c r="H88" s="1"/>
      <c r="I88" s="1"/>
    </row>
    <row r="89" spans="1:9" ht="32.25" customHeight="1" thickBot="1" x14ac:dyDescent="0.3">
      <c r="A89" s="25" t="s">
        <v>152</v>
      </c>
      <c r="B89" s="26" t="s">
        <v>153</v>
      </c>
      <c r="C89" s="27">
        <f>+C90+C94</f>
        <v>27103942632</v>
      </c>
    </row>
    <row r="90" spans="1:9" ht="58.9" customHeight="1" thickBot="1" x14ac:dyDescent="0.3">
      <c r="A90" s="28" t="s">
        <v>154</v>
      </c>
      <c r="B90" s="29" t="s">
        <v>155</v>
      </c>
      <c r="C90" s="30">
        <f>+C91</f>
        <v>16224489129</v>
      </c>
    </row>
    <row r="91" spans="1:9" ht="39" customHeight="1" thickBot="1" x14ac:dyDescent="0.3">
      <c r="A91" s="31" t="s">
        <v>156</v>
      </c>
      <c r="B91" s="32" t="s">
        <v>157</v>
      </c>
      <c r="C91" s="33">
        <f>+C92+C93</f>
        <v>16224489129</v>
      </c>
    </row>
    <row r="92" spans="1:9" ht="73.5" customHeight="1" thickBot="1" x14ac:dyDescent="0.3">
      <c r="A92" s="34" t="s">
        <v>158</v>
      </c>
      <c r="B92" s="35" t="s">
        <v>159</v>
      </c>
      <c r="C92" s="36">
        <v>15621404570</v>
      </c>
    </row>
    <row r="93" spans="1:9" ht="69" customHeight="1" thickBot="1" x14ac:dyDescent="0.3">
      <c r="A93" s="34" t="s">
        <v>160</v>
      </c>
      <c r="B93" s="35" t="s">
        <v>161</v>
      </c>
      <c r="C93" s="36">
        <v>603084559</v>
      </c>
    </row>
    <row r="94" spans="1:9" s="41" customFormat="1" ht="30.65" customHeight="1" thickBot="1" x14ac:dyDescent="0.4">
      <c r="A94" s="37" t="s">
        <v>162</v>
      </c>
      <c r="B94" s="38" t="s">
        <v>163</v>
      </c>
      <c r="C94" s="39">
        <f>+C95</f>
        <v>10879453503</v>
      </c>
      <c r="D94" s="40"/>
    </row>
    <row r="95" spans="1:9" ht="35.25" customHeight="1" thickBot="1" x14ac:dyDescent="0.3">
      <c r="A95" s="31" t="s">
        <v>164</v>
      </c>
      <c r="B95" s="32" t="s">
        <v>165</v>
      </c>
      <c r="C95" s="33">
        <f>+C96+C97</f>
        <v>10879453503</v>
      </c>
    </row>
    <row r="96" spans="1:9" ht="47.25" customHeight="1" thickBot="1" x14ac:dyDescent="0.3">
      <c r="A96" s="34" t="s">
        <v>166</v>
      </c>
      <c r="B96" s="35" t="s">
        <v>167</v>
      </c>
      <c r="C96" s="36">
        <v>5101334579</v>
      </c>
    </row>
    <row r="97" spans="1:3" ht="50.25" customHeight="1" thickBot="1" x14ac:dyDescent="0.3">
      <c r="A97" s="42" t="s">
        <v>168</v>
      </c>
      <c r="B97" s="43" t="s">
        <v>169</v>
      </c>
      <c r="C97" s="44">
        <v>5778118924</v>
      </c>
    </row>
    <row r="98" spans="1:3" ht="48" customHeight="1" thickTop="1" x14ac:dyDescent="0.25">
      <c r="A98" s="78" t="s">
        <v>170</v>
      </c>
      <c r="B98" s="78"/>
      <c r="C98" s="78"/>
    </row>
    <row r="99" spans="1:3" ht="33.75" customHeight="1" x14ac:dyDescent="0.25">
      <c r="A99" s="70"/>
      <c r="B99" s="70"/>
      <c r="C99" s="70"/>
    </row>
  </sheetData>
  <mergeCells count="14">
    <mergeCell ref="A99:C99"/>
    <mergeCell ref="B11:C11"/>
    <mergeCell ref="B12:C12"/>
    <mergeCell ref="A10:A12"/>
    <mergeCell ref="A98:C98"/>
    <mergeCell ref="A7:C8"/>
    <mergeCell ref="A9:C9"/>
    <mergeCell ref="B10:C10"/>
    <mergeCell ref="A13:C13"/>
    <mergeCell ref="A2:C2"/>
    <mergeCell ref="A3:C3"/>
    <mergeCell ref="B4:C4"/>
    <mergeCell ref="B5:C5"/>
    <mergeCell ref="A6:C6"/>
  </mergeCells>
  <pageMargins left="0.23622047244094491" right="0.23622047244094491" top="0.74803149606299213" bottom="0.74803149606299213" header="0.31496062992125984" footer="0.31496062992125984"/>
  <pageSetup scale="80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536e119-a82e-457d-af87-862825ae44fc">
      <UserInfo>
        <DisplayName/>
        <AccountId xsi:nil="true"/>
        <AccountType/>
      </UserInfo>
    </SharedWithUsers>
    <lcf76f155ced4ddcb4097134ff3c332f xmlns="d2286378-f039-41b6-b8b2-467a43f86776">
      <Terms xmlns="http://schemas.microsoft.com/office/infopath/2007/PartnerControls"/>
    </lcf76f155ced4ddcb4097134ff3c332f>
    <TaxCatchAll xmlns="5536e119-a82e-457d-af87-862825ae44f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D263B8E4BF94A8C673BA7205323F3" ma:contentTypeVersion="17" ma:contentTypeDescription="Crear nuevo documento." ma:contentTypeScope="" ma:versionID="fa7fd50542e97bd378d9877a68376849">
  <xsd:schema xmlns:xsd="http://www.w3.org/2001/XMLSchema" xmlns:xs="http://www.w3.org/2001/XMLSchema" xmlns:p="http://schemas.microsoft.com/office/2006/metadata/properties" xmlns:ns2="d2286378-f039-41b6-b8b2-467a43f86776" xmlns:ns3="5536e119-a82e-457d-af87-862825ae44fc" targetNamespace="http://schemas.microsoft.com/office/2006/metadata/properties" ma:root="true" ma:fieldsID="50020bdf52d2e644f24d4768f8bd6bf1" ns2:_="" ns3:_="">
    <xsd:import namespace="d2286378-f039-41b6-b8b2-467a43f86776"/>
    <xsd:import namespace="5536e119-a82e-457d-af87-862825ae4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6378-f039-41b6-b8b2-467a43f86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a7018-8169-4f7c-b91c-e2150692b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e119-a82e-457d-af87-862825ae4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95d3e7d-0468-46ff-86d3-6d9ebef9830e}" ma:internalName="TaxCatchAll" ma:showField="CatchAllData" ma:web="5536e119-a82e-457d-af87-862825ae44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3E4CC8-442E-4F72-8E1C-A15A272ACD16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5536e119-a82e-457d-af87-862825ae44fc"/>
    <ds:schemaRef ds:uri="d2286378-f039-41b6-b8b2-467a43f86776"/>
  </ds:schemaRefs>
</ds:datastoreItem>
</file>

<file path=customXml/itemProps2.xml><?xml version="1.0" encoding="utf-8"?>
<ds:datastoreItem xmlns:ds="http://schemas.openxmlformats.org/officeDocument/2006/customXml" ds:itemID="{4B1E2D4F-0F59-43CE-A9BA-AD8685F73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286378-f039-41b6-b8b2-467a43f86776"/>
    <ds:schemaRef ds:uri="5536e119-a82e-457d-af87-862825ae4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1EF1EE-BC6E-4961-9FAF-5D228BA363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</vt:lpstr>
      <vt:lpstr>ANE!Área_de_impresión</vt:lpstr>
      <vt:lpstr>ANE!Títulos_a_imprimir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Esteven Oliveros Avila</dc:creator>
  <cp:keywords/>
  <dc:description/>
  <cp:lastModifiedBy>Andrea Ortega Torres</cp:lastModifiedBy>
  <cp:revision/>
  <dcterms:created xsi:type="dcterms:W3CDTF">2021-04-13T22:41:06Z</dcterms:created>
  <dcterms:modified xsi:type="dcterms:W3CDTF">2024-04-16T01:42:17Z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0x010100FD8D263B8E4BF94A8C673BA7205323F3</vt:lpwstr>
  </property>
  <property fmtid="{D5CDD505-2E9C-101B-9397-08002B2CF9AE}" pid="3" name="Order">
    <vt:r8>1155200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