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ramirezz\Documents\Documentos\TEMAS CAMARA DE REPRESENTANTES\"/>
    </mc:Choice>
  </mc:AlternateContent>
  <bookViews>
    <workbookView xWindow="0" yWindow="0" windowWidth="19200" windowHeight="6330"/>
  </bookViews>
  <sheets>
    <sheet name="REZAGO" sheetId="22" r:id="rId1"/>
    <sheet name="RESERVA" sheetId="16" r:id="rId2"/>
    <sheet name="SEGUIMIENTO" sheetId="19" r:id="rId3"/>
    <sheet name="CXP" sheetId="17" r:id="rId4"/>
    <sheet name="RESERVA EXPIRADA 2022 (2)" sheetId="23" r:id="rId5"/>
    <sheet name="RESERVA EXPIRADA 2022" sheetId="21" state="hidden" r:id="rId6"/>
  </sheets>
  <definedNames>
    <definedName name="_xlnm._FilterDatabase" localSheetId="1" hidden="1">RESERVA!$A$1:$J$65</definedName>
    <definedName name="_xlnm._FilterDatabase" localSheetId="5" hidden="1">'RESERVA EXPIRADA 2022'!$A$1:$AH$1</definedName>
    <definedName name="_xlnm._FilterDatabase" localSheetId="4" hidden="1">'RESERVA EXPIRADA 2022 (2)'!$A$1:$AH$1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7" i="23" l="1"/>
  <c r="C83" i="21"/>
  <c r="D11" i="22"/>
  <c r="D13" i="22" s="1"/>
  <c r="D10" i="22"/>
  <c r="C11" i="19"/>
  <c r="D18" i="22"/>
  <c r="D17" i="22"/>
  <c r="D16" i="22"/>
  <c r="D6" i="22"/>
  <c r="C9" i="22"/>
  <c r="C7" i="22"/>
  <c r="C6" i="22"/>
  <c r="D7" i="22"/>
  <c r="D9" i="22" l="1"/>
  <c r="C13" i="22" s="1"/>
  <c r="C65" i="16" l="1"/>
  <c r="D5" i="19"/>
  <c r="D6" i="19"/>
  <c r="D7" i="19"/>
  <c r="D33" i="17" l="1"/>
</calcChain>
</file>

<file path=xl/sharedStrings.xml><?xml version="1.0" encoding="utf-8"?>
<sst xmlns="http://schemas.openxmlformats.org/spreadsheetml/2006/main" count="1471" uniqueCount="689">
  <si>
    <t>TERCERO</t>
  </si>
  <si>
    <t>SERVICIOS POSTALES NACIONALES S.A.S</t>
  </si>
  <si>
    <t>EMPRESA DE TELECOMUNICACIONES DE BOGOTA SA ESP PUDIENDO IDENTIFICARSE PARA TODOS LOS EFECTOS CON LA SIGLA ETB S.A. E.S.P.</t>
  </si>
  <si>
    <t>UNIÓN TEMPORAL SERVICIOS A Y C COLOMBIA</t>
  </si>
  <si>
    <t>PC COM SAS</t>
  </si>
  <si>
    <t>GLOBAL MEDICAL HSE S.A.S IPS</t>
  </si>
  <si>
    <t>PANAMERICANA LIBRERIA Y PAPELERIA SA</t>
  </si>
  <si>
    <t>GRM COLOMBIA SAS</t>
  </si>
  <si>
    <t>CENTRO FERRETERO MAFER S.A.S</t>
  </si>
  <si>
    <t>RUBRO</t>
  </si>
  <si>
    <t>A-02-02-01-003-005</t>
  </si>
  <si>
    <t>A-02-02-01-003-008</t>
  </si>
  <si>
    <t>A-02-02-02-006-008</t>
  </si>
  <si>
    <t>A-02-02-02-007-002</t>
  </si>
  <si>
    <t>A-02-02-02-008-003</t>
  </si>
  <si>
    <t>A-02-02-02-008-004</t>
  </si>
  <si>
    <t>A-02-02-02-008-005</t>
  </si>
  <si>
    <t>A-02-02-02-008-009</t>
  </si>
  <si>
    <t>A-02-02-02-009-003</t>
  </si>
  <si>
    <t>C-3599-0200-6-0-3599066-02</t>
  </si>
  <si>
    <t>SOLUTION COPY LTDA</t>
  </si>
  <si>
    <t>C-3503-0200-2-0-3503032-02</t>
  </si>
  <si>
    <t>C-3599-0200-6-0-3599922-02</t>
  </si>
  <si>
    <t>246-2022</t>
  </si>
  <si>
    <t>142-UAE-JCC-CD-PS-2023</t>
  </si>
  <si>
    <t>172-UAE-JCC-CD-PS-2023</t>
  </si>
  <si>
    <t>306-UAE-JCC-CD-PS-2023</t>
  </si>
  <si>
    <t>336-UAE-JCC-MIC-2023</t>
  </si>
  <si>
    <t>380-UAE-JCC-CD-PS-2023</t>
  </si>
  <si>
    <t>370-UAE-JCC-SAMC-2023</t>
  </si>
  <si>
    <t>384-UAE-JCC-CD-IA-2023</t>
  </si>
  <si>
    <t>381-UAE-JCC-MIC-2023</t>
  </si>
  <si>
    <t xml:space="preserve">CONCEPTO </t>
  </si>
  <si>
    <t>VALOR</t>
  </si>
  <si>
    <t>%</t>
  </si>
  <si>
    <t>VALOR CONSTITUIDO A 31 DE DICIEMBRE 2023</t>
  </si>
  <si>
    <t>Numero Documento</t>
  </si>
  <si>
    <t>Rubro</t>
  </si>
  <si>
    <t>Valor Inicial</t>
  </si>
  <si>
    <t>Valor Operaciones</t>
  </si>
  <si>
    <t>Valor Actual</t>
  </si>
  <si>
    <t>Saldo por Utilizar</t>
  </si>
  <si>
    <t>Nombre Razon Social</t>
  </si>
  <si>
    <t>CDP</t>
  </si>
  <si>
    <t>Compromisos</t>
  </si>
  <si>
    <t>SALDO</t>
  </si>
  <si>
    <t>REDUCIDO</t>
  </si>
  <si>
    <t>A-01-01-02-005</t>
  </si>
  <si>
    <t>U.A.E. DIRECCION DE IMPUESTOS Y ADUANAS NACIONALES</t>
  </si>
  <si>
    <t>INFORME CONTABLE</t>
  </si>
  <si>
    <t>4X1000 DICIEMBRE DE 2023</t>
  </si>
  <si>
    <t>PAGADO</t>
  </si>
  <si>
    <t>RAMIREZ MARTINEZ YUDY ALEXANDRA</t>
  </si>
  <si>
    <t>270-UAE-JCC-CD-PS-2023</t>
  </si>
  <si>
    <t>Prestar los servicios profesionales especializados en el Grupo Misional - Proceso Disciplinario apoyando de inicio a fin en los trámites de los procesos disciplinarios de alto impacto que adelanta el tribunal disciplinario de la UAE Junta Central de</t>
  </si>
  <si>
    <t>A-01-01-02-007</t>
  </si>
  <si>
    <t>A-01-01-02-009</t>
  </si>
  <si>
    <t>A-01-01-02-004</t>
  </si>
  <si>
    <t>A-01-01-02-006</t>
  </si>
  <si>
    <t>A-01-01-02-002</t>
  </si>
  <si>
    <t>A-01-01-02-001</t>
  </si>
  <si>
    <t>A-01-01-02-003</t>
  </si>
  <si>
    <t>A-02-02-02-007-001</t>
  </si>
  <si>
    <t>A-02-02-01-004-005</t>
  </si>
  <si>
    <t>VISATEL DE COLOMBIA S A S</t>
  </si>
  <si>
    <t>345-UAE-JCC-MIC-2023</t>
  </si>
  <si>
    <t>ADQUIRIR UN SISTEMA DE POSICIONAMIENTO GLOBAL- GPS QUE INCLUYA LA INSTALACIÓN, CONFIGURACIÓN, PUESTA EN FUNCIONAMIENTO Y SERVICIO DE MONITOREO MENSUAL, PARA EL VEHÍCULO DE LA UAE JUNTA CENTRAL DE CONTADORES.</t>
  </si>
  <si>
    <t>A-02-02-02-008-002</t>
  </si>
  <si>
    <t>MATITUY TORRES DIEGO ARMANDO</t>
  </si>
  <si>
    <t>09-2023</t>
  </si>
  <si>
    <t>PAGO HONORARIOS MIEMBROS DEL TRIBUNAL DISCIPLINARIOS DE LA JCC 2023</t>
  </si>
  <si>
    <t>BASABE MELO FREDDY FERNANDO</t>
  </si>
  <si>
    <t>Prestar servicios de apoyo para la ejecución del proyecto de intervención del fondo acumulado de la entidad en sus diferentes componentes. </t>
  </si>
  <si>
    <t>IMPRENTA NACIONAL DE COLOMBIA</t>
  </si>
  <si>
    <t>PUBLICACION RESOL D-0056-2023</t>
  </si>
  <si>
    <t>PUBLICACION EN EL DIARIO OFICIAL : RESOLUCION "POR LA CUAL SE SUSPENDEN TÉRMINOS EN LAS ACTUACIONES ADMINISTRATIVAS, LOS PROCESOS DISCIPLINARIOS, ATENCIÓN A SOLICITUDES DE INSCRIPCIÓN, SUSTITUCIÓN, MODIFICACIÓN, DUPLICADO, EXPEDICIÓN O CANCELACIÓN DE</t>
  </si>
  <si>
    <t>PRESTAR LOS SERVICIOS DE PRÁCTICA DE EXÁMENES OCUPACIONALES DE INGRESO, EGRESO Y PERIÓDICOS Y EL DE VACUNACIÓN, PARA LOS FUNCIONARIOS DE LA UNIDAD ADMINISTRATIVA ESPECIAL JUNTA CENTRAL DE CONTADORES.</t>
  </si>
  <si>
    <t>A-02-02-01-003-002</t>
  </si>
  <si>
    <t>55223</t>
  </si>
  <si>
    <t>118966</t>
  </si>
  <si>
    <t>ADQUISICIÓN DE ELEMENTOS DE OFICINA, CARPETAS 4 ALETAS BLANCAS, TAMAÑO OFICIO Y CAJAS X300, PARA LA CONSERVACION DE LOS DOCUMENTOS DE LA UAE JUNTA CENTRAL DE CONTADORES, EN CUMPLIMIENTO A LA NORMATIVIDAD VIGENTE DEL ARCHIVO GENERAL DE LA NACIÓN.</t>
  </si>
  <si>
    <t>A-02-02-02-008-007</t>
  </si>
  <si>
    <t>CONTINENTAL DE PARTES Y SERVICIOS SAS</t>
  </si>
  <si>
    <t>297-UAE-JCC-MIC-2023</t>
  </si>
  <si>
    <t>CONTRATAR LOS SERVICIOS DE MANTENIMIENTO PREVENTIVO Y CORRECTIVO A TODO COSTO PARA EL PARQUE AUTOMOTOR DE LA UNIDAD ADMINISTRATIVA ESPECIAL JUNTA CENTRAL DE CONTADORES</t>
  </si>
  <si>
    <t>INTERNEXA S.A.</t>
  </si>
  <si>
    <t>101526 DE 2022</t>
  </si>
  <si>
    <t>ADQUIRIR EL SERVICIO DE UN (1) ENLACE DE CONECTIVIDAD TERRESTRE REDUNDANTE DEDICADO A INTERNET, CON CAPACIDAD DE 200MBPS, POR EL TÉRMINO DE UN (1) AÑO, PARA LA REGIÓN 1, CON NIVEL DE SERVICIO ORO, ELASTICIDAD ALTA Y REDUNDANCIA EN DIFERENTE ANILLO, D</t>
  </si>
  <si>
    <t>119209 DE 2023</t>
  </si>
  <si>
    <t>PRESTAR SERVICIO DE UN (1) ENLACE DE CONECTIVIDAD TERRESTRE DEDICADO INTERNET CON CAPACIDAD DE 1 GBPS DE ACUERDO CON LAS ESPECIFICACIONES TECNICAS</t>
  </si>
  <si>
    <t>OFICIO 324 IMPRENTA NACIONAL</t>
  </si>
  <si>
    <t>PUBLICACION EN EL DIARIO OFICIAL : RESOLUCION "POR LA CUAL SE ESTABLECEN LOS VALORES DE LOS TRAMITES Y SERVICIOS DE LA UAE JUNTA CENTRAL DE CONTADORES PARA LA VIGENCIA 2024”</t>
  </si>
  <si>
    <t>111442</t>
  </si>
  <si>
    <t>ADQUISICIÓN DE COMPUTADORES PORTÁTILES, COMPUTADORES DE ESCRITORIO Y WORKSTATION, ASÍ COMO LA ADQUISICIÓN DEL SERVICIO DE ALQUILER DE SCANERS E IMPRESORAS PARA LA UAE JCC</t>
  </si>
  <si>
    <t>CHAVERRA GONZALEZ LEIDY MARTINA</t>
  </si>
  <si>
    <t>323</t>
  </si>
  <si>
    <t>003-UAE-JCC-CD-PS-2023</t>
  </si>
  <si>
    <t>PRESTAR LOS SERVICIOS PROFESIONALES, PARA LLEVAR A CABO LA GESTIÓN CONTRACTUAL DE LA UAE JUNTA CENTRAL DE CONTADORES</t>
  </si>
  <si>
    <t>HERNANDEZ GONZALEZ JOSE DAVID</t>
  </si>
  <si>
    <t>389-UAE-JCC-CD-PS-2023</t>
  </si>
  <si>
    <t>PRESTAR SERVICIOS DE APOYO PARA LA EJECUCIÓN DEL PROYECTO DE INTERVENCIÓN DEL FONDO ACUMULADO DE LA ENTIDAD EN SUS DIFERENTES COMPONENTES.</t>
  </si>
  <si>
    <t>7923</t>
  </si>
  <si>
    <t>6423</t>
  </si>
  <si>
    <t>96909-2022</t>
  </si>
  <si>
    <t>ADQUIRIR UN (1) ENLACE DE CONECTIVIDAD TERRESTRE DEDICADO A INTERNET CON CAPACIDAD DE 700MBPS, POR EL PERIODO DE UN (1) AÑO, PARA LA REGIÓN 1, CON NIVEL DE SERVICIO ORO, ELASTICIDAD ALTA Y REDUNDANCIA EN DIFERENTE ANILLO, DIFERENTE ACOMETIDA, DIFEREN</t>
  </si>
  <si>
    <t>C-3503-0200-2-0-3503031-02</t>
  </si>
  <si>
    <t>EL TURISTTA ZOMAC S.A.S</t>
  </si>
  <si>
    <t>303-UAE-JCC-MIC-2023</t>
  </si>
  <si>
    <t>PRESTAR EL SERVICIO DE TRANSPORTE AÉREO DE PASAJEROS EN RUTAS NACIONALES, PARA PARA FUNCIONARIOS, CONTRATISTAS Y MIEMBROS DEL TRIBUNAL DISCIPLINARIO DE LA UNIDAD ADMINISTRATIVA ESPECIAL JUNTA CENTRAL DE CONTADORES</t>
  </si>
  <si>
    <t>QUIMBAYO VARON AURA CRISTINA</t>
  </si>
  <si>
    <t>332-UAE-JCC-CD-PS-2023</t>
  </si>
  <si>
    <t>PRESTAR LOS SERVICIOS DE APOYO ADMINISTRATIVO A GESTIÓN DOCUMENTAL PARA LA ACTUALIZACIÓN, IMPLEMENTACIÓN Y SEGUIMIENTO A LOS INSTRUMENTOS ARCHIVÍSTICOS DE LA ENTIDAD, GARANTIZANDO EL SOSTENIMIENTO DE LAS OPERACIONES DEL SISTEMA DE GESTIÓN DOCUMENTAL</t>
  </si>
  <si>
    <t>247 2022</t>
  </si>
  <si>
    <t>PRESTAR LOS SERVICIOS DE ADMINISTRACIÓN, CUSTODIA, ALMACENAMIENTO DE INFORMACIÓN EN SOPORTE FISICO, CONSULTA Y RECUPERACIÓN DE INFORMACIÓN Y DEMÁS ACCIONES RELACIONADAS DIRECTAMENTE CON LA GESTIÓN DOCUMENTAL PARA GARANTIZAR EL CORRECTO FUNCIONAMIENTO</t>
  </si>
  <si>
    <t>ALIANZA PUBLICA PARA EL DESARROLLO INTEGRAL</t>
  </si>
  <si>
    <t>55823</t>
  </si>
  <si>
    <t>57923</t>
  </si>
  <si>
    <t>378-UAE-JCC-CD-IA-2023</t>
  </si>
  <si>
    <t>ADQUISICIÓN DE BIENES Y SERVICIOS PARA LA CONFORMACIÓN DE UN SOPORTE INTEGRAL, MEJORAMIENTO Y MODERNIZACIÓN DE LOS SISTEMAS DE INFORMACIÓN, APLICACIONES, EQUIPOS, SERVICIOS TECNOLÓGICOS Y SEGURIDAD DIGITAL DE LA UAE-JCC</t>
  </si>
  <si>
    <t>CASTRO BULLA DIANA MARIA</t>
  </si>
  <si>
    <t>52323</t>
  </si>
  <si>
    <t>254-UAE-JCC-CD-PS-2023</t>
  </si>
  <si>
    <t>PRESTAR LOS SERVICIOS PROFESIONALES ESPECIALIZADOS EN EL GRUPO MISIONAL - PROCESO DISCIPLINARIO, PARA REALIZAR LOS CONCEPTOS TÉCNICO- CONTABLES EN LAS INVESTIGACIONES DISCIPLINARIAS CATALOGADAS DE MEDIANO Y BAJO IMPACTO.</t>
  </si>
  <si>
    <t>VIGILANCIA Y SEGURIDAD PRIVADA DINAPOWER LTDA</t>
  </si>
  <si>
    <t>353-UAE-JCC-SAMC-2023</t>
  </si>
  <si>
    <t>CONTRATAR EL SERVICIO DE VIGILANCIA PRIVADA ESPECIALIZADA, PARA LA UNIDAD ADMINISTRATIVA ESPECIAL JUNTA CENTRAL DE CONTADORES</t>
  </si>
  <si>
    <t>COMPAÑIA DE VIGILANCIA PRIVADA VIGILISTA LTDA</t>
  </si>
  <si>
    <t>270-2022</t>
  </si>
  <si>
    <t>CONTRATO ADICIONADO</t>
  </si>
  <si>
    <t>CUEVAS RODRIGUEZ MARIA PAOLA</t>
  </si>
  <si>
    <t>40023</t>
  </si>
  <si>
    <t>40323</t>
  </si>
  <si>
    <t>298-UAE-JCC-CD-PS-2023</t>
  </si>
  <si>
    <t>Prestar los servicios profesionales especializados en el Grupo Misional - Proceso Disciplinario apoyando de inicio a fin en los trámites de los procesos disciplinarios de mediano y bajo impacto que adelanta el tribunal disciplinario de la UAE Junta C</t>
  </si>
  <si>
    <t>RODRIGUEZ LOZANO LUIS ANTONIO</t>
  </si>
  <si>
    <t>344-UAE-JCC-CD-PS-2023</t>
  </si>
  <si>
    <t>111455</t>
  </si>
  <si>
    <t>109462</t>
  </si>
  <si>
    <t>Contratar el suministro integral de recurso humano e insumos de aseo y cafetería, para la UNIDAD ADMINISTRATIVA ESPECIAL JUNTA CENTRAL DE CONTADORES</t>
  </si>
  <si>
    <t>A-02-02-01-003-003</t>
  </si>
  <si>
    <t>ORGANIZACION TERPEL S.A.</t>
  </si>
  <si>
    <t>259-UAE-JCC-MIC-2023</t>
  </si>
  <si>
    <t>CONTRATAR EL SUMINISTRO DE COMBUSTIBLE PARA EL VEHICULO DEL PARQUE AUTOMOTOR DE LA UNIDAD ADMINISTRATIVA ESPECIAL JUNTA CENTRAL DE CONTADORES.</t>
  </si>
  <si>
    <t>BUSTOS RAMIREZ ANDREA CAROLINA</t>
  </si>
  <si>
    <t>PRESTAR LOS SERVICIOS PROFESIONALES ESPECIALIZADOS EN EL GRUPO MISIONAL - PROCESO DISCIPLINARIO APOYANDO DE INICIO A FIN EN LOS TRÁMITES DE LOS PROCESOS DISCIPLINARIOS DE MEDIANO Y BAJO IMPACTO QUE ADELANTA EL TRIBUNAL DISCIPLINARIO DE LA UAE JUNTA C</t>
  </si>
  <si>
    <t>A-02-02-02-006-003</t>
  </si>
  <si>
    <t>INDUHOTEL S A S</t>
  </si>
  <si>
    <t>311-UAE-JCC-MIC-2023</t>
  </si>
  <si>
    <t>CONTRATAR EL SERVICIO DE RESTAURANTE PARA LAS SESIONES DEL TRIBUNAL DISCIPLINARIO Y DEMÁS EVENTOS ORGANIZADOS POR LA UAE JUNTA CENTRAL DE CONTADORES.</t>
  </si>
  <si>
    <t>C-3599-0200-6-0-3599925-02</t>
  </si>
  <si>
    <t>KIWA CQR SAS</t>
  </si>
  <si>
    <t>385-UAE-JCC-MIC-2023</t>
  </si>
  <si>
    <t>CONTRATAR LOS SERVICIOS PROFESIONALES DE AUDITORÍA, PARA EL PROCESO DE RECERTIFICACIÓN AL SISTEMA INTEGRADO DE GESTIÓN BAJO LA NORMA ISO 9001:2015 PARA LA UNIDAD ADMINISTRATIVA ESPECIAL JUNTA CENTRAL DE CONTADORES.</t>
  </si>
  <si>
    <t>A-02-02-02-006-004</t>
  </si>
  <si>
    <t>CAJA COLOMBIANA DE SUBSIDIO FAMILIAR COLSUBSIDIO</t>
  </si>
  <si>
    <t>118967</t>
  </si>
  <si>
    <t>MOYA MORENO LUIS HENRY</t>
  </si>
  <si>
    <t>185-UAE-JCC-CD-PS-2023</t>
  </si>
  <si>
    <t>Prestar los servicios profesionales especializados a la dirección general de la UAE Junta Central de Contadores en materia de desarrollo normativo para el ejercicio profesional de la Contaduría Pública</t>
  </si>
  <si>
    <t>SUAREZ DELGADO LEIDY MIREYA</t>
  </si>
  <si>
    <t>283-UAE-JCC-CD-PS-2023</t>
  </si>
  <si>
    <t>Prestar los servicios profesionales especializados en el Grupo Misional - Proceso Disciplinario, para realizar los conceptos técnico- contables en las investigaciones disciplinarias catalogadas de alto impacto y recursos</t>
  </si>
  <si>
    <t>ADQUIRIR SUMINISTROS DE FERRETERÍA PARA ARREGLOS PREVENTIVOS Y CORRECTIVOS EN LA SEDE DE LA UNIDAD ADMINISTRATIVA ESPECIAL JUNTA CENTRAL DE CONTADORES (UAE-JCC)</t>
  </si>
  <si>
    <t>INTEXUS S.A.S.</t>
  </si>
  <si>
    <t>300-UAE-JCC-SAMC-2023</t>
  </si>
  <si>
    <t>ADQUISICIÓN DE INSUMOS COMPATIBLES CON LA IMPRESORA DATACARD CD800 PARA LA ELABORACIÓN DE LAS TARJETAS PROFESIONALES DE CONTADORES PÚBLICOS, Y SERVICIO DE MANTENIMIENTO DE LA IMPRESORA DATACARD CD800</t>
  </si>
  <si>
    <t>VARGAS HERNANDEZ CLARIBEL</t>
  </si>
  <si>
    <t>Prestar los servicios profesionales especializados en el Grupo Misional - Proceso Disciplinario, para realizar los conceptos técnico- contables en las investigaciones disciplinarias catalogadas de mediano y bajo impacto.</t>
  </si>
  <si>
    <t>PRESTAR LOS SERVICIOS DE MENSAJERÍA Y CORREO CERTIFICADO EN SUS DIFERENTES MODALIDADES, DE ACUERDO CON LAS NECESIDADES DE LA JUNTA CENTRAL DE CONTADORES PARA GARANTIZAR EL CUMPLIMIENTO A SU MISIONALIDAD.</t>
  </si>
  <si>
    <t>VARGAS HERNANDEZ CINDI LILIANA</t>
  </si>
  <si>
    <t>42723</t>
  </si>
  <si>
    <t>42223</t>
  </si>
  <si>
    <t>PRESTAR LOS SERVICIOS PROFESIONALES ESPECIALIZADOS PARA PLANEAR, ORIENTAR, GESTIONAR Y CONTROLAR LA GESTIÓN DOCUMENTAL DE LA ENTIDAD EN SUS DIFERENTES COMPONENTES Y CONFORME A LA NORMATIVIDAD ARCHIVISTICA</t>
  </si>
  <si>
    <t>BANCO COMERCIAL AV VILLAS S.A.</t>
  </si>
  <si>
    <t>EXTRACTOS BANCARIOS</t>
  </si>
  <si>
    <t>COMISIONES BANCARIAS MES DE DICIEMBRE DE 2023</t>
  </si>
  <si>
    <t>A-02-02-02-009-006</t>
  </si>
  <si>
    <t>CAJA DE COMPENSACION FAMILIAR COMPENSAR</t>
  </si>
  <si>
    <t>286-UAE-JCC-MIC-2023</t>
  </si>
  <si>
    <t>ADQUIRIR LOS SERVICIOS PARA DESARROLLAR EL PLAN DE BIENESTAR FUNCIONARIOS UAE JUNTA CENTRAL DE CONTADORES DURANTE LA VIGENCIA 2023</t>
  </si>
  <si>
    <t>122595</t>
  </si>
  <si>
    <t>ADQUISICIÓN DE DISCOS DUROS PARA EJECUTAR LOS PROCESO DE BACKUP DE LAS APLICACIONES DE LA ENTIDAD PARA SU PRESERVACIÓN EN CASO DE FALLA U OTRA CATÁSTROFE, COMO ESTRATEGIA PARA GARANTIZAR LA CONTINUIDAD Y DISPONIBILIDAD DE LAS MISMAS.</t>
  </si>
  <si>
    <t>59223</t>
  </si>
  <si>
    <t>CONTRATAR EL SERVICIO DE ADMINISTRACIÓN, CUSTODIA, ALMACENAMIENTO Y CONSULTA PARA EL ACERVO DOCUMENTAL DE LA JUNTA CENTRAL DE CONTADORES, ATENDIENDO LAS ESPECIFICACIONES TÉCNICAS DEL ARCHIVO GENERAL DE LA NACIÓN</t>
  </si>
  <si>
    <t>Contratar la prestación de los servicios de admisión, curso y entrega de correo, correspondencia y demás objetos postales que se generen en las diferentes dependencias de la Entidad.</t>
  </si>
  <si>
    <t>A-02-02-01-004-007</t>
  </si>
  <si>
    <t>GREEN SERVICES AND SOLUTIONS S.A.S.</t>
  </si>
  <si>
    <t>357-UAE-JCCSAMC-2023</t>
  </si>
  <si>
    <t>ADQUISICIÓN Y RENOVACIÓN DE LICENCIAS DE SOFTWARE PARA LA JUNTA CENTRAL DE CONTADORES DE ACUERDO CON LAS ESPECIFICACIONES TÉCNICAS DEL ANEXO TÉCNICO</t>
  </si>
  <si>
    <t>AXA COLPATRIA SEGUROS S.A.</t>
  </si>
  <si>
    <t>321-UAE-JCC-SA-MC- 2023</t>
  </si>
  <si>
    <t>CONTRATAR LOS SEGUROS QUE AMPAREN LOS INTERESES PATRIMONIALES ACTUALES Y FUTUROS, ASI COMO LOS BIENES DE PROPIEDAD DE LA UNIDAD ADMINISTRATIVA ESPECIAL JUNTA CENTRAL DE CONTADORES, QUE ESTEN BAJO SU RESPONSABILIDAD Y CUSTODIA Y AQUELLOS QUE SEAN ADQU</t>
  </si>
  <si>
    <t>KPMG ADVISORY TAX &amp; LEGAL S A S</t>
  </si>
  <si>
    <t>198-UAE-JCC-CD-DP-2023</t>
  </si>
  <si>
    <t>LOS SERVICIOS PROFESIONALES EN LA ELABORACIÓN DEL DICTAMEN PERICIAL PARA ATENDER LOS PROCESOS JUDICIALES RELACIONADOS CON EL CONTRATO DE CONSULTORÍA NO. 382-2019 CELEBRADO ENTRE LA UNIÓN TEMPORAL SUBEJCC2019 Y LA UNIDAD ADMINISTRATIVA ESPECIAL JUNTA.</t>
  </si>
  <si>
    <t>Valor Deducciones</t>
  </si>
  <si>
    <t>Valor Oblig no Orden</t>
  </si>
  <si>
    <t>Medio de Pago</t>
  </si>
  <si>
    <t>Concepto</t>
  </si>
  <si>
    <t>Solicitud CDP</t>
  </si>
  <si>
    <t>Cuentas por Pagar</t>
  </si>
  <si>
    <t>Obligaciones</t>
  </si>
  <si>
    <t>Num Doc Soporte Compromiso</t>
  </si>
  <si>
    <t>Objeto del Compromiso</t>
  </si>
  <si>
    <t>1,600,000.50</t>
  </si>
  <si>
    <t>15,456.00</t>
  </si>
  <si>
    <t>MILLAN PENAGOS LISSETH PAOLA</t>
  </si>
  <si>
    <t>Abono en cuenta</t>
  </si>
  <si>
    <t>0.00</t>
  </si>
  <si>
    <t>Cuenta diciembre 2023</t>
  </si>
  <si>
    <t>27223</t>
  </si>
  <si>
    <t>26923</t>
  </si>
  <si>
    <t>258323</t>
  </si>
  <si>
    <t>269723</t>
  </si>
  <si>
    <t>200-UAE-JCC-CD-PS-2023</t>
  </si>
  <si>
    <t>PrestarlosserviciosprofesionalesparallevaracabolagestióndelgrupodeInspecciónyVigilanciadelaUAEJuntaCentraldeContadoresparalainspeccióninsituaprestadoresdeserviciospropiosdelacienciacontable,atendiendo la delegación de la Dirección General.</t>
  </si>
  <si>
    <t>6,573,333.34</t>
  </si>
  <si>
    <t>127,872.00</t>
  </si>
  <si>
    <t>RICO ESCOBAR JAIME ALBERTO</t>
  </si>
  <si>
    <t>723</t>
  </si>
  <si>
    <t>261823</t>
  </si>
  <si>
    <t>274123</t>
  </si>
  <si>
    <t>008-UAE-JCC-CD-PS-2023</t>
  </si>
  <si>
    <t>Prestar los servicios profesionales especializados, para liderar y coordinar la gestión de Planeación en general de la UAE Junta Central de Contadores, incluyendo la programación presupuestal; así como la implementación y elseguimiento de las políti</t>
  </si>
  <si>
    <t>1,306,666.67</t>
  </si>
  <si>
    <t>12,622.00</t>
  </si>
  <si>
    <t>MENESES CRUZ ISABEL CRISTINA</t>
  </si>
  <si>
    <t>14723</t>
  </si>
  <si>
    <t>14523</t>
  </si>
  <si>
    <t>15823</t>
  </si>
  <si>
    <t>262923</t>
  </si>
  <si>
    <t>274923</t>
  </si>
  <si>
    <t>141-UAE-JCC-CD-PS-2023</t>
  </si>
  <si>
    <t>Prestar los servicios de apoyo, para llevar a cabo la gestión del grupo de atención al ciudadano/relación estado ciudadano de la UAE Junta Central de Contadores.</t>
  </si>
  <si>
    <t>1,600,001.50</t>
  </si>
  <si>
    <t>PINZON ORTEGA LUIS CARLOS</t>
  </si>
  <si>
    <t>cuenta diciembre 2023</t>
  </si>
  <si>
    <t>27123</t>
  </si>
  <si>
    <t>26823</t>
  </si>
  <si>
    <t>266423</t>
  </si>
  <si>
    <t>280023</t>
  </si>
  <si>
    <t>201-UAE-JCC-CD-PS-2023</t>
  </si>
  <si>
    <t>4,000,000.00</t>
  </si>
  <si>
    <t>38,640.00</t>
  </si>
  <si>
    <t>PEREZ POLANIA JENNY PATRICIA</t>
  </si>
  <si>
    <t>CUENTA DICIEMBRE</t>
  </si>
  <si>
    <t>8623</t>
  </si>
  <si>
    <t>8423</t>
  </si>
  <si>
    <t>9223</t>
  </si>
  <si>
    <t>267223</t>
  </si>
  <si>
    <t>281123</t>
  </si>
  <si>
    <t>075-UAE-JCC-CD-PS-2023</t>
  </si>
  <si>
    <t>Prestar los servicios profesionales especializados para asesorar a la Dirección General, en el cumplimiento de las actividades de control interno disciplinario, y de otros asuntos jurídicos que se requieran para la ejecución de las funciones misional</t>
  </si>
  <si>
    <t>1,866,666.67</t>
  </si>
  <si>
    <t>18,032.00</t>
  </si>
  <si>
    <t>MORENO DIAZ FRANCISCO JAVIER</t>
  </si>
  <si>
    <t>55123</t>
  </si>
  <si>
    <t>53923</t>
  </si>
  <si>
    <t>267323</t>
  </si>
  <si>
    <t>281823</t>
  </si>
  <si>
    <t>369-UAE-JCC-CD-PS-2023</t>
  </si>
  <si>
    <t>PRESTAR APOYO PROFESIONAL AL GRUPO MISIONAL PROCESO DISCIPLINARIO, CON EL FIN DE REALIZAR SEGUIMIENTO A LAS ACTIVIDADES DE INSPECCIÓN Y VIGILANCIA (ACTIVIDAD: VIGILANCIA) INTEGRANDO LOS REPORTES DE LAS BASES DE DATOS QUE REQUIEREN CONTROL DE LA INFOR</t>
  </si>
  <si>
    <t>4,120,000.00</t>
  </si>
  <si>
    <t>39,799.00</t>
  </si>
  <si>
    <t>Cuenta noviembre 2023</t>
  </si>
  <si>
    <t>40723</t>
  </si>
  <si>
    <t>271723</t>
  </si>
  <si>
    <t>282523</t>
  </si>
  <si>
    <t>3,238,333.33</t>
  </si>
  <si>
    <t>31,282.00</t>
  </si>
  <si>
    <t>OCHOA DOMINGUEZ LAURA STEFANIA</t>
  </si>
  <si>
    <t>56223</t>
  </si>
  <si>
    <t>55023</t>
  </si>
  <si>
    <t>56023</t>
  </si>
  <si>
    <t>271623</t>
  </si>
  <si>
    <t>282623</t>
  </si>
  <si>
    <t>375-UAE-JCC-CD-PS-2023</t>
  </si>
  <si>
    <t>PRESTAR LOS SERVICIOS PROFESIONALES COMO CONTADOR PÚBLICO EN EL GRUPO DE INSPECCIÓN Y VIGILANCIA DE LA UAE JUNTA CENTRAL DE CONTADORES PARA LA INSPECCIÓN IN SITU A PRESTADORES DE SERVICIOS PROPIOS DE LA CIENCIA CONTABLE, ATENDIENDO LA DELEGACIÓN DE L</t>
  </si>
  <si>
    <t>COCA COLLAZOS FERNANDO AUGUSTO</t>
  </si>
  <si>
    <t>54823</t>
  </si>
  <si>
    <t>271523</t>
  </si>
  <si>
    <t>282723</t>
  </si>
  <si>
    <t>373-UAE-JCC-CD-PS-2023</t>
  </si>
  <si>
    <t>2,680,000.00</t>
  </si>
  <si>
    <t>25,889.00</t>
  </si>
  <si>
    <t>HERNANDEZ SANTAMARIA ANGELICA PAOLA</t>
  </si>
  <si>
    <t>43523</t>
  </si>
  <si>
    <t>42623</t>
  </si>
  <si>
    <t>42323</t>
  </si>
  <si>
    <t>271423</t>
  </si>
  <si>
    <t>282923</t>
  </si>
  <si>
    <t>305-UAE-JCC-CD-PS-2023</t>
  </si>
  <si>
    <t>Prestar los servicios profesionales como Contador Público en el grupo de Inspección y Vigilancia de la UAE Junta Central de Contadores para la inspección in situ a prestadores de servicios propios de la ciencia contable, atendiendo la delegación de l</t>
  </si>
  <si>
    <t>2,596,666.66</t>
  </si>
  <si>
    <t>25,084.00</t>
  </si>
  <si>
    <t>CUENCA CUELLAR ADRIANA STELLA</t>
  </si>
  <si>
    <t>13323</t>
  </si>
  <si>
    <t>13123</t>
  </si>
  <si>
    <t>13023</t>
  </si>
  <si>
    <t>271323</t>
  </si>
  <si>
    <t>283023</t>
  </si>
  <si>
    <t>111-UAE-JCC-CD-PS-2023</t>
  </si>
  <si>
    <t>Prestar los servicios profesionales, para llevar a cabo la gestión del grupo de Inspección y Vigilancia de la UAE Junta Central de Contadores.</t>
  </si>
  <si>
    <t>GARZON HERNANDEZ LADY YOLANDA</t>
  </si>
  <si>
    <t>56123</t>
  </si>
  <si>
    <t>54923</t>
  </si>
  <si>
    <t>55923</t>
  </si>
  <si>
    <t>270823</t>
  </si>
  <si>
    <t>283123</t>
  </si>
  <si>
    <t>374-UAE-JCC-CD-PS-2023</t>
  </si>
  <si>
    <t>MARTINEZ HERNANDEZ CARLOS ALONSO</t>
  </si>
  <si>
    <t>cuenta diciembre</t>
  </si>
  <si>
    <t>54723</t>
  </si>
  <si>
    <t>270923</t>
  </si>
  <si>
    <t>283223</t>
  </si>
  <si>
    <t>376-UAE-JCC-CD-PS-2023</t>
  </si>
  <si>
    <t>2,681,700.00</t>
  </si>
  <si>
    <t>25,905.00</t>
  </si>
  <si>
    <t>VERGARA TIQUE CAROLINA</t>
  </si>
  <si>
    <t>16723</t>
  </si>
  <si>
    <t>16523</t>
  </si>
  <si>
    <t>271123</t>
  </si>
  <si>
    <t>283423</t>
  </si>
  <si>
    <t>146-UAE-JCC-CD-PS-2023</t>
  </si>
  <si>
    <t>Prestar los servicios profesionales, para llevar a cabo la gestión del grupo de Inspección y Vigilancia de la UAE Junta Central de Contadores</t>
  </si>
  <si>
    <t>2,596,666.67</t>
  </si>
  <si>
    <t>URIAN HUERTAS LIDDA MAGNOLIA</t>
  </si>
  <si>
    <t>14123</t>
  </si>
  <si>
    <t>13923</t>
  </si>
  <si>
    <t>13823</t>
  </si>
  <si>
    <t>271023</t>
  </si>
  <si>
    <t>283523</t>
  </si>
  <si>
    <t>118-UAE-JCC-CD-PS-2023</t>
  </si>
  <si>
    <t>2,281,333.33</t>
  </si>
  <si>
    <t>22,038.00</t>
  </si>
  <si>
    <t>CUERVO ROJAS JAIME</t>
  </si>
  <si>
    <t>41123</t>
  </si>
  <si>
    <t>40423</t>
  </si>
  <si>
    <t>39923</t>
  </si>
  <si>
    <t>272123</t>
  </si>
  <si>
    <t>284023</t>
  </si>
  <si>
    <t>294-UAE-JCC-CD-PS-2023</t>
  </si>
  <si>
    <t>Prestar los servicios personales de apoyo al subproceso de Gestión Administrativa - Logística.</t>
  </si>
  <si>
    <t>5,000,000.00</t>
  </si>
  <si>
    <t>48,300.00</t>
  </si>
  <si>
    <t>Cuenta agosto 2023</t>
  </si>
  <si>
    <t>43623</t>
  </si>
  <si>
    <t>272423</t>
  </si>
  <si>
    <t>284123</t>
  </si>
  <si>
    <t>4,666,666.67</t>
  </si>
  <si>
    <t>45,080.00</t>
  </si>
  <si>
    <t>GONZALEZ PORRAS EDISON</t>
  </si>
  <si>
    <t>51323</t>
  </si>
  <si>
    <t>51723</t>
  </si>
  <si>
    <t>272323</t>
  </si>
  <si>
    <t>284323</t>
  </si>
  <si>
    <t>355-UAE-JCC-CD-PS-2023</t>
  </si>
  <si>
    <t>PRESTAR LOS SERVICIOS PROFESIONALES ESPECIALIZADOS PARA ASESORAR Y ACOMPAÑAR EN LO RELACIONADO CON LA FORMULACIÓN Y SUSTENTACIÓN DE LA PLANTA TEMPORAL DE PERSONAL Y EL PROYECTO DE REDISEÑO INSTITUCIONAL</t>
  </si>
  <si>
    <t>273,333.33</t>
  </si>
  <si>
    <t>2,640.00</t>
  </si>
  <si>
    <t>AMEZQUITA PEREZ MONICA DEYANIRE</t>
  </si>
  <si>
    <t>13723</t>
  </si>
  <si>
    <t>13523</t>
  </si>
  <si>
    <t>13423</t>
  </si>
  <si>
    <t>272623</t>
  </si>
  <si>
    <t>284523</t>
  </si>
  <si>
    <t>115-UAE-JCC-CD-PS-2023</t>
  </si>
  <si>
    <t>2,880,000.00</t>
  </si>
  <si>
    <t>27,821.00</t>
  </si>
  <si>
    <t>CANO FONSECA MILIAN YARITHZA</t>
  </si>
  <si>
    <t>48523</t>
  </si>
  <si>
    <t>47523</t>
  </si>
  <si>
    <t>47723</t>
  </si>
  <si>
    <t>272723</t>
  </si>
  <si>
    <t>284623</t>
  </si>
  <si>
    <t>330-UAE-JCC-CD-PS-2023</t>
  </si>
  <si>
    <t>PRESTAR LOS SERVICIOS PROFESIONALES, PARA LLEVAR A CABO LA GESTIÓN DEL GRUPO MISIONAL DE REGISTRO E INSCRIPCIÓN PROFESIONAL DE LA UAE- JUNTA CENTRAL DE CONTADORES</t>
  </si>
  <si>
    <t>1,915,500.00</t>
  </si>
  <si>
    <t>18,504.00</t>
  </si>
  <si>
    <t>VERA PEÑA ROSA LINDA</t>
  </si>
  <si>
    <t>16623</t>
  </si>
  <si>
    <t>16423</t>
  </si>
  <si>
    <t>16323</t>
  </si>
  <si>
    <t>272823</t>
  </si>
  <si>
    <t>284723</t>
  </si>
  <si>
    <t>144-UAE-JCC-CD-PS-2023</t>
  </si>
  <si>
    <t>2,323,333.33</t>
  </si>
  <si>
    <t>22,443.00</t>
  </si>
  <si>
    <t>59523</t>
  </si>
  <si>
    <t>272923</t>
  </si>
  <si>
    <t>284823</t>
  </si>
  <si>
    <t>387-UAE-JCC-CD-PS-2023</t>
  </si>
  <si>
    <t>PRESTAR LOS SERVICIOS PROFESIONALES, PARA LLEVAR A CABO LA GESTIÓN DEL GRUPO DE INSPECCIÓN Y VIGILANCIA DE LA UAE JUNTA CENTRAL DE CONTADORES.</t>
  </si>
  <si>
    <t>1,336,000.00</t>
  </si>
  <si>
    <t>12,906.00</t>
  </si>
  <si>
    <t>DURAN BURGOS MAIRA ALEJANDRA</t>
  </si>
  <si>
    <t>17823</t>
  </si>
  <si>
    <t>17623</t>
  </si>
  <si>
    <t>16823</t>
  </si>
  <si>
    <t>273123</t>
  </si>
  <si>
    <t>284923</t>
  </si>
  <si>
    <t>152-UAE-JCC-CD-PS-2023</t>
  </si>
  <si>
    <t>5,026,666.67</t>
  </si>
  <si>
    <t>48,558.00</t>
  </si>
  <si>
    <t>ANGULO CADENA SEGUNDO PAULINO</t>
  </si>
  <si>
    <t>5923</t>
  </si>
  <si>
    <t>5823</t>
  </si>
  <si>
    <t>5623</t>
  </si>
  <si>
    <t>273323</t>
  </si>
  <si>
    <t>285023</t>
  </si>
  <si>
    <t>052-UAE-JCC-CD-PS-2023</t>
  </si>
  <si>
    <t>PrestarlosserviciosprofesionalesespecializadosparalaverificaciónyevaluaciónpermanentedelSistemadeControlInternoatravésdelossiguientesroles:liderazgoestratégico;enfoquehacialaprevención,evaluacióndelagestión del riesgo, evaluación y seguimiento, relac</t>
  </si>
  <si>
    <t>2,020,466.30</t>
  </si>
  <si>
    <t>109,580.00</t>
  </si>
  <si>
    <t>C.I. MORASU S.A.S.</t>
  </si>
  <si>
    <t>A-02-02-01-002-008</t>
  </si>
  <si>
    <t>fac FEV 73 DOTACION</t>
  </si>
  <si>
    <t>22223</t>
  </si>
  <si>
    <t>22023</t>
  </si>
  <si>
    <t>24723</t>
  </si>
  <si>
    <t>273423</t>
  </si>
  <si>
    <t>285123</t>
  </si>
  <si>
    <t xml:space="preserve">184-UAE-JCC-MIC-2023-FACTURA: FEV 73 </t>
  </si>
  <si>
    <t>LA ADQUISICIÓN DE DOTACIÓN DE CALZADO Y VESTIDO DE LABOR PARA LOS FUNCIONARIOS DE PLANTA DE LA U.A.E JUNTA CENTRAL DE CONTADORES PARA LA VIGENCIA 2023</t>
  </si>
  <si>
    <t>813,365.00</t>
  </si>
  <si>
    <t>Factura 320997154</t>
  </si>
  <si>
    <t>8123</t>
  </si>
  <si>
    <t>273523</t>
  </si>
  <si>
    <t>285223</t>
  </si>
  <si>
    <t>96909-2022-FACTURA EB 000230997154</t>
  </si>
  <si>
    <t>2,878,200.00</t>
  </si>
  <si>
    <t>27,803.00</t>
  </si>
  <si>
    <t>SANTAMARIA RODRIGUEZ DEISSY PILAR</t>
  </si>
  <si>
    <t>49123</t>
  </si>
  <si>
    <t>48123</t>
  </si>
  <si>
    <t>47923</t>
  </si>
  <si>
    <t>273723</t>
  </si>
  <si>
    <t>285323</t>
  </si>
  <si>
    <t>331-UAE-JCC-CD-PS-2023</t>
  </si>
  <si>
    <t>PRESTAR LOS SERVICIOS PROFESIONALES, PARA LLEVAR A CABO LA GESTIÓN DEL GRUPO MISIONAL DE REGISTRO E INSCRIPCIÓN PROFESIONAL DE LA UAE- JUNTA CENTRAL DE CONTADORES.</t>
  </si>
  <si>
    <t>1,393,333.33</t>
  </si>
  <si>
    <t>13,460.00</t>
  </si>
  <si>
    <t>PATIÑO GUTIERREZ YEIMY LEITY</t>
  </si>
  <si>
    <t>50423</t>
  </si>
  <si>
    <t>49423</t>
  </si>
  <si>
    <t>50923</t>
  </si>
  <si>
    <t>273823</t>
  </si>
  <si>
    <t>285423</t>
  </si>
  <si>
    <t>347-UAE-JCC-CD-PS-2023</t>
  </si>
  <si>
    <t>PRESTAR LOS SERVICIOS PROFESIONALES, PARA LLEVAR A CABO LA GESTIÓN DEL GRUPO DE PLANEACIÓN Y LA IMPLEMENTACIÓN DE LA POLÍTICA DE GESTIÓN ESTADÍSTICA EN LA UAE JCC.</t>
  </si>
  <si>
    <t>3,350,000.00</t>
  </si>
  <si>
    <t>32,361.00</t>
  </si>
  <si>
    <t>BETANCOURT NOVOA MARCOS ENRIQUE</t>
  </si>
  <si>
    <t>56323</t>
  </si>
  <si>
    <t>274023</t>
  </si>
  <si>
    <t>285523</t>
  </si>
  <si>
    <t>377-UAE-JCC-CD-PS-2023</t>
  </si>
  <si>
    <t>285623</t>
  </si>
  <si>
    <t>1,992,000.00</t>
  </si>
  <si>
    <t>19,243.00</t>
  </si>
  <si>
    <t>HOLGUIN RESTREPO MANUEL FERNANDO</t>
  </si>
  <si>
    <t>14223</t>
  </si>
  <si>
    <t>14023</t>
  </si>
  <si>
    <t>274223</t>
  </si>
  <si>
    <t>285723</t>
  </si>
  <si>
    <t>120-UAE-JCC-CD-PS-2023</t>
  </si>
  <si>
    <t>PENDIENTE</t>
  </si>
  <si>
    <t>NO HA PODIDO SUBIR FACTURA A SIIF</t>
  </si>
  <si>
    <t>FALTA QUE EL CONTRATISTA HAGA SECOP PARA REALIZAR EL PAGO</t>
  </si>
  <si>
    <t>FALTAN FACTURAS</t>
  </si>
  <si>
    <t xml:space="preserve">PROCESO DISCIPLINARIO </t>
  </si>
  <si>
    <t>ESTADO</t>
  </si>
  <si>
    <t>OBSERVACIÓN</t>
  </si>
  <si>
    <t>OBJETO</t>
  </si>
  <si>
    <t>RP</t>
  </si>
  <si>
    <t>DOCUMENTO SOPORTE</t>
  </si>
  <si>
    <t>VALOR RESERVA A 15 DE ABRIL 2024</t>
  </si>
  <si>
    <t>VALOR REDUCIDO A 15 DE ABRIL 2024</t>
  </si>
  <si>
    <t>VALOR PAGADO A 15 DE ABRIL</t>
  </si>
  <si>
    <t>VALOR PENDIENTE DE PAGO A 15 DE ABRIL</t>
  </si>
  <si>
    <t>1,705,600.00</t>
  </si>
  <si>
    <t>PEÑALOZA ARDILA DIEGO ALEJANDRO</t>
  </si>
  <si>
    <t>RESERVA 2022 FUNCIONMIENTO</t>
  </si>
  <si>
    <t>PRESTAR LOS SERVICIOS PROFESIONALES EN EL GRUPO DE APOYO ADMINISTRATIVO – CONTRATACIO´N, PARA ADELANTAR LOS PROCESOS CONTRACTUALES DE LA ENTIDAD.</t>
  </si>
  <si>
    <t>3,170,193.51</t>
  </si>
  <si>
    <t>CONTRATAR EL SUMINISTRO DE COMBUSTIBLE: GASOLINA CORRIENTE PARA EL VEHICULO DEL PARQUE AUTOMOTOR DE LA UAE-JUNTA CENTRAL DE CONTADORES, MEDIENTE EL SISTEMA ELECTRÓNICO DE CONTROL DE SUMINISTRO DE COMBUSTIBLE, PROGRMABLE PARA EL VEHÍCULO</t>
  </si>
  <si>
    <t>490,000.00</t>
  </si>
  <si>
    <t>RUA ALAMO ANA MARIA</t>
  </si>
  <si>
    <t>Prestar los servicios de apoyo a la UAE Junta Central de Contadores para la entrega de la Tarjeta Profesional a usuarios que la soltaron y, la atención presencial y telefónica a usuarios en temas o inquietudes relacionadas conlos trámites ante la en</t>
  </si>
  <si>
    <t>6,245,440.00</t>
  </si>
  <si>
    <t>SERVICIO AEREO A TERRITORIOS NACIONALES S.A.</t>
  </si>
  <si>
    <t>Prestar el servicio de transporte aéreo de pasajeros en rutas nacionales, para para funcionarios, contratistas y miembros del tribunal disciplinario de la Unidad Administrativa Especial Junta Central de Contadores que se desplazan adiferentes destin</t>
  </si>
  <si>
    <t>4,653,026.00</t>
  </si>
  <si>
    <t>153,359.45</t>
  </si>
  <si>
    <t>LADOINSA LABORES DOTACIONES INDUSTRIALES S.A.S</t>
  </si>
  <si>
    <t>CONTRATAR EL SUMINISTRO INTEGRAL DE RECURSO HUMANO E INSUMOS DE ASEO Y CAFETERÍA, PARA LA UNIDAD ADMINISTRATIVA ESPECIAL</t>
  </si>
  <si>
    <t>7,382,649.98</t>
  </si>
  <si>
    <t>A-02-02-02-008-008</t>
  </si>
  <si>
    <t>51,305.00</t>
  </si>
  <si>
    <t>ATLAS CONTINENTAL GROUP S.A.S</t>
  </si>
  <si>
    <t>ATLAS CONTINENTAL GROUP S.A.S con el objeto de "CONTRATAR EL SUMINISTRO DE ALIMENTOS PARA LA UNIDAD ADMINISTRATIVA ESPECIAL JUNTA CENTRAL DE CONTADORES DESTINADO A LOS SERVIDORES Y MIEMBROS DEL TRIBUNAL Y DEMÁS REUNIONES QUE CONVOQUE Y ASISTA EL DIRE</t>
  </si>
  <si>
    <t>20,965,591.65</t>
  </si>
  <si>
    <t>CONTRATAR EL SERVICIO DE IMPRESIÓN FOTOCOPIADO Y DIGITALIZACION, BAJO LA MODALIDAD DE OUTSOURCING PARA LAS DIFERENTES DEPENDENCIAS DE LA UNIDAD ADMINISTRATIVA ESPECIAL JUNTA CENTRAL DE CONTADORES.</t>
  </si>
  <si>
    <t>5,249,962.50</t>
  </si>
  <si>
    <t>ORION CONIC SAS</t>
  </si>
  <si>
    <t>Contratar el suministro de los elementos de ferretería para el adecuado funcionamiento de las instalaciones de la Unidad Administrativa Especial – Junta Central de Contadores - UAE JCC.</t>
  </si>
  <si>
    <t>1,661,770.00</t>
  </si>
  <si>
    <t>Adquirir un (1) enlace de conectividad terrestre dedicado a Internet con capacidad de 700Mbps, por el periodo de un (1) año, para la región 1, con nivel de servicio oro, elasticidad alta y redundancia en diferente anillo, diferente acometida, diferen</t>
  </si>
  <si>
    <t>79,999.99</t>
  </si>
  <si>
    <t>COMUNICACIONES E INFORMATICA S A S</t>
  </si>
  <si>
    <t>“Prestar el servicio de soporte y mantenimiento preventivo y correctivo para los equipos de cómputo (Servidores) incluido un monitor KVM y adquirir 7 Kit de mantenimiento para periféricos (Scanner KODAK I2620) de la UAE Junta Central de Contadores</t>
  </si>
  <si>
    <t>1,680,756.00</t>
  </si>
  <si>
    <t>RESERVA 2022 INVERSIÓN</t>
  </si>
  <si>
    <t>ALQUILAR DIEZ (10) ESCANER Y UNA (01) MULTIFUNCIONAL PARA EL DESARROLLO DEL PROYECTO DE INVERSION DENOMINADO “FORTALECIMIENTO DE LA GESTION INSTITUCIONAL DE LA JUNTA CENTRAL DE CONTADORES – INTERVENCION DEL FONDO ACUMULADO”</t>
  </si>
  <si>
    <t>2,860,000.00</t>
  </si>
  <si>
    <t>ORTEGA RODRIGUEZ JEISSON LEONARDO</t>
  </si>
  <si>
    <t>Prestar los servicios de apoyo a la intervención del fondo acumulado aplicando los procesos de clasificación, ordenación y descripción documental de acuerdo a normatividad archivística y políticas internas de la entidad con el fin de proteger el patr</t>
  </si>
  <si>
    <t>2,630,852.00</t>
  </si>
  <si>
    <t>ALQUILER DE UNA (01) MULTIFUNCIONAL PARA EL DESARROLLO DEL PROYECTO DE INVERSION DENOMINADO FORTALECIMIENTO DE LA GESTION INSTITUCIONAL DE LA JUNTA CENTRAL DE CONTADORES – INTERVENCION DEL FONDO ACUMULADO.</t>
  </si>
  <si>
    <t>2,200,000.00</t>
  </si>
  <si>
    <t>GUZMAN AGUDELO INGRID TATIANA</t>
  </si>
  <si>
    <t>Brindar atención telefónica y vía chat a los ciudadanos que requieran cualquier servicio de competencia de la Unidad Administrativa Junta Central de Contadores, de conformidad con los lineamientos trazados por la Dirección General, y/o el supervisor</t>
  </si>
  <si>
    <t>5,200,000.00</t>
  </si>
  <si>
    <t>Prestarlosserviciosprofesionalesespecializadosentemasdecontrolinterno,paraejecutarauditoriasquepermitancumplirconlasobligacionesrelacionadasconlaséptimadimensióndelmodelointegradodeplaneaciónygestión (MIPG), conforme al plan anual aprobado para el ef</t>
  </si>
  <si>
    <t>298,237.00</t>
  </si>
  <si>
    <t>PRESTAR LOS SERVICIOS DE ADMINISTRACIÓN, CUSTODIA, ALMACENAMIENTO DE INFORMACIÓN EN SOPORTE FISICO, CONSULTA Y RECUPERACIÓN DE INFORMACIÓN Y DEMÁS ACCIONES RELACIONADAS DIRECTAMENTE CON LA GESTIÓN DOCUMENTAL.</t>
  </si>
  <si>
    <t>8,822,176.00</t>
  </si>
  <si>
    <t>2,698,866.66</t>
  </si>
  <si>
    <t>MORENO ARGUELLO DALIA XIMENA</t>
  </si>
  <si>
    <t>PrestarlosserviciosdeapoyoalagestiónenelgrupodegestiónmisionaldeRegistroeInscripciónProfesionaldelaUAEJuntaCentraldeContadores,pararealizarlaelaboracióndeactosadministrativos,asícomolaelaboracióndelascomunicacionesdedesistimientosdelass olicitudesdei</t>
  </si>
  <si>
    <t>2,760,000.00</t>
  </si>
  <si>
    <t>DUQUE QUINTERO ANDREA JOHANA</t>
  </si>
  <si>
    <t>Prestar apoyo profesional para el desarrollo y ejecución de los programas del Sistema General de Seguridad y Salud en el Trabajo -SGSST en la entidad, garantizando su correcta aplicación e implementación conforme a la normatividad vigente</t>
  </si>
  <si>
    <t>770,000.00</t>
  </si>
  <si>
    <t>AVILA DAVILA LINA MARCELA</t>
  </si>
  <si>
    <t>Prestar los servicios profesionales a la UAE Junta Central de Contadores en la supervisión del ejercicio de la profesión contable para verificar cumplimiento de requisitos en solicitudes de inscripción; la atención a usuarios,presencia o por medios</t>
  </si>
  <si>
    <t>CALDERON CALDERON MONICA LILIANA</t>
  </si>
  <si>
    <t>7,370,000.00</t>
  </si>
  <si>
    <t>MARIN RODRIGUEZ ADRIANA</t>
  </si>
  <si>
    <t>Prestar los servicios profesionales a la UAE Junta Central de Contadores en la supervisión del ejercicio de la profesión contable para verificar cumplimiento de requisitos en solicitudes de inscripción; la atención a usuarios, presencia o por medios</t>
  </si>
  <si>
    <t>CAMARGO TORRES ENEDDY</t>
  </si>
  <si>
    <t>PrestarlosserviciosprofesionalesalaUAEJuntaCentraldeContadoresenlasupervisióndelejerciciodelaprofesióncontableparaverificarcumplimientoderequisitosensolicitudesdeinscripción;laatenciónausuarios,presenciaopormediostecnológicos,paralaentregad elaTarjet</t>
  </si>
  <si>
    <t>4,680,000.00</t>
  </si>
  <si>
    <t>PrestarlosserviciosprofesionalesespecializadosapoyandoalaDirecciónGeneralparaelcumplimientodelasactividadesdecontrolinternodisciplinario,asícomolasdemásencaminadasafortalecersueficienciayeficacia,que permitan cumplir con las políticas y normatividad</t>
  </si>
  <si>
    <t>700,000.00</t>
  </si>
  <si>
    <t>SOLANO GUERRERO ALBERT STEVEN</t>
  </si>
  <si>
    <t>CARRILLO VILLAMIZAR LUIS EDUARDO</t>
  </si>
  <si>
    <t>Prestar los servicios profesionales a la UAE Junta Central de Contadores, que requiere de identificar a los prestadores de servicios propios de la ciencia contable sin registro ante la Entidad; participar en el proceso de inspecciony vigilancia de l</t>
  </si>
  <si>
    <t>UMAÑA QUINTERO FABIAN LEONARDO</t>
  </si>
  <si>
    <t>ANGEL RAMIREZ DANIELA ALEXANDRA</t>
  </si>
  <si>
    <t>Prestar los servicios de apoyo técnico en la gestión del subproceso de Comunicaciones de la Unidad Administrativa Especial Junta Central de Contadores, en la ejecución de labores administrativas, el diseño gráfico yaudiovisual, que permitan el cumpli</t>
  </si>
  <si>
    <t>724,266.67</t>
  </si>
  <si>
    <t>MARIN GIRALDO SOFIA ALEJANDRA</t>
  </si>
  <si>
    <t>Prestar los servicios profesionales a la UAE Junta Central de Contadores en la ciudad de Pereira o en cualquier otra ciudad del país para la atención presencial y telefónica a usuarios, en la orientación en temas o inquietudesmisionales o de trámite</t>
  </si>
  <si>
    <t>653,333.33</t>
  </si>
  <si>
    <t>Prestar los servicios de apoyo a la UAE Junta Central de Contadores para la entrega de la Tarjeta Profesional a usuarios que la solicitaron y, la atención presencial y telefónica a usuarios en temas o inquietudes relacionadas conlos trámites ante la</t>
  </si>
  <si>
    <t>38,083,237.99</t>
  </si>
  <si>
    <t>UNION TEMPORAL NIMBIT</t>
  </si>
  <si>
    <t>ADQUIRIR LA RENOVACIÓN DE 205 LICENCIAS DE MICROSOFT 365 BUSINESS BASIC Y LA RENOVACIÓN DEL SOFTWARE ASSURANCE PARA WINDOWS SERVER DATACENTER CORE CANTIDAD SA: CINCUENTA Y DOS (52) (ID DE LA LICENCIA: 74678863, 75050391) Y WINDOWS SERVER - DEVICE CAL</t>
  </si>
  <si>
    <t>2,803,333.33</t>
  </si>
  <si>
    <t>LOPEZ GONZALEZ DIANA CAROLINA</t>
  </si>
  <si>
    <t>PRESTAR LOS SERVICIOS PROFESIONALES EN LA UAE JUNTA CENTRAL DE CONTADORES, PARA ADELANTAR TODAS LAS ETAPAS DE LA GESTIÓN CONTRACTUAL DE LA ENTIDAD, ATENDIENDO LAS PLATAFORMAS ELECTRÓNICAS LOS DOCUMENTOS E INFORMES REQUERIDOS</t>
  </si>
  <si>
    <t>3,105,915.00</t>
  </si>
  <si>
    <t>6,110,337.00</t>
  </si>
  <si>
    <t>716.00</t>
  </si>
  <si>
    <t>Autorizar el pago de gastos de desplazamiento por valor de setenta y cuatro mil setecientos dieciséis pesos, moneda corriente ($74.716.00 m/cte.), por concepto de desplazamiento VIVIENDA-AEROPUERTO-AEROPUERTO-VIVIENDA.</t>
  </si>
  <si>
    <t>A-02-02-02-009-002</t>
  </si>
  <si>
    <t>2,565,000.00</t>
  </si>
  <si>
    <t>F &amp; C CONSULTORES SAS</t>
  </si>
  <si>
    <t>CAPACITACIÓN "ROLES Y RESPONSABILIDADES DE LOS COMITÉS DE CONVIVENCIA LABORAL, COMISIONES DE PERSONAL Y NEGOCIACIÓN COLECTIVA"</t>
  </si>
  <si>
    <t>2,360,000.00</t>
  </si>
  <si>
    <t>DE LA ROSA RODRIGUEZ KARLOS ALBERTO</t>
  </si>
  <si>
    <t>PRESTAR SERVICIOS DE APOYO EN LAS TAREAS OPERACIONALES DEL PROCESO DE PLANEACIÓN DE LA UAE JCC Y SUS SUBPROCESOS, PARA LOGRAR EL ÓPTIMO FUNCIONAMIENTO Y RENDIMIENTO EN CUMPLIMIENTO DE LOS OBJETIVOS</t>
  </si>
  <si>
    <t>144,042.36</t>
  </si>
  <si>
    <t>353,400.00</t>
  </si>
  <si>
    <t>PUBLICACION EN EL DIARIO OFICIAL RESOLUCIÒN ¨POR LA CUAL SE ESTABLECEN LOS VALORES DE LOS TRÁMITES Y SERVICIOS DE LA UAE JUNTA CENTRAL DE CONTADORES PARA LA VIGENCIA 2023¨</t>
  </si>
  <si>
    <t>3,845,333.33</t>
  </si>
  <si>
    <t>RAMIREZ LOZANO OSCAR EDUARDO</t>
  </si>
  <si>
    <t>Prestar los servicios profesionales especializados en el Grupo Misional - Proceso Disciplinario para adelantar las investigaciones disciplinarias de bajo y mediano impacto, realizando las actuaciones procesalespertinentes y la sustanciación de proye</t>
  </si>
  <si>
    <t>3,845,333.34</t>
  </si>
  <si>
    <t>MUÑOZ SANCHEZ EDNA BRIGITTE LORENA</t>
  </si>
  <si>
    <t>PrestarlosserviciosprofesionalesespecializadosenelGrupoMisional-ProcesoDisciplinarioparaadelantarlasinvestigacionesdisciplinariasdebajoymedianoimpacto,realizandolasactuacionesprocesalespertinentes y la sustanciación de proyectos de actos administrati</t>
  </si>
  <si>
    <t>2,702,933.37</t>
  </si>
  <si>
    <t>CELIS LESMES JUAN SEBASTIAN</t>
  </si>
  <si>
    <t>Prestar los servicios técnicos para apoyar al proceso de quejas y realizar el trámite, impulso procesal, atención al usuario, de los procesos disciplinarios adelantados por la U.A.E. Junta Central de Contadores.</t>
  </si>
  <si>
    <t>8,961,000.00</t>
  </si>
  <si>
    <t>VALENCIA CESPEDES KATHERINE ANDREA</t>
  </si>
  <si>
    <t>PrestarlosserviciosprofesionalesespecializadosenelGrupoMisional-ProcesoDisciplinario,pararealizarlarevisión,repartoycontroldelosproyectoselaboradosporlosabogadoscomisionadosenlosexpedientesdenominados de alto impacto, recursos de reposición y revocat</t>
  </si>
  <si>
    <t>2,012,800.00</t>
  </si>
  <si>
    <t>CASTRO ANDRADE CLAUDIA YANENETH</t>
  </si>
  <si>
    <t>Prestar los servicios profesionales a la UAE Junta Central de Contadores en la supervisión del ejercicio de la profesión contable para verificar cumplimiento normativo de los inspeccionados, presenciales o por medio electrónico,domiciliados en la ci</t>
  </si>
  <si>
    <t>2,176,000.00</t>
  </si>
  <si>
    <t>PrestarlosserviciosprofesionalesalaUAEJuntaCentraldeContadoresenlasupervisióndelejerciciodelaprofesióncontableparaverificarcumplimientonormativodelosinspeccionados,presencialesopormedioelectrónico,domiciliadosenlaciudaddeBogotáD.C.oencu alquierotraci</t>
  </si>
  <si>
    <t>3,774,000.00</t>
  </si>
  <si>
    <t>BELLO LOPEZ WILSON DAVID</t>
  </si>
  <si>
    <t>MOJICA COY ERIKA LUCIA</t>
  </si>
  <si>
    <t>PrestarlosserviciosprofesionalesalaUAEJuntaCentraldeContadoresenlasupervisióndelejerciciodelaprofesióncontableparaverificarcumplimientonormativodelosinspeccionados,presencialesopormedioelectrónico,domiciliadosenlaciudaddeBogotáD.C.oencualquierotraciu</t>
  </si>
  <si>
    <t>BOLIVAR CARDENAS DEOGRACIAS</t>
  </si>
  <si>
    <t>Prestar los servicios profesionales a la UAE Junta Central de Contadores en la supervisión del ejercicio de la profesión contable para verificar cumplimiento normativo de los inspeccionados, presenciales o por medio electrónico, domiciliados en la ci</t>
  </si>
  <si>
    <t>1,706,666.67</t>
  </si>
  <si>
    <t>MINOTA MOSQUERA OSCAR YALEISON</t>
  </si>
  <si>
    <t>PrestarlosserviciosprofesionalesalaUAEJuntaCentraldeContadoresenlasupervisióndelejerciciodelaprofesióncontableparaverificarcumplimientonormativodelosinspeccionados,presencialesopormedioelectrónico,domiciliados en el Departamento de Risaralda o en cua</t>
  </si>
  <si>
    <t>1,760,000.00</t>
  </si>
  <si>
    <t>1,812,800.00</t>
  </si>
  <si>
    <t>HIGUERA MARTINEZ MAYERLY JULIANA</t>
  </si>
  <si>
    <t>Prestar los servicios profesionales a la UAE Junta Central de Contadores en la supervisióndel ejercicio de la profesión contable para verificar cumplimiento normativo de los</t>
  </si>
  <si>
    <t>1,648,000.00</t>
  </si>
  <si>
    <t>MOSCOSO MURILLO WILLIAM</t>
  </si>
  <si>
    <t>PrestarlosserviciosprofesionalesespecializadosalGrupoMisional-ProcesoDisciplinario,alosmiembrosdelTribunalDisciplinario,abogadoscomisionadosyalgrupodequejas,brindandobasesyorientacionesinherentesalacienciacontableengeneral,durantetodaslasetapasdelosp</t>
  </si>
  <si>
    <t>PrestarlosserviciosprofesionalesalaUAEJuntaCentraldeContadoresenlasupervisióndelejerciciodelaprofesióncontableparaverificarcumplimientonormativodelosinspeccionados,presencialesopormedioelectrónico,domiciliados en la ciudad de Bogotá D.C. o en cualqui</t>
  </si>
  <si>
    <t>3,570,666.67</t>
  </si>
  <si>
    <t>MASMELA CASTELLANOS LUCERO</t>
  </si>
  <si>
    <t>“Prestar los servicios profesionales especializados al Grupo Misional - Proceso Disciplinario, a los miembros del Tribunal Disciplinario, abogados comisionados y al grupo de quejas, brindando bases y orientaciones inherentes a la ciencia contable en</t>
  </si>
  <si>
    <t>3,570,666.66</t>
  </si>
  <si>
    <t>CARO RODRIGUEZ FLOR NIDIA</t>
  </si>
  <si>
    <t>Prestar los servicios profesionales especializados al Grupo Misional - Proceso Disciplinario, a los miembros del Tribunal Disciplinario, abogados comisionados y al grupo de quejas, brindando bases y orientaciones inherentes a la ciencia contable en g</t>
  </si>
  <si>
    <t>8,568,000.00</t>
  </si>
  <si>
    <t>Adquirir veinte (20) licencias de Microsoft 365 Business Standard, diez y seis (16) licencias Microsoft Power BI Pro, y tres (3) licencias Microsoft Project Plan 3, por un año para ser cargadas sobre el tenant que actualmente tiene la entidad bajo el</t>
  </si>
  <si>
    <t>3,400,000.00</t>
  </si>
  <si>
    <t>PEREZ PEÑA PAOLA ANDREA</t>
  </si>
  <si>
    <t>PRESTAR LOS SERVICIOS PROFESIONALES PARA REALIZAR LA SUSTANCIACIÓN DE ACTOS ADMINISTRATIVOS, INFORMES Y SEGUIMIENTO A BASES DE DATOS EN LOS PROCESOS ADELANTADOS POR EL TRIBUNAL DISCIPLINARIO DE LA UAE JUNTA CENTRAL DE CONTADORES, A EFECTOS DE REALIZA</t>
  </si>
  <si>
    <t>3,203,333.33</t>
  </si>
  <si>
    <t>HERNANDEZ HERNANDEZ NANCY VIVIANA</t>
  </si>
  <si>
    <t>PRESTARLOSSERVICIOSPROFESIONALESPARAREALIZARSEGUIMIENTOALAEJECUCIÓNDELASACCIONESQUEPERMITANGESTIONARLASACTIVIDADESYLOSASPECTOSREFERENTESALPLANESTRATÉGICODESEGURIDADVIAL–PESV, ARTICULADO CONLOSDIFERENTESSUBSISTEMAS DEL SISTEMA INTEGRADO DE GESTIÓN DE</t>
  </si>
  <si>
    <t>660,000.00</t>
  </si>
  <si>
    <t>GIL MURILLO ANTONIA</t>
  </si>
  <si>
    <t>Prestar los servicios de apoyo a la intervención del fondo acumulado de acuerdo con la normatividad archivística vigente y las políticas de la Entidad con el fin de proteger el patrimonio documental.</t>
  </si>
  <si>
    <t>8,506,666.67</t>
  </si>
  <si>
    <t>BARBOSA ENCISO LESLY STEPHANY</t>
  </si>
  <si>
    <t>Prestarlosserviciosdeapoyoalaintervencióndelfondoacumuladoaplicandolosprocesosdeclasificación,ordenaciónydescripcióndocumentaldeacuerdoanormatividadarchivísticaypolíticasinternasdelaentidadconelfinde proteger el patrimonio de la UAE Junta Central de</t>
  </si>
  <si>
    <t>LEON CAMPO JOSE LUIS</t>
  </si>
  <si>
    <t>153,333.13</t>
  </si>
  <si>
    <t>CALDERON GARZON DIANA MARCELA</t>
  </si>
  <si>
    <t>PRESTAR APOYO PARA ADMINISTRAR ADECUADAMENTE LA INFORMACIÓN FÍSICA COMO DIGITAL QUE SE PRODUCE EN LOS PROCESOS DISCIPLINARIOS ADELANTADOS POR EL TRIBUNAL DISCIPLINARIO DE LA UAE JUNTA CENTRAL DE CONTADORES, ASÍ COMO FORTALECER EL USO DEL SISTEMA DE G</t>
  </si>
  <si>
    <t>C-3599-0200-6-0-3599007-02</t>
  </si>
  <si>
    <t>2,220,000.00</t>
  </si>
  <si>
    <t>PELAEZ MURILLO NATALIA</t>
  </si>
  <si>
    <t>PRESTAR LOS SERVICIOS DE APOYO A LA UAE JUNTA CENTRAL DE CONTADORES PARA FORTALECER EL RELACIONAMIENTO CON EL CIUDADANO A TRAVÉS DE LA IMPLEMENTACIÓN DEL PLAN DE DESCONGESTIÓN EN LOS DIFERENTES CANALES DE ATENCIÓN A USUARIOS DE LA ENTIDAD.</t>
  </si>
  <si>
    <t>1,620,000.00</t>
  </si>
  <si>
    <t>PELAEZ MURILLO ESTEFANIA</t>
  </si>
  <si>
    <t>960,000.00</t>
  </si>
  <si>
    <t>MONTOYA PETRO ROCIO</t>
  </si>
  <si>
    <t>PRESTAR LOS SERVICIOS DE APOYO A LA UAE JUNTA CENTRAL DE CONTADORES PARA FORTALECER EL RELACIONAMIENTO CON EL CIUDADANO A TRAVÉS DE LA IMPLEMENTACIÓN EN LOS DIFERENTES CANALES DE ATENCIÓN A USUARIOS DE LA ENTIDAD Y CON ELLO DAR CUMPLIMIENTO A LAS POL</t>
  </si>
  <si>
    <t>MARIN GONZALEZ RAIZA JASMIN</t>
  </si>
  <si>
    <t>53,901,347.50</t>
  </si>
  <si>
    <t>CASTAÑEDA NAJAR ELENA BEATRIZ</t>
  </si>
  <si>
    <t>PRESTAR LOS SERVICIOS PROFESIONALES ESPECIALIZADOS AL GRUPO MISIONAL - PROCESO DISCIPLINARIO, A LOS MIEMBROS DEL TRIBUNAL DISCIPLINARIO, ABOGADOS COMISIONADOS Y AL GRUPO DE QUEJAS, BRINDANDO BASES Y ORIENTACIONES INHERENTES A LA CIENCIA CONTABLE EN G</t>
  </si>
  <si>
    <t>VELEZ SUAREZ ESTEBAN JULIAN</t>
  </si>
  <si>
    <t>PRESTAR LOS SERVICIOS DE APOYO A LA INTERVENCIÓN DEL FONDO ACUMULADO APLICANDO LOS PROCESOS DE CLASIFICACIÓN, ORDENACIÓN Y DESCRIPCIÓN DOCUMENTAL DE ACUERDO A NORMATIVIDAD ARCHIVÍSTICA Y POLÍTICAS INTERNAS DE LA ENTIDAD CON EL FIN DE PROTEGER EL PATR</t>
  </si>
  <si>
    <t>1,980,000.00</t>
  </si>
  <si>
    <t>VARGAS MURCIA CAROLINA</t>
  </si>
  <si>
    <t>Prestar los servicios profesionales a la UAE Junta Central de Contadores en la supervisión del ejercicio de la profesión contable para verificar el cumplimiento normativo de los inspeccionados, presenciales o por medio electrónico, domiciliados en la</t>
  </si>
  <si>
    <t>10,000,000.00</t>
  </si>
  <si>
    <t>PRESTAR LOS SERVICIOS PROFESIONALES ESPECIALIZADOS EN DESARROLLO DEL PROYECTO DE "MEJORAMIENTO DE LA CAPACIDAD DE INSPECCION Y VIGILANCIA A CONTADORES PÚBLICOS Y SOCIEDADES PRESADORAS DE SERVICIOS CONTABLES NACIONAL" ORIENTANDO A LOS INSPECTORES EN M</t>
  </si>
  <si>
    <t>4,693,333.33</t>
  </si>
  <si>
    <t>ROMAN LOZADA JEFERSON JULIAN</t>
  </si>
  <si>
    <t>DILIGENCIAR RUBRO CONFORME A LO SOLICITADO EN PLAN ANUAL DE AQUISICIONES Y DESAGREGACIÓN PRESUPUESTAL. PRESTAR LOS SERVICIOS PROFESIONALES ESPECIALIZADOS EN DESARROLLO DEL PROYECTO DE "MEJORAMIENTO DE LA CAPACIDAD DE INSPECCION Y VIGILANCIA A CONTADO</t>
  </si>
  <si>
    <t>3,811,000.00</t>
  </si>
  <si>
    <t>ACOSTA CASTRO CARLOS ALBERTO</t>
  </si>
  <si>
    <t>Prestar los servicios profesionales en el Grupo Misional - Proceso Disciplinario para adelantar las investigaciones disciplinarias de bajo y mediano impacto, realizando las actuaciones procesales pertinentes y la sustanciación de proyectos de actos a</t>
  </si>
  <si>
    <t>3,200,000.00</t>
  </si>
  <si>
    <t>PRESTAR APOYO PROFESIONAL AL GRUPO MISIONAL PROCESO DISCIPLINARIO, CON EL FIN DE GESTIONAR EL DISEÑO, CREACIÓN Y MANTENIMIENTO DE TABLEROS DE INTELIGENCIA DE NEGOCIOS PARA PROPÓSITOS MISIONALES, GENERANDO LOS REPORTES REQUERIDOS,PROTEGIENDO LA INTEG</t>
  </si>
  <si>
    <t>600,000.00</t>
  </si>
  <si>
    <t>CHAVARRIA PALACIO BIBIANA NOHEMY</t>
  </si>
  <si>
    <t>Objeto</t>
  </si>
  <si>
    <t>Valor</t>
  </si>
  <si>
    <t>RESERVA EXPIRADA</t>
  </si>
  <si>
    <t>RESERVA 2023</t>
  </si>
  <si>
    <t xml:space="preserve">CUENTAS POR PAGAR </t>
  </si>
  <si>
    <t>Saldo</t>
  </si>
  <si>
    <t>Tercero</t>
  </si>
  <si>
    <t>Documento Soporte</t>
  </si>
  <si>
    <t>NO COBRO</t>
  </si>
  <si>
    <t>FALTA ACTA DE LIQUIDACION</t>
  </si>
  <si>
    <t xml:space="preserve"> FALTA ACTA DE LIQUIDACION</t>
  </si>
  <si>
    <t>CONTRATISTA NO HA PASADO CUENTA DE COBRO</t>
  </si>
  <si>
    <t>AL 31 DIC 2023</t>
  </si>
  <si>
    <t>RESERVA</t>
  </si>
  <si>
    <t>CUENTAS POR PAGAR</t>
  </si>
  <si>
    <t>TOTAL REZAGO 2023</t>
  </si>
  <si>
    <t>SALDOS LIBERADOS</t>
  </si>
  <si>
    <t>SALDO DE LA RESERVA</t>
  </si>
  <si>
    <t>TOTAL PRESUPUESTO ASIGNADO</t>
  </si>
  <si>
    <t>REZAGO COMO % DEL TOTAL PPTO ASIGNADO</t>
  </si>
  <si>
    <t>RESERVAS COMO % DEL TOTAL PPTO ASIGNADO</t>
  </si>
  <si>
    <t>CUENTAS POR PAGAR COMO % DEL TOTAL REZAGO</t>
  </si>
  <si>
    <t>REZAGO AL CIERRE DE VIGENCIA 2023</t>
  </si>
  <si>
    <t>PAGOS A 15ABR 2024</t>
  </si>
  <si>
    <t>SUB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</si>
</sst>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 #,##0.00_-;\-&quot;$&quot;\ * #,##0.00_-;_-&quot;$&quot;\ * &quot;-&quot;??_-;_-@_-"/>
    <numFmt numFmtId="43" formatCode="_-* #,##0.00_-;\-* #,##0.00_-;_-* &quot;-&quot;??_-;_-@_-"/>
    <numFmt numFmtId="164" formatCode="0.0%"/>
  </numFmts>
  <fonts count="13" x14ac:knownFonts="1">
    <font>
      <sz val="11"/>
      <color theme="1"/>
      <name val="Calibri"/>
      <family val="2"/>
      <scheme val="minor"/>
    </font>
    <font>
      <sz val="11"/>
      <color theme="1"/>
      <name val="Calibri"/>
      <family val="2"/>
      <scheme val="minor"/>
    </font>
    <font>
      <sz val="11"/>
      <color rgb="FF000000"/>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b/>
      <sz val="9"/>
      <color theme="0"/>
      <name val="Arial Black"/>
      <family val="2"/>
    </font>
    <font>
      <sz val="9"/>
      <color theme="1"/>
      <name val="Calibri"/>
      <family val="2"/>
      <scheme val="minor"/>
    </font>
    <font>
      <sz val="11"/>
      <color theme="0"/>
      <name val="Arial Black"/>
      <family val="2"/>
    </font>
    <font>
      <sz val="9"/>
      <color theme="0"/>
      <name val="Arial Black"/>
      <family val="2"/>
    </font>
    <font>
      <sz val="10"/>
      <color theme="1"/>
      <name val="Arial Black"/>
      <family val="2"/>
    </font>
    <font>
      <sz val="10"/>
      <name val="Arial"/>
      <family val="2"/>
    </font>
    <font>
      <sz val="12"/>
      <color theme="1"/>
      <name val="Arial Black"/>
      <family val="2"/>
    </font>
  </fonts>
  <fills count="4">
    <fill>
      <patternFill patternType="none"/>
    </fill>
    <fill>
      <patternFill patternType="gray125"/>
    </fill>
    <fill>
      <patternFill patternType="solid">
        <fgColor theme="9" tint="0.59999389629810485"/>
        <bgColor indexed="64"/>
      </patternFill>
    </fill>
    <fill>
      <patternFill patternType="solid">
        <fgColor theme="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s>
  <cellStyleXfs count="6">
    <xf numFmtId="0" fontId="0" fillId="0" borderId="0"/>
    <xf numFmtId="44" fontId="1" fillId="0" borderId="0" applyFont="0" applyFill="0" applyBorder="0" applyAlignment="0" applyProtection="0"/>
    <xf numFmtId="0" fontId="2" fillId="0" borderId="0"/>
    <xf numFmtId="44" fontId="2"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66">
    <xf numFmtId="0" fontId="0" fillId="0" borderId="0" xfId="0"/>
    <xf numFmtId="0" fontId="0" fillId="0" borderId="1" xfId="0" applyBorder="1" applyAlignment="1">
      <alignment horizontal="center"/>
    </xf>
    <xf numFmtId="0" fontId="0" fillId="0" borderId="1" xfId="0" applyBorder="1" applyAlignment="1">
      <alignment vertical="center" wrapText="1"/>
    </xf>
    <xf numFmtId="44" fontId="0" fillId="0" borderId="1" xfId="1" applyFont="1" applyBorder="1" applyAlignment="1">
      <alignment vertical="center" wrapText="1"/>
    </xf>
    <xf numFmtId="10" fontId="0" fillId="0" borderId="1" xfId="4" applyNumberFormat="1" applyFont="1" applyBorder="1" applyAlignment="1">
      <alignment horizontal="center" vertical="center"/>
    </xf>
    <xf numFmtId="44" fontId="0" fillId="0" borderId="1" xfId="0" applyNumberFormat="1" applyBorder="1" applyAlignment="1">
      <alignment vertical="center"/>
    </xf>
    <xf numFmtId="44" fontId="0" fillId="0" borderId="0" xfId="0" applyNumberFormat="1"/>
    <xf numFmtId="0" fontId="0" fillId="0" borderId="0" xfId="0" applyFill="1" applyAlignment="1"/>
    <xf numFmtId="0" fontId="0" fillId="0" borderId="1" xfId="0" applyFill="1" applyBorder="1" applyAlignment="1"/>
    <xf numFmtId="44" fontId="0" fillId="0" borderId="0" xfId="1" applyFont="1" applyFill="1" applyAlignment="1"/>
    <xf numFmtId="0" fontId="0" fillId="0" borderId="0" xfId="0" applyFill="1" applyAlignment="1">
      <alignment wrapText="1"/>
    </xf>
    <xf numFmtId="44" fontId="0" fillId="0" borderId="0" xfId="1" applyFont="1" applyFill="1" applyAlignment="1">
      <alignment wrapText="1"/>
    </xf>
    <xf numFmtId="1" fontId="5" fillId="0" borderId="9" xfId="0" applyNumberFormat="1" applyFont="1" applyBorder="1" applyAlignment="1">
      <alignment wrapText="1"/>
    </xf>
    <xf numFmtId="49" fontId="5" fillId="0" borderId="9" xfId="0" applyNumberFormat="1" applyFont="1" applyBorder="1" applyAlignment="1">
      <alignment wrapText="1"/>
    </xf>
    <xf numFmtId="49" fontId="5" fillId="0" borderId="9" xfId="0" applyNumberFormat="1" applyFont="1" applyBorder="1" applyAlignment="1">
      <alignment horizontal="left" wrapText="1"/>
    </xf>
    <xf numFmtId="0" fontId="5" fillId="0" borderId="9" xfId="0" applyFont="1" applyFill="1" applyBorder="1" applyAlignment="1">
      <alignment wrapText="1"/>
    </xf>
    <xf numFmtId="43" fontId="5" fillId="0" borderId="9" xfId="5" applyFont="1" applyFill="1" applyBorder="1" applyAlignment="1">
      <alignment wrapText="1"/>
    </xf>
    <xf numFmtId="0" fontId="0" fillId="0" borderId="0" xfId="0" applyFill="1"/>
    <xf numFmtId="1" fontId="5" fillId="0" borderId="9" xfId="0" applyNumberFormat="1" applyFont="1" applyFill="1" applyBorder="1" applyAlignment="1">
      <alignment wrapText="1"/>
    </xf>
    <xf numFmtId="49" fontId="5" fillId="0" borderId="9" xfId="0" applyNumberFormat="1" applyFont="1" applyFill="1" applyBorder="1" applyAlignment="1">
      <alignment horizontal="left" wrapText="1"/>
    </xf>
    <xf numFmtId="43" fontId="5" fillId="0" borderId="9" xfId="5" applyFont="1" applyFill="1" applyBorder="1" applyAlignment="1">
      <alignment horizontal="left" wrapText="1"/>
    </xf>
    <xf numFmtId="49" fontId="5" fillId="0" borderId="9" xfId="0" applyNumberFormat="1" applyFont="1" applyFill="1" applyBorder="1" applyAlignment="1">
      <alignment wrapText="1"/>
    </xf>
    <xf numFmtId="43" fontId="0" fillId="0" borderId="0" xfId="5" applyFont="1" applyFill="1"/>
    <xf numFmtId="0" fontId="4" fillId="0" borderId="1" xfId="0" applyFont="1" applyFill="1" applyBorder="1" applyAlignment="1">
      <alignment horizontal="center" vertical="center" wrapText="1"/>
    </xf>
    <xf numFmtId="44" fontId="4" fillId="0" borderId="1" xfId="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0" xfId="0" applyFont="1" applyFill="1" applyAlignment="1">
      <alignment horizontal="center" vertical="center" wrapText="1"/>
    </xf>
    <xf numFmtId="0" fontId="0" fillId="0" borderId="1" xfId="0" applyFill="1" applyBorder="1" applyAlignment="1">
      <alignment wrapText="1"/>
    </xf>
    <xf numFmtId="0" fontId="0" fillId="0" borderId="11" xfId="0" applyFill="1" applyBorder="1" applyAlignment="1">
      <alignment vertical="center" wrapText="1"/>
    </xf>
    <xf numFmtId="44" fontId="0" fillId="0" borderId="0" xfId="1" applyFont="1" applyFill="1"/>
    <xf numFmtId="44" fontId="5" fillId="0" borderId="9" xfId="1" applyFont="1" applyFill="1" applyBorder="1" applyAlignment="1">
      <alignment horizontal="left" wrapText="1"/>
    </xf>
    <xf numFmtId="1" fontId="5" fillId="0" borderId="2" xfId="0" applyNumberFormat="1" applyFont="1" applyBorder="1" applyAlignment="1">
      <alignment wrapText="1"/>
    </xf>
    <xf numFmtId="49" fontId="5" fillId="0" borderId="2" xfId="0" applyNumberFormat="1" applyFont="1" applyBorder="1" applyAlignment="1">
      <alignment wrapText="1"/>
    </xf>
    <xf numFmtId="44" fontId="5" fillId="0" borderId="2" xfId="1" applyFont="1" applyFill="1" applyBorder="1" applyAlignment="1">
      <alignment horizontal="left" wrapText="1"/>
    </xf>
    <xf numFmtId="1" fontId="5" fillId="0" borderId="1" xfId="0" applyNumberFormat="1" applyFont="1" applyFill="1" applyBorder="1" applyAlignment="1"/>
    <xf numFmtId="49" fontId="5" fillId="0" borderId="1" xfId="0" applyNumberFormat="1" applyFont="1" applyFill="1" applyBorder="1" applyAlignment="1"/>
    <xf numFmtId="44" fontId="5" fillId="0" borderId="1" xfId="1" applyFont="1" applyFill="1" applyBorder="1" applyAlignment="1">
      <alignment horizontal="left"/>
    </xf>
    <xf numFmtId="49" fontId="5" fillId="0" borderId="1" xfId="0" applyNumberFormat="1" applyFont="1" applyFill="1" applyBorder="1" applyAlignment="1">
      <alignment wrapText="1"/>
    </xf>
    <xf numFmtId="49" fontId="5" fillId="0" borderId="4" xfId="0" applyNumberFormat="1" applyFont="1" applyFill="1" applyBorder="1" applyAlignment="1">
      <alignment wrapText="1"/>
    </xf>
    <xf numFmtId="44" fontId="5" fillId="0" borderId="1" xfId="1" applyFont="1" applyFill="1" applyBorder="1" applyAlignment="1">
      <alignment wrapText="1"/>
    </xf>
    <xf numFmtId="49" fontId="5" fillId="0" borderId="5" xfId="0" applyNumberFormat="1" applyFont="1" applyFill="1" applyBorder="1" applyAlignment="1"/>
    <xf numFmtId="49" fontId="5" fillId="0" borderId="6" xfId="0" applyNumberFormat="1" applyFont="1" applyFill="1" applyBorder="1" applyAlignment="1">
      <alignment wrapText="1"/>
    </xf>
    <xf numFmtId="49" fontId="5" fillId="0" borderId="7" xfId="0" applyNumberFormat="1" applyFont="1" applyFill="1" applyBorder="1" applyAlignment="1"/>
    <xf numFmtId="49" fontId="5" fillId="0" borderId="8" xfId="0" applyNumberFormat="1" applyFont="1" applyFill="1" applyBorder="1" applyAlignment="1">
      <alignment wrapText="1"/>
    </xf>
    <xf numFmtId="49" fontId="5" fillId="0" borderId="9" xfId="0" applyNumberFormat="1" applyFont="1" applyFill="1" applyBorder="1" applyAlignment="1"/>
    <xf numFmtId="49" fontId="5" fillId="0" borderId="10" xfId="0" applyNumberFormat="1" applyFont="1" applyFill="1" applyBorder="1" applyAlignment="1">
      <alignment wrapText="1"/>
    </xf>
    <xf numFmtId="1" fontId="5" fillId="0" borderId="2" xfId="0" applyNumberFormat="1" applyFont="1" applyFill="1" applyBorder="1" applyAlignment="1">
      <alignment wrapText="1"/>
    </xf>
    <xf numFmtId="49" fontId="5" fillId="0" borderId="2" xfId="0" applyNumberFormat="1" applyFont="1" applyFill="1" applyBorder="1" applyAlignment="1">
      <alignment horizontal="left" wrapText="1"/>
    </xf>
    <xf numFmtId="43" fontId="5" fillId="0" borderId="2" xfId="5" applyFont="1" applyFill="1" applyBorder="1" applyAlignment="1">
      <alignment horizontal="left" wrapText="1"/>
    </xf>
    <xf numFmtId="0" fontId="4" fillId="0" borderId="9" xfId="0" applyFont="1" applyBorder="1" applyAlignment="1">
      <alignment horizontal="center" vertical="center" wrapText="1"/>
    </xf>
    <xf numFmtId="44" fontId="4" fillId="0" borderId="9" xfId="1" applyFont="1" applyFill="1" applyBorder="1" applyAlignment="1">
      <alignment horizontal="center" vertical="center" wrapText="1"/>
    </xf>
    <xf numFmtId="44" fontId="3" fillId="2" borderId="1" xfId="1" applyFont="1" applyFill="1" applyBorder="1"/>
    <xf numFmtId="44" fontId="3" fillId="2" borderId="1" xfId="1" applyFont="1" applyFill="1" applyBorder="1" applyAlignment="1"/>
    <xf numFmtId="44" fontId="6" fillId="3" borderId="0" xfId="0" applyNumberFormat="1" applyFont="1" applyFill="1" applyAlignment="1">
      <alignment horizontal="center"/>
    </xf>
    <xf numFmtId="44" fontId="7" fillId="0" borderId="0" xfId="0" applyNumberFormat="1" applyFont="1"/>
    <xf numFmtId="0" fontId="7" fillId="0" borderId="0" xfId="0" applyFont="1"/>
    <xf numFmtId="0" fontId="8" fillId="3" borderId="0" xfId="0" applyFont="1" applyFill="1"/>
    <xf numFmtId="44" fontId="9" fillId="3" borderId="0" xfId="0" applyNumberFormat="1" applyFont="1" applyFill="1"/>
    <xf numFmtId="0" fontId="10" fillId="0" borderId="0" xfId="0" applyFont="1"/>
    <xf numFmtId="164" fontId="10" fillId="0" borderId="0" xfId="4" applyNumberFormat="1" applyFont="1"/>
    <xf numFmtId="44" fontId="10" fillId="0" borderId="0" xfId="0" applyNumberFormat="1" applyFont="1"/>
    <xf numFmtId="44" fontId="11" fillId="0" borderId="0" xfId="0" applyNumberFormat="1" applyFont="1" applyFill="1"/>
    <xf numFmtId="164" fontId="0" fillId="0" borderId="0" xfId="4" applyNumberFormat="1" applyFont="1"/>
    <xf numFmtId="0" fontId="12" fillId="0" borderId="0" xfId="0" applyFont="1"/>
    <xf numFmtId="0" fontId="3" fillId="2" borderId="1" xfId="0" applyFont="1" applyFill="1" applyBorder="1" applyAlignment="1">
      <alignment horizontal="center"/>
    </xf>
  </cellXfs>
  <cellStyles count="6">
    <cellStyle name="Millares" xfId="5" builtinId="3"/>
    <cellStyle name="Moneda" xfId="1" builtinId="4"/>
    <cellStyle name="Moneda 2" xfId="3"/>
    <cellStyle name="Normal" xfId="0" builtinId="0"/>
    <cellStyle name="Normal 2"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b="1" i="0" baseline="0">
                <a:effectLst/>
              </a:rPr>
              <a:t>UNIDAD ADMINISTRATIVA ESPECIAL JUNTA CENTRAL DE CONTADORES</a:t>
            </a:r>
            <a:endParaRPr lang="es-CO" sz="1400">
              <a:effectLst/>
            </a:endParaRPr>
          </a:p>
          <a:p>
            <a:pPr>
              <a:defRPr/>
            </a:pPr>
            <a:r>
              <a:rPr lang="en-US" sz="1400" b="1" i="0" baseline="0">
                <a:effectLst/>
              </a:rPr>
              <a:t>SEGUIMIENTO RESERVA</a:t>
            </a:r>
            <a:r>
              <a:rPr lang="es-CO" sz="1400" b="0" i="0" baseline="0">
                <a:effectLst/>
              </a:rPr>
              <a:t> </a:t>
            </a:r>
            <a:r>
              <a:rPr lang="en-US" sz="1400" b="1" i="0" baseline="0">
                <a:effectLst/>
              </a:rPr>
              <a:t>A 15 DE ABRIL DE 2024</a:t>
            </a:r>
            <a:endParaRPr lang="es-CO" sz="1400">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O"/>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spPr>
            <a:solidFill>
              <a:schemeClr val="accent1"/>
            </a:solidFill>
            <a:ln>
              <a:noFill/>
            </a:ln>
            <a:effectLst/>
            <a:sp3d/>
          </c:spPr>
          <c:invertIfNegative val="0"/>
          <c:dPt>
            <c:idx val="0"/>
            <c:invertIfNegative val="0"/>
            <c:bubble3D val="0"/>
            <c:spPr>
              <a:solidFill>
                <a:srgbClr val="FFC000"/>
              </a:solidFill>
              <a:ln>
                <a:noFill/>
              </a:ln>
              <a:effectLst/>
              <a:sp3d/>
            </c:spPr>
            <c:extLst>
              <c:ext xmlns:c16="http://schemas.microsoft.com/office/drawing/2014/chart" uri="{C3380CC4-5D6E-409C-BE32-E72D297353CC}">
                <c16:uniqueId val="{00000001-C83E-4A7F-9C5D-1C5354EE12D9}"/>
              </c:ext>
            </c:extLst>
          </c:dPt>
          <c:dPt>
            <c:idx val="1"/>
            <c:invertIfNegative val="0"/>
            <c:bubble3D val="0"/>
            <c:spPr>
              <a:solidFill>
                <a:srgbClr val="FFC000"/>
              </a:solidFill>
              <a:ln>
                <a:noFill/>
              </a:ln>
              <a:effectLst/>
              <a:sp3d/>
            </c:spPr>
            <c:extLst>
              <c:ext xmlns:c16="http://schemas.microsoft.com/office/drawing/2014/chart" uri="{C3380CC4-5D6E-409C-BE32-E72D297353CC}">
                <c16:uniqueId val="{00000002-C83E-4A7F-9C5D-1C5354EE12D9}"/>
              </c:ext>
            </c:extLst>
          </c:dPt>
          <c:dPt>
            <c:idx val="2"/>
            <c:invertIfNegative val="0"/>
            <c:bubble3D val="0"/>
            <c:spPr>
              <a:solidFill>
                <a:srgbClr val="00B0F0"/>
              </a:solidFill>
              <a:ln>
                <a:noFill/>
              </a:ln>
              <a:effectLst/>
              <a:sp3d/>
            </c:spPr>
            <c:extLst>
              <c:ext xmlns:c16="http://schemas.microsoft.com/office/drawing/2014/chart" uri="{C3380CC4-5D6E-409C-BE32-E72D297353CC}">
                <c16:uniqueId val="{00000003-C83E-4A7F-9C5D-1C5354EE12D9}"/>
              </c:ext>
            </c:extLst>
          </c:dPt>
          <c:dPt>
            <c:idx val="3"/>
            <c:invertIfNegative val="0"/>
            <c:bubble3D val="0"/>
            <c:spPr>
              <a:solidFill>
                <a:srgbClr val="00B050"/>
              </a:solidFill>
              <a:ln>
                <a:noFill/>
              </a:ln>
              <a:effectLst/>
              <a:sp3d/>
            </c:spPr>
            <c:extLst>
              <c:ext xmlns:c16="http://schemas.microsoft.com/office/drawing/2014/chart" uri="{C3380CC4-5D6E-409C-BE32-E72D297353CC}">
                <c16:uniqueId val="{00000004-C83E-4A7F-9C5D-1C5354EE12D9}"/>
              </c:ext>
            </c:extLst>
          </c:dPt>
          <c:dPt>
            <c:idx val="4"/>
            <c:invertIfNegative val="0"/>
            <c:bubble3D val="0"/>
            <c:spPr>
              <a:solidFill>
                <a:srgbClr val="C00000"/>
              </a:solidFill>
              <a:ln>
                <a:noFill/>
              </a:ln>
              <a:effectLst/>
              <a:sp3d/>
            </c:spPr>
            <c:extLst>
              <c:ext xmlns:c16="http://schemas.microsoft.com/office/drawing/2014/chart" uri="{C3380CC4-5D6E-409C-BE32-E72D297353CC}">
                <c16:uniqueId val="{00000005-C83E-4A7F-9C5D-1C5354EE12D9}"/>
              </c:ext>
            </c:extLst>
          </c:dPt>
          <c:cat>
            <c:strRef>
              <c:f>SEGUIMIENTO!$B$3:$B$7</c:f>
              <c:strCache>
                <c:ptCount val="5"/>
                <c:pt idx="0">
                  <c:v>VALOR CONSTITUIDO A 31 DE DICIEMBRE 2023</c:v>
                </c:pt>
                <c:pt idx="1">
                  <c:v>VALOR RESERVA A 15 DE ABRIL 2024</c:v>
                </c:pt>
                <c:pt idx="2">
                  <c:v>VALOR REDUCIDO A 15 DE ABRIL 2024</c:v>
                </c:pt>
                <c:pt idx="3">
                  <c:v>VALOR PAGADO A 15 DE ABRIL</c:v>
                </c:pt>
                <c:pt idx="4">
                  <c:v>VALOR PENDIENTE DE PAGO A 15 DE ABRIL</c:v>
                </c:pt>
              </c:strCache>
            </c:strRef>
          </c:cat>
          <c:val>
            <c:numRef>
              <c:f>SEGUIMIENTO!$C$3:$C$7</c:f>
              <c:numCache>
                <c:formatCode>_("$"* #,##0.00_);_("$"* \(#,##0.00\);_("$"* "-"??_);_(@_)</c:formatCode>
                <c:ptCount val="5"/>
                <c:pt idx="0">
                  <c:v>2049806508.47</c:v>
                </c:pt>
                <c:pt idx="1">
                  <c:v>1975617094.1800001</c:v>
                </c:pt>
                <c:pt idx="2">
                  <c:v>74189414.289999962</c:v>
                </c:pt>
                <c:pt idx="3">
                  <c:v>1840756480.96</c:v>
                </c:pt>
                <c:pt idx="4">
                  <c:v>134860613.22</c:v>
                </c:pt>
              </c:numCache>
            </c:numRef>
          </c:val>
          <c:extLst>
            <c:ext xmlns:c16="http://schemas.microsoft.com/office/drawing/2014/chart" uri="{C3380CC4-5D6E-409C-BE32-E72D297353CC}">
              <c16:uniqueId val="{00000000-C83E-4A7F-9C5D-1C5354EE12D9}"/>
            </c:ext>
          </c:extLst>
        </c:ser>
        <c:dLbls>
          <c:showLegendKey val="0"/>
          <c:showVal val="0"/>
          <c:showCatName val="0"/>
          <c:showSerName val="0"/>
          <c:showPercent val="0"/>
          <c:showBubbleSize val="0"/>
        </c:dLbls>
        <c:gapWidth val="150"/>
        <c:shape val="box"/>
        <c:axId val="1551353263"/>
        <c:axId val="1464358655"/>
        <c:axId val="0"/>
      </c:bar3DChart>
      <c:catAx>
        <c:axId val="1551353263"/>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464358655"/>
        <c:crosses val="autoZero"/>
        <c:auto val="1"/>
        <c:lblAlgn val="ctr"/>
        <c:lblOffset val="100"/>
        <c:noMultiLvlLbl val="0"/>
      </c:catAx>
      <c:valAx>
        <c:axId val="1464358655"/>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551353263"/>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200025</xdr:colOff>
      <xdr:row>4</xdr:row>
      <xdr:rowOff>295275</xdr:rowOff>
    </xdr:from>
    <xdr:to>
      <xdr:col>15</xdr:col>
      <xdr:colOff>342900</xdr:colOff>
      <xdr:row>21</xdr:row>
      <xdr:rowOff>104774</xdr:rowOff>
    </xdr:to>
    <xdr:graphicFrame macro="">
      <xdr:nvGraphicFramePr>
        <xdr:cNvPr id="6" name="Gráfico 5">
          <a:extLst>
            <a:ext uri="{FF2B5EF4-FFF2-40B4-BE49-F238E27FC236}">
              <a16:creationId xmlns:a16="http://schemas.microsoft.com/office/drawing/2014/main" id="{1E9FD389-2309-42A3-B1C5-FC7A162F44F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561976</xdr:colOff>
      <xdr:row>6</xdr:row>
      <xdr:rowOff>333374</xdr:rowOff>
    </xdr:from>
    <xdr:to>
      <xdr:col>13</xdr:col>
      <xdr:colOff>57150</xdr:colOff>
      <xdr:row>8</xdr:row>
      <xdr:rowOff>42079</xdr:rowOff>
    </xdr:to>
    <xdr:sp macro="" textlink="">
      <xdr:nvSpPr>
        <xdr:cNvPr id="3" name="13 CuadroTexto">
          <a:extLst>
            <a:ext uri="{FF2B5EF4-FFF2-40B4-BE49-F238E27FC236}">
              <a16:creationId xmlns:a16="http://schemas.microsoft.com/office/drawing/2014/main" id="{50F081CC-C200-4C68-A263-FC1586F77494}"/>
            </a:ext>
          </a:extLst>
        </xdr:cNvPr>
        <xdr:cNvSpPr txBox="1"/>
      </xdr:nvSpPr>
      <xdr:spPr>
        <a:xfrm>
          <a:off x="10401301" y="2238374"/>
          <a:ext cx="1019174" cy="280205"/>
        </a:xfrm>
        <a:prstGeom prst="rect">
          <a:avLst/>
        </a:prstGeom>
      </xdr:spPr>
      <xdr:style>
        <a:lnRef idx="0">
          <a:schemeClr val="accent3"/>
        </a:lnRef>
        <a:fillRef idx="3">
          <a:schemeClr val="accent3"/>
        </a:fillRef>
        <a:effectRef idx="3">
          <a:schemeClr val="accent3"/>
        </a:effectRef>
        <a:fontRef idx="minor">
          <a:schemeClr val="lt1"/>
        </a:fontRef>
      </xdr:style>
      <xdr:txBody>
        <a:bodyPr wrap="square" rtlCol="0">
          <a:spAutoFit/>
        </a:bodyPr>
        <a:lstStyle>
          <a:defPPr marR="0" lvl="0" algn="l" rtl="0">
            <a:lnSpc>
              <a:spcPct val="100000"/>
            </a:lnSpc>
            <a:spcBef>
              <a:spcPts val="0"/>
            </a:spcBef>
            <a:spcAft>
              <a:spcPts val="0"/>
            </a:spcAft>
          </a:defPPr>
          <a:lvl1pPr marR="0" lvl="0"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1pPr>
          <a:lvl2pPr marR="0" lvl="1"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2pPr>
          <a:lvl3pPr marR="0" lvl="2"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3pPr>
          <a:lvl4pPr marR="0" lvl="3"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4pPr>
          <a:lvl5pPr marR="0" lvl="4"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5pPr>
          <a:lvl6pPr marR="0" lvl="5"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6pPr>
          <a:lvl7pPr marR="0" lvl="6"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7pPr>
          <a:lvl8pPr marR="0" lvl="7"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8pPr>
          <a:lvl9pPr marR="0" lvl="8"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9pPr>
        </a:lstStyle>
        <a:p>
          <a:pPr algn="ctr"/>
          <a:r>
            <a:rPr lang="es-CO" sz="1200" b="1"/>
            <a:t>PGS: 89,80%</a:t>
          </a:r>
        </a:p>
      </xdr:txBody>
    </xdr:sp>
    <xdr:clientData/>
  </xdr:twoCellAnchor>
  <xdr:twoCellAnchor>
    <xdr:from>
      <xdr:col>13</xdr:col>
      <xdr:colOff>85726</xdr:colOff>
      <xdr:row>14</xdr:row>
      <xdr:rowOff>57149</xdr:rowOff>
    </xdr:from>
    <xdr:to>
      <xdr:col>14</xdr:col>
      <xdr:colOff>409575</xdr:colOff>
      <xdr:row>15</xdr:row>
      <xdr:rowOff>146854</xdr:rowOff>
    </xdr:to>
    <xdr:sp macro="" textlink="">
      <xdr:nvSpPr>
        <xdr:cNvPr id="4" name="13 CuadroTexto">
          <a:extLst>
            <a:ext uri="{FF2B5EF4-FFF2-40B4-BE49-F238E27FC236}">
              <a16:creationId xmlns:a16="http://schemas.microsoft.com/office/drawing/2014/main" id="{1DD5941E-FD44-4443-AA82-658456E3CED8}"/>
            </a:ext>
          </a:extLst>
        </xdr:cNvPr>
        <xdr:cNvSpPr txBox="1"/>
      </xdr:nvSpPr>
      <xdr:spPr>
        <a:xfrm>
          <a:off x="11449051" y="3676649"/>
          <a:ext cx="1085849" cy="280205"/>
        </a:xfrm>
        <a:prstGeom prst="rect">
          <a:avLst/>
        </a:prstGeom>
      </xdr:spPr>
      <xdr:style>
        <a:lnRef idx="0">
          <a:schemeClr val="accent3"/>
        </a:lnRef>
        <a:fillRef idx="3">
          <a:schemeClr val="accent3"/>
        </a:fillRef>
        <a:effectRef idx="3">
          <a:schemeClr val="accent3"/>
        </a:effectRef>
        <a:fontRef idx="minor">
          <a:schemeClr val="lt1"/>
        </a:fontRef>
      </xdr:style>
      <xdr:txBody>
        <a:bodyPr wrap="square" rtlCol="0">
          <a:spAutoFit/>
        </a:bodyPr>
        <a:lstStyle>
          <a:defPPr marR="0" lvl="0" algn="l" rtl="0">
            <a:lnSpc>
              <a:spcPct val="100000"/>
            </a:lnSpc>
            <a:spcBef>
              <a:spcPts val="0"/>
            </a:spcBef>
            <a:spcAft>
              <a:spcPts val="0"/>
            </a:spcAft>
          </a:defPPr>
          <a:lvl1pPr marR="0" lvl="0"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1pPr>
          <a:lvl2pPr marR="0" lvl="1"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2pPr>
          <a:lvl3pPr marR="0" lvl="2"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3pPr>
          <a:lvl4pPr marR="0" lvl="3"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4pPr>
          <a:lvl5pPr marR="0" lvl="4"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5pPr>
          <a:lvl6pPr marR="0" lvl="5"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6pPr>
          <a:lvl7pPr marR="0" lvl="6"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7pPr>
          <a:lvl8pPr marR="0" lvl="7"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8pPr>
          <a:lvl9pPr marR="0" lvl="8"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9pPr>
        </a:lstStyle>
        <a:p>
          <a:pPr algn="ctr"/>
          <a:r>
            <a:rPr lang="es-CO" sz="1200" b="1"/>
            <a:t>PEND: 6,58%</a:t>
          </a:r>
        </a:p>
      </xdr:txBody>
    </xdr:sp>
    <xdr:clientData/>
  </xdr:twoCellAnchor>
  <xdr:twoCellAnchor>
    <xdr:from>
      <xdr:col>10</xdr:col>
      <xdr:colOff>104776</xdr:colOff>
      <xdr:row>14</xdr:row>
      <xdr:rowOff>171449</xdr:rowOff>
    </xdr:from>
    <xdr:to>
      <xdr:col>11</xdr:col>
      <xdr:colOff>247650</xdr:colOff>
      <xdr:row>16</xdr:row>
      <xdr:rowOff>70654</xdr:rowOff>
    </xdr:to>
    <xdr:sp macro="" textlink="">
      <xdr:nvSpPr>
        <xdr:cNvPr id="5" name="13 CuadroTexto">
          <a:extLst>
            <a:ext uri="{FF2B5EF4-FFF2-40B4-BE49-F238E27FC236}">
              <a16:creationId xmlns:a16="http://schemas.microsoft.com/office/drawing/2014/main" id="{1C9472FD-A951-476B-A9F9-52556BC2687C}"/>
            </a:ext>
          </a:extLst>
        </xdr:cNvPr>
        <xdr:cNvSpPr txBox="1"/>
      </xdr:nvSpPr>
      <xdr:spPr>
        <a:xfrm>
          <a:off x="9182101" y="3790949"/>
          <a:ext cx="904874" cy="280205"/>
        </a:xfrm>
        <a:prstGeom prst="rect">
          <a:avLst/>
        </a:prstGeom>
      </xdr:spPr>
      <xdr:style>
        <a:lnRef idx="0">
          <a:schemeClr val="accent3"/>
        </a:lnRef>
        <a:fillRef idx="3">
          <a:schemeClr val="accent3"/>
        </a:fillRef>
        <a:effectRef idx="3">
          <a:schemeClr val="accent3"/>
        </a:effectRef>
        <a:fontRef idx="minor">
          <a:schemeClr val="lt1"/>
        </a:fontRef>
      </xdr:style>
      <xdr:txBody>
        <a:bodyPr wrap="square" rtlCol="0">
          <a:spAutoFit/>
        </a:bodyPr>
        <a:lstStyle>
          <a:defPPr marR="0" lvl="0" algn="l" rtl="0">
            <a:lnSpc>
              <a:spcPct val="100000"/>
            </a:lnSpc>
            <a:spcBef>
              <a:spcPts val="0"/>
            </a:spcBef>
            <a:spcAft>
              <a:spcPts val="0"/>
            </a:spcAft>
          </a:defPPr>
          <a:lvl1pPr marR="0" lvl="0"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1pPr>
          <a:lvl2pPr marR="0" lvl="1"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2pPr>
          <a:lvl3pPr marR="0" lvl="2"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3pPr>
          <a:lvl4pPr marR="0" lvl="3"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4pPr>
          <a:lvl5pPr marR="0" lvl="4"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5pPr>
          <a:lvl6pPr marR="0" lvl="5"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6pPr>
          <a:lvl7pPr marR="0" lvl="6"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7pPr>
          <a:lvl8pPr marR="0" lvl="7"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8pPr>
          <a:lvl9pPr marR="0" lvl="8" algn="l" rtl="0">
            <a:lnSpc>
              <a:spcPct val="100000"/>
            </a:lnSpc>
            <a:spcBef>
              <a:spcPts val="0"/>
            </a:spcBef>
            <a:spcAft>
              <a:spcPts val="0"/>
            </a:spcAft>
            <a:buNone/>
            <a:defRPr sz="1400" b="0" i="0" u="none" strike="noStrike" cap="none">
              <a:solidFill>
                <a:schemeClr val="lt1"/>
              </a:solidFill>
              <a:latin typeface="+mn-lt"/>
              <a:ea typeface="+mn-ea"/>
              <a:cs typeface="+mn-cs"/>
              <a:sym typeface="Arial"/>
            </a:defRPr>
          </a:lvl9pPr>
        </a:lstStyle>
        <a:p>
          <a:pPr algn="ctr"/>
          <a:r>
            <a:rPr lang="es-CO" sz="1200" b="1"/>
            <a:t>RED: 3,62%</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18"/>
  <sheetViews>
    <sheetView tabSelected="1" workbookViewId="0">
      <selection activeCell="B10" sqref="B10"/>
    </sheetView>
  </sheetViews>
  <sheetFormatPr baseColWidth="10" defaultRowHeight="15" x14ac:dyDescent="0.25"/>
  <cols>
    <col min="2" max="2" width="46" bestFit="1" customWidth="1"/>
    <col min="3" max="3" width="20" bestFit="1" customWidth="1"/>
    <col min="4" max="4" width="22.85546875" bestFit="1" customWidth="1"/>
    <col min="5" max="5" width="1.7109375" customWidth="1"/>
  </cols>
  <sheetData>
    <row r="3" spans="2:4" ht="19.5" x14ac:dyDescent="0.4">
      <c r="B3" s="64" t="s">
        <v>686</v>
      </c>
    </row>
    <row r="4" spans="2:4" ht="19.5" x14ac:dyDescent="0.4">
      <c r="B4" s="64"/>
    </row>
    <row r="5" spans="2:4" ht="15.75" x14ac:dyDescent="0.3">
      <c r="C5" s="54" t="s">
        <v>676</v>
      </c>
      <c r="D5" s="54" t="s">
        <v>687</v>
      </c>
    </row>
    <row r="6" spans="2:4" x14ac:dyDescent="0.25">
      <c r="B6" t="s">
        <v>677</v>
      </c>
      <c r="C6" s="55">
        <f>+RESERVA!C65</f>
        <v>2049806508.47</v>
      </c>
      <c r="D6" s="55">
        <f>+SEGUIMIENTO!C6</f>
        <v>1840756480.96</v>
      </c>
    </row>
    <row r="7" spans="2:4" x14ac:dyDescent="0.25">
      <c r="B7" t="s">
        <v>678</v>
      </c>
      <c r="C7" s="55">
        <f>+CXP!D33</f>
        <v>85963566.61999999</v>
      </c>
      <c r="D7" s="55">
        <f>+C7</f>
        <v>85963566.61999999</v>
      </c>
    </row>
    <row r="8" spans="2:4" x14ac:dyDescent="0.25">
      <c r="C8" s="56"/>
      <c r="D8" s="56"/>
    </row>
    <row r="9" spans="2:4" ht="18.75" x14ac:dyDescent="0.4">
      <c r="B9" s="57" t="s">
        <v>679</v>
      </c>
      <c r="C9" s="58">
        <f>SUM(C6:C8)</f>
        <v>2135770075.0899999</v>
      </c>
      <c r="D9" s="58">
        <f>SUM(D6:D8)</f>
        <v>1926720047.5799999</v>
      </c>
    </row>
    <row r="10" spans="2:4" x14ac:dyDescent="0.25">
      <c r="B10" t="s">
        <v>688</v>
      </c>
      <c r="C10" s="56"/>
      <c r="D10" s="55">
        <f>+C9-D9</f>
        <v>209050027.50999999</v>
      </c>
    </row>
    <row r="11" spans="2:4" x14ac:dyDescent="0.25">
      <c r="B11" t="s">
        <v>680</v>
      </c>
      <c r="C11" s="56"/>
      <c r="D11" s="55">
        <f>-SEGUIMIENTO!C5</f>
        <v>-74189414.289999962</v>
      </c>
    </row>
    <row r="12" spans="2:4" x14ac:dyDescent="0.25">
      <c r="C12" s="56"/>
      <c r="D12" s="56"/>
    </row>
    <row r="13" spans="2:4" ht="15.75" x14ac:dyDescent="0.3">
      <c r="B13" s="59" t="s">
        <v>681</v>
      </c>
      <c r="C13" s="60">
        <f>+D13/+C9</f>
        <v>6.3143788178751922E-2</v>
      </c>
      <c r="D13" s="61">
        <f>SUM(D10:D12)</f>
        <v>134860613.22000003</v>
      </c>
    </row>
    <row r="15" spans="2:4" x14ac:dyDescent="0.25">
      <c r="B15" t="s">
        <v>682</v>
      </c>
      <c r="D15" s="62">
        <v>18771643000</v>
      </c>
    </row>
    <row r="16" spans="2:4" x14ac:dyDescent="0.25">
      <c r="B16" t="s">
        <v>683</v>
      </c>
      <c r="D16" s="63">
        <f>+C9/+D15</f>
        <v>0.11377640599120706</v>
      </c>
    </row>
    <row r="17" spans="2:4" x14ac:dyDescent="0.25">
      <c r="B17" t="s">
        <v>684</v>
      </c>
      <c r="D17" s="63">
        <f>+C6/+D15</f>
        <v>0.1091969684523619</v>
      </c>
    </row>
    <row r="18" spans="2:4" x14ac:dyDescent="0.25">
      <c r="B18" t="s">
        <v>685</v>
      </c>
      <c r="D18" s="63">
        <f>+C7/+C9</f>
        <v>4.0249448019996976E-2</v>
      </c>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topLeftCell="A59" zoomScale="98" zoomScaleNormal="98" workbookViewId="0">
      <selection activeCell="A65" sqref="A65:B65"/>
    </sheetView>
  </sheetViews>
  <sheetFormatPr baseColWidth="10" defaultColWidth="11.5703125" defaultRowHeight="15" x14ac:dyDescent="0.25"/>
  <cols>
    <col min="1" max="1" width="10.85546875" style="7" customWidth="1"/>
    <col min="2" max="2" width="24.7109375" style="7" customWidth="1"/>
    <col min="3" max="3" width="19.5703125" style="9" bestFit="1" customWidth="1"/>
    <col min="4" max="4" width="66.5703125" style="10" customWidth="1"/>
    <col min="5" max="5" width="27.7109375" style="7" customWidth="1"/>
    <col min="6" max="6" width="64" style="10" bestFit="1" customWidth="1"/>
    <col min="7" max="7" width="14.140625" style="7" customWidth="1"/>
    <col min="8" max="8" width="15.5703125" style="11" bestFit="1" customWidth="1"/>
    <col min="9" max="9" width="47" style="7" bestFit="1" customWidth="1"/>
    <col min="10" max="10" width="11.5703125" style="17"/>
    <col min="11" max="16384" width="11.5703125" style="7"/>
  </cols>
  <sheetData>
    <row r="1" spans="1:10" s="27" customFormat="1" x14ac:dyDescent="0.25">
      <c r="A1" s="23" t="s">
        <v>474</v>
      </c>
      <c r="B1" s="23" t="s">
        <v>9</v>
      </c>
      <c r="C1" s="24" t="s">
        <v>33</v>
      </c>
      <c r="D1" s="23" t="s">
        <v>0</v>
      </c>
      <c r="E1" s="25" t="s">
        <v>475</v>
      </c>
      <c r="F1" s="26" t="s">
        <v>473</v>
      </c>
      <c r="G1" s="23" t="s">
        <v>471</v>
      </c>
      <c r="H1" s="24" t="s">
        <v>45</v>
      </c>
      <c r="I1" s="23" t="s">
        <v>472</v>
      </c>
    </row>
    <row r="2" spans="1:10" x14ac:dyDescent="0.25">
      <c r="A2" s="35">
        <v>62623</v>
      </c>
      <c r="B2" s="36" t="s">
        <v>47</v>
      </c>
      <c r="C2" s="37">
        <v>399</v>
      </c>
      <c r="D2" s="38" t="s">
        <v>48</v>
      </c>
      <c r="E2" s="36" t="s">
        <v>49</v>
      </c>
      <c r="F2" s="39" t="s">
        <v>50</v>
      </c>
      <c r="G2" s="36" t="s">
        <v>46</v>
      </c>
      <c r="H2" s="40"/>
      <c r="I2" s="8"/>
      <c r="J2" s="7"/>
    </row>
    <row r="3" spans="1:10" ht="51.75" x14ac:dyDescent="0.25">
      <c r="A3" s="35">
        <v>35323</v>
      </c>
      <c r="B3" s="36" t="s">
        <v>21</v>
      </c>
      <c r="C3" s="37">
        <v>0</v>
      </c>
      <c r="D3" s="38" t="s">
        <v>52</v>
      </c>
      <c r="E3" s="41" t="s">
        <v>53</v>
      </c>
      <c r="F3" s="42" t="s">
        <v>54</v>
      </c>
      <c r="G3" s="36" t="s">
        <v>51</v>
      </c>
      <c r="H3" s="40"/>
      <c r="I3" s="8"/>
      <c r="J3" s="7"/>
    </row>
    <row r="4" spans="1:10" x14ac:dyDescent="0.25">
      <c r="A4" s="35">
        <v>62623</v>
      </c>
      <c r="B4" s="36" t="s">
        <v>55</v>
      </c>
      <c r="C4" s="37">
        <v>2000</v>
      </c>
      <c r="D4" s="38" t="s">
        <v>48</v>
      </c>
      <c r="E4" s="36" t="s">
        <v>49</v>
      </c>
      <c r="F4" s="39" t="s">
        <v>50</v>
      </c>
      <c r="G4" s="36" t="s">
        <v>46</v>
      </c>
      <c r="H4" s="40"/>
      <c r="I4" s="8"/>
      <c r="J4" s="7"/>
    </row>
    <row r="5" spans="1:10" x14ac:dyDescent="0.25">
      <c r="A5" s="35">
        <v>62623</v>
      </c>
      <c r="B5" s="36" t="s">
        <v>56</v>
      </c>
      <c r="C5" s="37">
        <v>4000</v>
      </c>
      <c r="D5" s="38" t="s">
        <v>48</v>
      </c>
      <c r="E5" s="36" t="s">
        <v>49</v>
      </c>
      <c r="F5" s="39" t="s">
        <v>50</v>
      </c>
      <c r="G5" s="36" t="s">
        <v>46</v>
      </c>
      <c r="H5" s="40"/>
      <c r="I5" s="8"/>
      <c r="J5" s="7"/>
    </row>
    <row r="6" spans="1:10" x14ac:dyDescent="0.25">
      <c r="A6" s="35">
        <v>62623</v>
      </c>
      <c r="B6" s="36" t="s">
        <v>57</v>
      </c>
      <c r="C6" s="37">
        <v>5000</v>
      </c>
      <c r="D6" s="38" t="s">
        <v>48</v>
      </c>
      <c r="E6" s="36" t="s">
        <v>49</v>
      </c>
      <c r="F6" s="39" t="s">
        <v>50</v>
      </c>
      <c r="G6" s="36" t="s">
        <v>46</v>
      </c>
      <c r="H6" s="40"/>
      <c r="I6" s="8"/>
      <c r="J6" s="7"/>
    </row>
    <row r="7" spans="1:10" x14ac:dyDescent="0.25">
      <c r="A7" s="35">
        <v>62623</v>
      </c>
      <c r="B7" s="36" t="s">
        <v>58</v>
      </c>
      <c r="C7" s="37">
        <v>5000</v>
      </c>
      <c r="D7" s="38" t="s">
        <v>48</v>
      </c>
      <c r="E7" s="36" t="s">
        <v>49</v>
      </c>
      <c r="F7" s="39" t="s">
        <v>50</v>
      </c>
      <c r="G7" s="36" t="s">
        <v>46</v>
      </c>
      <c r="H7" s="40"/>
      <c r="I7" s="8"/>
      <c r="J7" s="7"/>
    </row>
    <row r="8" spans="1:10" x14ac:dyDescent="0.25">
      <c r="A8" s="35">
        <v>62623</v>
      </c>
      <c r="B8" s="36" t="s">
        <v>59</v>
      </c>
      <c r="C8" s="37">
        <v>15000</v>
      </c>
      <c r="D8" s="38" t="s">
        <v>48</v>
      </c>
      <c r="E8" s="36" t="s">
        <v>49</v>
      </c>
      <c r="F8" s="39" t="s">
        <v>50</v>
      </c>
      <c r="G8" s="36" t="s">
        <v>46</v>
      </c>
      <c r="H8" s="40"/>
      <c r="I8" s="8"/>
      <c r="J8" s="7"/>
    </row>
    <row r="9" spans="1:10" x14ac:dyDescent="0.25">
      <c r="A9" s="35">
        <v>62623</v>
      </c>
      <c r="B9" s="36" t="s">
        <v>60</v>
      </c>
      <c r="C9" s="37">
        <v>20000</v>
      </c>
      <c r="D9" s="38" t="s">
        <v>48</v>
      </c>
      <c r="E9" s="36" t="s">
        <v>49</v>
      </c>
      <c r="F9" s="39" t="s">
        <v>50</v>
      </c>
      <c r="G9" s="36" t="s">
        <v>46</v>
      </c>
      <c r="H9" s="40"/>
      <c r="I9" s="8"/>
      <c r="J9" s="7"/>
    </row>
    <row r="10" spans="1:10" x14ac:dyDescent="0.25">
      <c r="A10" s="35">
        <v>62623</v>
      </c>
      <c r="B10" s="36" t="s">
        <v>61</v>
      </c>
      <c r="C10" s="37">
        <v>30000</v>
      </c>
      <c r="D10" s="38" t="s">
        <v>48</v>
      </c>
      <c r="E10" s="36" t="s">
        <v>49</v>
      </c>
      <c r="F10" s="39" t="s">
        <v>50</v>
      </c>
      <c r="G10" s="36" t="s">
        <v>46</v>
      </c>
      <c r="H10" s="40"/>
      <c r="I10" s="8"/>
      <c r="J10" s="7"/>
    </row>
    <row r="11" spans="1:10" x14ac:dyDescent="0.25">
      <c r="A11" s="35">
        <v>62623</v>
      </c>
      <c r="B11" s="36" t="s">
        <v>62</v>
      </c>
      <c r="C11" s="37">
        <v>70000</v>
      </c>
      <c r="D11" s="38" t="s">
        <v>48</v>
      </c>
      <c r="E11" s="36" t="s">
        <v>49</v>
      </c>
      <c r="F11" s="39" t="s">
        <v>50</v>
      </c>
      <c r="G11" s="36" t="s">
        <v>46</v>
      </c>
      <c r="H11" s="40"/>
      <c r="I11" s="8"/>
      <c r="J11" s="7"/>
    </row>
    <row r="12" spans="1:10" ht="51.75" x14ac:dyDescent="0.25">
      <c r="A12" s="35">
        <v>53023</v>
      </c>
      <c r="B12" s="36" t="s">
        <v>63</v>
      </c>
      <c r="C12" s="37">
        <v>132300</v>
      </c>
      <c r="D12" s="38" t="s">
        <v>64</v>
      </c>
      <c r="E12" s="43" t="s">
        <v>65</v>
      </c>
      <c r="F12" s="44" t="s">
        <v>66</v>
      </c>
      <c r="G12" s="36" t="s">
        <v>51</v>
      </c>
      <c r="H12" s="40"/>
      <c r="I12" s="8"/>
      <c r="J12" s="7"/>
    </row>
    <row r="13" spans="1:10" x14ac:dyDescent="0.25">
      <c r="A13" s="35">
        <v>62423</v>
      </c>
      <c r="B13" s="36" t="s">
        <v>67</v>
      </c>
      <c r="C13" s="37">
        <v>309333.33</v>
      </c>
      <c r="D13" s="38" t="s">
        <v>68</v>
      </c>
      <c r="E13" s="45" t="s">
        <v>69</v>
      </c>
      <c r="F13" s="46" t="s">
        <v>70</v>
      </c>
      <c r="G13" s="36" t="s">
        <v>51</v>
      </c>
      <c r="H13" s="40"/>
      <c r="I13" s="8"/>
      <c r="J13" s="7"/>
    </row>
    <row r="14" spans="1:10" ht="26.25" x14ac:dyDescent="0.25">
      <c r="A14" s="35">
        <v>15923</v>
      </c>
      <c r="B14" s="36" t="s">
        <v>19</v>
      </c>
      <c r="C14" s="37">
        <v>373333.33</v>
      </c>
      <c r="D14" s="38" t="s">
        <v>71</v>
      </c>
      <c r="E14" s="45" t="s">
        <v>24</v>
      </c>
      <c r="F14" s="46" t="s">
        <v>72</v>
      </c>
      <c r="G14" s="36" t="s">
        <v>466</v>
      </c>
      <c r="H14" s="40">
        <v>373333.33</v>
      </c>
      <c r="I14" s="8" t="s">
        <v>672</v>
      </c>
      <c r="J14" s="7"/>
    </row>
    <row r="15" spans="1:10" ht="51.75" x14ac:dyDescent="0.25">
      <c r="A15" s="35">
        <v>60423</v>
      </c>
      <c r="B15" s="36" t="s">
        <v>17</v>
      </c>
      <c r="C15" s="37">
        <v>400000</v>
      </c>
      <c r="D15" s="38" t="s">
        <v>73</v>
      </c>
      <c r="E15" s="45" t="s">
        <v>74</v>
      </c>
      <c r="F15" s="46" t="s">
        <v>75</v>
      </c>
      <c r="G15" s="36" t="s">
        <v>51</v>
      </c>
      <c r="H15" s="40"/>
      <c r="I15" s="8"/>
      <c r="J15" s="7"/>
    </row>
    <row r="16" spans="1:10" ht="51.75" x14ac:dyDescent="0.25">
      <c r="A16" s="35">
        <v>52923</v>
      </c>
      <c r="B16" s="36" t="s">
        <v>18</v>
      </c>
      <c r="C16" s="37">
        <v>714500</v>
      </c>
      <c r="D16" s="38" t="s">
        <v>5</v>
      </c>
      <c r="E16" s="45" t="s">
        <v>27</v>
      </c>
      <c r="F16" s="46" t="s">
        <v>76</v>
      </c>
      <c r="G16" s="36" t="s">
        <v>466</v>
      </c>
      <c r="H16" s="40">
        <v>714500</v>
      </c>
      <c r="I16" s="8" t="s">
        <v>467</v>
      </c>
      <c r="J16" s="7"/>
    </row>
    <row r="17" spans="1:10" ht="51.75" x14ac:dyDescent="0.25">
      <c r="A17" s="35">
        <v>56723</v>
      </c>
      <c r="B17" s="36" t="s">
        <v>77</v>
      </c>
      <c r="C17" s="37">
        <v>727930</v>
      </c>
      <c r="D17" s="38" t="s">
        <v>6</v>
      </c>
      <c r="E17" s="45" t="s">
        <v>79</v>
      </c>
      <c r="F17" s="46" t="s">
        <v>80</v>
      </c>
      <c r="G17" s="36" t="s">
        <v>51</v>
      </c>
      <c r="H17" s="40"/>
      <c r="I17" s="8"/>
      <c r="J17" s="7"/>
    </row>
    <row r="18" spans="1:10" ht="39" x14ac:dyDescent="0.25">
      <c r="A18" s="35">
        <v>44123</v>
      </c>
      <c r="B18" s="36" t="s">
        <v>81</v>
      </c>
      <c r="C18" s="37">
        <v>817300</v>
      </c>
      <c r="D18" s="38" t="s">
        <v>82</v>
      </c>
      <c r="E18" s="45" t="s">
        <v>83</v>
      </c>
      <c r="F18" s="46" t="s">
        <v>84</v>
      </c>
      <c r="G18" s="36" t="s">
        <v>51</v>
      </c>
      <c r="H18" s="40"/>
      <c r="I18" s="8"/>
      <c r="J18" s="7"/>
    </row>
    <row r="19" spans="1:10" ht="51.75" x14ac:dyDescent="0.25">
      <c r="A19" s="35">
        <v>6523</v>
      </c>
      <c r="B19" s="36" t="s">
        <v>15</v>
      </c>
      <c r="C19" s="37">
        <v>874510.96</v>
      </c>
      <c r="D19" s="38" t="s">
        <v>85</v>
      </c>
      <c r="E19" s="45" t="s">
        <v>86</v>
      </c>
      <c r="F19" s="46" t="s">
        <v>87</v>
      </c>
      <c r="G19" s="36" t="s">
        <v>466</v>
      </c>
      <c r="H19" s="40">
        <v>672851.18</v>
      </c>
      <c r="I19" s="8" t="s">
        <v>674</v>
      </c>
      <c r="J19" s="7"/>
    </row>
    <row r="20" spans="1:10" ht="39" x14ac:dyDescent="0.25">
      <c r="A20" s="35">
        <v>56923</v>
      </c>
      <c r="B20" s="36" t="s">
        <v>15</v>
      </c>
      <c r="C20" s="37">
        <v>896962.5</v>
      </c>
      <c r="D20" s="38" t="s">
        <v>2</v>
      </c>
      <c r="E20" s="45" t="s">
        <v>88</v>
      </c>
      <c r="F20" s="46" t="s">
        <v>89</v>
      </c>
      <c r="G20" s="36" t="s">
        <v>51</v>
      </c>
      <c r="H20" s="40"/>
      <c r="I20" s="8"/>
      <c r="J20" s="7"/>
    </row>
    <row r="21" spans="1:10" ht="39" x14ac:dyDescent="0.25">
      <c r="A21" s="35">
        <v>62023</v>
      </c>
      <c r="B21" s="36" t="s">
        <v>17</v>
      </c>
      <c r="C21" s="37">
        <v>897200</v>
      </c>
      <c r="D21" s="38" t="s">
        <v>73</v>
      </c>
      <c r="E21" s="45" t="s">
        <v>90</v>
      </c>
      <c r="F21" s="46" t="s">
        <v>91</v>
      </c>
      <c r="G21" s="36" t="s">
        <v>51</v>
      </c>
      <c r="H21" s="40"/>
      <c r="I21" s="8"/>
      <c r="J21" s="7"/>
    </row>
    <row r="22" spans="1:10" ht="39" x14ac:dyDescent="0.25">
      <c r="A22" s="35">
        <v>38123</v>
      </c>
      <c r="B22" s="36" t="s">
        <v>17</v>
      </c>
      <c r="C22" s="37">
        <v>1294931.82</v>
      </c>
      <c r="D22" s="38" t="s">
        <v>4</v>
      </c>
      <c r="E22" s="45" t="s">
        <v>92</v>
      </c>
      <c r="F22" s="46" t="s">
        <v>93</v>
      </c>
      <c r="G22" s="36" t="s">
        <v>51</v>
      </c>
      <c r="H22" s="40"/>
      <c r="I22" s="8"/>
      <c r="J22" s="7"/>
    </row>
    <row r="23" spans="1:10" ht="26.25" x14ac:dyDescent="0.25">
      <c r="A23" s="35">
        <v>323</v>
      </c>
      <c r="B23" s="36" t="s">
        <v>67</v>
      </c>
      <c r="C23" s="37">
        <v>1333333.3400000001</v>
      </c>
      <c r="D23" s="38" t="s">
        <v>94</v>
      </c>
      <c r="E23" s="45" t="s">
        <v>96</v>
      </c>
      <c r="F23" s="46" t="s">
        <v>97</v>
      </c>
      <c r="G23" s="36" t="s">
        <v>51</v>
      </c>
      <c r="H23" s="40"/>
      <c r="I23" s="8"/>
      <c r="J23" s="7"/>
    </row>
    <row r="24" spans="1:10" ht="39" x14ac:dyDescent="0.25">
      <c r="A24" s="35">
        <v>59923</v>
      </c>
      <c r="B24" s="36" t="s">
        <v>19</v>
      </c>
      <c r="C24" s="37">
        <v>1400000</v>
      </c>
      <c r="D24" s="38" t="s">
        <v>98</v>
      </c>
      <c r="E24" s="45" t="s">
        <v>99</v>
      </c>
      <c r="F24" s="46" t="s">
        <v>100</v>
      </c>
      <c r="G24" s="36" t="s">
        <v>51</v>
      </c>
      <c r="H24" s="40"/>
      <c r="I24" s="8"/>
      <c r="J24" s="7"/>
    </row>
    <row r="25" spans="1:10" ht="51.75" x14ac:dyDescent="0.25">
      <c r="A25" s="35">
        <v>6423</v>
      </c>
      <c r="B25" s="36" t="s">
        <v>15</v>
      </c>
      <c r="C25" s="37">
        <v>1626730</v>
      </c>
      <c r="D25" s="38" t="s">
        <v>2</v>
      </c>
      <c r="E25" s="45" t="s">
        <v>103</v>
      </c>
      <c r="F25" s="46" t="s">
        <v>104</v>
      </c>
      <c r="G25" s="36" t="s">
        <v>466</v>
      </c>
      <c r="H25" s="40">
        <v>1626730</v>
      </c>
      <c r="I25" s="8" t="s">
        <v>673</v>
      </c>
      <c r="J25" s="7"/>
    </row>
    <row r="26" spans="1:10" ht="51.75" x14ac:dyDescent="0.25">
      <c r="A26" s="35">
        <v>45423</v>
      </c>
      <c r="B26" s="36" t="s">
        <v>105</v>
      </c>
      <c r="C26" s="37">
        <v>2337996</v>
      </c>
      <c r="D26" s="38" t="s">
        <v>106</v>
      </c>
      <c r="E26" s="45" t="s">
        <v>107</v>
      </c>
      <c r="F26" s="46" t="s">
        <v>108</v>
      </c>
      <c r="G26" s="36" t="s">
        <v>46</v>
      </c>
      <c r="H26" s="40"/>
      <c r="I26" s="8"/>
      <c r="J26" s="7"/>
    </row>
    <row r="27" spans="1:10" ht="51.75" x14ac:dyDescent="0.25">
      <c r="A27" s="35">
        <v>56723</v>
      </c>
      <c r="B27" s="36" t="s">
        <v>11</v>
      </c>
      <c r="C27" s="37">
        <v>2766719</v>
      </c>
      <c r="D27" s="38" t="s">
        <v>6</v>
      </c>
      <c r="E27" s="45" t="s">
        <v>79</v>
      </c>
      <c r="F27" s="46" t="s">
        <v>80</v>
      </c>
      <c r="G27" s="36" t="s">
        <v>51</v>
      </c>
      <c r="H27" s="40"/>
      <c r="I27" s="8"/>
      <c r="J27" s="7"/>
    </row>
    <row r="28" spans="1:10" ht="51.75" x14ac:dyDescent="0.25">
      <c r="A28" s="35">
        <v>47823</v>
      </c>
      <c r="B28" s="36" t="s">
        <v>14</v>
      </c>
      <c r="C28" s="37">
        <v>2900000</v>
      </c>
      <c r="D28" s="38" t="s">
        <v>109</v>
      </c>
      <c r="E28" s="45" t="s">
        <v>110</v>
      </c>
      <c r="F28" s="46" t="s">
        <v>111</v>
      </c>
      <c r="G28" s="36" t="s">
        <v>51</v>
      </c>
      <c r="H28" s="40"/>
      <c r="I28" s="8"/>
      <c r="J28" s="7"/>
    </row>
    <row r="29" spans="1:10" ht="51.75" x14ac:dyDescent="0.25">
      <c r="A29" s="35">
        <v>6223</v>
      </c>
      <c r="B29" s="36" t="s">
        <v>16</v>
      </c>
      <c r="C29" s="37">
        <v>2901765.3</v>
      </c>
      <c r="D29" s="38" t="s">
        <v>1</v>
      </c>
      <c r="E29" s="45" t="s">
        <v>112</v>
      </c>
      <c r="F29" s="46" t="s">
        <v>113</v>
      </c>
      <c r="G29" s="36" t="s">
        <v>466</v>
      </c>
      <c r="H29" s="40">
        <v>2901765.3</v>
      </c>
      <c r="I29" s="8" t="s">
        <v>673</v>
      </c>
      <c r="J29" s="7"/>
    </row>
    <row r="30" spans="1:10" ht="51.75" x14ac:dyDescent="0.25">
      <c r="A30" s="35">
        <v>57923</v>
      </c>
      <c r="B30" s="36" t="s">
        <v>63</v>
      </c>
      <c r="C30" s="37">
        <v>3002720</v>
      </c>
      <c r="D30" s="38" t="s">
        <v>114</v>
      </c>
      <c r="E30" s="45" t="s">
        <v>117</v>
      </c>
      <c r="F30" s="46" t="s">
        <v>118</v>
      </c>
      <c r="G30" s="36" t="s">
        <v>51</v>
      </c>
      <c r="H30" s="40"/>
      <c r="I30" s="8"/>
      <c r="J30" s="7"/>
    </row>
    <row r="31" spans="1:10" ht="51.75" x14ac:dyDescent="0.25">
      <c r="A31" s="35">
        <v>52323</v>
      </c>
      <c r="B31" s="36" t="s">
        <v>21</v>
      </c>
      <c r="C31" s="37">
        <v>3021333.33</v>
      </c>
      <c r="D31" s="38" t="s">
        <v>119</v>
      </c>
      <c r="E31" s="45" t="s">
        <v>121</v>
      </c>
      <c r="F31" s="46" t="s">
        <v>122</v>
      </c>
      <c r="G31" s="36" t="s">
        <v>51</v>
      </c>
      <c r="H31" s="40"/>
      <c r="I31" s="8"/>
      <c r="J31" s="7"/>
    </row>
    <row r="32" spans="1:10" ht="26.25" x14ac:dyDescent="0.25">
      <c r="A32" s="35">
        <v>58723</v>
      </c>
      <c r="B32" s="36" t="s">
        <v>16</v>
      </c>
      <c r="C32" s="37">
        <v>3453028</v>
      </c>
      <c r="D32" s="38" t="s">
        <v>123</v>
      </c>
      <c r="E32" s="45" t="s">
        <v>124</v>
      </c>
      <c r="F32" s="46" t="s">
        <v>125</v>
      </c>
      <c r="G32" s="36" t="s">
        <v>51</v>
      </c>
      <c r="H32" s="40"/>
      <c r="I32" s="8"/>
      <c r="J32" s="7"/>
    </row>
    <row r="33" spans="1:10" x14ac:dyDescent="0.25">
      <c r="A33" s="35">
        <v>49723</v>
      </c>
      <c r="B33" s="36" t="s">
        <v>16</v>
      </c>
      <c r="C33" s="37">
        <v>3453636.56</v>
      </c>
      <c r="D33" s="38" t="s">
        <v>126</v>
      </c>
      <c r="E33" s="45" t="s">
        <v>127</v>
      </c>
      <c r="F33" s="46" t="s">
        <v>128</v>
      </c>
      <c r="G33" s="36" t="s">
        <v>51</v>
      </c>
      <c r="H33" s="40"/>
      <c r="I33" s="8"/>
      <c r="J33" s="7"/>
    </row>
    <row r="34" spans="1:10" ht="51.75" x14ac:dyDescent="0.25">
      <c r="A34" s="35">
        <v>40323</v>
      </c>
      <c r="B34" s="36" t="s">
        <v>21</v>
      </c>
      <c r="C34" s="37">
        <v>3570666.67</v>
      </c>
      <c r="D34" s="38" t="s">
        <v>129</v>
      </c>
      <c r="E34" s="45" t="s">
        <v>132</v>
      </c>
      <c r="F34" s="46" t="s">
        <v>133</v>
      </c>
      <c r="G34" s="36" t="s">
        <v>51</v>
      </c>
      <c r="H34" s="40"/>
      <c r="I34" s="8"/>
      <c r="J34" s="7"/>
    </row>
    <row r="35" spans="1:10" ht="51.75" x14ac:dyDescent="0.25">
      <c r="A35" s="35">
        <v>49323</v>
      </c>
      <c r="B35" s="36" t="s">
        <v>21</v>
      </c>
      <c r="C35" s="37">
        <v>3845333.33</v>
      </c>
      <c r="D35" s="38" t="s">
        <v>134</v>
      </c>
      <c r="E35" s="45" t="s">
        <v>135</v>
      </c>
      <c r="F35" s="46" t="s">
        <v>122</v>
      </c>
      <c r="G35" s="36" t="s">
        <v>51</v>
      </c>
      <c r="H35" s="40"/>
      <c r="I35" s="8"/>
      <c r="J35" s="7"/>
    </row>
    <row r="36" spans="1:10" ht="39" x14ac:dyDescent="0.25">
      <c r="A36" s="35">
        <v>38223</v>
      </c>
      <c r="B36" s="36" t="s">
        <v>19</v>
      </c>
      <c r="C36" s="37">
        <v>3940819.9</v>
      </c>
      <c r="D36" s="38" t="s">
        <v>20</v>
      </c>
      <c r="E36" s="45" t="s">
        <v>136</v>
      </c>
      <c r="F36" s="46" t="s">
        <v>93</v>
      </c>
      <c r="G36" s="36" t="s">
        <v>466</v>
      </c>
      <c r="H36" s="40">
        <v>1182245.99</v>
      </c>
      <c r="I36" s="8" t="s">
        <v>673</v>
      </c>
      <c r="J36" s="7"/>
    </row>
    <row r="37" spans="1:10" ht="39" x14ac:dyDescent="0.25">
      <c r="A37" s="35">
        <v>34023</v>
      </c>
      <c r="B37" s="36" t="s">
        <v>10</v>
      </c>
      <c r="C37" s="37">
        <v>5000640.78</v>
      </c>
      <c r="D37" s="38" t="s">
        <v>3</v>
      </c>
      <c r="E37" s="45" t="s">
        <v>137</v>
      </c>
      <c r="F37" s="46" t="s">
        <v>138</v>
      </c>
      <c r="G37" s="36" t="s">
        <v>466</v>
      </c>
      <c r="H37" s="40">
        <v>3611579.58</v>
      </c>
      <c r="I37" s="8" t="s">
        <v>673</v>
      </c>
      <c r="J37" s="7"/>
    </row>
    <row r="38" spans="1:10" ht="39" x14ac:dyDescent="0.25">
      <c r="A38" s="35">
        <v>40223</v>
      </c>
      <c r="B38" s="36" t="s">
        <v>139</v>
      </c>
      <c r="C38" s="37">
        <v>5346413.26</v>
      </c>
      <c r="D38" s="38" t="s">
        <v>140</v>
      </c>
      <c r="E38" s="45" t="s">
        <v>141</v>
      </c>
      <c r="F38" s="46" t="s">
        <v>142</v>
      </c>
      <c r="G38" s="36" t="s">
        <v>46</v>
      </c>
      <c r="H38" s="40"/>
      <c r="I38" s="8"/>
      <c r="J38" s="7"/>
    </row>
    <row r="39" spans="1:10" ht="39" x14ac:dyDescent="0.25">
      <c r="A39" s="35">
        <v>34023</v>
      </c>
      <c r="B39" s="36" t="s">
        <v>16</v>
      </c>
      <c r="C39" s="37">
        <v>5422297.6299999999</v>
      </c>
      <c r="D39" s="38" t="s">
        <v>3</v>
      </c>
      <c r="E39" s="45" t="s">
        <v>137</v>
      </c>
      <c r="F39" s="46" t="s">
        <v>138</v>
      </c>
      <c r="G39" s="36" t="s">
        <v>466</v>
      </c>
      <c r="H39" s="40">
        <v>9016.92</v>
      </c>
      <c r="I39" s="8"/>
      <c r="J39" s="7"/>
    </row>
    <row r="40" spans="1:10" ht="51.75" x14ac:dyDescent="0.25">
      <c r="A40" s="35">
        <v>56823</v>
      </c>
      <c r="B40" s="36" t="s">
        <v>21</v>
      </c>
      <c r="C40" s="37">
        <v>6605733.3300000001</v>
      </c>
      <c r="D40" s="38" t="s">
        <v>143</v>
      </c>
      <c r="E40" s="45" t="s">
        <v>28</v>
      </c>
      <c r="F40" s="46" t="s">
        <v>144</v>
      </c>
      <c r="G40" s="36" t="s">
        <v>466</v>
      </c>
      <c r="H40" s="40">
        <v>1397366.67</v>
      </c>
      <c r="I40" s="28" t="s">
        <v>468</v>
      </c>
      <c r="J40" s="7"/>
    </row>
    <row r="41" spans="1:10" ht="39" x14ac:dyDescent="0.25">
      <c r="A41" s="35">
        <v>46623</v>
      </c>
      <c r="B41" s="36" t="s">
        <v>145</v>
      </c>
      <c r="C41" s="37">
        <v>7368337.8600000003</v>
      </c>
      <c r="D41" s="38" t="s">
        <v>146</v>
      </c>
      <c r="E41" s="45" t="s">
        <v>147</v>
      </c>
      <c r="F41" s="46" t="s">
        <v>148</v>
      </c>
      <c r="G41" s="36" t="s">
        <v>46</v>
      </c>
      <c r="H41" s="40"/>
      <c r="I41" s="8"/>
      <c r="J41" s="7"/>
    </row>
    <row r="42" spans="1:10" ht="51.75" x14ac:dyDescent="0.25">
      <c r="A42" s="35">
        <v>58923</v>
      </c>
      <c r="B42" s="36" t="s">
        <v>149</v>
      </c>
      <c r="C42" s="37">
        <v>7430360</v>
      </c>
      <c r="D42" s="38" t="s">
        <v>150</v>
      </c>
      <c r="E42" s="45" t="s">
        <v>151</v>
      </c>
      <c r="F42" s="46" t="s">
        <v>152</v>
      </c>
      <c r="G42" s="36" t="s">
        <v>51</v>
      </c>
      <c r="H42" s="40"/>
      <c r="I42" s="8"/>
      <c r="J42" s="7"/>
    </row>
    <row r="43" spans="1:10" ht="51.75" x14ac:dyDescent="0.25">
      <c r="A43" s="35">
        <v>45423</v>
      </c>
      <c r="B43" s="36" t="s">
        <v>153</v>
      </c>
      <c r="C43" s="37">
        <v>9858826.9900000002</v>
      </c>
      <c r="D43" s="38" t="s">
        <v>106</v>
      </c>
      <c r="E43" s="45" t="s">
        <v>107</v>
      </c>
      <c r="F43" s="46" t="s">
        <v>108</v>
      </c>
      <c r="G43" s="36" t="s">
        <v>46</v>
      </c>
      <c r="H43" s="40"/>
      <c r="I43" s="8"/>
      <c r="J43" s="7"/>
    </row>
    <row r="44" spans="1:10" ht="51.75" x14ac:dyDescent="0.25">
      <c r="A44" s="35">
        <v>56623</v>
      </c>
      <c r="B44" s="36" t="s">
        <v>77</v>
      </c>
      <c r="C44" s="37">
        <v>11349450</v>
      </c>
      <c r="D44" s="38" t="s">
        <v>154</v>
      </c>
      <c r="E44" s="45" t="s">
        <v>155</v>
      </c>
      <c r="F44" s="46" t="s">
        <v>80</v>
      </c>
      <c r="G44" s="36" t="s">
        <v>51</v>
      </c>
      <c r="H44" s="40"/>
      <c r="I44" s="8"/>
      <c r="J44" s="7"/>
    </row>
    <row r="45" spans="1:10" ht="39" x14ac:dyDescent="0.25">
      <c r="A45" s="35">
        <v>22823</v>
      </c>
      <c r="B45" s="36" t="s">
        <v>67</v>
      </c>
      <c r="C45" s="37">
        <v>11400000</v>
      </c>
      <c r="D45" s="38" t="s">
        <v>156</v>
      </c>
      <c r="E45" s="45" t="s">
        <v>157</v>
      </c>
      <c r="F45" s="46" t="s">
        <v>158</v>
      </c>
      <c r="G45" s="36" t="s">
        <v>51</v>
      </c>
      <c r="H45" s="40"/>
      <c r="I45" s="8"/>
      <c r="J45" s="7"/>
    </row>
    <row r="46" spans="1:10" ht="39" x14ac:dyDescent="0.25">
      <c r="A46" s="35">
        <v>36823</v>
      </c>
      <c r="B46" s="36" t="s">
        <v>21</v>
      </c>
      <c r="C46" s="37">
        <v>12514500</v>
      </c>
      <c r="D46" s="38" t="s">
        <v>159</v>
      </c>
      <c r="E46" s="45" t="s">
        <v>160</v>
      </c>
      <c r="F46" s="46" t="s">
        <v>161</v>
      </c>
      <c r="G46" s="36" t="s">
        <v>46</v>
      </c>
      <c r="H46" s="40"/>
      <c r="I46" s="8"/>
      <c r="J46" s="7"/>
    </row>
    <row r="47" spans="1:10" ht="39" x14ac:dyDescent="0.25">
      <c r="A47" s="35">
        <v>61623</v>
      </c>
      <c r="B47" s="36" t="s">
        <v>11</v>
      </c>
      <c r="C47" s="37">
        <v>15000000</v>
      </c>
      <c r="D47" s="38" t="s">
        <v>8</v>
      </c>
      <c r="E47" s="45" t="s">
        <v>31</v>
      </c>
      <c r="F47" s="46" t="s">
        <v>162</v>
      </c>
      <c r="G47" s="36" t="s">
        <v>466</v>
      </c>
      <c r="H47" s="40">
        <v>15000000</v>
      </c>
      <c r="I47" s="8" t="s">
        <v>469</v>
      </c>
      <c r="J47" s="7"/>
    </row>
    <row r="48" spans="1:10" ht="51.75" x14ac:dyDescent="0.25">
      <c r="A48" s="35">
        <v>48823</v>
      </c>
      <c r="B48" s="36" t="s">
        <v>81</v>
      </c>
      <c r="C48" s="37">
        <v>16386300</v>
      </c>
      <c r="D48" s="38" t="s">
        <v>163</v>
      </c>
      <c r="E48" s="45" t="s">
        <v>164</v>
      </c>
      <c r="F48" s="46" t="s">
        <v>165</v>
      </c>
      <c r="G48" s="36" t="s">
        <v>51</v>
      </c>
      <c r="H48" s="40"/>
      <c r="I48" s="8"/>
      <c r="J48" s="7"/>
    </row>
    <row r="49" spans="1:10" ht="39" x14ac:dyDescent="0.25">
      <c r="A49" s="35">
        <v>20623</v>
      </c>
      <c r="B49" s="36" t="s">
        <v>21</v>
      </c>
      <c r="C49" s="37">
        <v>16480000</v>
      </c>
      <c r="D49" s="38" t="s">
        <v>166</v>
      </c>
      <c r="E49" s="45" t="s">
        <v>25</v>
      </c>
      <c r="F49" s="46" t="s">
        <v>167</v>
      </c>
      <c r="G49" s="36" t="s">
        <v>466</v>
      </c>
      <c r="H49" s="40">
        <v>16480000</v>
      </c>
      <c r="I49" s="8" t="s">
        <v>470</v>
      </c>
      <c r="J49" s="7"/>
    </row>
    <row r="50" spans="1:10" ht="51.75" x14ac:dyDescent="0.25">
      <c r="A50" s="35">
        <v>60123</v>
      </c>
      <c r="B50" s="36" t="s">
        <v>12</v>
      </c>
      <c r="C50" s="37">
        <v>18923462</v>
      </c>
      <c r="D50" s="38" t="s">
        <v>1</v>
      </c>
      <c r="E50" s="45" t="s">
        <v>30</v>
      </c>
      <c r="F50" s="46" t="s">
        <v>168</v>
      </c>
      <c r="G50" s="36" t="s">
        <v>466</v>
      </c>
      <c r="H50" s="40">
        <v>10574192</v>
      </c>
      <c r="I50" s="8" t="s">
        <v>469</v>
      </c>
      <c r="J50" s="7"/>
    </row>
    <row r="51" spans="1:10" ht="51.75" x14ac:dyDescent="0.25">
      <c r="A51" s="35">
        <v>42223</v>
      </c>
      <c r="B51" s="36" t="s">
        <v>14</v>
      </c>
      <c r="C51" s="37">
        <v>19833333.329999998</v>
      </c>
      <c r="D51" s="38" t="s">
        <v>169</v>
      </c>
      <c r="E51" s="45" t="s">
        <v>26</v>
      </c>
      <c r="F51" s="46" t="s">
        <v>172</v>
      </c>
      <c r="G51" s="36" t="s">
        <v>466</v>
      </c>
      <c r="H51" s="40">
        <v>9833333.3300000001</v>
      </c>
      <c r="I51" s="8" t="s">
        <v>675</v>
      </c>
      <c r="J51" s="7"/>
    </row>
    <row r="52" spans="1:10" ht="51.75" x14ac:dyDescent="0.25">
      <c r="A52" s="35">
        <v>6223</v>
      </c>
      <c r="B52" s="36" t="s">
        <v>12</v>
      </c>
      <c r="C52" s="37">
        <v>22131378.920000002</v>
      </c>
      <c r="D52" s="38" t="s">
        <v>1</v>
      </c>
      <c r="E52" s="45" t="s">
        <v>112</v>
      </c>
      <c r="F52" s="46" t="s">
        <v>113</v>
      </c>
      <c r="G52" s="36" t="s">
        <v>466</v>
      </c>
      <c r="H52" s="40">
        <v>4720786.92</v>
      </c>
      <c r="I52" s="8" t="s">
        <v>469</v>
      </c>
      <c r="J52" s="7"/>
    </row>
    <row r="53" spans="1:10" x14ac:dyDescent="0.25">
      <c r="A53" s="35">
        <v>62523</v>
      </c>
      <c r="B53" s="36" t="s">
        <v>62</v>
      </c>
      <c r="C53" s="37">
        <v>25000000</v>
      </c>
      <c r="D53" s="38" t="s">
        <v>173</v>
      </c>
      <c r="E53" s="45" t="s">
        <v>174</v>
      </c>
      <c r="F53" s="46" t="s">
        <v>175</v>
      </c>
      <c r="G53" s="36" t="s">
        <v>46</v>
      </c>
      <c r="H53" s="40"/>
      <c r="I53" s="8"/>
      <c r="J53" s="7"/>
    </row>
    <row r="54" spans="1:10" ht="39" x14ac:dyDescent="0.25">
      <c r="A54" s="35">
        <v>43323</v>
      </c>
      <c r="B54" s="36" t="s">
        <v>176</v>
      </c>
      <c r="C54" s="37">
        <v>27501824</v>
      </c>
      <c r="D54" s="38" t="s">
        <v>177</v>
      </c>
      <c r="E54" s="45" t="s">
        <v>178</v>
      </c>
      <c r="F54" s="46" t="s">
        <v>179</v>
      </c>
      <c r="G54" s="36" t="s">
        <v>51</v>
      </c>
      <c r="H54" s="40"/>
      <c r="I54" s="8"/>
      <c r="J54" s="7"/>
    </row>
    <row r="55" spans="1:10" ht="51.75" x14ac:dyDescent="0.25">
      <c r="A55" s="35">
        <v>60023</v>
      </c>
      <c r="B55" s="36" t="s">
        <v>22</v>
      </c>
      <c r="C55" s="37">
        <v>33418532</v>
      </c>
      <c r="D55" s="38" t="s">
        <v>6</v>
      </c>
      <c r="E55" s="45" t="s">
        <v>180</v>
      </c>
      <c r="F55" s="46" t="s">
        <v>181</v>
      </c>
      <c r="G55" s="36" t="s">
        <v>46</v>
      </c>
      <c r="H55" s="40"/>
      <c r="I55" s="8"/>
      <c r="J55" s="7"/>
    </row>
    <row r="56" spans="1:10" ht="51.75" x14ac:dyDescent="0.25">
      <c r="A56" s="35">
        <v>59223</v>
      </c>
      <c r="B56" s="36" t="s">
        <v>12</v>
      </c>
      <c r="C56" s="37">
        <v>43149476</v>
      </c>
      <c r="D56" s="38" t="s">
        <v>7</v>
      </c>
      <c r="E56" s="45" t="s">
        <v>29</v>
      </c>
      <c r="F56" s="46" t="s">
        <v>183</v>
      </c>
      <c r="G56" s="36" t="s">
        <v>466</v>
      </c>
      <c r="H56" s="40">
        <v>43149476</v>
      </c>
      <c r="I56" s="8" t="s">
        <v>469</v>
      </c>
      <c r="J56" s="7"/>
    </row>
    <row r="57" spans="1:10" ht="39" x14ac:dyDescent="0.25">
      <c r="A57" s="35">
        <v>6323</v>
      </c>
      <c r="B57" s="36" t="s">
        <v>12</v>
      </c>
      <c r="C57" s="37">
        <v>53957629</v>
      </c>
      <c r="D57" s="38" t="s">
        <v>1</v>
      </c>
      <c r="E57" s="45" t="s">
        <v>23</v>
      </c>
      <c r="F57" s="46" t="s">
        <v>184</v>
      </c>
      <c r="G57" s="36" t="s">
        <v>466</v>
      </c>
      <c r="H57" s="40">
        <v>12901239</v>
      </c>
      <c r="I57" s="8" t="s">
        <v>469</v>
      </c>
      <c r="J57" s="7"/>
    </row>
    <row r="58" spans="1:10" ht="39" x14ac:dyDescent="0.25">
      <c r="A58" s="35">
        <v>59023</v>
      </c>
      <c r="B58" s="36" t="s">
        <v>185</v>
      </c>
      <c r="C58" s="37">
        <v>62450000</v>
      </c>
      <c r="D58" s="38" t="s">
        <v>186</v>
      </c>
      <c r="E58" s="45" t="s">
        <v>187</v>
      </c>
      <c r="F58" s="46" t="s">
        <v>188</v>
      </c>
      <c r="G58" s="36" t="s">
        <v>51</v>
      </c>
      <c r="H58" s="40"/>
      <c r="I58" s="8"/>
      <c r="J58" s="7"/>
    </row>
    <row r="59" spans="1:10" ht="51.75" x14ac:dyDescent="0.25">
      <c r="A59" s="35">
        <v>6223</v>
      </c>
      <c r="B59" s="36" t="s">
        <v>13</v>
      </c>
      <c r="C59" s="37">
        <v>63633148</v>
      </c>
      <c r="D59" s="38" t="s">
        <v>1</v>
      </c>
      <c r="E59" s="45" t="s">
        <v>112</v>
      </c>
      <c r="F59" s="46" t="s">
        <v>113</v>
      </c>
      <c r="G59" s="36" t="s">
        <v>466</v>
      </c>
      <c r="H59" s="40">
        <v>9712197</v>
      </c>
      <c r="I59" s="8" t="s">
        <v>469</v>
      </c>
      <c r="J59" s="7"/>
    </row>
    <row r="60" spans="1:10" ht="51.75" x14ac:dyDescent="0.25">
      <c r="A60" s="35">
        <v>57923</v>
      </c>
      <c r="B60" s="36" t="s">
        <v>16</v>
      </c>
      <c r="C60" s="37">
        <v>100000000</v>
      </c>
      <c r="D60" s="38" t="s">
        <v>114</v>
      </c>
      <c r="E60" s="45" t="s">
        <v>117</v>
      </c>
      <c r="F60" s="46" t="s">
        <v>118</v>
      </c>
      <c r="G60" s="36" t="s">
        <v>51</v>
      </c>
      <c r="H60" s="40"/>
      <c r="I60" s="8"/>
      <c r="J60" s="7"/>
    </row>
    <row r="61" spans="1:10" ht="51.75" x14ac:dyDescent="0.25">
      <c r="A61" s="35">
        <v>52823</v>
      </c>
      <c r="B61" s="36" t="s">
        <v>62</v>
      </c>
      <c r="C61" s="37">
        <v>121533803</v>
      </c>
      <c r="D61" s="38" t="s">
        <v>189</v>
      </c>
      <c r="E61" s="45" t="s">
        <v>190</v>
      </c>
      <c r="F61" s="46" t="s">
        <v>191</v>
      </c>
      <c r="G61" s="36" t="s">
        <v>46</v>
      </c>
      <c r="H61" s="40"/>
      <c r="I61" s="8"/>
      <c r="J61" s="7"/>
    </row>
    <row r="62" spans="1:10" ht="51.75" x14ac:dyDescent="0.25">
      <c r="A62" s="35">
        <v>43423</v>
      </c>
      <c r="B62" s="36" t="s">
        <v>22</v>
      </c>
      <c r="C62" s="37">
        <v>264180000</v>
      </c>
      <c r="D62" s="38" t="s">
        <v>192</v>
      </c>
      <c r="E62" s="45" t="s">
        <v>193</v>
      </c>
      <c r="F62" s="46" t="s">
        <v>194</v>
      </c>
      <c r="G62" s="36" t="s">
        <v>51</v>
      </c>
      <c r="H62" s="40"/>
      <c r="I62" s="8"/>
      <c r="J62" s="7"/>
    </row>
    <row r="63" spans="1:10" ht="51.75" x14ac:dyDescent="0.25">
      <c r="A63" s="35">
        <v>57923</v>
      </c>
      <c r="B63" s="36" t="s">
        <v>185</v>
      </c>
      <c r="C63" s="37">
        <v>321827280</v>
      </c>
      <c r="D63" s="38" t="s">
        <v>114</v>
      </c>
      <c r="E63" s="45" t="s">
        <v>117</v>
      </c>
      <c r="F63" s="46" t="s">
        <v>118</v>
      </c>
      <c r="G63" s="36" t="s">
        <v>51</v>
      </c>
      <c r="H63" s="40"/>
      <c r="I63" s="8"/>
      <c r="J63" s="7"/>
    </row>
    <row r="64" spans="1:10" ht="51.75" x14ac:dyDescent="0.25">
      <c r="A64" s="35">
        <v>57923</v>
      </c>
      <c r="B64" s="36" t="s">
        <v>22</v>
      </c>
      <c r="C64" s="37">
        <v>694960000</v>
      </c>
      <c r="D64" s="38" t="s">
        <v>114</v>
      </c>
      <c r="E64" s="45" t="s">
        <v>117</v>
      </c>
      <c r="F64" s="46" t="s">
        <v>118</v>
      </c>
      <c r="G64" s="36" t="s">
        <v>51</v>
      </c>
      <c r="H64" s="40"/>
      <c r="I64" s="8"/>
      <c r="J64" s="7"/>
    </row>
    <row r="65" spans="1:3" x14ac:dyDescent="0.25">
      <c r="A65" s="65" t="s">
        <v>667</v>
      </c>
      <c r="B65" s="65"/>
      <c r="C65" s="53">
        <f>SUM(C2:C64)</f>
        <v>2049806508.47</v>
      </c>
    </row>
  </sheetData>
  <mergeCells count="1">
    <mergeCell ref="A65:B6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workbookViewId="0">
      <selection activeCell="C7" sqref="C7"/>
    </sheetView>
  </sheetViews>
  <sheetFormatPr baseColWidth="10" defaultRowHeight="15" x14ac:dyDescent="0.25"/>
  <cols>
    <col min="2" max="2" width="26.42578125" bestFit="1" customWidth="1"/>
    <col min="3" max="3" width="18.28515625" bestFit="1" customWidth="1"/>
  </cols>
  <sheetData>
    <row r="2" spans="2:4" x14ac:dyDescent="0.25">
      <c r="B2" s="1" t="s">
        <v>32</v>
      </c>
      <c r="C2" s="1" t="s">
        <v>33</v>
      </c>
      <c r="D2" s="1" t="s">
        <v>34</v>
      </c>
    </row>
    <row r="3" spans="2:4" ht="30" x14ac:dyDescent="0.25">
      <c r="B3" s="2" t="s">
        <v>35</v>
      </c>
      <c r="C3" s="3">
        <v>2049806508.47</v>
      </c>
      <c r="D3" s="4">
        <v>0.99999999999999989</v>
      </c>
    </row>
    <row r="4" spans="2:4" ht="30" x14ac:dyDescent="0.25">
      <c r="B4" s="2" t="s">
        <v>476</v>
      </c>
      <c r="C4" s="3">
        <v>1975617094.1800001</v>
      </c>
      <c r="D4" s="4"/>
    </row>
    <row r="5" spans="2:4" ht="30" x14ac:dyDescent="0.25">
      <c r="B5" s="2" t="s">
        <v>477</v>
      </c>
      <c r="C5" s="3">
        <v>74189414.289999962</v>
      </c>
      <c r="D5" s="4">
        <f>C5/C3</f>
        <v>3.6193374342135258E-2</v>
      </c>
    </row>
    <row r="6" spans="2:4" ht="30" x14ac:dyDescent="0.25">
      <c r="B6" s="29" t="s">
        <v>478</v>
      </c>
      <c r="C6" s="3">
        <v>1840756480.96</v>
      </c>
      <c r="D6" s="4">
        <f>C6/C3</f>
        <v>0.89801475083322013</v>
      </c>
    </row>
    <row r="7" spans="2:4" ht="30" x14ac:dyDescent="0.25">
      <c r="B7" s="2" t="s">
        <v>479</v>
      </c>
      <c r="C7" s="5">
        <v>134860613.22</v>
      </c>
      <c r="D7" s="4">
        <f>C7/C3</f>
        <v>6.5791874824644575E-2</v>
      </c>
    </row>
    <row r="8" spans="2:4" x14ac:dyDescent="0.25">
      <c r="C8" s="6"/>
    </row>
    <row r="9" spans="2:4" x14ac:dyDescent="0.25">
      <c r="C9" s="6"/>
    </row>
    <row r="10" spans="2:4" x14ac:dyDescent="0.25">
      <c r="C10" s="6"/>
    </row>
    <row r="11" spans="2:4" x14ac:dyDescent="0.25">
      <c r="C11" s="6">
        <f>+C3-C5-C6-C7</f>
        <v>0</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workbookViewId="0">
      <selection activeCell="A40" sqref="A40"/>
    </sheetView>
  </sheetViews>
  <sheetFormatPr baseColWidth="10" defaultRowHeight="15" x14ac:dyDescent="0.25"/>
  <cols>
    <col min="1" max="3" width="17.140625" style="17" customWidth="1"/>
    <col min="4" max="4" width="17.140625" style="22" customWidth="1"/>
    <col min="5" max="5" width="50.42578125" style="17" customWidth="1"/>
    <col min="6" max="6" width="17.140625" style="17" customWidth="1"/>
    <col min="7" max="7" width="14.28515625" style="17" customWidth="1"/>
    <col min="8" max="11" width="17.140625" style="17" customWidth="1"/>
    <col min="12" max="12" width="19.7109375" style="17" bestFit="1" customWidth="1"/>
    <col min="13" max="17" width="42.85546875" style="17" customWidth="1"/>
    <col min="18" max="18" width="35.7109375" style="17" customWidth="1"/>
    <col min="19" max="19" width="50" style="17" customWidth="1"/>
    <col min="20" max="16384" width="11.42578125" style="17"/>
  </cols>
  <sheetData>
    <row r="1" spans="1:19" ht="26.25" x14ac:dyDescent="0.25">
      <c r="A1" s="15" t="s">
        <v>36</v>
      </c>
      <c r="B1" s="15" t="s">
        <v>40</v>
      </c>
      <c r="C1" s="15" t="s">
        <v>195</v>
      </c>
      <c r="D1" s="16" t="s">
        <v>196</v>
      </c>
      <c r="E1" s="15" t="s">
        <v>42</v>
      </c>
      <c r="F1" s="15" t="s">
        <v>197</v>
      </c>
      <c r="G1" s="15" t="s">
        <v>37</v>
      </c>
      <c r="H1" s="15" t="s">
        <v>38</v>
      </c>
      <c r="I1" s="15" t="s">
        <v>39</v>
      </c>
      <c r="J1" s="15" t="s">
        <v>40</v>
      </c>
      <c r="K1" s="15" t="s">
        <v>41</v>
      </c>
      <c r="L1" s="15" t="s">
        <v>198</v>
      </c>
      <c r="M1" s="15" t="s">
        <v>199</v>
      </c>
      <c r="N1" s="15" t="s">
        <v>43</v>
      </c>
      <c r="O1" s="15" t="s">
        <v>44</v>
      </c>
      <c r="P1" s="15" t="s">
        <v>200</v>
      </c>
      <c r="Q1" s="15" t="s">
        <v>201</v>
      </c>
      <c r="R1" s="15" t="s">
        <v>202</v>
      </c>
      <c r="S1" s="15" t="s">
        <v>203</v>
      </c>
    </row>
    <row r="2" spans="1:19" ht="64.5" x14ac:dyDescent="0.25">
      <c r="A2" s="18">
        <v>269723</v>
      </c>
      <c r="B2" s="19" t="s">
        <v>204</v>
      </c>
      <c r="C2" s="19" t="s">
        <v>205</v>
      </c>
      <c r="D2" s="20">
        <v>1600000.5</v>
      </c>
      <c r="E2" s="21" t="s">
        <v>206</v>
      </c>
      <c r="F2" s="21" t="s">
        <v>207</v>
      </c>
      <c r="G2" s="21" t="s">
        <v>105</v>
      </c>
      <c r="H2" s="19" t="s">
        <v>204</v>
      </c>
      <c r="I2" s="19" t="s">
        <v>208</v>
      </c>
      <c r="J2" s="19" t="s">
        <v>204</v>
      </c>
      <c r="K2" s="19" t="s">
        <v>204</v>
      </c>
      <c r="L2" s="21" t="s">
        <v>209</v>
      </c>
      <c r="M2" s="21" t="s">
        <v>210</v>
      </c>
      <c r="N2" s="21" t="s">
        <v>211</v>
      </c>
      <c r="O2" s="21" t="s">
        <v>211</v>
      </c>
      <c r="P2" s="21" t="s">
        <v>212</v>
      </c>
      <c r="Q2" s="21" t="s">
        <v>213</v>
      </c>
      <c r="R2" s="21" t="s">
        <v>214</v>
      </c>
      <c r="S2" s="21" t="s">
        <v>215</v>
      </c>
    </row>
    <row r="3" spans="1:19" ht="64.5" x14ac:dyDescent="0.25">
      <c r="A3" s="18">
        <v>274123</v>
      </c>
      <c r="B3" s="19" t="s">
        <v>216</v>
      </c>
      <c r="C3" s="19" t="s">
        <v>217</v>
      </c>
      <c r="D3" s="20">
        <v>6573333.3399999999</v>
      </c>
      <c r="E3" s="21" t="s">
        <v>218</v>
      </c>
      <c r="F3" s="21" t="s">
        <v>207</v>
      </c>
      <c r="G3" s="21" t="s">
        <v>14</v>
      </c>
      <c r="H3" s="19" t="s">
        <v>216</v>
      </c>
      <c r="I3" s="19" t="s">
        <v>208</v>
      </c>
      <c r="J3" s="19" t="s">
        <v>216</v>
      </c>
      <c r="K3" s="19" t="s">
        <v>216</v>
      </c>
      <c r="L3" s="21" t="s">
        <v>209</v>
      </c>
      <c r="M3" s="21" t="s">
        <v>95</v>
      </c>
      <c r="N3" s="21" t="s">
        <v>95</v>
      </c>
      <c r="O3" s="21" t="s">
        <v>219</v>
      </c>
      <c r="P3" s="21" t="s">
        <v>220</v>
      </c>
      <c r="Q3" s="21" t="s">
        <v>221</v>
      </c>
      <c r="R3" s="21" t="s">
        <v>222</v>
      </c>
      <c r="S3" s="21" t="s">
        <v>223</v>
      </c>
    </row>
    <row r="4" spans="1:19" ht="39" x14ac:dyDescent="0.25">
      <c r="A4" s="18">
        <v>274923</v>
      </c>
      <c r="B4" s="19" t="s">
        <v>224</v>
      </c>
      <c r="C4" s="19" t="s">
        <v>225</v>
      </c>
      <c r="D4" s="20">
        <v>1306666.67</v>
      </c>
      <c r="E4" s="21" t="s">
        <v>226</v>
      </c>
      <c r="F4" s="21" t="s">
        <v>207</v>
      </c>
      <c r="G4" s="21" t="s">
        <v>14</v>
      </c>
      <c r="H4" s="19" t="s">
        <v>224</v>
      </c>
      <c r="I4" s="19" t="s">
        <v>208</v>
      </c>
      <c r="J4" s="19" t="s">
        <v>224</v>
      </c>
      <c r="K4" s="19" t="s">
        <v>224</v>
      </c>
      <c r="L4" s="21" t="s">
        <v>209</v>
      </c>
      <c r="M4" s="21" t="s">
        <v>227</v>
      </c>
      <c r="N4" s="21" t="s">
        <v>228</v>
      </c>
      <c r="O4" s="21" t="s">
        <v>229</v>
      </c>
      <c r="P4" s="21" t="s">
        <v>230</v>
      </c>
      <c r="Q4" s="21" t="s">
        <v>231</v>
      </c>
      <c r="R4" s="21" t="s">
        <v>232</v>
      </c>
      <c r="S4" s="21" t="s">
        <v>233</v>
      </c>
    </row>
    <row r="5" spans="1:19" ht="64.5" x14ac:dyDescent="0.25">
      <c r="A5" s="18">
        <v>280023</v>
      </c>
      <c r="B5" s="19" t="s">
        <v>234</v>
      </c>
      <c r="C5" s="19" t="s">
        <v>205</v>
      </c>
      <c r="D5" s="20">
        <v>1600001.5</v>
      </c>
      <c r="E5" s="21" t="s">
        <v>235</v>
      </c>
      <c r="F5" s="21" t="s">
        <v>207</v>
      </c>
      <c r="G5" s="21" t="s">
        <v>105</v>
      </c>
      <c r="H5" s="19" t="s">
        <v>234</v>
      </c>
      <c r="I5" s="19" t="s">
        <v>208</v>
      </c>
      <c r="J5" s="19" t="s">
        <v>234</v>
      </c>
      <c r="K5" s="19" t="s">
        <v>234</v>
      </c>
      <c r="L5" s="21" t="s">
        <v>236</v>
      </c>
      <c r="M5" s="21" t="s">
        <v>237</v>
      </c>
      <c r="N5" s="21" t="s">
        <v>238</v>
      </c>
      <c r="O5" s="21" t="s">
        <v>237</v>
      </c>
      <c r="P5" s="21" t="s">
        <v>239</v>
      </c>
      <c r="Q5" s="21" t="s">
        <v>240</v>
      </c>
      <c r="R5" s="21" t="s">
        <v>241</v>
      </c>
      <c r="S5" s="21" t="s">
        <v>215</v>
      </c>
    </row>
    <row r="6" spans="1:19" ht="64.5" x14ac:dyDescent="0.25">
      <c r="A6" s="18">
        <v>281123</v>
      </c>
      <c r="B6" s="19" t="s">
        <v>242</v>
      </c>
      <c r="C6" s="19" t="s">
        <v>243</v>
      </c>
      <c r="D6" s="20">
        <v>4000000</v>
      </c>
      <c r="E6" s="21" t="s">
        <v>244</v>
      </c>
      <c r="F6" s="21" t="s">
        <v>207</v>
      </c>
      <c r="G6" s="21" t="s">
        <v>67</v>
      </c>
      <c r="H6" s="19" t="s">
        <v>242</v>
      </c>
      <c r="I6" s="19" t="s">
        <v>208</v>
      </c>
      <c r="J6" s="19" t="s">
        <v>242</v>
      </c>
      <c r="K6" s="19" t="s">
        <v>242</v>
      </c>
      <c r="L6" s="21" t="s">
        <v>245</v>
      </c>
      <c r="M6" s="21" t="s">
        <v>246</v>
      </c>
      <c r="N6" s="21" t="s">
        <v>247</v>
      </c>
      <c r="O6" s="21" t="s">
        <v>248</v>
      </c>
      <c r="P6" s="21" t="s">
        <v>249</v>
      </c>
      <c r="Q6" s="21" t="s">
        <v>250</v>
      </c>
      <c r="R6" s="21" t="s">
        <v>251</v>
      </c>
      <c r="S6" s="21" t="s">
        <v>252</v>
      </c>
    </row>
    <row r="7" spans="1:19" ht="64.5" x14ac:dyDescent="0.25">
      <c r="A7" s="18">
        <v>281823</v>
      </c>
      <c r="B7" s="19" t="s">
        <v>253</v>
      </c>
      <c r="C7" s="19" t="s">
        <v>254</v>
      </c>
      <c r="D7" s="20">
        <v>1866666.67</v>
      </c>
      <c r="E7" s="21" t="s">
        <v>255</v>
      </c>
      <c r="F7" s="21" t="s">
        <v>207</v>
      </c>
      <c r="G7" s="21" t="s">
        <v>21</v>
      </c>
      <c r="H7" s="19" t="s">
        <v>253</v>
      </c>
      <c r="I7" s="19" t="s">
        <v>208</v>
      </c>
      <c r="J7" s="19" t="s">
        <v>253</v>
      </c>
      <c r="K7" s="19" t="s">
        <v>253</v>
      </c>
      <c r="L7" s="21" t="s">
        <v>245</v>
      </c>
      <c r="M7" s="21" t="s">
        <v>256</v>
      </c>
      <c r="N7" s="21" t="s">
        <v>257</v>
      </c>
      <c r="O7" s="21" t="s">
        <v>78</v>
      </c>
      <c r="P7" s="21" t="s">
        <v>258</v>
      </c>
      <c r="Q7" s="21" t="s">
        <v>259</v>
      </c>
      <c r="R7" s="21" t="s">
        <v>260</v>
      </c>
      <c r="S7" s="21" t="s">
        <v>261</v>
      </c>
    </row>
    <row r="8" spans="1:19" ht="64.5" x14ac:dyDescent="0.25">
      <c r="A8" s="18">
        <v>282523</v>
      </c>
      <c r="B8" s="19" t="s">
        <v>262</v>
      </c>
      <c r="C8" s="19" t="s">
        <v>263</v>
      </c>
      <c r="D8" s="20">
        <v>4120000</v>
      </c>
      <c r="E8" s="21" t="s">
        <v>129</v>
      </c>
      <c r="F8" s="21" t="s">
        <v>207</v>
      </c>
      <c r="G8" s="21" t="s">
        <v>21</v>
      </c>
      <c r="H8" s="19" t="s">
        <v>262</v>
      </c>
      <c r="I8" s="19" t="s">
        <v>208</v>
      </c>
      <c r="J8" s="19" t="s">
        <v>262</v>
      </c>
      <c r="K8" s="19" t="s">
        <v>262</v>
      </c>
      <c r="L8" s="21" t="s">
        <v>264</v>
      </c>
      <c r="M8" s="21" t="s">
        <v>265</v>
      </c>
      <c r="N8" s="21" t="s">
        <v>130</v>
      </c>
      <c r="O8" s="21" t="s">
        <v>131</v>
      </c>
      <c r="P8" s="21" t="s">
        <v>266</v>
      </c>
      <c r="Q8" s="21" t="s">
        <v>267</v>
      </c>
      <c r="R8" s="21" t="s">
        <v>132</v>
      </c>
      <c r="S8" s="21" t="s">
        <v>133</v>
      </c>
    </row>
    <row r="9" spans="1:19" ht="64.5" x14ac:dyDescent="0.25">
      <c r="A9" s="18">
        <v>282623</v>
      </c>
      <c r="B9" s="19" t="s">
        <v>268</v>
      </c>
      <c r="C9" s="19" t="s">
        <v>269</v>
      </c>
      <c r="D9" s="20">
        <v>3238333.33</v>
      </c>
      <c r="E9" s="21" t="s">
        <v>270</v>
      </c>
      <c r="F9" s="21" t="s">
        <v>207</v>
      </c>
      <c r="G9" s="21" t="s">
        <v>105</v>
      </c>
      <c r="H9" s="19" t="s">
        <v>268</v>
      </c>
      <c r="I9" s="19" t="s">
        <v>208</v>
      </c>
      <c r="J9" s="19" t="s">
        <v>268</v>
      </c>
      <c r="K9" s="19" t="s">
        <v>268</v>
      </c>
      <c r="L9" s="21" t="s">
        <v>209</v>
      </c>
      <c r="M9" s="21" t="s">
        <v>271</v>
      </c>
      <c r="N9" s="21" t="s">
        <v>272</v>
      </c>
      <c r="O9" s="21" t="s">
        <v>273</v>
      </c>
      <c r="P9" s="21" t="s">
        <v>274</v>
      </c>
      <c r="Q9" s="21" t="s">
        <v>275</v>
      </c>
      <c r="R9" s="21" t="s">
        <v>276</v>
      </c>
      <c r="S9" s="21" t="s">
        <v>277</v>
      </c>
    </row>
    <row r="10" spans="1:19" ht="64.5" x14ac:dyDescent="0.25">
      <c r="A10" s="18">
        <v>282723</v>
      </c>
      <c r="B10" s="19" t="s">
        <v>268</v>
      </c>
      <c r="C10" s="19" t="s">
        <v>269</v>
      </c>
      <c r="D10" s="20">
        <v>3238333.33</v>
      </c>
      <c r="E10" s="21" t="s">
        <v>278</v>
      </c>
      <c r="F10" s="21" t="s">
        <v>207</v>
      </c>
      <c r="G10" s="21" t="s">
        <v>105</v>
      </c>
      <c r="H10" s="19" t="s">
        <v>268</v>
      </c>
      <c r="I10" s="19" t="s">
        <v>208</v>
      </c>
      <c r="J10" s="19" t="s">
        <v>268</v>
      </c>
      <c r="K10" s="19" t="s">
        <v>268</v>
      </c>
      <c r="L10" s="21" t="s">
        <v>209</v>
      </c>
      <c r="M10" s="21" t="s">
        <v>273</v>
      </c>
      <c r="N10" s="21" t="s">
        <v>279</v>
      </c>
      <c r="O10" s="21" t="s">
        <v>115</v>
      </c>
      <c r="P10" s="21" t="s">
        <v>280</v>
      </c>
      <c r="Q10" s="21" t="s">
        <v>281</v>
      </c>
      <c r="R10" s="21" t="s">
        <v>282</v>
      </c>
      <c r="S10" s="21" t="s">
        <v>277</v>
      </c>
    </row>
    <row r="11" spans="1:19" ht="64.5" x14ac:dyDescent="0.25">
      <c r="A11" s="18">
        <v>282923</v>
      </c>
      <c r="B11" s="19" t="s">
        <v>283</v>
      </c>
      <c r="C11" s="19" t="s">
        <v>284</v>
      </c>
      <c r="D11" s="20">
        <v>2680000</v>
      </c>
      <c r="E11" s="21" t="s">
        <v>285</v>
      </c>
      <c r="F11" s="21" t="s">
        <v>207</v>
      </c>
      <c r="G11" s="21" t="s">
        <v>105</v>
      </c>
      <c r="H11" s="19" t="s">
        <v>283</v>
      </c>
      <c r="I11" s="19" t="s">
        <v>208</v>
      </c>
      <c r="J11" s="19" t="s">
        <v>283</v>
      </c>
      <c r="K11" s="19" t="s">
        <v>283</v>
      </c>
      <c r="L11" s="21" t="s">
        <v>209</v>
      </c>
      <c r="M11" s="21" t="s">
        <v>286</v>
      </c>
      <c r="N11" s="21" t="s">
        <v>287</v>
      </c>
      <c r="O11" s="21" t="s">
        <v>288</v>
      </c>
      <c r="P11" s="21" t="s">
        <v>289</v>
      </c>
      <c r="Q11" s="21" t="s">
        <v>290</v>
      </c>
      <c r="R11" s="21" t="s">
        <v>291</v>
      </c>
      <c r="S11" s="21" t="s">
        <v>292</v>
      </c>
    </row>
    <row r="12" spans="1:19" ht="39" x14ac:dyDescent="0.25">
      <c r="A12" s="18">
        <v>283023</v>
      </c>
      <c r="B12" s="19" t="s">
        <v>293</v>
      </c>
      <c r="C12" s="19" t="s">
        <v>294</v>
      </c>
      <c r="D12" s="20">
        <v>2596666.66</v>
      </c>
      <c r="E12" s="21" t="s">
        <v>295</v>
      </c>
      <c r="F12" s="21" t="s">
        <v>207</v>
      </c>
      <c r="G12" s="21" t="s">
        <v>105</v>
      </c>
      <c r="H12" s="19" t="s">
        <v>293</v>
      </c>
      <c r="I12" s="19" t="s">
        <v>208</v>
      </c>
      <c r="J12" s="19" t="s">
        <v>293</v>
      </c>
      <c r="K12" s="19" t="s">
        <v>293</v>
      </c>
      <c r="L12" s="21" t="s">
        <v>209</v>
      </c>
      <c r="M12" s="21" t="s">
        <v>296</v>
      </c>
      <c r="N12" s="21" t="s">
        <v>297</v>
      </c>
      <c r="O12" s="21" t="s">
        <v>298</v>
      </c>
      <c r="P12" s="21" t="s">
        <v>299</v>
      </c>
      <c r="Q12" s="21" t="s">
        <v>300</v>
      </c>
      <c r="R12" s="21" t="s">
        <v>301</v>
      </c>
      <c r="S12" s="21" t="s">
        <v>302</v>
      </c>
    </row>
    <row r="13" spans="1:19" ht="64.5" x14ac:dyDescent="0.25">
      <c r="A13" s="18">
        <v>283123</v>
      </c>
      <c r="B13" s="19" t="s">
        <v>268</v>
      </c>
      <c r="C13" s="19" t="s">
        <v>269</v>
      </c>
      <c r="D13" s="20">
        <v>3238333.33</v>
      </c>
      <c r="E13" s="21" t="s">
        <v>303</v>
      </c>
      <c r="F13" s="21" t="s">
        <v>207</v>
      </c>
      <c r="G13" s="21" t="s">
        <v>105</v>
      </c>
      <c r="H13" s="19" t="s">
        <v>268</v>
      </c>
      <c r="I13" s="19" t="s">
        <v>208</v>
      </c>
      <c r="J13" s="19" t="s">
        <v>268</v>
      </c>
      <c r="K13" s="19" t="s">
        <v>268</v>
      </c>
      <c r="L13" s="21" t="s">
        <v>245</v>
      </c>
      <c r="M13" s="21" t="s">
        <v>304</v>
      </c>
      <c r="N13" s="21" t="s">
        <v>305</v>
      </c>
      <c r="O13" s="21" t="s">
        <v>306</v>
      </c>
      <c r="P13" s="21" t="s">
        <v>307</v>
      </c>
      <c r="Q13" s="21" t="s">
        <v>308</v>
      </c>
      <c r="R13" s="21" t="s">
        <v>309</v>
      </c>
      <c r="S13" s="21" t="s">
        <v>277</v>
      </c>
    </row>
    <row r="14" spans="1:19" ht="64.5" x14ac:dyDescent="0.25">
      <c r="A14" s="18">
        <v>283223</v>
      </c>
      <c r="B14" s="19" t="s">
        <v>268</v>
      </c>
      <c r="C14" s="19" t="s">
        <v>269</v>
      </c>
      <c r="D14" s="20">
        <v>3238333.33</v>
      </c>
      <c r="E14" s="21" t="s">
        <v>310</v>
      </c>
      <c r="F14" s="21" t="s">
        <v>207</v>
      </c>
      <c r="G14" s="21" t="s">
        <v>105</v>
      </c>
      <c r="H14" s="19" t="s">
        <v>268</v>
      </c>
      <c r="I14" s="19" t="s">
        <v>208</v>
      </c>
      <c r="J14" s="19" t="s">
        <v>268</v>
      </c>
      <c r="K14" s="19" t="s">
        <v>268</v>
      </c>
      <c r="L14" s="21" t="s">
        <v>311</v>
      </c>
      <c r="M14" s="21" t="s">
        <v>306</v>
      </c>
      <c r="N14" s="21" t="s">
        <v>312</v>
      </c>
      <c r="O14" s="21" t="s">
        <v>304</v>
      </c>
      <c r="P14" s="21" t="s">
        <v>313</v>
      </c>
      <c r="Q14" s="21" t="s">
        <v>314</v>
      </c>
      <c r="R14" s="21" t="s">
        <v>315</v>
      </c>
      <c r="S14" s="21" t="s">
        <v>277</v>
      </c>
    </row>
    <row r="15" spans="1:19" ht="39" x14ac:dyDescent="0.25">
      <c r="A15" s="18">
        <v>283423</v>
      </c>
      <c r="B15" s="19" t="s">
        <v>316</v>
      </c>
      <c r="C15" s="19" t="s">
        <v>317</v>
      </c>
      <c r="D15" s="20">
        <v>2681700</v>
      </c>
      <c r="E15" s="21" t="s">
        <v>318</v>
      </c>
      <c r="F15" s="21" t="s">
        <v>207</v>
      </c>
      <c r="G15" s="21" t="s">
        <v>105</v>
      </c>
      <c r="H15" s="19" t="s">
        <v>316</v>
      </c>
      <c r="I15" s="19" t="s">
        <v>208</v>
      </c>
      <c r="J15" s="19" t="s">
        <v>316</v>
      </c>
      <c r="K15" s="19" t="s">
        <v>316</v>
      </c>
      <c r="L15" s="21" t="s">
        <v>209</v>
      </c>
      <c r="M15" s="21" t="s">
        <v>319</v>
      </c>
      <c r="N15" s="21" t="s">
        <v>320</v>
      </c>
      <c r="O15" s="21" t="s">
        <v>320</v>
      </c>
      <c r="P15" s="21" t="s">
        <v>321</v>
      </c>
      <c r="Q15" s="21" t="s">
        <v>322</v>
      </c>
      <c r="R15" s="21" t="s">
        <v>323</v>
      </c>
      <c r="S15" s="21" t="s">
        <v>324</v>
      </c>
    </row>
    <row r="16" spans="1:19" ht="39" x14ac:dyDescent="0.25">
      <c r="A16" s="18">
        <v>283523</v>
      </c>
      <c r="B16" s="19" t="s">
        <v>325</v>
      </c>
      <c r="C16" s="19" t="s">
        <v>294</v>
      </c>
      <c r="D16" s="20">
        <v>2596666.67</v>
      </c>
      <c r="E16" s="21" t="s">
        <v>326</v>
      </c>
      <c r="F16" s="21" t="s">
        <v>207</v>
      </c>
      <c r="G16" s="21" t="s">
        <v>105</v>
      </c>
      <c r="H16" s="19" t="s">
        <v>325</v>
      </c>
      <c r="I16" s="19" t="s">
        <v>208</v>
      </c>
      <c r="J16" s="19" t="s">
        <v>325</v>
      </c>
      <c r="K16" s="19" t="s">
        <v>325</v>
      </c>
      <c r="L16" s="21" t="s">
        <v>245</v>
      </c>
      <c r="M16" s="21" t="s">
        <v>327</v>
      </c>
      <c r="N16" s="21" t="s">
        <v>328</v>
      </c>
      <c r="O16" s="21" t="s">
        <v>329</v>
      </c>
      <c r="P16" s="21" t="s">
        <v>330</v>
      </c>
      <c r="Q16" s="21" t="s">
        <v>331</v>
      </c>
      <c r="R16" s="21" t="s">
        <v>332</v>
      </c>
      <c r="S16" s="21" t="s">
        <v>302</v>
      </c>
    </row>
    <row r="17" spans="1:19" ht="26.25" x14ac:dyDescent="0.25">
      <c r="A17" s="18">
        <v>284023</v>
      </c>
      <c r="B17" s="19" t="s">
        <v>333</v>
      </c>
      <c r="C17" s="19" t="s">
        <v>334</v>
      </c>
      <c r="D17" s="20">
        <v>2281333.33</v>
      </c>
      <c r="E17" s="21" t="s">
        <v>335</v>
      </c>
      <c r="F17" s="21" t="s">
        <v>207</v>
      </c>
      <c r="G17" s="21" t="s">
        <v>14</v>
      </c>
      <c r="H17" s="19" t="s">
        <v>333</v>
      </c>
      <c r="I17" s="19" t="s">
        <v>208</v>
      </c>
      <c r="J17" s="19" t="s">
        <v>333</v>
      </c>
      <c r="K17" s="19" t="s">
        <v>333</v>
      </c>
      <c r="L17" s="21" t="s">
        <v>209</v>
      </c>
      <c r="M17" s="21" t="s">
        <v>336</v>
      </c>
      <c r="N17" s="21" t="s">
        <v>337</v>
      </c>
      <c r="O17" s="21" t="s">
        <v>338</v>
      </c>
      <c r="P17" s="21" t="s">
        <v>339</v>
      </c>
      <c r="Q17" s="21" t="s">
        <v>340</v>
      </c>
      <c r="R17" s="21" t="s">
        <v>341</v>
      </c>
      <c r="S17" s="21" t="s">
        <v>342</v>
      </c>
    </row>
    <row r="18" spans="1:19" ht="64.5" x14ac:dyDescent="0.25">
      <c r="A18" s="18">
        <v>284123</v>
      </c>
      <c r="B18" s="19" t="s">
        <v>343</v>
      </c>
      <c r="C18" s="19" t="s">
        <v>344</v>
      </c>
      <c r="D18" s="20">
        <v>5000000</v>
      </c>
      <c r="E18" s="21" t="s">
        <v>169</v>
      </c>
      <c r="F18" s="21" t="s">
        <v>207</v>
      </c>
      <c r="G18" s="21" t="s">
        <v>14</v>
      </c>
      <c r="H18" s="19" t="s">
        <v>343</v>
      </c>
      <c r="I18" s="19" t="s">
        <v>208</v>
      </c>
      <c r="J18" s="19" t="s">
        <v>343</v>
      </c>
      <c r="K18" s="19" t="s">
        <v>343</v>
      </c>
      <c r="L18" s="21" t="s">
        <v>345</v>
      </c>
      <c r="M18" s="21" t="s">
        <v>346</v>
      </c>
      <c r="N18" s="21" t="s">
        <v>170</v>
      </c>
      <c r="O18" s="21" t="s">
        <v>171</v>
      </c>
      <c r="P18" s="21" t="s">
        <v>347</v>
      </c>
      <c r="Q18" s="21" t="s">
        <v>348</v>
      </c>
      <c r="R18" s="21" t="s">
        <v>26</v>
      </c>
      <c r="S18" s="21" t="s">
        <v>172</v>
      </c>
    </row>
    <row r="19" spans="1:19" ht="51.75" x14ac:dyDescent="0.25">
      <c r="A19" s="18">
        <v>284323</v>
      </c>
      <c r="B19" s="19" t="s">
        <v>349</v>
      </c>
      <c r="C19" s="19" t="s">
        <v>350</v>
      </c>
      <c r="D19" s="20">
        <v>4666666.67</v>
      </c>
      <c r="E19" s="21" t="s">
        <v>351</v>
      </c>
      <c r="F19" s="21" t="s">
        <v>207</v>
      </c>
      <c r="G19" s="21" t="s">
        <v>149</v>
      </c>
      <c r="H19" s="19" t="s">
        <v>349</v>
      </c>
      <c r="I19" s="19" t="s">
        <v>208</v>
      </c>
      <c r="J19" s="19" t="s">
        <v>349</v>
      </c>
      <c r="K19" s="19" t="s">
        <v>349</v>
      </c>
      <c r="L19" s="21" t="s">
        <v>209</v>
      </c>
      <c r="M19" s="21" t="s">
        <v>120</v>
      </c>
      <c r="N19" s="21" t="s">
        <v>352</v>
      </c>
      <c r="O19" s="21" t="s">
        <v>353</v>
      </c>
      <c r="P19" s="21" t="s">
        <v>354</v>
      </c>
      <c r="Q19" s="21" t="s">
        <v>355</v>
      </c>
      <c r="R19" s="21" t="s">
        <v>356</v>
      </c>
      <c r="S19" s="21" t="s">
        <v>357</v>
      </c>
    </row>
    <row r="20" spans="1:19" ht="39" x14ac:dyDescent="0.25">
      <c r="A20" s="18">
        <v>284523</v>
      </c>
      <c r="B20" s="19" t="s">
        <v>358</v>
      </c>
      <c r="C20" s="19" t="s">
        <v>359</v>
      </c>
      <c r="D20" s="20">
        <v>273333.33</v>
      </c>
      <c r="E20" s="21" t="s">
        <v>360</v>
      </c>
      <c r="F20" s="21" t="s">
        <v>207</v>
      </c>
      <c r="G20" s="21" t="s">
        <v>105</v>
      </c>
      <c r="H20" s="19" t="s">
        <v>358</v>
      </c>
      <c r="I20" s="19" t="s">
        <v>208</v>
      </c>
      <c r="J20" s="19" t="s">
        <v>358</v>
      </c>
      <c r="K20" s="19" t="s">
        <v>358</v>
      </c>
      <c r="L20" s="21" t="s">
        <v>209</v>
      </c>
      <c r="M20" s="21" t="s">
        <v>361</v>
      </c>
      <c r="N20" s="21" t="s">
        <v>362</v>
      </c>
      <c r="O20" s="21" t="s">
        <v>363</v>
      </c>
      <c r="P20" s="21" t="s">
        <v>364</v>
      </c>
      <c r="Q20" s="21" t="s">
        <v>365</v>
      </c>
      <c r="R20" s="21" t="s">
        <v>366</v>
      </c>
      <c r="S20" s="21" t="s">
        <v>302</v>
      </c>
    </row>
    <row r="21" spans="1:19" ht="51.75" x14ac:dyDescent="0.25">
      <c r="A21" s="18">
        <v>284623</v>
      </c>
      <c r="B21" s="19" t="s">
        <v>367</v>
      </c>
      <c r="C21" s="19" t="s">
        <v>368</v>
      </c>
      <c r="D21" s="20">
        <v>2880000</v>
      </c>
      <c r="E21" s="21" t="s">
        <v>369</v>
      </c>
      <c r="F21" s="21" t="s">
        <v>207</v>
      </c>
      <c r="G21" s="21" t="s">
        <v>67</v>
      </c>
      <c r="H21" s="19" t="s">
        <v>367</v>
      </c>
      <c r="I21" s="19" t="s">
        <v>208</v>
      </c>
      <c r="J21" s="19" t="s">
        <v>367</v>
      </c>
      <c r="K21" s="19" t="s">
        <v>367</v>
      </c>
      <c r="L21" s="21" t="s">
        <v>209</v>
      </c>
      <c r="M21" s="21" t="s">
        <v>370</v>
      </c>
      <c r="N21" s="21" t="s">
        <v>371</v>
      </c>
      <c r="O21" s="21" t="s">
        <v>372</v>
      </c>
      <c r="P21" s="21" t="s">
        <v>373</v>
      </c>
      <c r="Q21" s="21" t="s">
        <v>374</v>
      </c>
      <c r="R21" s="21" t="s">
        <v>375</v>
      </c>
      <c r="S21" s="21" t="s">
        <v>376</v>
      </c>
    </row>
    <row r="22" spans="1:19" ht="39" x14ac:dyDescent="0.25">
      <c r="A22" s="18">
        <v>284723</v>
      </c>
      <c r="B22" s="19" t="s">
        <v>377</v>
      </c>
      <c r="C22" s="19" t="s">
        <v>378</v>
      </c>
      <c r="D22" s="20">
        <v>1915500</v>
      </c>
      <c r="E22" s="21" t="s">
        <v>379</v>
      </c>
      <c r="F22" s="21" t="s">
        <v>207</v>
      </c>
      <c r="G22" s="21" t="s">
        <v>105</v>
      </c>
      <c r="H22" s="19" t="s">
        <v>377</v>
      </c>
      <c r="I22" s="19" t="s">
        <v>208</v>
      </c>
      <c r="J22" s="19" t="s">
        <v>377</v>
      </c>
      <c r="K22" s="19" t="s">
        <v>377</v>
      </c>
      <c r="L22" s="21" t="s">
        <v>209</v>
      </c>
      <c r="M22" s="21" t="s">
        <v>380</v>
      </c>
      <c r="N22" s="21" t="s">
        <v>381</v>
      </c>
      <c r="O22" s="21" t="s">
        <v>382</v>
      </c>
      <c r="P22" s="21" t="s">
        <v>383</v>
      </c>
      <c r="Q22" s="21" t="s">
        <v>384</v>
      </c>
      <c r="R22" s="21" t="s">
        <v>385</v>
      </c>
      <c r="S22" s="21" t="s">
        <v>324</v>
      </c>
    </row>
    <row r="23" spans="1:19" ht="39" x14ac:dyDescent="0.25">
      <c r="A23" s="18">
        <v>284823</v>
      </c>
      <c r="B23" s="19" t="s">
        <v>386</v>
      </c>
      <c r="C23" s="19" t="s">
        <v>387</v>
      </c>
      <c r="D23" s="20">
        <v>2323333.33</v>
      </c>
      <c r="E23" s="21" t="s">
        <v>360</v>
      </c>
      <c r="F23" s="21" t="s">
        <v>207</v>
      </c>
      <c r="G23" s="21" t="s">
        <v>105</v>
      </c>
      <c r="H23" s="19" t="s">
        <v>386</v>
      </c>
      <c r="I23" s="19" t="s">
        <v>208</v>
      </c>
      <c r="J23" s="19" t="s">
        <v>386</v>
      </c>
      <c r="K23" s="19" t="s">
        <v>386</v>
      </c>
      <c r="L23" s="21" t="s">
        <v>209</v>
      </c>
      <c r="M23" s="21" t="s">
        <v>182</v>
      </c>
      <c r="N23" s="21" t="s">
        <v>116</v>
      </c>
      <c r="O23" s="21" t="s">
        <v>388</v>
      </c>
      <c r="P23" s="21" t="s">
        <v>389</v>
      </c>
      <c r="Q23" s="21" t="s">
        <v>390</v>
      </c>
      <c r="R23" s="21" t="s">
        <v>391</v>
      </c>
      <c r="S23" s="21" t="s">
        <v>392</v>
      </c>
    </row>
    <row r="24" spans="1:19" ht="39" x14ac:dyDescent="0.25">
      <c r="A24" s="18">
        <v>284923</v>
      </c>
      <c r="B24" s="19" t="s">
        <v>393</v>
      </c>
      <c r="C24" s="19" t="s">
        <v>394</v>
      </c>
      <c r="D24" s="20">
        <v>1336000</v>
      </c>
      <c r="E24" s="21" t="s">
        <v>395</v>
      </c>
      <c r="F24" s="21" t="s">
        <v>207</v>
      </c>
      <c r="G24" s="21" t="s">
        <v>105</v>
      </c>
      <c r="H24" s="19" t="s">
        <v>393</v>
      </c>
      <c r="I24" s="19" t="s">
        <v>208</v>
      </c>
      <c r="J24" s="19" t="s">
        <v>393</v>
      </c>
      <c r="K24" s="19" t="s">
        <v>393</v>
      </c>
      <c r="L24" s="21" t="s">
        <v>209</v>
      </c>
      <c r="M24" s="21" t="s">
        <v>396</v>
      </c>
      <c r="N24" s="21" t="s">
        <v>397</v>
      </c>
      <c r="O24" s="21" t="s">
        <v>398</v>
      </c>
      <c r="P24" s="21" t="s">
        <v>399</v>
      </c>
      <c r="Q24" s="21" t="s">
        <v>400</v>
      </c>
      <c r="R24" s="21" t="s">
        <v>401</v>
      </c>
      <c r="S24" s="21" t="s">
        <v>302</v>
      </c>
    </row>
    <row r="25" spans="1:19" ht="64.5" x14ac:dyDescent="0.25">
      <c r="A25" s="18">
        <v>285023</v>
      </c>
      <c r="B25" s="19" t="s">
        <v>402</v>
      </c>
      <c r="C25" s="19" t="s">
        <v>403</v>
      </c>
      <c r="D25" s="20">
        <v>5026666.67</v>
      </c>
      <c r="E25" s="21" t="s">
        <v>404</v>
      </c>
      <c r="F25" s="21" t="s">
        <v>207</v>
      </c>
      <c r="G25" s="21" t="s">
        <v>67</v>
      </c>
      <c r="H25" s="19" t="s">
        <v>402</v>
      </c>
      <c r="I25" s="19" t="s">
        <v>208</v>
      </c>
      <c r="J25" s="19" t="s">
        <v>402</v>
      </c>
      <c r="K25" s="19" t="s">
        <v>402</v>
      </c>
      <c r="L25" s="21" t="s">
        <v>209</v>
      </c>
      <c r="M25" s="21" t="s">
        <v>405</v>
      </c>
      <c r="N25" s="21" t="s">
        <v>406</v>
      </c>
      <c r="O25" s="21" t="s">
        <v>407</v>
      </c>
      <c r="P25" s="21" t="s">
        <v>408</v>
      </c>
      <c r="Q25" s="21" t="s">
        <v>409</v>
      </c>
      <c r="R25" s="21" t="s">
        <v>410</v>
      </c>
      <c r="S25" s="21" t="s">
        <v>411</v>
      </c>
    </row>
    <row r="26" spans="1:19" ht="39" x14ac:dyDescent="0.25">
      <c r="A26" s="18">
        <v>285123</v>
      </c>
      <c r="B26" s="19" t="s">
        <v>412</v>
      </c>
      <c r="C26" s="19" t="s">
        <v>413</v>
      </c>
      <c r="D26" s="20">
        <v>2020466.3</v>
      </c>
      <c r="E26" s="21" t="s">
        <v>414</v>
      </c>
      <c r="F26" s="21" t="s">
        <v>207</v>
      </c>
      <c r="G26" s="21" t="s">
        <v>415</v>
      </c>
      <c r="H26" s="19" t="s">
        <v>412</v>
      </c>
      <c r="I26" s="19" t="s">
        <v>208</v>
      </c>
      <c r="J26" s="19" t="s">
        <v>412</v>
      </c>
      <c r="K26" s="19" t="s">
        <v>412</v>
      </c>
      <c r="L26" s="21" t="s">
        <v>416</v>
      </c>
      <c r="M26" s="21" t="s">
        <v>417</v>
      </c>
      <c r="N26" s="21" t="s">
        <v>418</v>
      </c>
      <c r="O26" s="21" t="s">
        <v>419</v>
      </c>
      <c r="P26" s="21" t="s">
        <v>420</v>
      </c>
      <c r="Q26" s="21" t="s">
        <v>421</v>
      </c>
      <c r="R26" s="21" t="s">
        <v>422</v>
      </c>
      <c r="S26" s="21" t="s">
        <v>423</v>
      </c>
    </row>
    <row r="27" spans="1:19" ht="64.5" x14ac:dyDescent="0.25">
      <c r="A27" s="18">
        <v>285223</v>
      </c>
      <c r="B27" s="19" t="s">
        <v>424</v>
      </c>
      <c r="C27" s="19" t="s">
        <v>208</v>
      </c>
      <c r="D27" s="20">
        <v>813365</v>
      </c>
      <c r="E27" s="21" t="s">
        <v>2</v>
      </c>
      <c r="F27" s="21" t="s">
        <v>207</v>
      </c>
      <c r="G27" s="21" t="s">
        <v>15</v>
      </c>
      <c r="H27" s="19" t="s">
        <v>424</v>
      </c>
      <c r="I27" s="19" t="s">
        <v>208</v>
      </c>
      <c r="J27" s="19" t="s">
        <v>424</v>
      </c>
      <c r="K27" s="19" t="s">
        <v>424</v>
      </c>
      <c r="L27" s="21" t="s">
        <v>425</v>
      </c>
      <c r="M27" s="21" t="s">
        <v>426</v>
      </c>
      <c r="N27" s="21" t="s">
        <v>101</v>
      </c>
      <c r="O27" s="21" t="s">
        <v>102</v>
      </c>
      <c r="P27" s="21" t="s">
        <v>427</v>
      </c>
      <c r="Q27" s="21" t="s">
        <v>428</v>
      </c>
      <c r="R27" s="21" t="s">
        <v>429</v>
      </c>
      <c r="S27" s="21" t="s">
        <v>104</v>
      </c>
    </row>
    <row r="28" spans="1:19" ht="51.75" x14ac:dyDescent="0.25">
      <c r="A28" s="18">
        <v>285323</v>
      </c>
      <c r="B28" s="19" t="s">
        <v>430</v>
      </c>
      <c r="C28" s="19" t="s">
        <v>431</v>
      </c>
      <c r="D28" s="20">
        <v>2878200</v>
      </c>
      <c r="E28" s="21" t="s">
        <v>432</v>
      </c>
      <c r="F28" s="21" t="s">
        <v>207</v>
      </c>
      <c r="G28" s="21" t="s">
        <v>67</v>
      </c>
      <c r="H28" s="19" t="s">
        <v>430</v>
      </c>
      <c r="I28" s="19" t="s">
        <v>208</v>
      </c>
      <c r="J28" s="19" t="s">
        <v>430</v>
      </c>
      <c r="K28" s="19" t="s">
        <v>430</v>
      </c>
      <c r="L28" s="21" t="s">
        <v>209</v>
      </c>
      <c r="M28" s="21" t="s">
        <v>433</v>
      </c>
      <c r="N28" s="21" t="s">
        <v>434</v>
      </c>
      <c r="O28" s="21" t="s">
        <v>435</v>
      </c>
      <c r="P28" s="21" t="s">
        <v>436</v>
      </c>
      <c r="Q28" s="21" t="s">
        <v>437</v>
      </c>
      <c r="R28" s="21" t="s">
        <v>438</v>
      </c>
      <c r="S28" s="21" t="s">
        <v>439</v>
      </c>
    </row>
    <row r="29" spans="1:19" ht="51.75" x14ac:dyDescent="0.25">
      <c r="A29" s="18">
        <v>285423</v>
      </c>
      <c r="B29" s="19" t="s">
        <v>440</v>
      </c>
      <c r="C29" s="19" t="s">
        <v>441</v>
      </c>
      <c r="D29" s="20">
        <v>1393333.33</v>
      </c>
      <c r="E29" s="21" t="s">
        <v>442</v>
      </c>
      <c r="F29" s="21" t="s">
        <v>207</v>
      </c>
      <c r="G29" s="21" t="s">
        <v>149</v>
      </c>
      <c r="H29" s="19" t="s">
        <v>440</v>
      </c>
      <c r="I29" s="19" t="s">
        <v>208</v>
      </c>
      <c r="J29" s="19" t="s">
        <v>440</v>
      </c>
      <c r="K29" s="19" t="s">
        <v>440</v>
      </c>
      <c r="L29" s="21" t="s">
        <v>209</v>
      </c>
      <c r="M29" s="21" t="s">
        <v>443</v>
      </c>
      <c r="N29" s="21" t="s">
        <v>444</v>
      </c>
      <c r="O29" s="21" t="s">
        <v>445</v>
      </c>
      <c r="P29" s="21" t="s">
        <v>446</v>
      </c>
      <c r="Q29" s="21" t="s">
        <v>447</v>
      </c>
      <c r="R29" s="21" t="s">
        <v>448</v>
      </c>
      <c r="S29" s="21" t="s">
        <v>449</v>
      </c>
    </row>
    <row r="30" spans="1:19" ht="64.5" x14ac:dyDescent="0.25">
      <c r="A30" s="18">
        <v>285523</v>
      </c>
      <c r="B30" s="19" t="s">
        <v>450</v>
      </c>
      <c r="C30" s="19" t="s">
        <v>451</v>
      </c>
      <c r="D30" s="20">
        <v>3350000</v>
      </c>
      <c r="E30" s="21" t="s">
        <v>452</v>
      </c>
      <c r="F30" s="21" t="s">
        <v>207</v>
      </c>
      <c r="G30" s="21" t="s">
        <v>105</v>
      </c>
      <c r="H30" s="19" t="s">
        <v>450</v>
      </c>
      <c r="I30" s="19" t="s">
        <v>208</v>
      </c>
      <c r="J30" s="19" t="s">
        <v>450</v>
      </c>
      <c r="K30" s="19" t="s">
        <v>450</v>
      </c>
      <c r="L30" s="21" t="s">
        <v>264</v>
      </c>
      <c r="M30" s="21" t="s">
        <v>453</v>
      </c>
      <c r="N30" s="21" t="s">
        <v>256</v>
      </c>
      <c r="O30" s="21" t="s">
        <v>271</v>
      </c>
      <c r="P30" s="21" t="s">
        <v>454</v>
      </c>
      <c r="Q30" s="21" t="s">
        <v>455</v>
      </c>
      <c r="R30" s="21" t="s">
        <v>456</v>
      </c>
      <c r="S30" s="21" t="s">
        <v>277</v>
      </c>
    </row>
    <row r="31" spans="1:19" ht="64.5" x14ac:dyDescent="0.25">
      <c r="A31" s="18">
        <v>285623</v>
      </c>
      <c r="B31" s="19" t="s">
        <v>268</v>
      </c>
      <c r="C31" s="19" t="s">
        <v>269</v>
      </c>
      <c r="D31" s="20">
        <v>3238333.33</v>
      </c>
      <c r="E31" s="21" t="s">
        <v>452</v>
      </c>
      <c r="F31" s="21" t="s">
        <v>207</v>
      </c>
      <c r="G31" s="21" t="s">
        <v>105</v>
      </c>
      <c r="H31" s="19" t="s">
        <v>268</v>
      </c>
      <c r="I31" s="19" t="s">
        <v>208</v>
      </c>
      <c r="J31" s="19" t="s">
        <v>268</v>
      </c>
      <c r="K31" s="19" t="s">
        <v>268</v>
      </c>
      <c r="L31" s="21" t="s">
        <v>209</v>
      </c>
      <c r="M31" s="21" t="s">
        <v>453</v>
      </c>
      <c r="N31" s="21" t="s">
        <v>256</v>
      </c>
      <c r="O31" s="21" t="s">
        <v>271</v>
      </c>
      <c r="P31" s="21" t="s">
        <v>221</v>
      </c>
      <c r="Q31" s="21" t="s">
        <v>457</v>
      </c>
      <c r="R31" s="21" t="s">
        <v>456</v>
      </c>
      <c r="S31" s="21" t="s">
        <v>277</v>
      </c>
    </row>
    <row r="32" spans="1:19" ht="39" x14ac:dyDescent="0.25">
      <c r="A32" s="47">
        <v>285723</v>
      </c>
      <c r="B32" s="48" t="s">
        <v>458</v>
      </c>
      <c r="C32" s="48" t="s">
        <v>459</v>
      </c>
      <c r="D32" s="49">
        <v>1992000</v>
      </c>
      <c r="E32" s="21" t="s">
        <v>460</v>
      </c>
      <c r="F32" s="21" t="s">
        <v>207</v>
      </c>
      <c r="G32" s="21" t="s">
        <v>105</v>
      </c>
      <c r="H32" s="19" t="s">
        <v>458</v>
      </c>
      <c r="I32" s="19" t="s">
        <v>208</v>
      </c>
      <c r="J32" s="19" t="s">
        <v>458</v>
      </c>
      <c r="K32" s="19" t="s">
        <v>458</v>
      </c>
      <c r="L32" s="21" t="s">
        <v>209</v>
      </c>
      <c r="M32" s="21" t="s">
        <v>461</v>
      </c>
      <c r="N32" s="21" t="s">
        <v>462</v>
      </c>
      <c r="O32" s="21" t="s">
        <v>462</v>
      </c>
      <c r="P32" s="21" t="s">
        <v>463</v>
      </c>
      <c r="Q32" s="21" t="s">
        <v>464</v>
      </c>
      <c r="R32" s="21" t="s">
        <v>465</v>
      </c>
      <c r="S32" s="21" t="s">
        <v>324</v>
      </c>
    </row>
    <row r="33" spans="1:4" x14ac:dyDescent="0.25">
      <c r="A33" s="65" t="s">
        <v>668</v>
      </c>
      <c r="B33" s="65"/>
      <c r="C33" s="65"/>
      <c r="D33" s="52">
        <f>SUM(D2:D32)</f>
        <v>85963566.61999999</v>
      </c>
    </row>
    <row r="38" spans="1:4" x14ac:dyDescent="0.25">
      <c r="D38" s="17"/>
    </row>
    <row r="39" spans="1:4" x14ac:dyDescent="0.25">
      <c r="D39" s="17"/>
    </row>
  </sheetData>
  <mergeCells count="1">
    <mergeCell ref="A33:C3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topLeftCell="B1" workbookViewId="0">
      <selection activeCell="E10" sqref="E10"/>
    </sheetView>
  </sheetViews>
  <sheetFormatPr baseColWidth="10" defaultRowHeight="15" x14ac:dyDescent="0.25"/>
  <cols>
    <col min="1" max="1" width="17.140625" customWidth="1"/>
    <col min="2" max="2" width="16.7109375" customWidth="1"/>
    <col min="3" max="3" width="17.140625" style="30" customWidth="1"/>
    <col min="4" max="4" width="12.28515625" bestFit="1" customWidth="1"/>
    <col min="5" max="5" width="36.5703125" customWidth="1"/>
    <col min="6" max="6" width="26.140625" bestFit="1" customWidth="1"/>
    <col min="7" max="7" width="85.7109375" customWidth="1"/>
  </cols>
  <sheetData>
    <row r="1" spans="1:7" x14ac:dyDescent="0.25">
      <c r="A1" s="50" t="s">
        <v>44</v>
      </c>
      <c r="B1" s="50" t="s">
        <v>37</v>
      </c>
      <c r="C1" s="51" t="s">
        <v>669</v>
      </c>
      <c r="D1" s="50" t="s">
        <v>665</v>
      </c>
      <c r="E1" s="50" t="s">
        <v>670</v>
      </c>
      <c r="F1" s="50" t="s">
        <v>671</v>
      </c>
      <c r="G1" s="50" t="s">
        <v>664</v>
      </c>
    </row>
    <row r="2" spans="1:7" ht="26.25" x14ac:dyDescent="0.25">
      <c r="A2" s="12">
        <v>8422</v>
      </c>
      <c r="B2" s="13" t="s">
        <v>67</v>
      </c>
      <c r="C2" s="31">
        <v>746200</v>
      </c>
      <c r="D2" s="14" t="s">
        <v>480</v>
      </c>
      <c r="E2" s="13" t="s">
        <v>481</v>
      </c>
      <c r="F2" s="13" t="s">
        <v>482</v>
      </c>
      <c r="G2" s="13" t="s">
        <v>483</v>
      </c>
    </row>
    <row r="3" spans="1:7" ht="39" x14ac:dyDescent="0.25">
      <c r="A3" s="12">
        <v>14722</v>
      </c>
      <c r="B3" s="13" t="s">
        <v>139</v>
      </c>
      <c r="C3" s="31">
        <v>2928534.51</v>
      </c>
      <c r="D3" s="14" t="s">
        <v>484</v>
      </c>
      <c r="E3" s="13" t="s">
        <v>140</v>
      </c>
      <c r="F3" s="13" t="s">
        <v>482</v>
      </c>
      <c r="G3" s="13" t="s">
        <v>485</v>
      </c>
    </row>
    <row r="4" spans="1:7" ht="39" x14ac:dyDescent="0.25">
      <c r="A4" s="12">
        <v>19922</v>
      </c>
      <c r="B4" s="13" t="s">
        <v>14</v>
      </c>
      <c r="C4" s="31">
        <v>490000</v>
      </c>
      <c r="D4" s="14" t="s">
        <v>486</v>
      </c>
      <c r="E4" s="13" t="s">
        <v>487</v>
      </c>
      <c r="F4" s="13" t="s">
        <v>482</v>
      </c>
      <c r="G4" s="13" t="s">
        <v>488</v>
      </c>
    </row>
    <row r="5" spans="1:7" ht="39" x14ac:dyDescent="0.25">
      <c r="A5" s="12">
        <v>22622</v>
      </c>
      <c r="B5" s="13" t="s">
        <v>153</v>
      </c>
      <c r="C5" s="31">
        <v>6245440</v>
      </c>
      <c r="D5" s="14" t="s">
        <v>489</v>
      </c>
      <c r="E5" s="13" t="s">
        <v>490</v>
      </c>
      <c r="F5" s="13" t="s">
        <v>482</v>
      </c>
      <c r="G5" s="13" t="s">
        <v>491</v>
      </c>
    </row>
    <row r="6" spans="1:7" ht="39" x14ac:dyDescent="0.25">
      <c r="A6" s="12">
        <v>22622</v>
      </c>
      <c r="B6" s="13" t="s">
        <v>105</v>
      </c>
      <c r="C6" s="31">
        <v>4653026</v>
      </c>
      <c r="D6" s="14" t="s">
        <v>492</v>
      </c>
      <c r="E6" s="13" t="s">
        <v>490</v>
      </c>
      <c r="F6" s="13" t="s">
        <v>482</v>
      </c>
      <c r="G6" s="13" t="s">
        <v>491</v>
      </c>
    </row>
    <row r="7" spans="1:7" ht="26.25" x14ac:dyDescent="0.25">
      <c r="A7" s="12">
        <v>26622</v>
      </c>
      <c r="B7" s="13" t="s">
        <v>10</v>
      </c>
      <c r="C7" s="31">
        <v>153359.45000000001</v>
      </c>
      <c r="D7" s="14" t="s">
        <v>493</v>
      </c>
      <c r="E7" s="13" t="s">
        <v>494</v>
      </c>
      <c r="F7" s="13" t="s">
        <v>482</v>
      </c>
      <c r="G7" s="13" t="s">
        <v>495</v>
      </c>
    </row>
    <row r="8" spans="1:7" ht="26.25" x14ac:dyDescent="0.25">
      <c r="A8" s="12">
        <v>26622</v>
      </c>
      <c r="B8" s="13" t="s">
        <v>16</v>
      </c>
      <c r="C8" s="31">
        <v>7382649.9800000004</v>
      </c>
      <c r="D8" s="14" t="s">
        <v>496</v>
      </c>
      <c r="E8" s="13" t="s">
        <v>494</v>
      </c>
      <c r="F8" s="13" t="s">
        <v>482</v>
      </c>
      <c r="G8" s="13" t="s">
        <v>495</v>
      </c>
    </row>
    <row r="9" spans="1:7" ht="39" x14ac:dyDescent="0.25">
      <c r="A9" s="12">
        <v>27022</v>
      </c>
      <c r="B9" s="13" t="s">
        <v>497</v>
      </c>
      <c r="C9" s="31">
        <v>51305</v>
      </c>
      <c r="D9" s="14" t="s">
        <v>498</v>
      </c>
      <c r="E9" s="13" t="s">
        <v>499</v>
      </c>
      <c r="F9" s="13" t="s">
        <v>482</v>
      </c>
      <c r="G9" s="13" t="s">
        <v>500</v>
      </c>
    </row>
    <row r="10" spans="1:7" ht="39" x14ac:dyDescent="0.25">
      <c r="A10" s="12">
        <v>31822</v>
      </c>
      <c r="B10" s="13" t="s">
        <v>17</v>
      </c>
      <c r="C10" s="31">
        <v>20965597.649999999</v>
      </c>
      <c r="D10" s="14" t="s">
        <v>501</v>
      </c>
      <c r="E10" s="13" t="s">
        <v>4</v>
      </c>
      <c r="F10" s="13" t="s">
        <v>482</v>
      </c>
      <c r="G10" s="13" t="s">
        <v>502</v>
      </c>
    </row>
    <row r="11" spans="1:7" ht="26.25" x14ac:dyDescent="0.25">
      <c r="A11" s="12">
        <v>36222</v>
      </c>
      <c r="B11" s="13" t="s">
        <v>81</v>
      </c>
      <c r="C11" s="31">
        <v>23</v>
      </c>
      <c r="D11" s="14" t="s">
        <v>503</v>
      </c>
      <c r="E11" s="13" t="s">
        <v>504</v>
      </c>
      <c r="F11" s="13" t="s">
        <v>482</v>
      </c>
      <c r="G11" s="13" t="s">
        <v>505</v>
      </c>
    </row>
    <row r="12" spans="1:7" ht="51.75" x14ac:dyDescent="0.25">
      <c r="A12" s="12">
        <v>45022</v>
      </c>
      <c r="B12" s="13" t="s">
        <v>15</v>
      </c>
      <c r="C12" s="31">
        <v>35040</v>
      </c>
      <c r="D12" s="14" t="s">
        <v>506</v>
      </c>
      <c r="E12" s="13" t="s">
        <v>2</v>
      </c>
      <c r="F12" s="13" t="s">
        <v>482</v>
      </c>
      <c r="G12" s="13" t="s">
        <v>507</v>
      </c>
    </row>
    <row r="13" spans="1:7" ht="39" x14ac:dyDescent="0.25">
      <c r="A13" s="12">
        <v>45522</v>
      </c>
      <c r="B13" s="13" t="s">
        <v>63</v>
      </c>
      <c r="C13" s="31">
        <v>79999.990000000005</v>
      </c>
      <c r="D13" s="14" t="s">
        <v>508</v>
      </c>
      <c r="E13" s="13" t="s">
        <v>509</v>
      </c>
      <c r="F13" s="13" t="s">
        <v>482</v>
      </c>
      <c r="G13" s="13" t="s">
        <v>510</v>
      </c>
    </row>
    <row r="14" spans="1:7" ht="39" x14ac:dyDescent="0.25">
      <c r="A14" s="12">
        <v>38322</v>
      </c>
      <c r="B14" s="13" t="s">
        <v>19</v>
      </c>
      <c r="C14" s="31">
        <v>1680756</v>
      </c>
      <c r="D14" s="14" t="s">
        <v>511</v>
      </c>
      <c r="E14" s="13" t="s">
        <v>20</v>
      </c>
      <c r="F14" s="13" t="s">
        <v>512</v>
      </c>
      <c r="G14" s="13" t="s">
        <v>513</v>
      </c>
    </row>
    <row r="15" spans="1:7" ht="39" x14ac:dyDescent="0.25">
      <c r="A15" s="12">
        <v>41822</v>
      </c>
      <c r="B15" s="13" t="s">
        <v>19</v>
      </c>
      <c r="C15" s="31">
        <v>2860000</v>
      </c>
      <c r="D15" s="14" t="s">
        <v>514</v>
      </c>
      <c r="E15" s="13" t="s">
        <v>515</v>
      </c>
      <c r="F15" s="13" t="s">
        <v>512</v>
      </c>
      <c r="G15" s="13" t="s">
        <v>516</v>
      </c>
    </row>
    <row r="16" spans="1:7" ht="39" x14ac:dyDescent="0.25">
      <c r="A16" s="12">
        <v>51122</v>
      </c>
      <c r="B16" s="13" t="s">
        <v>19</v>
      </c>
      <c r="C16" s="31">
        <v>2015723.83</v>
      </c>
      <c r="D16" s="14" t="s">
        <v>517</v>
      </c>
      <c r="E16" s="13" t="s">
        <v>20</v>
      </c>
      <c r="F16" s="13" t="s">
        <v>512</v>
      </c>
      <c r="G16" s="13" t="s">
        <v>518</v>
      </c>
    </row>
    <row r="17" spans="1:3" x14ac:dyDescent="0.25">
      <c r="A17" s="65" t="s">
        <v>666</v>
      </c>
      <c r="B17" s="65"/>
      <c r="C17" s="52">
        <f>SUM(C2:C16)</f>
        <v>50287655.409999996</v>
      </c>
    </row>
  </sheetData>
  <mergeCells count="1">
    <mergeCell ref="A17:B1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topLeftCell="B1" workbookViewId="0">
      <selection activeCell="E8" sqref="E8"/>
    </sheetView>
  </sheetViews>
  <sheetFormatPr baseColWidth="10" defaultRowHeight="15" x14ac:dyDescent="0.25"/>
  <cols>
    <col min="1" max="1" width="17.140625" customWidth="1"/>
    <col min="2" max="2" width="16.7109375" customWidth="1"/>
    <col min="3" max="3" width="17.140625" style="30" customWidth="1"/>
    <col min="4" max="4" width="17.140625" customWidth="1"/>
    <col min="5" max="5" width="36.5703125" customWidth="1"/>
    <col min="6" max="6" width="26.140625" bestFit="1" customWidth="1"/>
    <col min="7" max="7" width="85.7109375" customWidth="1"/>
  </cols>
  <sheetData>
    <row r="1" spans="1:7" x14ac:dyDescent="0.25">
      <c r="A1" s="50" t="s">
        <v>44</v>
      </c>
      <c r="B1" s="50" t="s">
        <v>37</v>
      </c>
      <c r="C1" s="51" t="s">
        <v>669</v>
      </c>
      <c r="D1" s="50" t="s">
        <v>665</v>
      </c>
      <c r="E1" s="50" t="s">
        <v>670</v>
      </c>
      <c r="F1" s="50" t="s">
        <v>671</v>
      </c>
      <c r="G1" s="50" t="s">
        <v>664</v>
      </c>
    </row>
    <row r="2" spans="1:7" ht="39" x14ac:dyDescent="0.25">
      <c r="A2" s="12">
        <v>1622</v>
      </c>
      <c r="B2" s="13" t="s">
        <v>14</v>
      </c>
      <c r="C2" s="31" t="s">
        <v>208</v>
      </c>
      <c r="D2" s="14" t="s">
        <v>519</v>
      </c>
      <c r="E2" s="13" t="s">
        <v>520</v>
      </c>
      <c r="F2" s="13" t="s">
        <v>482</v>
      </c>
      <c r="G2" s="13" t="s">
        <v>521</v>
      </c>
    </row>
    <row r="3" spans="1:7" ht="39" x14ac:dyDescent="0.25">
      <c r="A3" s="12">
        <v>4322</v>
      </c>
      <c r="B3" s="13" t="s">
        <v>67</v>
      </c>
      <c r="C3" s="31" t="s">
        <v>208</v>
      </c>
      <c r="D3" s="14" t="s">
        <v>522</v>
      </c>
      <c r="E3" s="13" t="s">
        <v>404</v>
      </c>
      <c r="F3" s="13" t="s">
        <v>482</v>
      </c>
      <c r="G3" s="13" t="s">
        <v>523</v>
      </c>
    </row>
    <row r="4" spans="1:7" ht="39" x14ac:dyDescent="0.25">
      <c r="A4" s="12">
        <v>4322</v>
      </c>
      <c r="B4" s="13" t="s">
        <v>14</v>
      </c>
      <c r="C4" s="31" t="s">
        <v>208</v>
      </c>
      <c r="D4" s="14" t="s">
        <v>208</v>
      </c>
      <c r="E4" s="13" t="s">
        <v>404</v>
      </c>
      <c r="F4" s="13" t="s">
        <v>482</v>
      </c>
      <c r="G4" s="13" t="s">
        <v>523</v>
      </c>
    </row>
    <row r="5" spans="1:7" ht="39" x14ac:dyDescent="0.25">
      <c r="A5" s="12">
        <v>4922</v>
      </c>
      <c r="B5" s="13" t="s">
        <v>13</v>
      </c>
      <c r="C5" s="31" t="s">
        <v>208</v>
      </c>
      <c r="D5" s="14" t="s">
        <v>524</v>
      </c>
      <c r="E5" s="13" t="s">
        <v>1</v>
      </c>
      <c r="F5" s="13" t="s">
        <v>482</v>
      </c>
      <c r="G5" s="13" t="s">
        <v>525</v>
      </c>
    </row>
    <row r="6" spans="1:7" ht="26.25" x14ac:dyDescent="0.25">
      <c r="A6" s="12">
        <v>5122</v>
      </c>
      <c r="B6" s="13" t="s">
        <v>12</v>
      </c>
      <c r="C6" s="31" t="s">
        <v>208</v>
      </c>
      <c r="D6" s="14" t="s">
        <v>526</v>
      </c>
      <c r="E6" s="13" t="s">
        <v>1</v>
      </c>
      <c r="F6" s="13" t="s">
        <v>482</v>
      </c>
      <c r="G6" s="13" t="s">
        <v>184</v>
      </c>
    </row>
    <row r="7" spans="1:7" ht="39" x14ac:dyDescent="0.25">
      <c r="A7" s="12">
        <v>5522</v>
      </c>
      <c r="B7" s="13" t="s">
        <v>14</v>
      </c>
      <c r="C7" s="31" t="s">
        <v>208</v>
      </c>
      <c r="D7" s="14" t="s">
        <v>527</v>
      </c>
      <c r="E7" s="13" t="s">
        <v>528</v>
      </c>
      <c r="F7" s="13" t="s">
        <v>482</v>
      </c>
      <c r="G7" s="13" t="s">
        <v>529</v>
      </c>
    </row>
    <row r="8" spans="1:7" ht="26.25" x14ac:dyDescent="0.25">
      <c r="A8" s="12">
        <v>8422</v>
      </c>
      <c r="B8" s="13" t="s">
        <v>67</v>
      </c>
      <c r="C8" s="31">
        <v>746200</v>
      </c>
      <c r="D8" s="14" t="s">
        <v>480</v>
      </c>
      <c r="E8" s="13" t="s">
        <v>481</v>
      </c>
      <c r="F8" s="13" t="s">
        <v>482</v>
      </c>
      <c r="G8" s="13" t="s">
        <v>483</v>
      </c>
    </row>
    <row r="9" spans="1:7" ht="39" x14ac:dyDescent="0.25">
      <c r="A9" s="12">
        <v>9522</v>
      </c>
      <c r="B9" s="13" t="s">
        <v>14</v>
      </c>
      <c r="C9" s="31" t="s">
        <v>208</v>
      </c>
      <c r="D9" s="14" t="s">
        <v>530</v>
      </c>
      <c r="E9" s="13" t="s">
        <v>531</v>
      </c>
      <c r="F9" s="13" t="s">
        <v>482</v>
      </c>
      <c r="G9" s="13" t="s">
        <v>532</v>
      </c>
    </row>
    <row r="10" spans="1:7" ht="39" x14ac:dyDescent="0.25">
      <c r="A10" s="12">
        <v>9522</v>
      </c>
      <c r="B10" s="13" t="s">
        <v>67</v>
      </c>
      <c r="C10" s="31" t="s">
        <v>208</v>
      </c>
      <c r="D10" s="14" t="s">
        <v>208</v>
      </c>
      <c r="E10" s="13" t="s">
        <v>531</v>
      </c>
      <c r="F10" s="13" t="s">
        <v>482</v>
      </c>
      <c r="G10" s="13" t="s">
        <v>532</v>
      </c>
    </row>
    <row r="11" spans="1:7" ht="39" x14ac:dyDescent="0.25">
      <c r="A11" s="12">
        <v>14722</v>
      </c>
      <c r="B11" s="13" t="s">
        <v>139</v>
      </c>
      <c r="C11" s="31">
        <v>2928534.51</v>
      </c>
      <c r="D11" s="14" t="s">
        <v>484</v>
      </c>
      <c r="E11" s="13" t="s">
        <v>140</v>
      </c>
      <c r="F11" s="13" t="s">
        <v>482</v>
      </c>
      <c r="G11" s="13" t="s">
        <v>485</v>
      </c>
    </row>
    <row r="12" spans="1:7" ht="39" x14ac:dyDescent="0.25">
      <c r="A12" s="12">
        <v>17122</v>
      </c>
      <c r="B12" s="13" t="s">
        <v>67</v>
      </c>
      <c r="C12" s="31" t="s">
        <v>208</v>
      </c>
      <c r="D12" s="14" t="s">
        <v>533</v>
      </c>
      <c r="E12" s="13" t="s">
        <v>534</v>
      </c>
      <c r="F12" s="13" t="s">
        <v>482</v>
      </c>
      <c r="G12" s="13" t="s">
        <v>535</v>
      </c>
    </row>
    <row r="13" spans="1:7" ht="39" x14ac:dyDescent="0.25">
      <c r="A13" s="12">
        <v>17322</v>
      </c>
      <c r="B13" s="13" t="s">
        <v>67</v>
      </c>
      <c r="C13" s="31" t="s">
        <v>208</v>
      </c>
      <c r="D13" s="14" t="s">
        <v>533</v>
      </c>
      <c r="E13" s="13" t="s">
        <v>536</v>
      </c>
      <c r="F13" s="13" t="s">
        <v>482</v>
      </c>
      <c r="G13" s="13" t="s">
        <v>535</v>
      </c>
    </row>
    <row r="14" spans="1:7" ht="39" x14ac:dyDescent="0.25">
      <c r="A14" s="12">
        <v>18222</v>
      </c>
      <c r="B14" s="13" t="s">
        <v>67</v>
      </c>
      <c r="C14" s="31" t="s">
        <v>208</v>
      </c>
      <c r="D14" s="14" t="s">
        <v>537</v>
      </c>
      <c r="E14" s="13" t="s">
        <v>538</v>
      </c>
      <c r="F14" s="13" t="s">
        <v>482</v>
      </c>
      <c r="G14" s="13" t="s">
        <v>539</v>
      </c>
    </row>
    <row r="15" spans="1:7" ht="39" x14ac:dyDescent="0.25">
      <c r="A15" s="12">
        <v>18622</v>
      </c>
      <c r="B15" s="13" t="s">
        <v>67</v>
      </c>
      <c r="C15" s="31" t="s">
        <v>208</v>
      </c>
      <c r="D15" s="14" t="s">
        <v>533</v>
      </c>
      <c r="E15" s="13" t="s">
        <v>540</v>
      </c>
      <c r="F15" s="13" t="s">
        <v>482</v>
      </c>
      <c r="G15" s="13" t="s">
        <v>541</v>
      </c>
    </row>
    <row r="16" spans="1:7" ht="39" x14ac:dyDescent="0.25">
      <c r="A16" s="12">
        <v>18722</v>
      </c>
      <c r="B16" s="13" t="s">
        <v>67</v>
      </c>
      <c r="C16" s="31" t="s">
        <v>208</v>
      </c>
      <c r="D16" s="14" t="s">
        <v>542</v>
      </c>
      <c r="E16" s="13" t="s">
        <v>244</v>
      </c>
      <c r="F16" s="13" t="s">
        <v>482</v>
      </c>
      <c r="G16" s="13" t="s">
        <v>543</v>
      </c>
    </row>
    <row r="17" spans="1:7" ht="39" x14ac:dyDescent="0.25">
      <c r="A17" s="12">
        <v>19222</v>
      </c>
      <c r="B17" s="13" t="s">
        <v>67</v>
      </c>
      <c r="C17" s="31" t="s">
        <v>208</v>
      </c>
      <c r="D17" s="14" t="s">
        <v>544</v>
      </c>
      <c r="E17" s="13" t="s">
        <v>545</v>
      </c>
      <c r="F17" s="13" t="s">
        <v>482</v>
      </c>
      <c r="G17" s="13" t="s">
        <v>535</v>
      </c>
    </row>
    <row r="18" spans="1:7" ht="39" x14ac:dyDescent="0.25">
      <c r="A18" s="12">
        <v>19522</v>
      </c>
      <c r="B18" s="13" t="s">
        <v>67</v>
      </c>
      <c r="C18" s="31" t="s">
        <v>208</v>
      </c>
      <c r="D18" s="14" t="s">
        <v>533</v>
      </c>
      <c r="E18" s="13" t="s">
        <v>546</v>
      </c>
      <c r="F18" s="13" t="s">
        <v>482</v>
      </c>
      <c r="G18" s="13" t="s">
        <v>547</v>
      </c>
    </row>
    <row r="19" spans="1:7" ht="39" x14ac:dyDescent="0.25">
      <c r="A19" s="12">
        <v>19922</v>
      </c>
      <c r="B19" s="13" t="s">
        <v>14</v>
      </c>
      <c r="C19" s="31">
        <v>490000</v>
      </c>
      <c r="D19" s="14" t="s">
        <v>486</v>
      </c>
      <c r="E19" s="13" t="s">
        <v>487</v>
      </c>
      <c r="F19" s="13" t="s">
        <v>482</v>
      </c>
      <c r="G19" s="13" t="s">
        <v>488</v>
      </c>
    </row>
    <row r="20" spans="1:7" ht="39" x14ac:dyDescent="0.25">
      <c r="A20" s="12">
        <v>20122</v>
      </c>
      <c r="B20" s="13" t="s">
        <v>67</v>
      </c>
      <c r="C20" s="31" t="s">
        <v>208</v>
      </c>
      <c r="D20" s="14" t="s">
        <v>544</v>
      </c>
      <c r="E20" s="13" t="s">
        <v>548</v>
      </c>
      <c r="F20" s="13" t="s">
        <v>482</v>
      </c>
      <c r="G20" s="13" t="s">
        <v>535</v>
      </c>
    </row>
    <row r="21" spans="1:7" ht="39" x14ac:dyDescent="0.25">
      <c r="A21" s="12">
        <v>20322</v>
      </c>
      <c r="B21" s="13" t="s">
        <v>14</v>
      </c>
      <c r="C21" s="31" t="s">
        <v>208</v>
      </c>
      <c r="D21" s="14" t="s">
        <v>486</v>
      </c>
      <c r="E21" s="13" t="s">
        <v>549</v>
      </c>
      <c r="F21" s="13" t="s">
        <v>482</v>
      </c>
      <c r="G21" s="13" t="s">
        <v>550</v>
      </c>
    </row>
    <row r="22" spans="1:7" ht="39" x14ac:dyDescent="0.25">
      <c r="A22" s="12">
        <v>20522</v>
      </c>
      <c r="B22" s="13" t="s">
        <v>14</v>
      </c>
      <c r="C22" s="31" t="s">
        <v>208</v>
      </c>
      <c r="D22" s="14" t="s">
        <v>551</v>
      </c>
      <c r="E22" s="13" t="s">
        <v>552</v>
      </c>
      <c r="F22" s="13" t="s">
        <v>482</v>
      </c>
      <c r="G22" s="13" t="s">
        <v>553</v>
      </c>
    </row>
    <row r="23" spans="1:7" ht="39" x14ac:dyDescent="0.25">
      <c r="A23" s="12">
        <v>21822</v>
      </c>
      <c r="B23" s="13" t="s">
        <v>14</v>
      </c>
      <c r="C23" s="31" t="s">
        <v>208</v>
      </c>
      <c r="D23" s="14" t="s">
        <v>554</v>
      </c>
      <c r="E23" s="13" t="s">
        <v>226</v>
      </c>
      <c r="F23" s="13" t="s">
        <v>482</v>
      </c>
      <c r="G23" s="13" t="s">
        <v>555</v>
      </c>
    </row>
    <row r="24" spans="1:7" ht="39" x14ac:dyDescent="0.25">
      <c r="A24" s="12">
        <v>22622</v>
      </c>
      <c r="B24" s="13" t="s">
        <v>153</v>
      </c>
      <c r="C24" s="31">
        <v>6245440</v>
      </c>
      <c r="D24" s="14" t="s">
        <v>489</v>
      </c>
      <c r="E24" s="13" t="s">
        <v>490</v>
      </c>
      <c r="F24" s="13" t="s">
        <v>482</v>
      </c>
      <c r="G24" s="13" t="s">
        <v>491</v>
      </c>
    </row>
    <row r="25" spans="1:7" ht="39" x14ac:dyDescent="0.25">
      <c r="A25" s="12">
        <v>22622</v>
      </c>
      <c r="B25" s="13" t="s">
        <v>105</v>
      </c>
      <c r="C25" s="31">
        <v>4653026</v>
      </c>
      <c r="D25" s="14" t="s">
        <v>492</v>
      </c>
      <c r="E25" s="13" t="s">
        <v>490</v>
      </c>
      <c r="F25" s="13" t="s">
        <v>482</v>
      </c>
      <c r="G25" s="13" t="s">
        <v>491</v>
      </c>
    </row>
    <row r="26" spans="1:7" ht="26.25" x14ac:dyDescent="0.25">
      <c r="A26" s="12">
        <v>26622</v>
      </c>
      <c r="B26" s="13" t="s">
        <v>10</v>
      </c>
      <c r="C26" s="31">
        <v>153359.45000000001</v>
      </c>
      <c r="D26" s="14" t="s">
        <v>493</v>
      </c>
      <c r="E26" s="13" t="s">
        <v>494</v>
      </c>
      <c r="F26" s="13" t="s">
        <v>482</v>
      </c>
      <c r="G26" s="13" t="s">
        <v>495</v>
      </c>
    </row>
    <row r="27" spans="1:7" ht="26.25" x14ac:dyDescent="0.25">
      <c r="A27" s="12">
        <v>26622</v>
      </c>
      <c r="B27" s="13" t="s">
        <v>16</v>
      </c>
      <c r="C27" s="31">
        <v>7382649.9800000004</v>
      </c>
      <c r="D27" s="14" t="s">
        <v>496</v>
      </c>
      <c r="E27" s="13" t="s">
        <v>494</v>
      </c>
      <c r="F27" s="13" t="s">
        <v>482</v>
      </c>
      <c r="G27" s="13" t="s">
        <v>495</v>
      </c>
    </row>
    <row r="28" spans="1:7" ht="39" x14ac:dyDescent="0.25">
      <c r="A28" s="12">
        <v>27022</v>
      </c>
      <c r="B28" s="13" t="s">
        <v>497</v>
      </c>
      <c r="C28" s="31">
        <v>51305</v>
      </c>
      <c r="D28" s="14" t="s">
        <v>498</v>
      </c>
      <c r="E28" s="13" t="s">
        <v>499</v>
      </c>
      <c r="F28" s="13" t="s">
        <v>482</v>
      </c>
      <c r="G28" s="13" t="s">
        <v>500</v>
      </c>
    </row>
    <row r="29" spans="1:7" ht="39" x14ac:dyDescent="0.25">
      <c r="A29" s="12">
        <v>31822</v>
      </c>
      <c r="B29" s="13" t="s">
        <v>17</v>
      </c>
      <c r="C29" s="31">
        <v>20965597.649999999</v>
      </c>
      <c r="D29" s="14" t="s">
        <v>501</v>
      </c>
      <c r="E29" s="13" t="s">
        <v>4</v>
      </c>
      <c r="F29" s="13" t="s">
        <v>482</v>
      </c>
      <c r="G29" s="13" t="s">
        <v>502</v>
      </c>
    </row>
    <row r="30" spans="1:7" ht="39" x14ac:dyDescent="0.25">
      <c r="A30" s="12">
        <v>34022</v>
      </c>
      <c r="B30" s="13" t="s">
        <v>185</v>
      </c>
      <c r="C30" s="31" t="s">
        <v>208</v>
      </c>
      <c r="D30" s="14" t="s">
        <v>556</v>
      </c>
      <c r="E30" s="13" t="s">
        <v>557</v>
      </c>
      <c r="F30" s="13" t="s">
        <v>482</v>
      </c>
      <c r="G30" s="13" t="s">
        <v>558</v>
      </c>
    </row>
    <row r="31" spans="1:7" ht="26.25" x14ac:dyDescent="0.25">
      <c r="A31" s="12">
        <v>36222</v>
      </c>
      <c r="B31" s="13" t="s">
        <v>81</v>
      </c>
      <c r="C31" s="31">
        <v>23</v>
      </c>
      <c r="D31" s="14" t="s">
        <v>503</v>
      </c>
      <c r="E31" s="13" t="s">
        <v>504</v>
      </c>
      <c r="F31" s="13" t="s">
        <v>482</v>
      </c>
      <c r="G31" s="13" t="s">
        <v>505</v>
      </c>
    </row>
    <row r="32" spans="1:7" ht="39" x14ac:dyDescent="0.25">
      <c r="A32" s="12">
        <v>42722</v>
      </c>
      <c r="B32" s="13" t="s">
        <v>67</v>
      </c>
      <c r="C32" s="31" t="s">
        <v>208</v>
      </c>
      <c r="D32" s="14" t="s">
        <v>559</v>
      </c>
      <c r="E32" s="13" t="s">
        <v>560</v>
      </c>
      <c r="F32" s="13" t="s">
        <v>482</v>
      </c>
      <c r="G32" s="13" t="s">
        <v>561</v>
      </c>
    </row>
    <row r="33" spans="1:7" ht="39" x14ac:dyDescent="0.25">
      <c r="A33" s="12">
        <v>44622</v>
      </c>
      <c r="B33" s="13" t="s">
        <v>13</v>
      </c>
      <c r="C33" s="31" t="s">
        <v>208</v>
      </c>
      <c r="D33" s="14" t="s">
        <v>562</v>
      </c>
      <c r="E33" s="13" t="s">
        <v>1</v>
      </c>
      <c r="F33" s="13" t="s">
        <v>482</v>
      </c>
      <c r="G33" s="13" t="s">
        <v>113</v>
      </c>
    </row>
    <row r="34" spans="1:7" ht="26.25" x14ac:dyDescent="0.25">
      <c r="A34" s="12">
        <v>44822</v>
      </c>
      <c r="B34" s="13" t="s">
        <v>12</v>
      </c>
      <c r="C34" s="31" t="s">
        <v>208</v>
      </c>
      <c r="D34" s="14" t="s">
        <v>563</v>
      </c>
      <c r="E34" s="13" t="s">
        <v>1</v>
      </c>
      <c r="F34" s="13" t="s">
        <v>482</v>
      </c>
      <c r="G34" s="13" t="s">
        <v>184</v>
      </c>
    </row>
    <row r="35" spans="1:7" ht="51.75" x14ac:dyDescent="0.25">
      <c r="A35" s="12">
        <v>45022</v>
      </c>
      <c r="B35" s="13" t="s">
        <v>15</v>
      </c>
      <c r="C35" s="31">
        <v>35040</v>
      </c>
      <c r="D35" s="14" t="s">
        <v>506</v>
      </c>
      <c r="E35" s="13" t="s">
        <v>2</v>
      </c>
      <c r="F35" s="13" t="s">
        <v>482</v>
      </c>
      <c r="G35" s="13" t="s">
        <v>507</v>
      </c>
    </row>
    <row r="36" spans="1:7" ht="39" x14ac:dyDescent="0.25">
      <c r="A36" s="12">
        <v>45522</v>
      </c>
      <c r="B36" s="13" t="s">
        <v>63</v>
      </c>
      <c r="C36" s="31">
        <v>79999.990000000005</v>
      </c>
      <c r="D36" s="14" t="s">
        <v>508</v>
      </c>
      <c r="E36" s="13" t="s">
        <v>509</v>
      </c>
      <c r="F36" s="13" t="s">
        <v>482</v>
      </c>
      <c r="G36" s="13" t="s">
        <v>510</v>
      </c>
    </row>
    <row r="37" spans="1:7" ht="39" x14ac:dyDescent="0.25">
      <c r="A37" s="12">
        <v>45522</v>
      </c>
      <c r="B37" s="13" t="s">
        <v>81</v>
      </c>
      <c r="C37" s="31" t="s">
        <v>208</v>
      </c>
      <c r="D37" s="14" t="s">
        <v>208</v>
      </c>
      <c r="E37" s="13" t="s">
        <v>509</v>
      </c>
      <c r="F37" s="13" t="s">
        <v>482</v>
      </c>
      <c r="G37" s="13" t="s">
        <v>510</v>
      </c>
    </row>
    <row r="38" spans="1:7" ht="39" x14ac:dyDescent="0.25">
      <c r="A38" s="12">
        <v>48322</v>
      </c>
      <c r="B38" s="13" t="s">
        <v>153</v>
      </c>
      <c r="C38" s="31" t="s">
        <v>208</v>
      </c>
      <c r="D38" s="14" t="s">
        <v>564</v>
      </c>
      <c r="E38" s="13" t="s">
        <v>156</v>
      </c>
      <c r="F38" s="13" t="s">
        <v>482</v>
      </c>
      <c r="G38" s="13" t="s">
        <v>565</v>
      </c>
    </row>
    <row r="39" spans="1:7" ht="26.25" x14ac:dyDescent="0.25">
      <c r="A39" s="12">
        <v>50222</v>
      </c>
      <c r="B39" s="13" t="s">
        <v>566</v>
      </c>
      <c r="C39" s="31" t="s">
        <v>208</v>
      </c>
      <c r="D39" s="14" t="s">
        <v>567</v>
      </c>
      <c r="E39" s="13" t="s">
        <v>568</v>
      </c>
      <c r="F39" s="13" t="s">
        <v>482</v>
      </c>
      <c r="G39" s="13" t="s">
        <v>569</v>
      </c>
    </row>
    <row r="40" spans="1:7" ht="39" x14ac:dyDescent="0.25">
      <c r="A40" s="12">
        <v>50422</v>
      </c>
      <c r="B40" s="13" t="s">
        <v>14</v>
      </c>
      <c r="C40" s="31" t="s">
        <v>208</v>
      </c>
      <c r="D40" s="14" t="s">
        <v>570</v>
      </c>
      <c r="E40" s="13" t="s">
        <v>571</v>
      </c>
      <c r="F40" s="13" t="s">
        <v>482</v>
      </c>
      <c r="G40" s="13" t="s">
        <v>572</v>
      </c>
    </row>
    <row r="41" spans="1:7" ht="39" x14ac:dyDescent="0.25">
      <c r="A41" s="12">
        <v>50922</v>
      </c>
      <c r="B41" s="13" t="s">
        <v>15</v>
      </c>
      <c r="C41" s="31" t="s">
        <v>208</v>
      </c>
      <c r="D41" s="14" t="s">
        <v>573</v>
      </c>
      <c r="E41" s="13" t="s">
        <v>85</v>
      </c>
      <c r="F41" s="13" t="s">
        <v>482</v>
      </c>
      <c r="G41" s="13" t="s">
        <v>87</v>
      </c>
    </row>
    <row r="42" spans="1:7" ht="26.25" x14ac:dyDescent="0.25">
      <c r="A42" s="12">
        <v>53022</v>
      </c>
      <c r="B42" s="13" t="s">
        <v>17</v>
      </c>
      <c r="C42" s="31" t="s">
        <v>208</v>
      </c>
      <c r="D42" s="14" t="s">
        <v>574</v>
      </c>
      <c r="E42" s="13" t="s">
        <v>73</v>
      </c>
      <c r="F42" s="13" t="s">
        <v>482</v>
      </c>
      <c r="G42" s="13" t="s">
        <v>575</v>
      </c>
    </row>
    <row r="43" spans="1:7" ht="39" x14ac:dyDescent="0.25">
      <c r="A43" s="12">
        <v>7322</v>
      </c>
      <c r="B43" s="13" t="s">
        <v>21</v>
      </c>
      <c r="C43" s="31" t="s">
        <v>208</v>
      </c>
      <c r="D43" s="14" t="s">
        <v>576</v>
      </c>
      <c r="E43" s="13" t="s">
        <v>577</v>
      </c>
      <c r="F43" s="13" t="s">
        <v>512</v>
      </c>
      <c r="G43" s="13" t="s">
        <v>578</v>
      </c>
    </row>
    <row r="44" spans="1:7" ht="39" x14ac:dyDescent="0.25">
      <c r="A44" s="12">
        <v>8622</v>
      </c>
      <c r="B44" s="13" t="s">
        <v>21</v>
      </c>
      <c r="C44" s="31" t="s">
        <v>208</v>
      </c>
      <c r="D44" s="14" t="s">
        <v>579</v>
      </c>
      <c r="E44" s="13" t="s">
        <v>580</v>
      </c>
      <c r="F44" s="13" t="s">
        <v>512</v>
      </c>
      <c r="G44" s="13" t="s">
        <v>581</v>
      </c>
    </row>
    <row r="45" spans="1:7" ht="39" x14ac:dyDescent="0.25">
      <c r="A45" s="12">
        <v>9922</v>
      </c>
      <c r="B45" s="13" t="s">
        <v>21</v>
      </c>
      <c r="C45" s="31" t="s">
        <v>208</v>
      </c>
      <c r="D45" s="14" t="s">
        <v>582</v>
      </c>
      <c r="E45" s="13" t="s">
        <v>583</v>
      </c>
      <c r="F45" s="13" t="s">
        <v>512</v>
      </c>
      <c r="G45" s="13" t="s">
        <v>584</v>
      </c>
    </row>
    <row r="46" spans="1:7" ht="39" x14ac:dyDescent="0.25">
      <c r="A46" s="12">
        <v>10222</v>
      </c>
      <c r="B46" s="13" t="s">
        <v>21</v>
      </c>
      <c r="C46" s="31" t="s">
        <v>208</v>
      </c>
      <c r="D46" s="14" t="s">
        <v>585</v>
      </c>
      <c r="E46" s="13" t="s">
        <v>586</v>
      </c>
      <c r="F46" s="13" t="s">
        <v>512</v>
      </c>
      <c r="G46" s="13" t="s">
        <v>587</v>
      </c>
    </row>
    <row r="47" spans="1:7" ht="39" x14ac:dyDescent="0.25">
      <c r="A47" s="12">
        <v>16522</v>
      </c>
      <c r="B47" s="13" t="s">
        <v>105</v>
      </c>
      <c r="C47" s="31" t="s">
        <v>208</v>
      </c>
      <c r="D47" s="14" t="s">
        <v>588</v>
      </c>
      <c r="E47" s="13" t="s">
        <v>589</v>
      </c>
      <c r="F47" s="13" t="s">
        <v>512</v>
      </c>
      <c r="G47" s="13" t="s">
        <v>590</v>
      </c>
    </row>
    <row r="48" spans="1:7" ht="39" x14ac:dyDescent="0.25">
      <c r="A48" s="12">
        <v>17222</v>
      </c>
      <c r="B48" s="13" t="s">
        <v>105</v>
      </c>
      <c r="C48" s="31" t="s">
        <v>208</v>
      </c>
      <c r="D48" s="14" t="s">
        <v>591</v>
      </c>
      <c r="E48" s="13" t="s">
        <v>360</v>
      </c>
      <c r="F48" s="13" t="s">
        <v>512</v>
      </c>
      <c r="G48" s="13" t="s">
        <v>592</v>
      </c>
    </row>
    <row r="49" spans="1:7" ht="39" x14ac:dyDescent="0.25">
      <c r="A49" s="12">
        <v>17522</v>
      </c>
      <c r="B49" s="13" t="s">
        <v>105</v>
      </c>
      <c r="C49" s="31" t="s">
        <v>208</v>
      </c>
      <c r="D49" s="14" t="s">
        <v>593</v>
      </c>
      <c r="E49" s="13" t="s">
        <v>594</v>
      </c>
      <c r="F49" s="13" t="s">
        <v>512</v>
      </c>
      <c r="G49" s="13" t="s">
        <v>590</v>
      </c>
    </row>
    <row r="50" spans="1:7" ht="39" x14ac:dyDescent="0.25">
      <c r="A50" s="12">
        <v>18422</v>
      </c>
      <c r="B50" s="13" t="s">
        <v>105</v>
      </c>
      <c r="C50" s="31" t="s">
        <v>208</v>
      </c>
      <c r="D50" s="14" t="s">
        <v>591</v>
      </c>
      <c r="E50" s="13" t="s">
        <v>595</v>
      </c>
      <c r="F50" s="13" t="s">
        <v>512</v>
      </c>
      <c r="G50" s="13" t="s">
        <v>596</v>
      </c>
    </row>
    <row r="51" spans="1:7" ht="39" x14ac:dyDescent="0.25">
      <c r="A51" s="12">
        <v>18822</v>
      </c>
      <c r="B51" s="13" t="s">
        <v>105</v>
      </c>
      <c r="C51" s="31" t="s">
        <v>208</v>
      </c>
      <c r="D51" s="14" t="s">
        <v>591</v>
      </c>
      <c r="E51" s="13" t="s">
        <v>597</v>
      </c>
      <c r="F51" s="13" t="s">
        <v>512</v>
      </c>
      <c r="G51" s="13" t="s">
        <v>598</v>
      </c>
    </row>
    <row r="52" spans="1:7" ht="39" x14ac:dyDescent="0.25">
      <c r="A52" s="12">
        <v>19822</v>
      </c>
      <c r="B52" s="13" t="s">
        <v>105</v>
      </c>
      <c r="C52" s="31" t="s">
        <v>208</v>
      </c>
      <c r="D52" s="14" t="s">
        <v>591</v>
      </c>
      <c r="E52" s="13" t="s">
        <v>295</v>
      </c>
      <c r="F52" s="13" t="s">
        <v>512</v>
      </c>
      <c r="G52" s="13" t="s">
        <v>596</v>
      </c>
    </row>
    <row r="53" spans="1:7" ht="39" x14ac:dyDescent="0.25">
      <c r="A53" s="12">
        <v>20022</v>
      </c>
      <c r="B53" s="13" t="s">
        <v>105</v>
      </c>
      <c r="C53" s="31" t="s">
        <v>208</v>
      </c>
      <c r="D53" s="14" t="s">
        <v>599</v>
      </c>
      <c r="E53" s="13" t="s">
        <v>600</v>
      </c>
      <c r="F53" s="13" t="s">
        <v>512</v>
      </c>
      <c r="G53" s="13" t="s">
        <v>601</v>
      </c>
    </row>
    <row r="54" spans="1:7" ht="39" x14ac:dyDescent="0.25">
      <c r="A54" s="12">
        <v>20822</v>
      </c>
      <c r="B54" s="13" t="s">
        <v>105</v>
      </c>
      <c r="C54" s="31" t="s">
        <v>208</v>
      </c>
      <c r="D54" s="14" t="s">
        <v>602</v>
      </c>
      <c r="E54" s="13" t="s">
        <v>395</v>
      </c>
      <c r="F54" s="13" t="s">
        <v>512</v>
      </c>
      <c r="G54" s="13" t="s">
        <v>590</v>
      </c>
    </row>
    <row r="55" spans="1:7" ht="26.25" x14ac:dyDescent="0.25">
      <c r="A55" s="12">
        <v>21022</v>
      </c>
      <c r="B55" s="13" t="s">
        <v>105</v>
      </c>
      <c r="C55" s="31" t="s">
        <v>208</v>
      </c>
      <c r="D55" s="14" t="s">
        <v>603</v>
      </c>
      <c r="E55" s="13" t="s">
        <v>604</v>
      </c>
      <c r="F55" s="13" t="s">
        <v>512</v>
      </c>
      <c r="G55" s="13" t="s">
        <v>605</v>
      </c>
    </row>
    <row r="56" spans="1:7" ht="39" x14ac:dyDescent="0.25">
      <c r="A56" s="12">
        <v>22122</v>
      </c>
      <c r="B56" s="13" t="s">
        <v>21</v>
      </c>
      <c r="C56" s="31" t="s">
        <v>208</v>
      </c>
      <c r="D56" s="14" t="s">
        <v>606</v>
      </c>
      <c r="E56" s="13" t="s">
        <v>607</v>
      </c>
      <c r="F56" s="13" t="s">
        <v>512</v>
      </c>
      <c r="G56" s="13" t="s">
        <v>608</v>
      </c>
    </row>
    <row r="57" spans="1:7" ht="39" x14ac:dyDescent="0.25">
      <c r="A57" s="12">
        <v>22822</v>
      </c>
      <c r="B57" s="13" t="s">
        <v>105</v>
      </c>
      <c r="C57" s="31" t="s">
        <v>208</v>
      </c>
      <c r="D57" s="14" t="s">
        <v>602</v>
      </c>
      <c r="E57" s="13" t="s">
        <v>303</v>
      </c>
      <c r="F57" s="13" t="s">
        <v>512</v>
      </c>
      <c r="G57" s="13" t="s">
        <v>609</v>
      </c>
    </row>
    <row r="58" spans="1:7" ht="39" x14ac:dyDescent="0.25">
      <c r="A58" s="12">
        <v>30622</v>
      </c>
      <c r="B58" s="13" t="s">
        <v>21</v>
      </c>
      <c r="C58" s="31" t="s">
        <v>208</v>
      </c>
      <c r="D58" s="14" t="s">
        <v>610</v>
      </c>
      <c r="E58" s="13" t="s">
        <v>611</v>
      </c>
      <c r="F58" s="13" t="s">
        <v>512</v>
      </c>
      <c r="G58" s="13" t="s">
        <v>612</v>
      </c>
    </row>
    <row r="59" spans="1:7" ht="39" x14ac:dyDescent="0.25">
      <c r="A59" s="12">
        <v>32322</v>
      </c>
      <c r="B59" s="13" t="s">
        <v>21</v>
      </c>
      <c r="C59" s="31" t="s">
        <v>208</v>
      </c>
      <c r="D59" s="14" t="s">
        <v>613</v>
      </c>
      <c r="E59" s="13" t="s">
        <v>614</v>
      </c>
      <c r="F59" s="13" t="s">
        <v>512</v>
      </c>
      <c r="G59" s="13" t="s">
        <v>615</v>
      </c>
    </row>
    <row r="60" spans="1:7" ht="39" x14ac:dyDescent="0.25">
      <c r="A60" s="12">
        <v>36322</v>
      </c>
      <c r="B60" s="13" t="s">
        <v>22</v>
      </c>
      <c r="C60" s="31" t="s">
        <v>208</v>
      </c>
      <c r="D60" s="14" t="s">
        <v>616</v>
      </c>
      <c r="E60" s="13" t="s">
        <v>557</v>
      </c>
      <c r="F60" s="13" t="s">
        <v>512</v>
      </c>
      <c r="G60" s="13" t="s">
        <v>617</v>
      </c>
    </row>
    <row r="61" spans="1:7" ht="39" x14ac:dyDescent="0.25">
      <c r="A61" s="12">
        <v>38322</v>
      </c>
      <c r="B61" s="13" t="s">
        <v>19</v>
      </c>
      <c r="C61" s="31">
        <v>1680756</v>
      </c>
      <c r="D61" s="14" t="s">
        <v>511</v>
      </c>
      <c r="E61" s="13" t="s">
        <v>20</v>
      </c>
      <c r="F61" s="13" t="s">
        <v>512</v>
      </c>
      <c r="G61" s="13" t="s">
        <v>513</v>
      </c>
    </row>
    <row r="62" spans="1:7" ht="39" x14ac:dyDescent="0.25">
      <c r="A62" s="12">
        <v>40422</v>
      </c>
      <c r="B62" s="13" t="s">
        <v>21</v>
      </c>
      <c r="C62" s="31" t="s">
        <v>208</v>
      </c>
      <c r="D62" s="14" t="s">
        <v>618</v>
      </c>
      <c r="E62" s="13" t="s">
        <v>619</v>
      </c>
      <c r="F62" s="13" t="s">
        <v>512</v>
      </c>
      <c r="G62" s="13" t="s">
        <v>620</v>
      </c>
    </row>
    <row r="63" spans="1:7" ht="39" x14ac:dyDescent="0.25">
      <c r="A63" s="12">
        <v>40622</v>
      </c>
      <c r="B63" s="13" t="s">
        <v>149</v>
      </c>
      <c r="C63" s="31" t="s">
        <v>208</v>
      </c>
      <c r="D63" s="14" t="s">
        <v>621</v>
      </c>
      <c r="E63" s="13" t="s">
        <v>622</v>
      </c>
      <c r="F63" s="13" t="s">
        <v>512</v>
      </c>
      <c r="G63" s="13" t="s">
        <v>623</v>
      </c>
    </row>
    <row r="64" spans="1:7" ht="26.25" x14ac:dyDescent="0.25">
      <c r="A64" s="12">
        <v>41322</v>
      </c>
      <c r="B64" s="13" t="s">
        <v>19</v>
      </c>
      <c r="C64" s="31" t="s">
        <v>208</v>
      </c>
      <c r="D64" s="14" t="s">
        <v>624</v>
      </c>
      <c r="E64" s="13" t="s">
        <v>625</v>
      </c>
      <c r="F64" s="13" t="s">
        <v>512</v>
      </c>
      <c r="G64" s="13" t="s">
        <v>626</v>
      </c>
    </row>
    <row r="65" spans="1:7" ht="39" x14ac:dyDescent="0.25">
      <c r="A65" s="12">
        <v>41422</v>
      </c>
      <c r="B65" s="13" t="s">
        <v>19</v>
      </c>
      <c r="C65" s="31" t="s">
        <v>208</v>
      </c>
      <c r="D65" s="14" t="s">
        <v>627</v>
      </c>
      <c r="E65" s="13" t="s">
        <v>628</v>
      </c>
      <c r="F65" s="13" t="s">
        <v>512</v>
      </c>
      <c r="G65" s="13" t="s">
        <v>629</v>
      </c>
    </row>
    <row r="66" spans="1:7" ht="39" x14ac:dyDescent="0.25">
      <c r="A66" s="12">
        <v>41622</v>
      </c>
      <c r="B66" s="13" t="s">
        <v>19</v>
      </c>
      <c r="C66" s="31" t="s">
        <v>208</v>
      </c>
      <c r="D66" s="14" t="s">
        <v>624</v>
      </c>
      <c r="E66" s="13" t="s">
        <v>630</v>
      </c>
      <c r="F66" s="13" t="s">
        <v>512</v>
      </c>
      <c r="G66" s="13" t="s">
        <v>516</v>
      </c>
    </row>
    <row r="67" spans="1:7" ht="39" x14ac:dyDescent="0.25">
      <c r="A67" s="12">
        <v>41822</v>
      </c>
      <c r="B67" s="13" t="s">
        <v>19</v>
      </c>
      <c r="C67" s="31">
        <v>2860000</v>
      </c>
      <c r="D67" s="14" t="s">
        <v>514</v>
      </c>
      <c r="E67" s="13" t="s">
        <v>515</v>
      </c>
      <c r="F67" s="13" t="s">
        <v>512</v>
      </c>
      <c r="G67" s="13" t="s">
        <v>516</v>
      </c>
    </row>
    <row r="68" spans="1:7" ht="39" x14ac:dyDescent="0.25">
      <c r="A68" s="12">
        <v>43922</v>
      </c>
      <c r="B68" s="13" t="s">
        <v>21</v>
      </c>
      <c r="C68" s="31" t="s">
        <v>208</v>
      </c>
      <c r="D68" s="14" t="s">
        <v>631</v>
      </c>
      <c r="E68" s="13" t="s">
        <v>632</v>
      </c>
      <c r="F68" s="13" t="s">
        <v>512</v>
      </c>
      <c r="G68" s="13" t="s">
        <v>633</v>
      </c>
    </row>
    <row r="69" spans="1:7" ht="39" x14ac:dyDescent="0.25">
      <c r="A69" s="12">
        <v>44022</v>
      </c>
      <c r="B69" s="13" t="s">
        <v>634</v>
      </c>
      <c r="C69" s="31" t="s">
        <v>208</v>
      </c>
      <c r="D69" s="14" t="s">
        <v>635</v>
      </c>
      <c r="E69" s="13" t="s">
        <v>636</v>
      </c>
      <c r="F69" s="13" t="s">
        <v>512</v>
      </c>
      <c r="G69" s="13" t="s">
        <v>637</v>
      </c>
    </row>
    <row r="70" spans="1:7" ht="39" x14ac:dyDescent="0.25">
      <c r="A70" s="12">
        <v>44222</v>
      </c>
      <c r="B70" s="13" t="s">
        <v>634</v>
      </c>
      <c r="C70" s="31" t="s">
        <v>208</v>
      </c>
      <c r="D70" s="14" t="s">
        <v>638</v>
      </c>
      <c r="E70" s="13" t="s">
        <v>639</v>
      </c>
      <c r="F70" s="13" t="s">
        <v>512</v>
      </c>
      <c r="G70" s="13" t="s">
        <v>637</v>
      </c>
    </row>
    <row r="71" spans="1:7" ht="39" x14ac:dyDescent="0.25">
      <c r="A71" s="12">
        <v>44322</v>
      </c>
      <c r="B71" s="13" t="s">
        <v>634</v>
      </c>
      <c r="C71" s="31" t="s">
        <v>208</v>
      </c>
      <c r="D71" s="14" t="s">
        <v>640</v>
      </c>
      <c r="E71" s="13" t="s">
        <v>641</v>
      </c>
      <c r="F71" s="13" t="s">
        <v>512</v>
      </c>
      <c r="G71" s="13" t="s">
        <v>642</v>
      </c>
    </row>
    <row r="72" spans="1:7" ht="39" x14ac:dyDescent="0.25">
      <c r="A72" s="12">
        <v>44422</v>
      </c>
      <c r="B72" s="13" t="s">
        <v>634</v>
      </c>
      <c r="C72" s="31" t="s">
        <v>208</v>
      </c>
      <c r="D72" s="14" t="s">
        <v>638</v>
      </c>
      <c r="E72" s="13" t="s">
        <v>643</v>
      </c>
      <c r="F72" s="13" t="s">
        <v>512</v>
      </c>
      <c r="G72" s="13" t="s">
        <v>637</v>
      </c>
    </row>
    <row r="73" spans="1:7" ht="39" x14ac:dyDescent="0.25">
      <c r="A73" s="12">
        <v>44722</v>
      </c>
      <c r="B73" s="13" t="s">
        <v>19</v>
      </c>
      <c r="C73" s="31" t="s">
        <v>208</v>
      </c>
      <c r="D73" s="14" t="s">
        <v>644</v>
      </c>
      <c r="E73" s="13" t="s">
        <v>1</v>
      </c>
      <c r="F73" s="13" t="s">
        <v>512</v>
      </c>
      <c r="G73" s="13" t="s">
        <v>113</v>
      </c>
    </row>
    <row r="74" spans="1:7" ht="39" x14ac:dyDescent="0.25">
      <c r="A74" s="12">
        <v>45222</v>
      </c>
      <c r="B74" s="13" t="s">
        <v>21</v>
      </c>
      <c r="C74" s="31" t="s">
        <v>208</v>
      </c>
      <c r="D74" s="14" t="s">
        <v>262</v>
      </c>
      <c r="E74" s="13" t="s">
        <v>645</v>
      </c>
      <c r="F74" s="13" t="s">
        <v>512</v>
      </c>
      <c r="G74" s="13" t="s">
        <v>646</v>
      </c>
    </row>
    <row r="75" spans="1:7" ht="39" x14ac:dyDescent="0.25">
      <c r="A75" s="12">
        <v>45822</v>
      </c>
      <c r="B75" s="13" t="s">
        <v>19</v>
      </c>
      <c r="C75" s="31" t="s">
        <v>208</v>
      </c>
      <c r="D75" s="14" t="s">
        <v>519</v>
      </c>
      <c r="E75" s="13" t="s">
        <v>647</v>
      </c>
      <c r="F75" s="13" t="s">
        <v>512</v>
      </c>
      <c r="G75" s="13" t="s">
        <v>648</v>
      </c>
    </row>
    <row r="76" spans="1:7" ht="39" x14ac:dyDescent="0.25">
      <c r="A76" s="12">
        <v>47022</v>
      </c>
      <c r="B76" s="13" t="s">
        <v>105</v>
      </c>
      <c r="C76" s="31" t="s">
        <v>208</v>
      </c>
      <c r="D76" s="14" t="s">
        <v>649</v>
      </c>
      <c r="E76" s="13" t="s">
        <v>650</v>
      </c>
      <c r="F76" s="13" t="s">
        <v>512</v>
      </c>
      <c r="G76" s="13" t="s">
        <v>651</v>
      </c>
    </row>
    <row r="77" spans="1:7" ht="39" x14ac:dyDescent="0.25">
      <c r="A77" s="12">
        <v>47222</v>
      </c>
      <c r="B77" s="13" t="s">
        <v>105</v>
      </c>
      <c r="C77" s="31" t="s">
        <v>208</v>
      </c>
      <c r="D77" s="14" t="s">
        <v>652</v>
      </c>
      <c r="E77" s="13" t="s">
        <v>156</v>
      </c>
      <c r="F77" s="13" t="s">
        <v>512</v>
      </c>
      <c r="G77" s="13" t="s">
        <v>653</v>
      </c>
    </row>
    <row r="78" spans="1:7" ht="39" x14ac:dyDescent="0.25">
      <c r="A78" s="12">
        <v>47322</v>
      </c>
      <c r="B78" s="13" t="s">
        <v>105</v>
      </c>
      <c r="C78" s="31" t="s">
        <v>208</v>
      </c>
      <c r="D78" s="14" t="s">
        <v>654</v>
      </c>
      <c r="E78" s="13" t="s">
        <v>655</v>
      </c>
      <c r="F78" s="13" t="s">
        <v>512</v>
      </c>
      <c r="G78" s="13" t="s">
        <v>656</v>
      </c>
    </row>
    <row r="79" spans="1:7" ht="39" x14ac:dyDescent="0.25">
      <c r="A79" s="12">
        <v>49122</v>
      </c>
      <c r="B79" s="13" t="s">
        <v>21</v>
      </c>
      <c r="C79" s="31" t="s">
        <v>208</v>
      </c>
      <c r="D79" s="14" t="s">
        <v>657</v>
      </c>
      <c r="E79" s="13" t="s">
        <v>658</v>
      </c>
      <c r="F79" s="13" t="s">
        <v>512</v>
      </c>
      <c r="G79" s="13" t="s">
        <v>659</v>
      </c>
    </row>
    <row r="80" spans="1:7" ht="39" x14ac:dyDescent="0.25">
      <c r="A80" s="12">
        <v>50722</v>
      </c>
      <c r="B80" s="13" t="s">
        <v>21</v>
      </c>
      <c r="C80" s="31" t="s">
        <v>208</v>
      </c>
      <c r="D80" s="14" t="s">
        <v>660</v>
      </c>
      <c r="E80" s="13" t="s">
        <v>255</v>
      </c>
      <c r="F80" s="13" t="s">
        <v>512</v>
      </c>
      <c r="G80" s="13" t="s">
        <v>661</v>
      </c>
    </row>
    <row r="81" spans="1:7" ht="39" x14ac:dyDescent="0.25">
      <c r="A81" s="12">
        <v>51122</v>
      </c>
      <c r="B81" s="13" t="s">
        <v>19</v>
      </c>
      <c r="C81" s="31">
        <v>2015723.83</v>
      </c>
      <c r="D81" s="14" t="s">
        <v>517</v>
      </c>
      <c r="E81" s="13" t="s">
        <v>20</v>
      </c>
      <c r="F81" s="13" t="s">
        <v>512</v>
      </c>
      <c r="G81" s="13" t="s">
        <v>518</v>
      </c>
    </row>
    <row r="82" spans="1:7" ht="39" x14ac:dyDescent="0.25">
      <c r="A82" s="32">
        <v>52022</v>
      </c>
      <c r="B82" s="33" t="s">
        <v>634</v>
      </c>
      <c r="C82" s="34" t="s">
        <v>208</v>
      </c>
      <c r="D82" s="14" t="s">
        <v>662</v>
      </c>
      <c r="E82" s="13" t="s">
        <v>663</v>
      </c>
      <c r="F82" s="13" t="s">
        <v>512</v>
      </c>
      <c r="G82" s="13" t="s">
        <v>642</v>
      </c>
    </row>
    <row r="83" spans="1:7" x14ac:dyDescent="0.25">
      <c r="A83" s="65" t="s">
        <v>666</v>
      </c>
      <c r="B83" s="65"/>
      <c r="C83" s="52">
        <f>SUM(C2:C82)</f>
        <v>50287655.409999996</v>
      </c>
    </row>
  </sheetData>
  <mergeCells count="1">
    <mergeCell ref="A83:B8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REZAGO</vt:lpstr>
      <vt:lpstr>RESERVA</vt:lpstr>
      <vt:lpstr>SEGUIMIENTO</vt:lpstr>
      <vt:lpstr>CXP</vt:lpstr>
      <vt:lpstr>RESERVA EXPIRADA 2022 (2)</vt:lpstr>
      <vt:lpstr>RESERVA EXPIRADA 2022</vt:lpstr>
    </vt:vector>
  </TitlesOfParts>
  <Company>UAE JUNTA CENTRAL DE CONTADORES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FERNANDA  VERA FLOREZ</dc:creator>
  <cp:lastModifiedBy>Jose Orlando Ramirez Zuluaga</cp:lastModifiedBy>
  <dcterms:created xsi:type="dcterms:W3CDTF">2024-03-07T18:28:58Z</dcterms:created>
  <dcterms:modified xsi:type="dcterms:W3CDTF">2024-04-24T17:01:34Z</dcterms:modified>
</cp:coreProperties>
</file>