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tela.sanchez\Documents\AÑO 2024\ABRIL\17\MInrelaciones\"/>
    </mc:Choice>
  </mc:AlternateContent>
  <xr:revisionPtr revIDLastSave="0" documentId="8_{0DFC5CFC-4A92-4AFA-8B39-56CCF08AF256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Ejecucion presupuestal" sheetId="2" r:id="rId1"/>
    <sheet name="Reserva presupuetal" sheetId="4" r:id="rId2"/>
    <sheet name="Cuentas por pagar" sheetId="6" r:id="rId3"/>
    <sheet name="Vigencias expiradas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6" l="1"/>
  <c r="D8" i="2"/>
  <c r="E8" i="2"/>
  <c r="F8" i="2"/>
  <c r="G8" i="2"/>
  <c r="H8" i="2"/>
  <c r="C8" i="2"/>
  <c r="D18" i="2"/>
  <c r="E18" i="2"/>
  <c r="F18" i="2"/>
  <c r="G18" i="2"/>
  <c r="H18" i="2"/>
  <c r="D14" i="2"/>
  <c r="E14" i="2"/>
  <c r="F14" i="2"/>
  <c r="G14" i="2"/>
  <c r="H14" i="2"/>
  <c r="C14" i="2"/>
  <c r="C6" i="2" s="1"/>
  <c r="C30" i="2" s="1"/>
  <c r="C18" i="2" l="1"/>
  <c r="D10" i="2"/>
  <c r="E10" i="2"/>
  <c r="F10" i="2"/>
  <c r="G10" i="2"/>
  <c r="H10" i="2"/>
  <c r="C10" i="2"/>
  <c r="G7" i="5" l="1"/>
  <c r="E44" i="4"/>
  <c r="D44" i="4"/>
  <c r="D6" i="2" l="1"/>
  <c r="D30" i="2" s="1"/>
  <c r="E6" i="2" l="1"/>
  <c r="E30" i="2" s="1"/>
  <c r="F6" i="2"/>
  <c r="F30" i="2" s="1"/>
  <c r="G6" i="2"/>
  <c r="G30" i="2" s="1"/>
  <c r="H6" i="2"/>
  <c r="H30" i="2" s="1"/>
</calcChain>
</file>

<file path=xl/sharedStrings.xml><?xml version="1.0" encoding="utf-8"?>
<sst xmlns="http://schemas.openxmlformats.org/spreadsheetml/2006/main" count="443" uniqueCount="255">
  <si>
    <t>RUBRO</t>
  </si>
  <si>
    <t>DESCRIPCION</t>
  </si>
  <si>
    <t>APR. VIGENTE</t>
  </si>
  <si>
    <t>APR. DISPONIBLE</t>
  </si>
  <si>
    <t>COMPROMISO</t>
  </si>
  <si>
    <t>OBLIGACION</t>
  </si>
  <si>
    <t>A-03-02-02</t>
  </si>
  <si>
    <t>A ORGANIZACIONES INTERNACIONALES</t>
  </si>
  <si>
    <t>A-03-03-01-052</t>
  </si>
  <si>
    <t>PLAN DE PROMOCIÓN DE COLOMBIA EN EL EXTERIOR</t>
  </si>
  <si>
    <t>A-03-03-01-999</t>
  </si>
  <si>
    <t>OTRAS TRANSFERENCIAS - DISTRIBUCIÓN PREVIO CONCEPTO DGPPN</t>
  </si>
  <si>
    <t>A-03-10</t>
  </si>
  <si>
    <t>SENTENCIAS Y CONCILIACIONES</t>
  </si>
  <si>
    <t>A-08-01</t>
  </si>
  <si>
    <t>IMPUESTOS</t>
  </si>
  <si>
    <t>A-08-03</t>
  </si>
  <si>
    <t>TASAS Y DERECHOS ADMINISTRATIVOS</t>
  </si>
  <si>
    <t>A-08-04-01</t>
  </si>
  <si>
    <t>CUOTA DE FISCALIZACIÓN Y AUDITAJE</t>
  </si>
  <si>
    <t>TOTAL PRESUPUESTO FONDO ROTATORIO</t>
  </si>
  <si>
    <t xml:space="preserve">FONDO ROTATORIO DEL MINISTERIO DE RELACIONES EXTERIORES </t>
  </si>
  <si>
    <t>APR. INICIAL</t>
  </si>
  <si>
    <t>APR. CERTIFICADA</t>
  </si>
  <si>
    <t>NUMERO COMPROMISO</t>
  </si>
  <si>
    <t>Rubro</t>
  </si>
  <si>
    <t>Descripcion</t>
  </si>
  <si>
    <t>Valor Actual</t>
  </si>
  <si>
    <t>Nombre Razon Social</t>
  </si>
  <si>
    <t>CONCEPTO</t>
  </si>
  <si>
    <t>JUSTIFICACION</t>
  </si>
  <si>
    <t>A-02-02-02-008-009</t>
  </si>
  <si>
    <t>OTROS SERVICIOS DE FABRICACIÓN; SERVICIOS DE EDICIÓN, IMPRESIÓN Y REPRODUCCIÓN; SERVICIOS DE RECUPERACIÓN DE MATERIALES</t>
  </si>
  <si>
    <t>IMPRENTA NACIONAL DE COLOMBIA</t>
  </si>
  <si>
    <t>Prestar el servicio para la publicación en el Diario Oficial de los actos administrativos expedidos por el Ministerio de Relaciones Exteriores y/o su fondo rotatorio</t>
  </si>
  <si>
    <t>Debido a que la Imprenta Nacional laboró hasta las 12:00 pm del dia 29 de diciembre de 2023 lo cual imposibilita la llegada de las facturas para proceder con el pago</t>
  </si>
  <si>
    <t>A-02-02-02-006-004</t>
  </si>
  <si>
    <t>SERVICIOS DE TRANSPORTE DE PASAJEROS</t>
  </si>
  <si>
    <t>SERVICIO AEREO A TERRITORIOS NACIONALES S.A.</t>
  </si>
  <si>
    <t>Prestación del servicio de transporte Aéreo de pasajeros y la adquisición de tiquetes aéreos para el desplazamiento de funcionarios, beneficiarios y/o contratistas adscritos al Ministerio de Relaciones Exteriores y su Fondo Rotatorio en rutas de orde</t>
  </si>
  <si>
    <t>FALTA DE PAC</t>
  </si>
  <si>
    <t>A-02-02-02-008-005</t>
  </si>
  <si>
    <t>SERVICIOS DE SOPORTE</t>
  </si>
  <si>
    <t>PLAZA MAYOR MEDELLIN CONVENCIONES Y EXPOSICIONES S.A.</t>
  </si>
  <si>
    <t>Prestación de servicios como operador logistico para la realización de eventos protocolarios nacionales e internacionales a cargo del Fondo Rotatorio del MRE</t>
  </si>
  <si>
    <t>A-02-02-02-008-003</t>
  </si>
  <si>
    <t>SERVICIOS PROFESIONALES, CIENTÍFICOS Y TÉCNICOS (EXCEPTO LOS SERVICIOS DE INVESTIGACION, URBANISMO, JURÍDICOS Y DE CONTABILIDAD)</t>
  </si>
  <si>
    <t>AS TRADUCCIONES S.A.S.</t>
  </si>
  <si>
    <t>Prestación de servicios profesionales ara realizar la traducción oficial del idioma español a los diferentes idiomas requeridos y de estos al español, de los documentos oficiales y aquellos que hacen parte de los tratados de extradición, según los r</t>
  </si>
  <si>
    <t>A-02-02-01-004-006</t>
  </si>
  <si>
    <t>MAQUINARIA Y APARATOS ELÉCTRICOS</t>
  </si>
  <si>
    <t>C.I.S. COMERCIALIZADORES, INGENIERIAS Y SERVICIOS S. A. S.</t>
  </si>
  <si>
    <t>Prestación del servicio de mantenimiento preventivo y correctivo con suministro de repuestos originales para los aires acondicionados de propiedad de Fondo Rotatorio del MRE de la sede en Cartagena</t>
  </si>
  <si>
    <t>A-02-02-02-008-007</t>
  </si>
  <si>
    <t>SERVICIOS DE MANTENIMIENTO, REPARACIÓN E INSTALACIÓN (EXCEPTO SERVICIOS DE CONSTRUCCIÓN)</t>
  </si>
  <si>
    <t>A-02-02-02-008-004</t>
  </si>
  <si>
    <t>SERVICIOS DE TELECOMUNICACIONES, TRANSMISIÓN Y SUMINISTRO DE INFORMACIÓN</t>
  </si>
  <si>
    <t>MYMCOL S A S</t>
  </si>
  <si>
    <t>Prestación del servicio de monitoreo y de alertas en tiempo real de noticias en temas de interés e información que impacte directa e indirectamente el Ministerio de Relaciones Exteriores</t>
  </si>
  <si>
    <t>La empresa no ha radicado las facturas correspondiente para sus respectivos pagos</t>
  </si>
  <si>
    <t>UNION TEMPORAL DOCUMENTOS DE VIAJE 2024</t>
  </si>
  <si>
    <t>Suministrar, formalizar y prestar el servicio de personalización, custodia y distribución de libretas de pasaportes, así como servicios de impresión, almacenamiento y entrega de etiquetas de visa colombiana con zona de cobertura mecánica</t>
  </si>
  <si>
    <t>A-02-02-02-006-005</t>
  </si>
  <si>
    <t>SERVICIOS DE TRANSPORTE DE CARGA</t>
  </si>
  <si>
    <t>CAMARCA S A S</t>
  </si>
  <si>
    <t>Prestación de servicios para la impresión, empaque, distribución, transporte, recolección, clasificación y revisión mediante lector óptico de las pruebas "Colombia" y " Contexto Internacional" digitalización de las pruebas escritas del concurso de</t>
  </si>
  <si>
    <t>A-02-02-02-006-008</t>
  </si>
  <si>
    <t>SERVICIOS POSTALES Y DE MENSAJERÍA</t>
  </si>
  <si>
    <t>DHL EXPRESS COLOMBIA LTDA</t>
  </si>
  <si>
    <t>PRESTACION DE SERVICIOS DE MENSAJERIA EXPRESA A NIVEL INTERNACIONAL Y TRANSPORTE DE CARGA AEREO INTERNACIONAL</t>
  </si>
  <si>
    <t>Adición y Modificación No 1</t>
  </si>
  <si>
    <t>INSTITUTO COLOMBIANO DE NORMAS TECNICAS Y CERTIFICACION ICONTEC</t>
  </si>
  <si>
    <t>Prestación de servicios profesionales para la auditoria de seguimiento del Sistema de Gestión de Calidad (ISO 9001:2015) y el Sistema de Gestión Ambiental (ISO 14001:2015) y ampliación del alcance de la certificación de la norma ISO 9001:2015 del Min</t>
  </si>
  <si>
    <t xml:space="preserve">No se presentaron los informes con las facturas correspondnientes por parte del contratista </t>
  </si>
  <si>
    <t>A-02-02-01-002-007</t>
  </si>
  <si>
    <t>ARTÍCULOS TEXTILES (EXCEPTO PRENDAS DE VESTIR)</t>
  </si>
  <si>
    <t>MARKETGROUP SAS</t>
  </si>
  <si>
    <t>Adquisición de banderas de Colombia para el Ministerio de Relaciones Exteriores y su Fondo Rotatorio</t>
  </si>
  <si>
    <t>MILLENIUM BPO S A</t>
  </si>
  <si>
    <t>Modificación de la orden de compre No 97901 Compra de servicios de agentes para la atención en los grupos de trabajo de CIAC – Centro Integral de Atención al Ciudadano -</t>
  </si>
  <si>
    <t>IMPACT-PSY S.A.S.</t>
  </si>
  <si>
    <t>Prestación de servicios para preparar y acompañar el proceso de diseño, aplicación, calificación, revisión, interpretación, seguimiento y registro de las notas en la plataforma de la Cancillería de las pruebas psicotécnicas virtuales del Concurso de</t>
  </si>
  <si>
    <t>PEAR SOLUTIONS S.A.S.</t>
  </si>
  <si>
    <t>Servicio de soporte a usuarios de tecnologías de información a través de mesa de ayuda y mantenimiento correctivo con suministro de repuestos.</t>
  </si>
  <si>
    <t>A-02-02-02-008-002</t>
  </si>
  <si>
    <t>SERVICIOS JURÍDICOS Y CONTABLES</t>
  </si>
  <si>
    <t>MATALLANA CAMACHO ERNESTO</t>
  </si>
  <si>
    <t>Prestación de servicios profesionales en derecho, para la asesoría y representación extrajudicial del Ministerio de Relaciones Exteriores y su Fondo Rotatorio respecto a los temas y controversias relacionadas con pasaportes en la Licitación Pública</t>
  </si>
  <si>
    <t>A-02-02-02-007-001</t>
  </si>
  <si>
    <t>SERVICIOS FINANCIEROS Y SERVICIOS CONEXOS</t>
  </si>
  <si>
    <t>LA PREVISORA S A COMPAÑIA DE SEGUROS</t>
  </si>
  <si>
    <t>Prorroga No 1 adición No 3 contrato No 139/2022 cuyo objeto es: Contratar con una o varias compañías de seguros legalmente autorizadas para funcionar en el país, el programa de seguros requerido para la adecuada protección de los bienes e intereses</t>
  </si>
  <si>
    <t>A-03-02-02-060-001</t>
  </si>
  <si>
    <t>MEMBRESÍAS</t>
  </si>
  <si>
    <t>OPERACIONES MANT DE LA PAZ MONUSCO</t>
  </si>
  <si>
    <t>Pago cuota organismo MONUSCO valor 536.343 dolares TC 4.300</t>
  </si>
  <si>
    <t>OPERACIONES MANT DE LA PAZ UNMISS</t>
  </si>
  <si>
    <t>Pago cuota organismo UNMISS valor 585.875 dolares TC 4.300</t>
  </si>
  <si>
    <t>OPERACIONES MANT DE LA PAZ UNSOS</t>
  </si>
  <si>
    <t>Pago cuota organismo UNSOS valor 285.039 dolares TC 4.300</t>
  </si>
  <si>
    <t>C-1103-1002-6-0-1103012-02</t>
  </si>
  <si>
    <t>ADQUISICIÓN DE BIENES Y SERVICIOS - SERVICIO DE ATENCIÓN AL RETORNADO - FORTALECIMIENTO DE ESTRATEGIAS DE ACOMPAÑAMIENTO AL RETORNO DE CONNACIONALES PROCEDENTES DEL EXTERIOR NACIONAL</t>
  </si>
  <si>
    <t>ASOCIACION SOCIO CULTURAL Y DE COOPERACION AL DESARROLLO POR COLOMBIA E IBEROAMERICA</t>
  </si>
  <si>
    <t>Aunar esfuerzos administrativos, técnicos y financieros para el desarrollo de proyectos de emprendimiento con el objetivo de la estabilización socioeconómica de los migrantes retornados en Colombia, en los departamentos de Risaralda, Quindío y Caldas</t>
  </si>
  <si>
    <t>C-1199-1002-4-0-1199065-02</t>
  </si>
  <si>
    <t>ADQUISICIÓN DE BIENES Y SERVICIOS - SERVICIOS TECNOLÓGICOS - MEJORAMIENTO TECNOLÓGICO DEL MINISTERIO DE RELACIONES EXTERIORES NACIONAL</t>
  </si>
  <si>
    <t>UNIVERSIDAD NACIONAL DE COLOMBIA</t>
  </si>
  <si>
    <t>Realizar el diagnostico, especificación, diseño y estructuración de la arquitectura empresarial para las diferentes soluciones tecnológicas del Ministerio de Relaciones Exteriores y su Fondo Rotatorio</t>
  </si>
  <si>
    <t>RUEDA HERNANDEZ DANIELA ALEJANDRA</t>
  </si>
  <si>
    <t>Prestación de servicios profesionales, para brindar asistencia técnica en la gestión y desarrollo de programas, proyectos y actividades a nivel regional orientada a la población migrante colombiana, retornada y núcleos familiares mixtos en el departa</t>
  </si>
  <si>
    <t>La contratista no adjunto la docuemntación completa requerida para el cobro del mes de noviembre de 2023</t>
  </si>
  <si>
    <t>EXPERTOS PROFESIONALES EN SERVICIOS SOCIALES INTEGRALES</t>
  </si>
  <si>
    <t>MODIFICACION Y ADICION NO. 1 AUNAR ESFUERZOS ADMITIVOS TECNICOS Y FINANCIEROS PARA FORTALECER ESTRATEGIA DE ATENCION HUMANITARIA Y RECUPERACION TEMPRANA A POBLACION RETORNADA Y NUCLEOS FAMILIARES MIXTOS EN SITUACION DE ALTA VULNERABILIDAD</t>
  </si>
  <si>
    <t>FUNDACIÓN CIDEAL COLOMBIA</t>
  </si>
  <si>
    <t>Aunar esfuerzos administrativos, logísticos y financieros, para desarrollar y ejecutar un convenio de asociación para la realización de 6 ferias de servicios a nivel nacional dirigidas a la población colombiana retornada, migrantes y familias mixtas,</t>
  </si>
  <si>
    <t>la fundacion CIDEAL notifico la existencia de inconvenientes en la entrega de algunos soportes finales como facturas y reporte financiero</t>
  </si>
  <si>
    <t>C-1199-1002-7-0-1199060-02</t>
  </si>
  <si>
    <t>ADQUISICIÓN DE BIENES Y SERVICIOS - SERVICIO DE IMPLEMENTACIÓN SISTEMAS DE GESTIÓN - IMPLEMENTACION SISTEMA INTEGRADO DE GESTION EN LAS EMBAJADAS Y CONSULADOS DE COLOMBIA EN EL EXTERIOR NACIONAL</t>
  </si>
  <si>
    <t>C-1104-1002-2-0-1104005-03</t>
  </si>
  <si>
    <t>TRANSFERENCIAS CORRIENTES - SERVICIO DE ASISTENCIA TÉCNICA PARA LA IMPLEMENTACIÓN DE INICIATIVAS DE INVERSIÓN DE IMPACTO SOCIAL Y ECONÓMICO EN ZONAS DE FRONTERA - FORTALECIMIENTO DEL PLAN FRONTERAS PARA LA PROSPERIDAD: IMPULSAR EL DESARROLLO EN LAS Z</t>
  </si>
  <si>
    <t>ORGANIZACION DE LAS NACIONES UNIDAS PARA LA AGRICULTURA Y LA ALIMENTACION FAO</t>
  </si>
  <si>
    <t>Contribuir a la innovación tecnológica, producción sostenible y generación de ingresos en departamentos de frontera</t>
  </si>
  <si>
    <t>CONSORCIO ATCOPYNEWS 2022</t>
  </si>
  <si>
    <t>prestacion del servicio impresion y fotocopiado co renta de equipos y suministro de papel, insumos mtto preventivo y correctivo incluido repuestos</t>
  </si>
  <si>
    <t>A-02-02-02-007-003</t>
  </si>
  <si>
    <t>SERVICIOS DE ARRENDAMIENTO O ALQUILER SIN OPERARIO</t>
  </si>
  <si>
    <t>A-02-02-01-003-003</t>
  </si>
  <si>
    <t>PRODUCTOS DE HORNOS DE COQUE; PRODUCTOS DE REFINACIÓN DE PETRÓLEO Y COMBUSTIBLE NUCLEAR</t>
  </si>
  <si>
    <t>GRUPO EDS AUTOGAS S.A.S.</t>
  </si>
  <si>
    <t>Suministro de Combustible para el parque automotor del Ministerio de Relaciones Exteriores y su Fondo Rotatorio en la ciudad de Bogotá D.C</t>
  </si>
  <si>
    <t>CASTILLO MORENO JUAN FELIPE</t>
  </si>
  <si>
    <t>Prestación de servicios profesionales para realizar verificación y garantizar el cumplimiento de la línea base de seguridad en los equipos de cómputo e identificar vulnerabilidades en la infraestructura tecnológica, y sistemas de información del Mini</t>
  </si>
  <si>
    <t>Debido al estado de salud del contratista no se encuentra a la fecha en condiciones de elaborar los informes de ejecucion de los meses de noviembre y diciembre de 2023 para llevar a cabo los pagos correspondientes</t>
  </si>
  <si>
    <t>Modificación No 3 contrato 249-2022 prestacion del servicio impresion y fotocopiado co renta de equipos y suministro de papel, insumos mtto preventivo y correctivo incluido repuestos</t>
  </si>
  <si>
    <t>PANAMERICANA Y ANDINA DE TECNOLOGIA PAANTEC SAS</t>
  </si>
  <si>
    <t>Modificación No 1 Adicion No 1 de la aceptacion de oferta No 271-2023 cuyo objeto es: Prestación del servicio de mantenimiento preventivo y correctivo con suministro de repuestos para los ascensores marca paantec de propiedad del fondo rotatorio del</t>
  </si>
  <si>
    <t>A-02-02-01-003-002</t>
  </si>
  <si>
    <t>PASTA O PULPA, PAPEL Y PRODUCTOS DE PAPEL; IMPRESOS Y ARTÍCULOS SIMILARES</t>
  </si>
  <si>
    <t>PANAMERICANA LIBRERIA Y PAPELERIA SA</t>
  </si>
  <si>
    <t>Adquisición de productos derivados del papel, cartón y derivados</t>
  </si>
  <si>
    <t>Prestación de servicios de pre-prensa, fotomecánica e impresión digital, encuadernación, acabados, diagramación, diseños, corrección de texto, edición y soporte, digitación de material, otras necesidades de producción de piezas gráficas, impresas</t>
  </si>
  <si>
    <t>C-1199-1002-5-0-1199016-02</t>
  </si>
  <si>
    <t>ADQUISICIÓN DE BIENES Y SERVICIOS - SEDES MANTENIDAS - FORTALECIMIENTO DE LA INFRAESTRUCTURA DEL MINISTERIO DE RELACIONES EXTERIORES PARA EL DESARROLLO DE LOS PROCESOS MISIONALES NACIONAL</t>
  </si>
  <si>
    <t>SAFRID INGENIERIA SAS</t>
  </si>
  <si>
    <t>Mantenimiento integral de inmuebles y oficinas a precios unitarios fijos sin formula de reajuste de los bienes de propiedad del MRE y su Fondo Rotatorio en Bogotá y Cartagena</t>
  </si>
  <si>
    <t>El contratista solicito una prorroga  de 37 dias mediante oficio del dia 20 de diciembre de 2023</t>
  </si>
  <si>
    <t>CONSORCIO A-CO-CARTAGENA-G7-2023</t>
  </si>
  <si>
    <t>CONTRATAR LA INTERVENTORIA TECNICA ADMINISTRATIVA Y FINANCIERA AL CONTRATO DE OBRA RESULTANTE DE LA LICITACION PUBLICA 002 DE 2023CUYO OBJETO ES MTTO INTEGRAL DE INMUEBLES Y OFICIONAS A PRECIOS UNITARIOS FIJOS SIN FORMULA DE REAJUSTE DE LOS BIENES DE</t>
  </si>
  <si>
    <t>TOTAL RESERVA 2023 -2024</t>
  </si>
  <si>
    <t>FONDO ROTATORIO DEL MINISTERIO DE RELACIONES EXTERIORES</t>
  </si>
  <si>
    <t>LISTADO DE COMPROMISOS VIGENCIAS EXPIRADAS CON FECHA DE CORTE 9 DE ABRIL DE 2024</t>
  </si>
  <si>
    <t>Numero De Compromiso</t>
  </si>
  <si>
    <t>Fecha de Registro</t>
  </si>
  <si>
    <t>Dependencia Descripcion</t>
  </si>
  <si>
    <t>Fuente</t>
  </si>
  <si>
    <t>Identificacion</t>
  </si>
  <si>
    <t>Observaciones</t>
  </si>
  <si>
    <t>2024-01-16 00:00:00</t>
  </si>
  <si>
    <t>EMBAJADAS Y CONSULADOS</t>
  </si>
  <si>
    <t>A-02-02-02-007-002</t>
  </si>
  <si>
    <t>SERVICIOS INMOBILIARIOS</t>
  </si>
  <si>
    <t>Nación</t>
  </si>
  <si>
    <t>860511071</t>
  </si>
  <si>
    <t>2024-02-02 00:00:00</t>
  </si>
  <si>
    <t>FONRELACIONES</t>
  </si>
  <si>
    <t>901759266</t>
  </si>
  <si>
    <t>Pago Vigencia Expirada contrato 356 de 2023 cuy objeto es Suministrar, formalizar y prestar el servicio de personalización, custodia y distribución de libretas de pasaportes, así como servicios de impresión, almacenamiento y entrega de etiquetas</t>
  </si>
  <si>
    <t>2024-02-26 00:00:00</t>
  </si>
  <si>
    <t>A-02-02-02-008-006</t>
  </si>
  <si>
    <t>SERVICIOS DE APOYO Y DE OPERACIÓN PARA LA AGRICULTURA, LA CAZA, LA SILVICULTURA, LA PESCA, LA MINERÍA Y LOS SERVICIOS PÚBLICOS</t>
  </si>
  <si>
    <t>Propios</t>
  </si>
  <si>
    <t>E1980001</t>
  </si>
  <si>
    <t>EMB DE COL EN DUBLIN</t>
  </si>
  <si>
    <t>VIGENCIAS EXPIRADAS - ASIGNAR PARTIDA EMBAJADA EN IRLANDA VALOR 5.781 EUROS TRM 4.285,05</t>
  </si>
  <si>
    <t>TOTAL</t>
  </si>
  <si>
    <t>A-02</t>
  </si>
  <si>
    <t>INVERSION</t>
  </si>
  <si>
    <t>EJECUCION PRESUPUESTO DE GASTOS</t>
  </si>
  <si>
    <t>VIGENCIA 2024</t>
  </si>
  <si>
    <t>$ CORRIENTES</t>
  </si>
  <si>
    <t>ADQUISICION BIENES Y SERVICIOS</t>
  </si>
  <si>
    <t>A</t>
  </si>
  <si>
    <t>FUNCIONAMIENTO</t>
  </si>
  <si>
    <t>TANSFERENCIA CORRIENTES</t>
  </si>
  <si>
    <t>A-03</t>
  </si>
  <si>
    <t>A ORGANOS DEL PNG</t>
  </si>
  <si>
    <t>A-03-03-01</t>
  </si>
  <si>
    <t>GASTOS POR TRIBUTOS MULTAS Y SANCIONES</t>
  </si>
  <si>
    <t>A-08</t>
  </si>
  <si>
    <t>C</t>
  </si>
  <si>
    <t>C-1103-1002-7</t>
  </si>
  <si>
    <t>C-1103-1002-8</t>
  </si>
  <si>
    <t>C-1103-1002-9</t>
  </si>
  <si>
    <t>C-1103-1002-10</t>
  </si>
  <si>
    <t>C-1104-1002-3</t>
  </si>
  <si>
    <t>C-1199-1002-7</t>
  </si>
  <si>
    <t>C-1199-1002-8</t>
  </si>
  <si>
    <t>C-1199-1002-9</t>
  </si>
  <si>
    <t>C-1199-1002-10</t>
  </si>
  <si>
    <t>C-1199-1002-11</t>
  </si>
  <si>
    <t>C-1199-1002-12</t>
  </si>
  <si>
    <t>IMPLEMENTACION DE MEDIDAS DE ATENCION Y REPARACION INTEGRAL A VICTIMAS EN EL EXTERIOR EN EL MARCO DE COMPETENCIAS DEL MINISTERIO DE RELACIONES EXTERIORES  NACIONAL</t>
  </si>
  <si>
    <t>FORTALECIMIENTO  DEL DESARROLLO DE INICIATIVAS INSTITUCIONALES PARA LA COLOMBIANIDAD EN EL EXTERIOR Y SUS FAMILIAS.  NACIONAL</t>
  </si>
  <si>
    <t>DESARROLLO DE ESTRATEGIAS DE ACOMPAÑAMIENTO Y ADAPTACIÓN DE LA NORMATIVIDAD DE RETORNO DE CONNACIONALES PROCEDENTES DEL EXTERIOR  NACIONAL</t>
  </si>
  <si>
    <t>APOYO TRÁMITE DE LAS SOLICITUDES DE REFUGIO ACUMULADAS.  BOGOTÁ</t>
  </si>
  <si>
    <t>IMPLEMENTACIÓN DE PROYECTOS DE DESARROLLO SOCIAL Y ECONÓMICO EN LAS ZONAS DE FRONTERA.  NACIONAL</t>
  </si>
  <si>
    <t>IMPLEMENTACION SISTEMA INTEGRADO DE GESTION EN LAS EMBAJADAS Y CONSULADOS DE COLOMBIA EN EL EXTERIOR  NACIONAL</t>
  </si>
  <si>
    <t>MODERNIZACIÓN DE LA INFRAESTRUCTURA DEL MINISTERIO DE RELACIONES EXTERIORES PARA EL DESARROLLO DE LOS OBJETIVOS MISIONALES   NACIONAL</t>
  </si>
  <si>
    <t>TRANSFORMACIÓN DIGITAL DEL MINISTERIO DE RELACIONES EXTERIORES NACIONAL  NACIONAL</t>
  </si>
  <si>
    <t>FORTALECIMIENTO DE LA CONSERVACIÓN DOCUMENTAL DE LOS REGISTROS CIVILES DE LOS CONSULADOS DE COLOMBIA  BOGOTÁ</t>
  </si>
  <si>
    <t>MODERNIZACIÓN DEL MODELO INTEGRAL DE CAPACITACIÓN DE LOS FUNCIONARIOS DE LA PLANTA GLOBAL DEL MINISTERIO DE RELACIONES EXTERIORES.  NACIONAL</t>
  </si>
  <si>
    <t>INCORPORACIÓN DEL ENFOQUE DE GÉNERO EN LA POLÍTICA EXTERIOR DEL ESTADO, A NIVEL BILATERAL Y MULTILATERAL.  NACIONAL</t>
  </si>
  <si>
    <t>FONDO ROTATORIO DEL MINISTERIO DE RELACIONES EXTERIORS</t>
  </si>
  <si>
    <t>RELACION RESERVAS PRESUPUESTALES CONSTITUIDAS A 31 DE DICIEMBRE DE 2023</t>
  </si>
  <si>
    <t>VIGENCIAS EXPIRADAS - ASIGNAR PARTiODA CONSULADO EN FRANKFURT VALOR 1.525 EUROS TC 4.400</t>
  </si>
  <si>
    <t>falta por ejecutar al 9 de abril 2024</t>
  </si>
  <si>
    <t>LUIS GILBERTO MURILLO URRUTIA</t>
  </si>
  <si>
    <t>VIATICOS DE LOS FUNCIONARIOS EN COMISION</t>
  </si>
  <si>
    <t>SEGÚN CIRCULAR DE CIERRE # 035 - 2023 NO SE CUMPLE LOS TIEMPOS ESTIPULADOS PARA PAGO.</t>
  </si>
  <si>
    <t>YONATAN MARIN QUITIAN</t>
  </si>
  <si>
    <t>ANDRES ARTURO MONCADA GONZALEZ</t>
  </si>
  <si>
    <t>CARLOS ALBERTO BELTRAN GOMEZ</t>
  </si>
  <si>
    <t>JUAN MANUEL VEGA HEREDIA</t>
  </si>
  <si>
    <t>LUIS ARMANDO MALO PENICHE</t>
  </si>
  <si>
    <t>ANA CATALINA CEBALLOS CARRIAZO</t>
  </si>
  <si>
    <t>JORGE ENRIQUE ROJAS RODRIGUEZ</t>
  </si>
  <si>
    <t>RENE CORREA RODRIGUEZ</t>
  </si>
  <si>
    <t>OTROS SERVICIOS DE FABRICACION: SERVICIOS DE EDICION, IMPRESIÓN Y REPRODUCCION; SERVICIOS DE RECUPERACION DE MATERIALES.</t>
  </si>
  <si>
    <t>LA PREVISORA SA COMPAÑÍA DE SEGUROS</t>
  </si>
  <si>
    <t>INTEXUS SAS</t>
  </si>
  <si>
    <t>PRODUCTOS DE CAUCHO Y PLASTICO
PASTA O PULPA, PAPEL Y PRODUCTOS DE PAPEL: IMPRESOS Y ARTICULOS SIMILARES</t>
  </si>
  <si>
    <t>SE EVIDENCIA EL REGISTRO DE LA FACTURA EN SIIF NACIÓN, EL 28/12/2023</t>
  </si>
  <si>
    <t>EMPRESA DE ACUEDUCTO Y ALCANTARILLADO DE BOGOTA - ESP</t>
  </si>
  <si>
    <t>SERVICIOS DE ALCANTARILLADO, RECOLECCION, TRATAMIENTO Y DISPOSICION DE DESECHOS Y OTROS SERVICIOS DE SANEAMIENTO AMBIENTAL</t>
  </si>
  <si>
    <t>OTROS SERVICIOS DE FABRICACION; SERVICIOS DE EDICION, IMPRESIÓN Y REPRODUCCION; SERVICIOS DE RECUPERACION DE MATERIALES</t>
  </si>
  <si>
    <t>SE EVIDENCIA EL REGISTRO DE LA FACTURA EN SIIF NACIÓN, EL 29/12/2023</t>
  </si>
  <si>
    <t xml:space="preserve">ADQUISICION DE BIENES Y SERVICIOS - SEDES MANTENIDAS </t>
  </si>
  <si>
    <t>MILLENIUM BPO SA</t>
  </si>
  <si>
    <t>SERVICIOS PROFESIONALES, CIENTIFICOS Y TECNICOS</t>
  </si>
  <si>
    <t>MAYONY BUCURU MORALES</t>
  </si>
  <si>
    <t>ALOJAMIENTO; SERVICIOS DE SUMINISTRO DE COMIDAS Y BEBIDAS</t>
  </si>
  <si>
    <t>PANAMERICANA LIBRERÍA Y PAPELERIA SA</t>
  </si>
  <si>
    <t>PASTA O PULPA, PAPEL Y PRODUCTOS DE PAPEL; IMPRESOS Y ARTICULOS SIMILARES</t>
  </si>
  <si>
    <t>BENEFICIARIO</t>
  </si>
  <si>
    <t>VALOR CONSTITUIDO</t>
  </si>
  <si>
    <t>JUSTIFICACIÓN</t>
  </si>
  <si>
    <t>FONDO ROTAORIO DEL MINISTERIO DE RELACIONES EXTERIORES</t>
  </si>
  <si>
    <t>RELACION DE CUENTAS POR PAGAR CONSTITUIDAS A 31 DE DICIEMBRE 2023</t>
  </si>
  <si>
    <t>A-02-02-02-010</t>
  </si>
  <si>
    <t>A-02-02-01-003-006
A-02-02-01-003-002</t>
  </si>
  <si>
    <t>A-02-02-02-009-004</t>
  </si>
  <si>
    <t>A-02-02-02-006-003</t>
  </si>
  <si>
    <t>ESTADO</t>
  </si>
  <si>
    <t>PAGADO</t>
  </si>
  <si>
    <t>TOTAL CUENTAS POR PAGAR 2023 PAGADAS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</si>
</sst>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[$-1240A]&quot;$&quot;\ #,##0.00;\-&quot;$&quot;\ #,##0.00"/>
    <numFmt numFmtId="165" formatCode="_-* #,##0.00_-;\-* #,##0.00_-;_-* &quot;-&quot;_-;_-@_-"/>
    <numFmt numFmtId="166" formatCode="_ * #,##0.00_ ;_ * \-#,##0.00_ ;_ * &quot;-&quot;??_ ;_ @_ "/>
  </numFmts>
  <fonts count="10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name val="Verdana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sz val="8"/>
      <color rgb="FF000000"/>
      <name val="Verdana"/>
      <family val="2"/>
    </font>
    <font>
      <sz val="8"/>
      <name val="Verdana"/>
      <family val="2"/>
    </font>
    <font>
      <b/>
      <sz val="8"/>
      <color rgb="FF000000"/>
      <name val="Verdana"/>
      <family val="2"/>
    </font>
    <font>
      <sz val="10"/>
      <name val="Arial"/>
      <family val="2"/>
    </font>
    <font>
      <b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8" fillId="0" borderId="0"/>
    <xf numFmtId="166" fontId="8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7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vertical="center" wrapText="1" readingOrder="1"/>
    </xf>
    <xf numFmtId="0" fontId="5" fillId="0" borderId="1" xfId="0" applyFont="1" applyBorder="1" applyAlignment="1">
      <alignment horizontal="left" vertical="center" wrapText="1" readingOrder="1"/>
    </xf>
    <xf numFmtId="164" fontId="5" fillId="0" borderId="1" xfId="0" applyNumberFormat="1" applyFont="1" applyBorder="1" applyAlignment="1">
      <alignment horizontal="right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164" fontId="7" fillId="0" borderId="1" xfId="0" applyNumberFormat="1" applyFont="1" applyBorder="1" applyAlignment="1">
      <alignment horizontal="right" vertical="center" wrapText="1" readingOrder="1"/>
    </xf>
    <xf numFmtId="0" fontId="4" fillId="0" borderId="2" xfId="0" applyFont="1" applyBorder="1" applyAlignment="1">
      <alignment vertical="center" wrapText="1"/>
    </xf>
    <xf numFmtId="43" fontId="4" fillId="0" borderId="2" xfId="2" applyFont="1" applyBorder="1" applyAlignment="1">
      <alignment vertical="center" wrapText="1"/>
    </xf>
    <xf numFmtId="1" fontId="3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43" fontId="3" fillId="0" borderId="2" xfId="2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10" fontId="7" fillId="0" borderId="1" xfId="1" applyNumberFormat="1" applyFont="1" applyBorder="1" applyAlignment="1">
      <alignment horizontal="center" vertical="center" wrapText="1" readingOrder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vertical="center" wrapText="1"/>
    </xf>
    <xf numFmtId="43" fontId="3" fillId="2" borderId="2" xfId="2" applyFont="1" applyFill="1" applyBorder="1" applyAlignment="1">
      <alignment horizontal="left" vertical="center" wrapText="1"/>
    </xf>
    <xf numFmtId="49" fontId="3" fillId="0" borderId="3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43" fontId="3" fillId="0" borderId="4" xfId="2" applyFont="1" applyBorder="1" applyAlignment="1">
      <alignment horizontal="left" vertical="center" wrapText="1"/>
    </xf>
    <xf numFmtId="43" fontId="4" fillId="0" borderId="1" xfId="2" applyFont="1" applyBorder="1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3" fontId="4" fillId="0" borderId="2" xfId="2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7" fillId="0" borderId="1" xfId="0" applyFont="1" applyBorder="1" applyAlignment="1">
      <alignment vertical="center" wrapText="1" readingOrder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 readingOrder="1"/>
    </xf>
    <xf numFmtId="0" fontId="5" fillId="0" borderId="0" xfId="0" applyFont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3" fontId="5" fillId="0" borderId="0" xfId="0" applyNumberFormat="1" applyFont="1" applyAlignment="1">
      <alignment vertical="center"/>
    </xf>
    <xf numFmtId="0" fontId="2" fillId="2" borderId="1" xfId="4" applyFont="1" applyFill="1" applyBorder="1" applyAlignment="1">
      <alignment horizontal="center" vertical="center" wrapText="1" shrinkToFit="1"/>
    </xf>
    <xf numFmtId="166" fontId="2" fillId="2" borderId="1" xfId="5" applyFont="1" applyFill="1" applyBorder="1" applyAlignment="1">
      <alignment horizontal="center" vertical="center" wrapText="1" shrinkToFit="1"/>
    </xf>
    <xf numFmtId="165" fontId="2" fillId="2" borderId="1" xfId="3" applyNumberFormat="1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65" fontId="3" fillId="0" borderId="1" xfId="3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5" fontId="2" fillId="0" borderId="1" xfId="3" applyNumberFormat="1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165" fontId="9" fillId="0" borderId="0" xfId="3" applyNumberFormat="1" applyFont="1" applyFill="1" applyBorder="1" applyAlignment="1">
      <alignment vertical="center"/>
    </xf>
    <xf numFmtId="165" fontId="9" fillId="0" borderId="10" xfId="3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6">
    <cellStyle name="Millares" xfId="2" builtinId="3"/>
    <cellStyle name="Millares [0]" xfId="3" builtinId="6"/>
    <cellStyle name="Millares 3" xfId="5" xr:uid="{07D5E753-9295-446F-AF3E-EB91A7DE44B1}"/>
    <cellStyle name="Normal" xfId="0" builtinId="0"/>
    <cellStyle name="Normal 3" xfId="4" xr:uid="{2082CFEA-B9DB-4BD3-A62D-73468DD0650E}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4092F-7C3F-4FC9-98F5-F062850FC26F}">
  <dimension ref="A1:H30"/>
  <sheetViews>
    <sheetView workbookViewId="0">
      <selection activeCell="E19" sqref="E19:E20"/>
    </sheetView>
  </sheetViews>
  <sheetFormatPr baseColWidth="10" defaultRowHeight="10.5" x14ac:dyDescent="0.25"/>
  <cols>
    <col min="1" max="1" width="14.42578125" style="27" bestFit="1" customWidth="1"/>
    <col min="2" max="2" width="27.5703125" style="27" customWidth="1"/>
    <col min="3" max="3" width="23" style="27" bestFit="1" customWidth="1"/>
    <col min="4" max="8" width="21.28515625" style="27" bestFit="1" customWidth="1"/>
    <col min="9" max="16384" width="11.42578125" style="27"/>
  </cols>
  <sheetData>
    <row r="1" spans="1:8" x14ac:dyDescent="0.25">
      <c r="A1" s="59" t="s">
        <v>21</v>
      </c>
      <c r="B1" s="59"/>
      <c r="C1" s="59"/>
      <c r="D1" s="59"/>
      <c r="E1" s="59"/>
      <c r="F1" s="59"/>
      <c r="G1" s="59"/>
      <c r="H1" s="59"/>
    </row>
    <row r="2" spans="1:8" x14ac:dyDescent="0.25">
      <c r="A2" s="59" t="s">
        <v>177</v>
      </c>
      <c r="B2" s="59"/>
      <c r="C2" s="59"/>
      <c r="D2" s="59"/>
      <c r="E2" s="59"/>
      <c r="F2" s="59"/>
      <c r="G2" s="59"/>
      <c r="H2" s="59"/>
    </row>
    <row r="3" spans="1:8" x14ac:dyDescent="0.25">
      <c r="A3" s="59" t="s">
        <v>178</v>
      </c>
      <c r="B3" s="59"/>
      <c r="C3" s="59"/>
      <c r="D3" s="59"/>
      <c r="E3" s="59"/>
      <c r="F3" s="59"/>
      <c r="G3" s="59"/>
      <c r="H3" s="59"/>
    </row>
    <row r="4" spans="1:8" x14ac:dyDescent="0.25">
      <c r="A4" s="1"/>
      <c r="B4" s="1"/>
      <c r="C4" s="1"/>
      <c r="D4" s="1"/>
      <c r="E4" s="1"/>
      <c r="F4" s="1"/>
      <c r="G4" s="1"/>
      <c r="H4" s="14" t="s">
        <v>179</v>
      </c>
    </row>
    <row r="5" spans="1:8" x14ac:dyDescent="0.25">
      <c r="A5" s="3" t="s">
        <v>0</v>
      </c>
      <c r="B5" s="3" t="s">
        <v>1</v>
      </c>
      <c r="C5" s="3" t="s">
        <v>22</v>
      </c>
      <c r="D5" s="3" t="s">
        <v>2</v>
      </c>
      <c r="E5" s="3" t="s">
        <v>23</v>
      </c>
      <c r="F5" s="3" t="s">
        <v>3</v>
      </c>
      <c r="G5" s="3" t="s">
        <v>4</v>
      </c>
      <c r="H5" s="15" t="s">
        <v>5</v>
      </c>
    </row>
    <row r="6" spans="1:8" x14ac:dyDescent="0.25">
      <c r="A6" s="7" t="s">
        <v>181</v>
      </c>
      <c r="B6" s="7" t="s">
        <v>182</v>
      </c>
      <c r="C6" s="8">
        <f>+C7+C8+C14</f>
        <v>790146000000</v>
      </c>
      <c r="D6" s="8">
        <f>+D18+D8+D7</f>
        <v>860348303177</v>
      </c>
      <c r="E6" s="8">
        <f>+E18+E8+E7</f>
        <v>495423307986.73004</v>
      </c>
      <c r="F6" s="8">
        <f>+F18+F8+F7</f>
        <v>296072495190.27002</v>
      </c>
      <c r="G6" s="8">
        <f>+G18+G8+G7</f>
        <v>414157267970.98004</v>
      </c>
      <c r="H6" s="8">
        <f>+H18+H8+H7</f>
        <v>260816806035.22003</v>
      </c>
    </row>
    <row r="7" spans="1:8" s="32" customFormat="1" ht="22.5" customHeight="1" x14ac:dyDescent="0.25">
      <c r="A7" s="33" t="s">
        <v>175</v>
      </c>
      <c r="B7" s="33" t="s">
        <v>180</v>
      </c>
      <c r="C7" s="8">
        <v>545865000000</v>
      </c>
      <c r="D7" s="8">
        <v>545865000000</v>
      </c>
      <c r="E7" s="8">
        <v>402935907898.98004</v>
      </c>
      <c r="F7" s="8">
        <v>142929092101.01999</v>
      </c>
      <c r="G7" s="8">
        <v>329435925586.91003</v>
      </c>
      <c r="H7" s="8">
        <v>177949954605.97</v>
      </c>
    </row>
    <row r="8" spans="1:8" s="32" customFormat="1" ht="22.5" customHeight="1" x14ac:dyDescent="0.25">
      <c r="A8" s="33" t="s">
        <v>184</v>
      </c>
      <c r="B8" s="33" t="s">
        <v>183</v>
      </c>
      <c r="C8" s="8">
        <f>+C9+C10+C13</f>
        <v>242130000000</v>
      </c>
      <c r="D8" s="8">
        <f t="shared" ref="D8:H8" si="0">+D9+D10+D13</f>
        <v>242130000000</v>
      </c>
      <c r="E8" s="8">
        <f t="shared" si="0"/>
        <v>81069043544.949997</v>
      </c>
      <c r="F8" s="8">
        <f t="shared" si="0"/>
        <v>92208456455.050003</v>
      </c>
      <c r="G8" s="8">
        <f t="shared" si="0"/>
        <v>76282615928.790009</v>
      </c>
      <c r="H8" s="8">
        <f t="shared" si="0"/>
        <v>76282615928.790009</v>
      </c>
    </row>
    <row r="9" spans="1:8" ht="21" x14ac:dyDescent="0.25">
      <c r="A9" s="4" t="s">
        <v>6</v>
      </c>
      <c r="B9" s="5" t="s">
        <v>7</v>
      </c>
      <c r="C9" s="6">
        <v>162793000000</v>
      </c>
      <c r="D9" s="6">
        <v>162793000000</v>
      </c>
      <c r="E9" s="6">
        <v>75663719136.75</v>
      </c>
      <c r="F9" s="6">
        <v>87129280863.25</v>
      </c>
      <c r="G9" s="6">
        <v>75663548526.990005</v>
      </c>
      <c r="H9" s="6">
        <v>75663548526.990005</v>
      </c>
    </row>
    <row r="10" spans="1:8" ht="11.25" thickBot="1" x14ac:dyDescent="0.3">
      <c r="A10" s="34" t="s">
        <v>186</v>
      </c>
      <c r="B10" s="35" t="s">
        <v>185</v>
      </c>
      <c r="C10" s="6">
        <f>+C11+C12</f>
        <v>79112000000</v>
      </c>
      <c r="D10" s="6">
        <f t="shared" ref="D10:H10" si="1">+D11+D12</f>
        <v>79112000000</v>
      </c>
      <c r="E10" s="6">
        <f t="shared" si="1"/>
        <v>5405324408.1999998</v>
      </c>
      <c r="F10" s="6">
        <f t="shared" si="1"/>
        <v>4854175591.8000002</v>
      </c>
      <c r="G10" s="6">
        <f t="shared" si="1"/>
        <v>619067401.79999995</v>
      </c>
      <c r="H10" s="6">
        <f t="shared" si="1"/>
        <v>619067401.79999995</v>
      </c>
    </row>
    <row r="11" spans="1:8" ht="21" x14ac:dyDescent="0.25">
      <c r="A11" s="4" t="s">
        <v>8</v>
      </c>
      <c r="B11" s="5" t="s">
        <v>9</v>
      </c>
      <c r="C11" s="6">
        <v>9112000000</v>
      </c>
      <c r="D11" s="6">
        <v>10259500000</v>
      </c>
      <c r="E11" s="6">
        <v>5405324408.1999998</v>
      </c>
      <c r="F11" s="6">
        <v>4854175591.8000002</v>
      </c>
      <c r="G11" s="6">
        <v>619067401.79999995</v>
      </c>
      <c r="H11" s="6">
        <v>619067401.79999995</v>
      </c>
    </row>
    <row r="12" spans="1:8" ht="31.5" x14ac:dyDescent="0.25">
      <c r="A12" s="4" t="s">
        <v>10</v>
      </c>
      <c r="B12" s="5" t="s">
        <v>11</v>
      </c>
      <c r="C12" s="6">
        <v>70000000000</v>
      </c>
      <c r="D12" s="6">
        <v>68852500000</v>
      </c>
      <c r="E12" s="6">
        <v>0</v>
      </c>
      <c r="F12" s="6">
        <v>0</v>
      </c>
      <c r="G12" s="6">
        <v>0</v>
      </c>
      <c r="H12" s="6">
        <v>0</v>
      </c>
    </row>
    <row r="13" spans="1:8" ht="21" x14ac:dyDescent="0.25">
      <c r="A13" s="4" t="s">
        <v>12</v>
      </c>
      <c r="B13" s="5" t="s">
        <v>13</v>
      </c>
      <c r="C13" s="6">
        <v>225000000</v>
      </c>
      <c r="D13" s="6">
        <v>225000000</v>
      </c>
      <c r="E13" s="6"/>
      <c r="F13" s="2">
        <v>225000000</v>
      </c>
      <c r="G13" s="6">
        <v>0</v>
      </c>
      <c r="H13" s="6">
        <v>0</v>
      </c>
    </row>
    <row r="14" spans="1:8" s="32" customFormat="1" ht="10.5" customHeight="1" x14ac:dyDescent="0.25">
      <c r="A14" s="7" t="s">
        <v>188</v>
      </c>
      <c r="B14" s="36" t="s">
        <v>187</v>
      </c>
      <c r="C14" s="8">
        <f>+C15+C16+C17</f>
        <v>2151000000</v>
      </c>
      <c r="D14" s="8">
        <f t="shared" ref="D14:H14" si="2">+D15+D16+D17</f>
        <v>2151000000</v>
      </c>
      <c r="E14" s="8">
        <f t="shared" si="2"/>
        <v>236705407.75</v>
      </c>
      <c r="F14" s="8">
        <f t="shared" si="2"/>
        <v>1914294592.25</v>
      </c>
      <c r="G14" s="8">
        <f t="shared" si="2"/>
        <v>236642335.75</v>
      </c>
      <c r="H14" s="8">
        <f t="shared" si="2"/>
        <v>236642335.75</v>
      </c>
    </row>
    <row r="15" spans="1:8" x14ac:dyDescent="0.25">
      <c r="A15" s="4" t="s">
        <v>14</v>
      </c>
      <c r="B15" s="5" t="s">
        <v>15</v>
      </c>
      <c r="C15" s="6">
        <v>458000000</v>
      </c>
      <c r="D15" s="6">
        <v>458000000</v>
      </c>
      <c r="E15" s="6">
        <v>230417091.15000001</v>
      </c>
      <c r="F15" s="6">
        <v>227582908.84999999</v>
      </c>
      <c r="G15" s="6">
        <v>230417091.15000001</v>
      </c>
      <c r="H15" s="6">
        <v>230417091.15000001</v>
      </c>
    </row>
    <row r="16" spans="1:8" ht="21" x14ac:dyDescent="0.25">
      <c r="A16" s="4" t="s">
        <v>16</v>
      </c>
      <c r="B16" s="5" t="s">
        <v>17</v>
      </c>
      <c r="C16" s="6">
        <v>75000000</v>
      </c>
      <c r="D16" s="6">
        <v>75000000</v>
      </c>
      <c r="E16" s="6">
        <v>6288316.5999999996</v>
      </c>
      <c r="F16" s="6">
        <v>68711683.400000006</v>
      </c>
      <c r="G16" s="6">
        <v>6225244.5999999996</v>
      </c>
      <c r="H16" s="6">
        <v>6225244.5999999996</v>
      </c>
    </row>
    <row r="17" spans="1:8" ht="21" x14ac:dyDescent="0.25">
      <c r="A17" s="4" t="s">
        <v>18</v>
      </c>
      <c r="B17" s="5" t="s">
        <v>19</v>
      </c>
      <c r="C17" s="6">
        <v>1618000000</v>
      </c>
      <c r="D17" s="6">
        <v>1618000000</v>
      </c>
      <c r="E17" s="6">
        <v>0</v>
      </c>
      <c r="F17" s="6">
        <v>1618000000</v>
      </c>
      <c r="G17" s="6">
        <v>0</v>
      </c>
      <c r="H17" s="6">
        <v>0</v>
      </c>
    </row>
    <row r="18" spans="1:8" s="32" customFormat="1" x14ac:dyDescent="0.25">
      <c r="A18" s="33" t="s">
        <v>189</v>
      </c>
      <c r="B18" s="33" t="s">
        <v>176</v>
      </c>
      <c r="C18" s="8">
        <f>SUM(C19:C29)</f>
        <v>72353303177</v>
      </c>
      <c r="D18" s="8">
        <f t="shared" ref="D18:H18" si="3">SUM(D19:D29)</f>
        <v>72353303177</v>
      </c>
      <c r="E18" s="8">
        <f t="shared" si="3"/>
        <v>11418356542.799999</v>
      </c>
      <c r="F18" s="8">
        <f t="shared" si="3"/>
        <v>60934946634.199997</v>
      </c>
      <c r="G18" s="8">
        <f t="shared" si="3"/>
        <v>8438726455.2799997</v>
      </c>
      <c r="H18" s="8">
        <f t="shared" si="3"/>
        <v>6584235500.46</v>
      </c>
    </row>
    <row r="19" spans="1:8" ht="73.5" x14ac:dyDescent="0.25">
      <c r="A19" s="4" t="s">
        <v>190</v>
      </c>
      <c r="B19" s="5" t="s">
        <v>201</v>
      </c>
      <c r="C19" s="6">
        <v>3041905000</v>
      </c>
      <c r="D19" s="6">
        <v>3041905000</v>
      </c>
      <c r="E19" s="6">
        <v>2033226805</v>
      </c>
      <c r="F19" s="6">
        <v>1008678195</v>
      </c>
      <c r="G19" s="6">
        <v>1961726805</v>
      </c>
      <c r="H19" s="6">
        <v>1745836805.01</v>
      </c>
    </row>
    <row r="20" spans="1:8" ht="63" x14ac:dyDescent="0.25">
      <c r="A20" s="4" t="s">
        <v>191</v>
      </c>
      <c r="B20" s="5" t="s">
        <v>202</v>
      </c>
      <c r="C20" s="6">
        <v>18400933045</v>
      </c>
      <c r="D20" s="6">
        <v>18400933045</v>
      </c>
      <c r="E20" s="6">
        <v>4482252992</v>
      </c>
      <c r="F20" s="6">
        <v>13918680053</v>
      </c>
      <c r="G20" s="6">
        <v>4359857492</v>
      </c>
      <c r="H20" s="6">
        <v>4122060492</v>
      </c>
    </row>
    <row r="21" spans="1:8" ht="84" x14ac:dyDescent="0.25">
      <c r="A21" s="4" t="s">
        <v>192</v>
      </c>
      <c r="B21" s="5" t="s">
        <v>203</v>
      </c>
      <c r="C21" s="6">
        <v>2219239965</v>
      </c>
      <c r="D21" s="6">
        <v>2219239965</v>
      </c>
      <c r="E21" s="6">
        <v>1435737000</v>
      </c>
      <c r="F21" s="6">
        <v>783502965</v>
      </c>
      <c r="G21" s="6">
        <v>718368000</v>
      </c>
      <c r="H21" s="6">
        <v>11200000</v>
      </c>
    </row>
    <row r="22" spans="1:8" ht="31.5" x14ac:dyDescent="0.25">
      <c r="A22" s="4" t="s">
        <v>193</v>
      </c>
      <c r="B22" s="5" t="s">
        <v>204</v>
      </c>
      <c r="C22" s="6">
        <v>1069430240</v>
      </c>
      <c r="D22" s="6">
        <v>1069430240</v>
      </c>
      <c r="E22" s="6">
        <v>1069430240</v>
      </c>
      <c r="F22" s="6">
        <v>0</v>
      </c>
      <c r="G22" s="6">
        <v>0</v>
      </c>
      <c r="H22" s="6">
        <v>0</v>
      </c>
    </row>
    <row r="23" spans="1:8" ht="52.5" x14ac:dyDescent="0.25">
      <c r="A23" s="4" t="s">
        <v>194</v>
      </c>
      <c r="B23" s="5" t="s">
        <v>205</v>
      </c>
      <c r="C23" s="6">
        <v>6403582285</v>
      </c>
      <c r="D23" s="6">
        <v>6403582285</v>
      </c>
      <c r="E23" s="6">
        <v>321666668</v>
      </c>
      <c r="F23" s="6">
        <v>6081915617</v>
      </c>
      <c r="G23" s="6">
        <v>321666668</v>
      </c>
      <c r="H23" s="6">
        <v>34163335</v>
      </c>
    </row>
    <row r="24" spans="1:8" ht="52.5" x14ac:dyDescent="0.25">
      <c r="A24" s="4" t="s">
        <v>195</v>
      </c>
      <c r="B24" s="5" t="s">
        <v>206</v>
      </c>
      <c r="C24" s="6">
        <v>924896240</v>
      </c>
      <c r="D24" s="6">
        <v>924896240</v>
      </c>
      <c r="E24" s="6">
        <v>754725000</v>
      </c>
      <c r="F24" s="6">
        <v>170171240</v>
      </c>
      <c r="G24" s="6">
        <v>467700000</v>
      </c>
      <c r="H24" s="6">
        <v>83871666.670000002</v>
      </c>
    </row>
    <row r="25" spans="1:8" ht="73.5" x14ac:dyDescent="0.25">
      <c r="A25" s="4" t="s">
        <v>196</v>
      </c>
      <c r="B25" s="5" t="s">
        <v>207</v>
      </c>
      <c r="C25" s="6">
        <v>17312887873</v>
      </c>
      <c r="D25" s="6">
        <v>17312887873</v>
      </c>
      <c r="E25" s="6">
        <v>643313097.79999995</v>
      </c>
      <c r="F25" s="6">
        <v>16669574775.200001</v>
      </c>
      <c r="G25" s="6">
        <v>609407490.27999997</v>
      </c>
      <c r="H25" s="6">
        <v>587103201.77999997</v>
      </c>
    </row>
    <row r="26" spans="1:8" ht="42" x14ac:dyDescent="0.25">
      <c r="A26" s="4" t="s">
        <v>197</v>
      </c>
      <c r="B26" s="5" t="s">
        <v>208</v>
      </c>
      <c r="C26" s="6">
        <v>20000000000</v>
      </c>
      <c r="D26" s="6">
        <v>20000000000</v>
      </c>
      <c r="E26" s="6">
        <v>0</v>
      </c>
      <c r="F26" s="6">
        <v>20000000000</v>
      </c>
      <c r="G26" s="6">
        <v>0</v>
      </c>
      <c r="H26" s="6">
        <v>0</v>
      </c>
    </row>
    <row r="27" spans="1:8" ht="52.5" x14ac:dyDescent="0.25">
      <c r="A27" s="4" t="s">
        <v>198</v>
      </c>
      <c r="B27" s="5" t="s">
        <v>209</v>
      </c>
      <c r="C27" s="6">
        <v>1500000000</v>
      </c>
      <c r="D27" s="6">
        <v>1500000000</v>
      </c>
      <c r="E27" s="6">
        <v>0</v>
      </c>
      <c r="F27" s="6">
        <v>1500000000</v>
      </c>
      <c r="G27" s="6">
        <v>0</v>
      </c>
      <c r="H27" s="6">
        <v>0</v>
      </c>
    </row>
    <row r="28" spans="1:8" ht="63" x14ac:dyDescent="0.25">
      <c r="A28" s="4" t="s">
        <v>199</v>
      </c>
      <c r="B28" s="5" t="s">
        <v>210</v>
      </c>
      <c r="C28" s="6">
        <v>731065528</v>
      </c>
      <c r="D28" s="6">
        <v>731065528</v>
      </c>
      <c r="E28" s="6">
        <v>678004740</v>
      </c>
      <c r="F28" s="6">
        <v>53060788</v>
      </c>
      <c r="G28" s="6">
        <v>0</v>
      </c>
      <c r="H28" s="6">
        <v>0</v>
      </c>
    </row>
    <row r="29" spans="1:8" ht="52.5" x14ac:dyDescent="0.25">
      <c r="A29" s="4" t="s">
        <v>200</v>
      </c>
      <c r="B29" s="5" t="s">
        <v>211</v>
      </c>
      <c r="C29" s="6">
        <v>749363001</v>
      </c>
      <c r="D29" s="6">
        <v>749363001</v>
      </c>
      <c r="E29" s="6">
        <v>0</v>
      </c>
      <c r="F29" s="6">
        <v>749363001</v>
      </c>
      <c r="G29" s="6">
        <v>0</v>
      </c>
      <c r="H29" s="6">
        <v>0</v>
      </c>
    </row>
    <row r="30" spans="1:8" s="32" customFormat="1" ht="21" x14ac:dyDescent="0.25">
      <c r="A30" s="28"/>
      <c r="B30" s="7" t="s">
        <v>20</v>
      </c>
      <c r="C30" s="8">
        <f>+C18+C6</f>
        <v>862499303177</v>
      </c>
      <c r="D30" s="8">
        <f t="shared" ref="D30:H30" si="4">+D18+D6</f>
        <v>932701606354</v>
      </c>
      <c r="E30" s="8">
        <f t="shared" si="4"/>
        <v>506841664529.53003</v>
      </c>
      <c r="F30" s="8">
        <f t="shared" si="4"/>
        <v>357007441824.47003</v>
      </c>
      <c r="G30" s="8">
        <f t="shared" si="4"/>
        <v>422595994426.26007</v>
      </c>
      <c r="H30" s="8">
        <f t="shared" si="4"/>
        <v>267401041535.68002</v>
      </c>
    </row>
  </sheetData>
  <mergeCells count="3">
    <mergeCell ref="A1:H1"/>
    <mergeCell ref="A2:H2"/>
    <mergeCell ref="A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2AEEB-D22D-4B53-9957-C49CA1CAD789}">
  <dimension ref="A1:H47"/>
  <sheetViews>
    <sheetView topLeftCell="B1" workbookViewId="0">
      <selection activeCell="E4" sqref="E4"/>
    </sheetView>
  </sheetViews>
  <sheetFormatPr baseColWidth="10" defaultRowHeight="10.5" x14ac:dyDescent="0.25"/>
  <cols>
    <col min="1" max="1" width="17.140625" style="40" customWidth="1"/>
    <col min="2" max="2" width="14.28515625" style="17" customWidth="1"/>
    <col min="3" max="3" width="26.5703125" style="17" customWidth="1"/>
    <col min="4" max="4" width="20" style="17" bestFit="1" customWidth="1"/>
    <col min="5" max="5" width="18.85546875" style="17" bestFit="1" customWidth="1"/>
    <col min="6" max="6" width="32.5703125" style="17" customWidth="1"/>
    <col min="7" max="7" width="41.140625" style="17" customWidth="1"/>
    <col min="8" max="8" width="27.42578125" style="17" customWidth="1"/>
    <col min="9" max="16384" width="11.42578125" style="17"/>
  </cols>
  <sheetData>
    <row r="1" spans="1:8" x14ac:dyDescent="0.25">
      <c r="A1" s="62" t="s">
        <v>212</v>
      </c>
      <c r="B1" s="62"/>
      <c r="C1" s="62"/>
      <c r="D1" s="62"/>
      <c r="E1" s="62"/>
      <c r="F1" s="62"/>
      <c r="G1" s="62"/>
      <c r="H1" s="62"/>
    </row>
    <row r="2" spans="1:8" ht="10.5" customHeight="1" x14ac:dyDescent="0.25">
      <c r="A2" s="63" t="s">
        <v>213</v>
      </c>
      <c r="B2" s="63"/>
      <c r="C2" s="63"/>
      <c r="D2" s="63"/>
      <c r="E2" s="63"/>
      <c r="F2" s="63"/>
      <c r="G2" s="63"/>
      <c r="H2" s="63"/>
    </row>
    <row r="3" spans="1:8" x14ac:dyDescent="0.25">
      <c r="A3" s="37"/>
      <c r="B3" s="16"/>
      <c r="C3" s="16"/>
      <c r="D3" s="16"/>
      <c r="E3" s="16"/>
      <c r="F3" s="16"/>
      <c r="G3" s="16"/>
      <c r="H3" s="16"/>
    </row>
    <row r="4" spans="1:8" ht="21" x14ac:dyDescent="0.25">
      <c r="A4" s="18" t="s">
        <v>24</v>
      </c>
      <c r="B4" s="18" t="s">
        <v>25</v>
      </c>
      <c r="C4" s="18" t="s">
        <v>26</v>
      </c>
      <c r="D4" s="18" t="s">
        <v>27</v>
      </c>
      <c r="E4" s="18" t="s">
        <v>215</v>
      </c>
      <c r="F4" s="18" t="s">
        <v>28</v>
      </c>
      <c r="G4" s="19" t="s">
        <v>29</v>
      </c>
      <c r="H4" s="20" t="s">
        <v>30</v>
      </c>
    </row>
    <row r="5" spans="1:8" ht="63" x14ac:dyDescent="0.25">
      <c r="A5" s="38">
        <v>22323</v>
      </c>
      <c r="B5" s="21" t="s">
        <v>31</v>
      </c>
      <c r="C5" s="21" t="s">
        <v>32</v>
      </c>
      <c r="D5" s="22">
        <v>6144200</v>
      </c>
      <c r="E5" s="22">
        <v>6144200</v>
      </c>
      <c r="F5" s="21" t="s">
        <v>33</v>
      </c>
      <c r="G5" s="21" t="s">
        <v>34</v>
      </c>
      <c r="H5" s="21" t="s">
        <v>35</v>
      </c>
    </row>
    <row r="6" spans="1:8" ht="63" x14ac:dyDescent="0.25">
      <c r="A6" s="39">
        <v>76923</v>
      </c>
      <c r="B6" s="12" t="s">
        <v>36</v>
      </c>
      <c r="C6" s="12" t="s">
        <v>37</v>
      </c>
      <c r="D6" s="13">
        <v>256451661</v>
      </c>
      <c r="E6" s="13">
        <v>0</v>
      </c>
      <c r="F6" s="12" t="s">
        <v>38</v>
      </c>
      <c r="G6" s="12" t="s">
        <v>39</v>
      </c>
      <c r="H6" s="21" t="s">
        <v>40</v>
      </c>
    </row>
    <row r="7" spans="1:8" ht="42" x14ac:dyDescent="0.25">
      <c r="A7" s="39">
        <v>83023</v>
      </c>
      <c r="B7" s="12" t="s">
        <v>41</v>
      </c>
      <c r="C7" s="12" t="s">
        <v>42</v>
      </c>
      <c r="D7" s="13">
        <v>121696245</v>
      </c>
      <c r="E7" s="13">
        <v>0</v>
      </c>
      <c r="F7" s="12" t="s">
        <v>43</v>
      </c>
      <c r="G7" s="12" t="s">
        <v>44</v>
      </c>
      <c r="H7" s="21" t="s">
        <v>40</v>
      </c>
    </row>
    <row r="8" spans="1:8" ht="63" x14ac:dyDescent="0.25">
      <c r="A8" s="39">
        <v>163323</v>
      </c>
      <c r="B8" s="12" t="s">
        <v>45</v>
      </c>
      <c r="C8" s="12" t="s">
        <v>46</v>
      </c>
      <c r="D8" s="13">
        <v>48170309.880000003</v>
      </c>
      <c r="E8" s="13">
        <v>0</v>
      </c>
      <c r="F8" s="12" t="s">
        <v>47</v>
      </c>
      <c r="G8" s="12" t="s">
        <v>48</v>
      </c>
      <c r="H8" s="21" t="s">
        <v>40</v>
      </c>
    </row>
    <row r="9" spans="1:8" ht="52.5" x14ac:dyDescent="0.25">
      <c r="A9" s="39">
        <v>196323</v>
      </c>
      <c r="B9" s="12" t="s">
        <v>49</v>
      </c>
      <c r="C9" s="12" t="s">
        <v>50</v>
      </c>
      <c r="D9" s="13">
        <v>11962688.01</v>
      </c>
      <c r="E9" s="13">
        <v>0</v>
      </c>
      <c r="F9" s="12" t="s">
        <v>51</v>
      </c>
      <c r="G9" s="12" t="s">
        <v>52</v>
      </c>
      <c r="H9" s="21" t="s">
        <v>40</v>
      </c>
    </row>
    <row r="10" spans="1:8" ht="52.5" x14ac:dyDescent="0.25">
      <c r="A10" s="39">
        <v>196323</v>
      </c>
      <c r="B10" s="12" t="s">
        <v>53</v>
      </c>
      <c r="C10" s="12" t="s">
        <v>54</v>
      </c>
      <c r="D10" s="13">
        <v>2861950</v>
      </c>
      <c r="E10" s="13">
        <v>0</v>
      </c>
      <c r="F10" s="12" t="s">
        <v>51</v>
      </c>
      <c r="G10" s="12" t="s">
        <v>52</v>
      </c>
      <c r="H10" s="21" t="s">
        <v>40</v>
      </c>
    </row>
    <row r="11" spans="1:8" ht="52.5" x14ac:dyDescent="0.25">
      <c r="A11" s="39">
        <v>399123</v>
      </c>
      <c r="B11" s="12" t="s">
        <v>55</v>
      </c>
      <c r="C11" s="12" t="s">
        <v>56</v>
      </c>
      <c r="D11" s="13">
        <v>19040000</v>
      </c>
      <c r="E11" s="13">
        <v>5077333</v>
      </c>
      <c r="F11" s="12" t="s">
        <v>57</v>
      </c>
      <c r="G11" s="12" t="s">
        <v>58</v>
      </c>
      <c r="H11" s="21" t="s">
        <v>59</v>
      </c>
    </row>
    <row r="12" spans="1:8" ht="63" x14ac:dyDescent="0.25">
      <c r="A12" s="39">
        <v>400523</v>
      </c>
      <c r="B12" s="12" t="s">
        <v>31</v>
      </c>
      <c r="C12" s="12" t="s">
        <v>32</v>
      </c>
      <c r="D12" s="13">
        <v>3219927413.77</v>
      </c>
      <c r="E12" s="13">
        <v>0</v>
      </c>
      <c r="F12" s="12" t="s">
        <v>60</v>
      </c>
      <c r="G12" s="12" t="s">
        <v>61</v>
      </c>
      <c r="H12" s="21" t="s">
        <v>40</v>
      </c>
    </row>
    <row r="13" spans="1:8" ht="63" x14ac:dyDescent="0.25">
      <c r="A13" s="39">
        <v>401823</v>
      </c>
      <c r="B13" s="12" t="s">
        <v>62</v>
      </c>
      <c r="C13" s="12" t="s">
        <v>63</v>
      </c>
      <c r="D13" s="13">
        <v>76581522</v>
      </c>
      <c r="E13" s="13">
        <v>0</v>
      </c>
      <c r="F13" s="12" t="s">
        <v>64</v>
      </c>
      <c r="G13" s="12" t="s">
        <v>65</v>
      </c>
      <c r="H13" s="21" t="s">
        <v>40</v>
      </c>
    </row>
    <row r="14" spans="1:8" ht="63" x14ac:dyDescent="0.25">
      <c r="A14" s="39">
        <v>401823</v>
      </c>
      <c r="B14" s="12" t="s">
        <v>31</v>
      </c>
      <c r="C14" s="12" t="s">
        <v>32</v>
      </c>
      <c r="D14" s="13">
        <v>44031391</v>
      </c>
      <c r="E14" s="13">
        <v>0</v>
      </c>
      <c r="F14" s="12" t="s">
        <v>64</v>
      </c>
      <c r="G14" s="12" t="s">
        <v>65</v>
      </c>
      <c r="H14" s="21" t="s">
        <v>40</v>
      </c>
    </row>
    <row r="15" spans="1:8" ht="42" x14ac:dyDescent="0.25">
      <c r="A15" s="39">
        <v>416023</v>
      </c>
      <c r="B15" s="12" t="s">
        <v>66</v>
      </c>
      <c r="C15" s="12" t="s">
        <v>67</v>
      </c>
      <c r="D15" s="13">
        <v>33145016</v>
      </c>
      <c r="E15" s="13">
        <v>0</v>
      </c>
      <c r="F15" s="12" t="s">
        <v>68</v>
      </c>
      <c r="G15" s="12" t="s">
        <v>69</v>
      </c>
      <c r="H15" s="21" t="s">
        <v>40</v>
      </c>
    </row>
    <row r="16" spans="1:8" ht="31.5" x14ac:dyDescent="0.25">
      <c r="A16" s="39">
        <v>432423</v>
      </c>
      <c r="B16" s="12" t="s">
        <v>41</v>
      </c>
      <c r="C16" s="12" t="s">
        <v>42</v>
      </c>
      <c r="D16" s="13">
        <v>264622522</v>
      </c>
      <c r="E16" s="13">
        <v>0</v>
      </c>
      <c r="F16" s="12" t="s">
        <v>43</v>
      </c>
      <c r="G16" s="12" t="s">
        <v>70</v>
      </c>
      <c r="H16" s="21" t="s">
        <v>40</v>
      </c>
    </row>
    <row r="17" spans="1:8" ht="63" x14ac:dyDescent="0.25">
      <c r="A17" s="39">
        <v>437023</v>
      </c>
      <c r="B17" s="12" t="s">
        <v>45</v>
      </c>
      <c r="C17" s="12" t="s">
        <v>46</v>
      </c>
      <c r="D17" s="13">
        <v>17243100</v>
      </c>
      <c r="E17" s="13">
        <v>17243100</v>
      </c>
      <c r="F17" s="12" t="s">
        <v>71</v>
      </c>
      <c r="G17" s="12" t="s">
        <v>72</v>
      </c>
      <c r="H17" s="21" t="s">
        <v>73</v>
      </c>
    </row>
    <row r="18" spans="1:8" ht="31.5" x14ac:dyDescent="0.25">
      <c r="A18" s="39">
        <v>476523</v>
      </c>
      <c r="B18" s="12" t="s">
        <v>74</v>
      </c>
      <c r="C18" s="12" t="s">
        <v>75</v>
      </c>
      <c r="D18" s="13">
        <v>59999200</v>
      </c>
      <c r="E18" s="13">
        <v>0</v>
      </c>
      <c r="F18" s="12" t="s">
        <v>76</v>
      </c>
      <c r="G18" s="12" t="s">
        <v>77</v>
      </c>
      <c r="H18" s="21" t="s">
        <v>40</v>
      </c>
    </row>
    <row r="19" spans="1:8" ht="63" x14ac:dyDescent="0.25">
      <c r="A19" s="39">
        <v>508223</v>
      </c>
      <c r="B19" s="12" t="s">
        <v>45</v>
      </c>
      <c r="C19" s="12" t="s">
        <v>46</v>
      </c>
      <c r="D19" s="13">
        <v>215000427.27000001</v>
      </c>
      <c r="E19" s="13">
        <v>0</v>
      </c>
      <c r="F19" s="12" t="s">
        <v>78</v>
      </c>
      <c r="G19" s="12" t="s">
        <v>79</v>
      </c>
      <c r="H19" s="21" t="s">
        <v>40</v>
      </c>
    </row>
    <row r="20" spans="1:8" ht="63" x14ac:dyDescent="0.25">
      <c r="A20" s="39">
        <v>516023</v>
      </c>
      <c r="B20" s="12" t="s">
        <v>45</v>
      </c>
      <c r="C20" s="12" t="s">
        <v>46</v>
      </c>
      <c r="D20" s="13">
        <v>30160001.469999999</v>
      </c>
      <c r="E20" s="13">
        <v>0</v>
      </c>
      <c r="F20" s="12" t="s">
        <v>80</v>
      </c>
      <c r="G20" s="12" t="s">
        <v>81</v>
      </c>
      <c r="H20" s="21" t="s">
        <v>40</v>
      </c>
    </row>
    <row r="21" spans="1:8" ht="42" x14ac:dyDescent="0.25">
      <c r="A21" s="39">
        <v>526823</v>
      </c>
      <c r="B21" s="12" t="s">
        <v>41</v>
      </c>
      <c r="C21" s="12" t="s">
        <v>42</v>
      </c>
      <c r="D21" s="13">
        <v>64039450.060000002</v>
      </c>
      <c r="E21" s="13">
        <v>0</v>
      </c>
      <c r="F21" s="12" t="s">
        <v>82</v>
      </c>
      <c r="G21" s="12" t="s">
        <v>83</v>
      </c>
      <c r="H21" s="21" t="s">
        <v>40</v>
      </c>
    </row>
    <row r="22" spans="1:8" ht="63" x14ac:dyDescent="0.25">
      <c r="A22" s="39">
        <v>528723</v>
      </c>
      <c r="B22" s="12" t="s">
        <v>84</v>
      </c>
      <c r="C22" s="12" t="s">
        <v>85</v>
      </c>
      <c r="D22" s="13">
        <v>9000000</v>
      </c>
      <c r="E22" s="13">
        <v>0</v>
      </c>
      <c r="F22" s="12" t="s">
        <v>86</v>
      </c>
      <c r="G22" s="12" t="s">
        <v>87</v>
      </c>
      <c r="H22" s="21" t="s">
        <v>40</v>
      </c>
    </row>
    <row r="23" spans="1:8" ht="63" x14ac:dyDescent="0.25">
      <c r="A23" s="39">
        <v>529323</v>
      </c>
      <c r="B23" s="12" t="s">
        <v>88</v>
      </c>
      <c r="C23" s="12" t="s">
        <v>89</v>
      </c>
      <c r="D23" s="13">
        <v>83816012</v>
      </c>
      <c r="E23" s="13">
        <v>0</v>
      </c>
      <c r="F23" s="12" t="s">
        <v>90</v>
      </c>
      <c r="G23" s="12" t="s">
        <v>91</v>
      </c>
      <c r="H23" s="21" t="s">
        <v>40</v>
      </c>
    </row>
    <row r="24" spans="1:8" ht="21" x14ac:dyDescent="0.25">
      <c r="A24" s="39">
        <v>474823</v>
      </c>
      <c r="B24" s="12" t="s">
        <v>92</v>
      </c>
      <c r="C24" s="12" t="s">
        <v>93</v>
      </c>
      <c r="D24" s="13">
        <v>2306274900</v>
      </c>
      <c r="E24" s="13">
        <v>195421935.47999999</v>
      </c>
      <c r="F24" s="12" t="s">
        <v>94</v>
      </c>
      <c r="G24" s="12" t="s">
        <v>95</v>
      </c>
      <c r="H24" s="21" t="s">
        <v>40</v>
      </c>
    </row>
    <row r="25" spans="1:8" ht="21" x14ac:dyDescent="0.25">
      <c r="A25" s="39">
        <v>475223</v>
      </c>
      <c r="B25" s="12" t="s">
        <v>92</v>
      </c>
      <c r="C25" s="12" t="s">
        <v>93</v>
      </c>
      <c r="D25" s="13">
        <v>2519262500</v>
      </c>
      <c r="E25" s="13">
        <v>213469415</v>
      </c>
      <c r="F25" s="12" t="s">
        <v>96</v>
      </c>
      <c r="G25" s="12" t="s">
        <v>97</v>
      </c>
      <c r="H25" s="21" t="s">
        <v>40</v>
      </c>
    </row>
    <row r="26" spans="1:8" ht="21" x14ac:dyDescent="0.25">
      <c r="A26" s="39">
        <v>475323</v>
      </c>
      <c r="B26" s="12" t="s">
        <v>92</v>
      </c>
      <c r="C26" s="12" t="s">
        <v>93</v>
      </c>
      <c r="D26" s="13">
        <v>1225667700</v>
      </c>
      <c r="E26" s="13">
        <v>103856810.04000001</v>
      </c>
      <c r="F26" s="12" t="s">
        <v>98</v>
      </c>
      <c r="G26" s="12" t="s">
        <v>99</v>
      </c>
      <c r="H26" s="21" t="s">
        <v>40</v>
      </c>
    </row>
    <row r="27" spans="1:8" ht="105" x14ac:dyDescent="0.25">
      <c r="A27" s="39">
        <v>247823</v>
      </c>
      <c r="B27" s="12" t="s">
        <v>100</v>
      </c>
      <c r="C27" s="12" t="s">
        <v>101</v>
      </c>
      <c r="D27" s="13">
        <v>51000000</v>
      </c>
      <c r="E27" s="13">
        <v>0</v>
      </c>
      <c r="F27" s="12" t="s">
        <v>102</v>
      </c>
      <c r="G27" s="12" t="s">
        <v>103</v>
      </c>
      <c r="H27" s="21" t="s">
        <v>40</v>
      </c>
    </row>
    <row r="28" spans="1:8" ht="73.5" x14ac:dyDescent="0.25">
      <c r="A28" s="39">
        <v>317523</v>
      </c>
      <c r="B28" s="12" t="s">
        <v>104</v>
      </c>
      <c r="C28" s="12" t="s">
        <v>105</v>
      </c>
      <c r="D28" s="13">
        <v>792000000</v>
      </c>
      <c r="E28" s="13">
        <v>0</v>
      </c>
      <c r="F28" s="12" t="s">
        <v>106</v>
      </c>
      <c r="G28" s="12" t="s">
        <v>107</v>
      </c>
      <c r="H28" s="21" t="s">
        <v>40</v>
      </c>
    </row>
    <row r="29" spans="1:8" ht="105" x14ac:dyDescent="0.25">
      <c r="A29" s="39">
        <v>326123</v>
      </c>
      <c r="B29" s="12" t="s">
        <v>100</v>
      </c>
      <c r="C29" s="12" t="s">
        <v>101</v>
      </c>
      <c r="D29" s="13">
        <v>3726000</v>
      </c>
      <c r="E29" s="13">
        <v>0</v>
      </c>
      <c r="F29" s="12" t="s">
        <v>108</v>
      </c>
      <c r="G29" s="12" t="s">
        <v>109</v>
      </c>
      <c r="H29" s="21" t="s">
        <v>110</v>
      </c>
    </row>
    <row r="30" spans="1:8" ht="105" x14ac:dyDescent="0.25">
      <c r="A30" s="39">
        <v>419723</v>
      </c>
      <c r="B30" s="12" t="s">
        <v>100</v>
      </c>
      <c r="C30" s="12" t="s">
        <v>101</v>
      </c>
      <c r="D30" s="13">
        <v>48000000</v>
      </c>
      <c r="E30" s="13">
        <v>0</v>
      </c>
      <c r="F30" s="12" t="s">
        <v>111</v>
      </c>
      <c r="G30" s="12" t="s">
        <v>112</v>
      </c>
      <c r="H30" s="21" t="s">
        <v>40</v>
      </c>
    </row>
    <row r="31" spans="1:8" ht="105" x14ac:dyDescent="0.25">
      <c r="A31" s="39">
        <v>421523</v>
      </c>
      <c r="B31" s="12" t="s">
        <v>100</v>
      </c>
      <c r="C31" s="12" t="s">
        <v>101</v>
      </c>
      <c r="D31" s="13">
        <v>50000000</v>
      </c>
      <c r="E31" s="13">
        <v>0</v>
      </c>
      <c r="F31" s="12" t="s">
        <v>113</v>
      </c>
      <c r="G31" s="12" t="s">
        <v>114</v>
      </c>
      <c r="H31" s="21" t="s">
        <v>115</v>
      </c>
    </row>
    <row r="32" spans="1:8" ht="94.5" x14ac:dyDescent="0.25">
      <c r="A32" s="39">
        <v>437523</v>
      </c>
      <c r="B32" s="12" t="s">
        <v>116</v>
      </c>
      <c r="C32" s="12" t="s">
        <v>117</v>
      </c>
      <c r="D32" s="13">
        <v>16093560</v>
      </c>
      <c r="E32" s="13">
        <v>16093560</v>
      </c>
      <c r="F32" s="12" t="s">
        <v>71</v>
      </c>
      <c r="G32" s="12" t="s">
        <v>72</v>
      </c>
      <c r="H32" s="21" t="s">
        <v>73</v>
      </c>
    </row>
    <row r="33" spans="1:8" ht="126" x14ac:dyDescent="0.25">
      <c r="A33" s="39">
        <v>518223</v>
      </c>
      <c r="B33" s="12" t="s">
        <v>118</v>
      </c>
      <c r="C33" s="12" t="s">
        <v>119</v>
      </c>
      <c r="D33" s="13">
        <v>795867621.75999999</v>
      </c>
      <c r="E33" s="13">
        <v>0</v>
      </c>
      <c r="F33" s="12" t="s">
        <v>120</v>
      </c>
      <c r="G33" s="12" t="s">
        <v>121</v>
      </c>
      <c r="H33" s="21" t="s">
        <v>40</v>
      </c>
    </row>
    <row r="34" spans="1:8" ht="63" x14ac:dyDescent="0.25">
      <c r="A34" s="39">
        <v>923</v>
      </c>
      <c r="B34" s="12" t="s">
        <v>31</v>
      </c>
      <c r="C34" s="12" t="s">
        <v>32</v>
      </c>
      <c r="D34" s="13">
        <v>14345338</v>
      </c>
      <c r="E34" s="13">
        <v>0</v>
      </c>
      <c r="F34" s="12" t="s">
        <v>122</v>
      </c>
      <c r="G34" s="23" t="s">
        <v>123</v>
      </c>
      <c r="H34" s="21" t="s">
        <v>40</v>
      </c>
    </row>
    <row r="35" spans="1:8" ht="42" x14ac:dyDescent="0.25">
      <c r="A35" s="39">
        <v>923</v>
      </c>
      <c r="B35" s="12" t="s">
        <v>124</v>
      </c>
      <c r="C35" s="12" t="s">
        <v>125</v>
      </c>
      <c r="D35" s="13">
        <v>23119400</v>
      </c>
      <c r="E35" s="13">
        <v>0</v>
      </c>
      <c r="F35" s="12" t="s">
        <v>122</v>
      </c>
      <c r="G35" s="23" t="s">
        <v>123</v>
      </c>
      <c r="H35" s="21" t="s">
        <v>40</v>
      </c>
    </row>
    <row r="36" spans="1:8" ht="42" x14ac:dyDescent="0.25">
      <c r="A36" s="39">
        <v>3823</v>
      </c>
      <c r="B36" s="12" t="s">
        <v>126</v>
      </c>
      <c r="C36" s="12" t="s">
        <v>127</v>
      </c>
      <c r="D36" s="13">
        <v>14435882</v>
      </c>
      <c r="E36" s="13">
        <v>0</v>
      </c>
      <c r="F36" s="12" t="s">
        <v>128</v>
      </c>
      <c r="G36" s="12" t="s">
        <v>129</v>
      </c>
      <c r="H36" s="21" t="s">
        <v>40</v>
      </c>
    </row>
    <row r="37" spans="1:8" ht="84" x14ac:dyDescent="0.25">
      <c r="A37" s="39">
        <v>306623</v>
      </c>
      <c r="B37" s="12" t="s">
        <v>45</v>
      </c>
      <c r="C37" s="12" t="s">
        <v>46</v>
      </c>
      <c r="D37" s="13">
        <v>19140000</v>
      </c>
      <c r="E37" s="13">
        <v>12540000</v>
      </c>
      <c r="F37" s="12" t="s">
        <v>130</v>
      </c>
      <c r="G37" s="12" t="s">
        <v>131</v>
      </c>
      <c r="H37" s="21" t="s">
        <v>132</v>
      </c>
    </row>
    <row r="38" spans="1:8" ht="63" x14ac:dyDescent="0.25">
      <c r="A38" s="39">
        <v>479723</v>
      </c>
      <c r="B38" s="12" t="s">
        <v>31</v>
      </c>
      <c r="C38" s="12" t="s">
        <v>32</v>
      </c>
      <c r="D38" s="13">
        <v>36384343</v>
      </c>
      <c r="E38" s="13">
        <v>0</v>
      </c>
      <c r="F38" s="12" t="s">
        <v>122</v>
      </c>
      <c r="G38" s="23" t="s">
        <v>133</v>
      </c>
      <c r="H38" s="21" t="s">
        <v>40</v>
      </c>
    </row>
    <row r="39" spans="1:8" ht="63" x14ac:dyDescent="0.25">
      <c r="A39" s="39">
        <v>489023</v>
      </c>
      <c r="B39" s="12" t="s">
        <v>49</v>
      </c>
      <c r="C39" s="12" t="s">
        <v>50</v>
      </c>
      <c r="D39" s="13">
        <v>416500</v>
      </c>
      <c r="E39" s="13">
        <v>0</v>
      </c>
      <c r="F39" s="12" t="s">
        <v>134</v>
      </c>
      <c r="G39" s="12" t="s">
        <v>135</v>
      </c>
      <c r="H39" s="21" t="s">
        <v>40</v>
      </c>
    </row>
    <row r="40" spans="1:8" ht="42" x14ac:dyDescent="0.25">
      <c r="A40" s="39">
        <v>490823</v>
      </c>
      <c r="B40" s="12" t="s">
        <v>136</v>
      </c>
      <c r="C40" s="12" t="s">
        <v>137</v>
      </c>
      <c r="D40" s="13">
        <v>74986648</v>
      </c>
      <c r="E40" s="13">
        <v>0</v>
      </c>
      <c r="F40" s="12" t="s">
        <v>138</v>
      </c>
      <c r="G40" s="12" t="s">
        <v>139</v>
      </c>
      <c r="H40" s="21" t="s">
        <v>40</v>
      </c>
    </row>
    <row r="41" spans="1:8" ht="63" x14ac:dyDescent="0.25">
      <c r="A41" s="39">
        <v>244423</v>
      </c>
      <c r="B41" s="12" t="s">
        <v>8</v>
      </c>
      <c r="C41" s="12" t="s">
        <v>9</v>
      </c>
      <c r="D41" s="13">
        <v>17183600</v>
      </c>
      <c r="E41" s="13">
        <v>0</v>
      </c>
      <c r="F41" s="12" t="s">
        <v>33</v>
      </c>
      <c r="G41" s="12" t="s">
        <v>140</v>
      </c>
      <c r="H41" s="21" t="s">
        <v>40</v>
      </c>
    </row>
    <row r="42" spans="1:8" ht="105" x14ac:dyDescent="0.25">
      <c r="A42" s="39">
        <v>401923</v>
      </c>
      <c r="B42" s="12" t="s">
        <v>141</v>
      </c>
      <c r="C42" s="12" t="s">
        <v>142</v>
      </c>
      <c r="D42" s="13">
        <v>1570923697.77</v>
      </c>
      <c r="E42" s="13">
        <v>955495011.63</v>
      </c>
      <c r="F42" s="12" t="s">
        <v>143</v>
      </c>
      <c r="G42" s="12" t="s">
        <v>144</v>
      </c>
      <c r="H42" s="21" t="s">
        <v>145</v>
      </c>
    </row>
    <row r="43" spans="1:8" ht="105" x14ac:dyDescent="0.25">
      <c r="A43" s="39">
        <v>425723</v>
      </c>
      <c r="B43" s="24" t="s">
        <v>141</v>
      </c>
      <c r="C43" s="24" t="s">
        <v>142</v>
      </c>
      <c r="D43" s="25">
        <v>141441467</v>
      </c>
      <c r="E43" s="25">
        <v>86048470.260000005</v>
      </c>
      <c r="F43" s="12" t="s">
        <v>146</v>
      </c>
      <c r="G43" s="12" t="s">
        <v>147</v>
      </c>
      <c r="H43" s="21" t="s">
        <v>145</v>
      </c>
    </row>
    <row r="44" spans="1:8" x14ac:dyDescent="0.25">
      <c r="B44" s="60" t="s">
        <v>148</v>
      </c>
      <c r="C44" s="61"/>
      <c r="D44" s="26">
        <f>SUM(D5:D43)</f>
        <v>14304162266.990002</v>
      </c>
      <c r="E44" s="26">
        <f>SUM(E5:E43)</f>
        <v>1611389835.4100001</v>
      </c>
    </row>
    <row r="47" spans="1:8" x14ac:dyDescent="0.25">
      <c r="D47" s="41"/>
    </row>
  </sheetData>
  <mergeCells count="3">
    <mergeCell ref="B44:C44"/>
    <mergeCell ref="A1:H1"/>
    <mergeCell ref="A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D2C6C-1E42-4FE6-A2EB-32E4C57FAECE}">
  <dimension ref="A1:H33"/>
  <sheetViews>
    <sheetView tabSelected="1" zoomScale="86" zoomScaleNormal="86" workbookViewId="0">
      <selection activeCell="B15" sqref="B15"/>
    </sheetView>
  </sheetViews>
  <sheetFormatPr baseColWidth="10" defaultRowHeight="10.5" x14ac:dyDescent="0.25"/>
  <cols>
    <col min="1" max="1" width="19" style="27" customWidth="1"/>
    <col min="2" max="2" width="40.7109375" style="27" customWidth="1"/>
    <col min="3" max="3" width="15.85546875" style="27" customWidth="1"/>
    <col min="4" max="4" width="27.42578125" style="27" customWidth="1"/>
    <col min="5" max="5" width="45.28515625" style="27" customWidth="1"/>
    <col min="6" max="6" width="9.42578125" style="27" bestFit="1" customWidth="1"/>
    <col min="7" max="16384" width="11.42578125" style="27"/>
  </cols>
  <sheetData>
    <row r="1" spans="1:6" x14ac:dyDescent="0.25">
      <c r="A1" s="65" t="s">
        <v>246</v>
      </c>
      <c r="B1" s="65"/>
      <c r="C1" s="65"/>
      <c r="D1" s="65"/>
      <c r="E1" s="65"/>
      <c r="F1" s="65"/>
    </row>
    <row r="2" spans="1:6" ht="10.5" customHeight="1" x14ac:dyDescent="0.25">
      <c r="A2" s="66" t="s">
        <v>247</v>
      </c>
      <c r="B2" s="66"/>
      <c r="C2" s="66"/>
      <c r="D2" s="66"/>
      <c r="E2" s="66"/>
      <c r="F2" s="66"/>
    </row>
    <row r="3" spans="1:6" s="58" customFormat="1" ht="21" x14ac:dyDescent="0.25">
      <c r="A3" s="51" t="s">
        <v>0</v>
      </c>
      <c r="B3" s="43" t="s">
        <v>29</v>
      </c>
      <c r="C3" s="44" t="s">
        <v>244</v>
      </c>
      <c r="D3" s="42" t="s">
        <v>243</v>
      </c>
      <c r="E3" s="44" t="s">
        <v>245</v>
      </c>
      <c r="F3" s="44" t="s">
        <v>252</v>
      </c>
    </row>
    <row r="4" spans="1:6" s="45" customFormat="1" ht="21" x14ac:dyDescent="0.25">
      <c r="A4" s="48" t="s">
        <v>248</v>
      </c>
      <c r="B4" s="47" t="s">
        <v>217</v>
      </c>
      <c r="C4" s="49">
        <v>3089191</v>
      </c>
      <c r="D4" s="46" t="s">
        <v>216</v>
      </c>
      <c r="E4" s="50" t="s">
        <v>218</v>
      </c>
      <c r="F4" s="57" t="s">
        <v>253</v>
      </c>
    </row>
    <row r="5" spans="1:6" s="45" customFormat="1" ht="21" x14ac:dyDescent="0.25">
      <c r="A5" s="48" t="s">
        <v>248</v>
      </c>
      <c r="B5" s="47" t="s">
        <v>217</v>
      </c>
      <c r="C5" s="49">
        <v>3216751.2</v>
      </c>
      <c r="D5" s="46" t="s">
        <v>216</v>
      </c>
      <c r="E5" s="50" t="s">
        <v>218</v>
      </c>
      <c r="F5" s="57" t="s">
        <v>253</v>
      </c>
    </row>
    <row r="6" spans="1:6" s="45" customFormat="1" ht="21" x14ac:dyDescent="0.25">
      <c r="A6" s="48" t="s">
        <v>248</v>
      </c>
      <c r="B6" s="47" t="s">
        <v>217</v>
      </c>
      <c r="C6" s="49">
        <v>1029606</v>
      </c>
      <c r="D6" s="46" t="s">
        <v>219</v>
      </c>
      <c r="E6" s="50" t="s">
        <v>218</v>
      </c>
      <c r="F6" s="57" t="s">
        <v>253</v>
      </c>
    </row>
    <row r="7" spans="1:6" s="45" customFormat="1" ht="21" x14ac:dyDescent="0.25">
      <c r="A7" s="48" t="s">
        <v>248</v>
      </c>
      <c r="B7" s="47" t="s">
        <v>217</v>
      </c>
      <c r="C7" s="49">
        <v>842405</v>
      </c>
      <c r="D7" s="46" t="s">
        <v>220</v>
      </c>
      <c r="E7" s="50" t="s">
        <v>218</v>
      </c>
      <c r="F7" s="57" t="s">
        <v>253</v>
      </c>
    </row>
    <row r="8" spans="1:6" s="45" customFormat="1" ht="21" x14ac:dyDescent="0.25">
      <c r="A8" s="48" t="s">
        <v>248</v>
      </c>
      <c r="B8" s="47" t="s">
        <v>217</v>
      </c>
      <c r="C8" s="49">
        <v>3226351.5</v>
      </c>
      <c r="D8" s="46" t="s">
        <v>221</v>
      </c>
      <c r="E8" s="50" t="s">
        <v>218</v>
      </c>
      <c r="F8" s="57" t="s">
        <v>253</v>
      </c>
    </row>
    <row r="9" spans="1:6" s="45" customFormat="1" ht="21" x14ac:dyDescent="0.25">
      <c r="A9" s="48" t="s">
        <v>248</v>
      </c>
      <c r="B9" s="47" t="s">
        <v>217</v>
      </c>
      <c r="C9" s="49">
        <v>4293097.2</v>
      </c>
      <c r="D9" s="46" t="s">
        <v>222</v>
      </c>
      <c r="E9" s="50" t="s">
        <v>218</v>
      </c>
      <c r="F9" s="57" t="s">
        <v>253</v>
      </c>
    </row>
    <row r="10" spans="1:6" s="45" customFormat="1" ht="21" x14ac:dyDescent="0.25">
      <c r="A10" s="48" t="s">
        <v>248</v>
      </c>
      <c r="B10" s="47" t="s">
        <v>217</v>
      </c>
      <c r="C10" s="49">
        <v>16313769.359999999</v>
      </c>
      <c r="D10" s="46" t="s">
        <v>222</v>
      </c>
      <c r="E10" s="50" t="s">
        <v>218</v>
      </c>
      <c r="F10" s="57" t="s">
        <v>253</v>
      </c>
    </row>
    <row r="11" spans="1:6" s="45" customFormat="1" ht="21" x14ac:dyDescent="0.25">
      <c r="A11" s="48" t="s">
        <v>248</v>
      </c>
      <c r="B11" s="47" t="s">
        <v>217</v>
      </c>
      <c r="C11" s="49">
        <v>7739225</v>
      </c>
      <c r="D11" s="46" t="s">
        <v>223</v>
      </c>
      <c r="E11" s="50" t="s">
        <v>218</v>
      </c>
      <c r="F11" s="57" t="s">
        <v>253</v>
      </c>
    </row>
    <row r="12" spans="1:6" s="45" customFormat="1" ht="21" x14ac:dyDescent="0.25">
      <c r="A12" s="48" t="s">
        <v>248</v>
      </c>
      <c r="B12" s="47" t="s">
        <v>217</v>
      </c>
      <c r="C12" s="49">
        <v>1094528</v>
      </c>
      <c r="D12" s="46" t="s">
        <v>224</v>
      </c>
      <c r="E12" s="50" t="s">
        <v>218</v>
      </c>
      <c r="F12" s="57" t="s">
        <v>253</v>
      </c>
    </row>
    <row r="13" spans="1:6" s="45" customFormat="1" ht="21" x14ac:dyDescent="0.25">
      <c r="A13" s="48" t="s">
        <v>248</v>
      </c>
      <c r="B13" s="47" t="s">
        <v>217</v>
      </c>
      <c r="C13" s="49">
        <v>8025030.7199999997</v>
      </c>
      <c r="D13" s="46" t="s">
        <v>225</v>
      </c>
      <c r="E13" s="50" t="s">
        <v>218</v>
      </c>
      <c r="F13" s="57" t="s">
        <v>253</v>
      </c>
    </row>
    <row r="14" spans="1:6" s="45" customFormat="1" ht="21" x14ac:dyDescent="0.25">
      <c r="A14" s="48" t="s">
        <v>248</v>
      </c>
      <c r="B14" s="47" t="s">
        <v>217</v>
      </c>
      <c r="C14" s="49">
        <v>2206565</v>
      </c>
      <c r="D14" s="46" t="s">
        <v>226</v>
      </c>
      <c r="E14" s="50" t="s">
        <v>218</v>
      </c>
      <c r="F14" s="57" t="s">
        <v>253</v>
      </c>
    </row>
    <row r="15" spans="1:6" s="45" customFormat="1" ht="21" x14ac:dyDescent="0.25">
      <c r="A15" s="48" t="s">
        <v>248</v>
      </c>
      <c r="B15" s="47" t="s">
        <v>217</v>
      </c>
      <c r="C15" s="49">
        <v>441313</v>
      </c>
      <c r="D15" s="46" t="s">
        <v>216</v>
      </c>
      <c r="E15" s="50" t="s">
        <v>218</v>
      </c>
      <c r="F15" s="57" t="s">
        <v>253</v>
      </c>
    </row>
    <row r="16" spans="1:6" s="45" customFormat="1" ht="21" x14ac:dyDescent="0.25">
      <c r="A16" s="48" t="s">
        <v>248</v>
      </c>
      <c r="B16" s="47" t="s">
        <v>217</v>
      </c>
      <c r="C16" s="49">
        <v>1360266</v>
      </c>
      <c r="D16" s="46" t="s">
        <v>216</v>
      </c>
      <c r="E16" s="50" t="s">
        <v>218</v>
      </c>
      <c r="F16" s="57" t="s">
        <v>253</v>
      </c>
    </row>
    <row r="17" spans="1:8" s="45" customFormat="1" ht="21" x14ac:dyDescent="0.25">
      <c r="A17" s="48" t="s">
        <v>248</v>
      </c>
      <c r="B17" s="47" t="s">
        <v>217</v>
      </c>
      <c r="C17" s="49">
        <v>1360266</v>
      </c>
      <c r="D17" s="46" t="s">
        <v>216</v>
      </c>
      <c r="E17" s="50" t="s">
        <v>218</v>
      </c>
      <c r="F17" s="57" t="s">
        <v>253</v>
      </c>
    </row>
    <row r="18" spans="1:8" s="45" customFormat="1" ht="21" x14ac:dyDescent="0.25">
      <c r="A18" s="48" t="s">
        <v>248</v>
      </c>
      <c r="B18" s="47" t="s">
        <v>217</v>
      </c>
      <c r="C18" s="49">
        <v>2206565</v>
      </c>
      <c r="D18" s="46" t="s">
        <v>216</v>
      </c>
      <c r="E18" s="50" t="s">
        <v>218</v>
      </c>
      <c r="F18" s="57" t="s">
        <v>253</v>
      </c>
    </row>
    <row r="19" spans="1:8" s="45" customFormat="1" ht="21" x14ac:dyDescent="0.25">
      <c r="A19" s="48" t="s">
        <v>248</v>
      </c>
      <c r="B19" s="47" t="s">
        <v>217</v>
      </c>
      <c r="C19" s="49">
        <v>441313</v>
      </c>
      <c r="D19" s="46" t="s">
        <v>216</v>
      </c>
      <c r="E19" s="50" t="s">
        <v>218</v>
      </c>
      <c r="F19" s="57" t="s">
        <v>253</v>
      </c>
    </row>
    <row r="20" spans="1:8" s="45" customFormat="1" ht="42" x14ac:dyDescent="0.25">
      <c r="A20" s="48" t="s">
        <v>31</v>
      </c>
      <c r="B20" s="46" t="s">
        <v>227</v>
      </c>
      <c r="C20" s="49">
        <v>271042135</v>
      </c>
      <c r="D20" s="46" t="s">
        <v>60</v>
      </c>
      <c r="E20" s="50" t="s">
        <v>218</v>
      </c>
      <c r="F20" s="57" t="s">
        <v>253</v>
      </c>
    </row>
    <row r="21" spans="1:8" s="45" customFormat="1" ht="21" x14ac:dyDescent="0.25">
      <c r="A21" s="48" t="s">
        <v>88</v>
      </c>
      <c r="B21" s="47" t="s">
        <v>89</v>
      </c>
      <c r="C21" s="49">
        <v>194844741</v>
      </c>
      <c r="D21" s="46" t="s">
        <v>228</v>
      </c>
      <c r="E21" s="50" t="s">
        <v>218</v>
      </c>
      <c r="F21" s="57" t="s">
        <v>253</v>
      </c>
    </row>
    <row r="22" spans="1:8" s="45" customFormat="1" ht="31.5" x14ac:dyDescent="0.25">
      <c r="A22" s="52" t="s">
        <v>249</v>
      </c>
      <c r="B22" s="46" t="s">
        <v>230</v>
      </c>
      <c r="C22" s="49">
        <v>30000852</v>
      </c>
      <c r="D22" s="46" t="s">
        <v>229</v>
      </c>
      <c r="E22" s="50" t="s">
        <v>231</v>
      </c>
      <c r="F22" s="57" t="s">
        <v>253</v>
      </c>
    </row>
    <row r="23" spans="1:8" s="45" customFormat="1" ht="42" x14ac:dyDescent="0.25">
      <c r="A23" s="48" t="s">
        <v>250</v>
      </c>
      <c r="B23" s="46" t="s">
        <v>233</v>
      </c>
      <c r="C23" s="49">
        <v>1875890</v>
      </c>
      <c r="D23" s="46" t="s">
        <v>232</v>
      </c>
      <c r="E23" s="50" t="s">
        <v>218</v>
      </c>
      <c r="F23" s="57" t="s">
        <v>253</v>
      </c>
    </row>
    <row r="24" spans="1:8" s="45" customFormat="1" ht="42" x14ac:dyDescent="0.25">
      <c r="A24" s="48" t="s">
        <v>31</v>
      </c>
      <c r="B24" s="46" t="s">
        <v>234</v>
      </c>
      <c r="C24" s="49">
        <v>2022228182.23</v>
      </c>
      <c r="D24" s="46" t="s">
        <v>60</v>
      </c>
      <c r="E24" s="50" t="s">
        <v>235</v>
      </c>
      <c r="F24" s="57" t="s">
        <v>253</v>
      </c>
    </row>
    <row r="25" spans="1:8" s="45" customFormat="1" ht="21" x14ac:dyDescent="0.25">
      <c r="A25" s="48" t="s">
        <v>141</v>
      </c>
      <c r="B25" s="46" t="s">
        <v>236</v>
      </c>
      <c r="C25" s="49">
        <v>36000000</v>
      </c>
      <c r="D25" s="46" t="s">
        <v>146</v>
      </c>
      <c r="E25" s="50" t="s">
        <v>218</v>
      </c>
      <c r="F25" s="57" t="s">
        <v>253</v>
      </c>
    </row>
    <row r="26" spans="1:8" s="45" customFormat="1" ht="21" x14ac:dyDescent="0.25">
      <c r="A26" s="48" t="s">
        <v>45</v>
      </c>
      <c r="B26" s="46" t="s">
        <v>238</v>
      </c>
      <c r="C26" s="49">
        <v>640757899.39999998</v>
      </c>
      <c r="D26" s="46" t="s">
        <v>237</v>
      </c>
      <c r="E26" s="50" t="s">
        <v>218</v>
      </c>
      <c r="F26" s="57" t="s">
        <v>253</v>
      </c>
    </row>
    <row r="27" spans="1:8" s="45" customFormat="1" ht="42" x14ac:dyDescent="0.25">
      <c r="A27" s="48" t="s">
        <v>31</v>
      </c>
      <c r="B27" s="46" t="s">
        <v>234</v>
      </c>
      <c r="C27" s="49">
        <v>1187112500</v>
      </c>
      <c r="D27" s="46" t="s">
        <v>60</v>
      </c>
      <c r="E27" s="50" t="s">
        <v>218</v>
      </c>
      <c r="F27" s="57" t="s">
        <v>253</v>
      </c>
    </row>
    <row r="28" spans="1:8" s="45" customFormat="1" ht="21" x14ac:dyDescent="0.25">
      <c r="A28" s="48" t="s">
        <v>251</v>
      </c>
      <c r="B28" s="46" t="s">
        <v>240</v>
      </c>
      <c r="C28" s="49">
        <v>59752</v>
      </c>
      <c r="D28" s="46" t="s">
        <v>239</v>
      </c>
      <c r="E28" s="50" t="s">
        <v>218</v>
      </c>
      <c r="F28" s="57" t="s">
        <v>253</v>
      </c>
    </row>
    <row r="29" spans="1:8" ht="21" x14ac:dyDescent="0.25">
      <c r="A29" s="48" t="s">
        <v>136</v>
      </c>
      <c r="B29" s="46" t="s">
        <v>242</v>
      </c>
      <c r="C29" s="49">
        <v>74797274</v>
      </c>
      <c r="D29" s="46" t="s">
        <v>241</v>
      </c>
      <c r="E29" s="50" t="s">
        <v>218</v>
      </c>
      <c r="F29" s="57" t="s">
        <v>253</v>
      </c>
    </row>
    <row r="30" spans="1:8" ht="15" customHeight="1" x14ac:dyDescent="0.25">
      <c r="A30" s="64" t="s">
        <v>254</v>
      </c>
      <c r="B30" s="64"/>
      <c r="C30" s="56">
        <f>SUM(C4:C29)</f>
        <v>4515605468.6100006</v>
      </c>
      <c r="E30" s="53"/>
      <c r="F30" s="54"/>
      <c r="G30" s="55"/>
      <c r="H30" s="55"/>
    </row>
    <row r="31" spans="1:8" x14ac:dyDescent="0.25">
      <c r="E31" s="54"/>
      <c r="F31" s="54"/>
      <c r="G31" s="54"/>
      <c r="H31" s="54"/>
    </row>
    <row r="32" spans="1:8" x14ac:dyDescent="0.25">
      <c r="E32" s="54"/>
      <c r="F32" s="54"/>
      <c r="G32" s="54"/>
      <c r="H32" s="54"/>
    </row>
    <row r="33" spans="5:8" x14ac:dyDescent="0.25">
      <c r="E33" s="54"/>
      <c r="F33" s="54"/>
      <c r="G33" s="54"/>
      <c r="H33" s="54"/>
    </row>
  </sheetData>
  <mergeCells count="3">
    <mergeCell ref="A30:B30"/>
    <mergeCell ref="A1:F1"/>
    <mergeCell ref="A2:F2"/>
  </mergeCells>
  <pageMargins left="0.70866141732283472" right="0.70866141732283472" top="0.74803149606299213" bottom="0.74803149606299213" header="0.31496062992125984" footer="0.31496062992125984"/>
  <pageSetup paperSize="14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C27D7-B3D8-40B8-866A-1EC58B5D0FDC}">
  <dimension ref="A1:J10"/>
  <sheetViews>
    <sheetView workbookViewId="0">
      <selection activeCell="E6" sqref="E6"/>
    </sheetView>
  </sheetViews>
  <sheetFormatPr baseColWidth="10" defaultRowHeight="10.5" x14ac:dyDescent="0.25"/>
  <cols>
    <col min="1" max="1" width="12.42578125" style="16" customWidth="1"/>
    <col min="2" max="2" width="11.42578125" style="16"/>
    <col min="3" max="3" width="14.7109375" style="16" customWidth="1"/>
    <col min="4" max="4" width="11.42578125" style="16"/>
    <col min="5" max="5" width="32" style="16" customWidth="1"/>
    <col min="6" max="6" width="7.5703125" style="16" customWidth="1"/>
    <col min="7" max="7" width="15.28515625" style="16" bestFit="1" customWidth="1"/>
    <col min="8" max="8" width="13" style="16" customWidth="1"/>
    <col min="9" max="9" width="20.5703125" style="16" customWidth="1"/>
    <col min="10" max="10" width="38.7109375" style="16" customWidth="1"/>
    <col min="11" max="16384" width="11.42578125" style="16"/>
  </cols>
  <sheetData>
    <row r="1" spans="1:10" x14ac:dyDescent="0.25">
      <c r="A1" s="63" t="s">
        <v>149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x14ac:dyDescent="0.25">
      <c r="A2" s="67" t="s">
        <v>150</v>
      </c>
      <c r="B2" s="67"/>
      <c r="C2" s="67"/>
      <c r="D2" s="67"/>
      <c r="E2" s="67"/>
      <c r="F2" s="67"/>
      <c r="G2" s="67"/>
      <c r="H2" s="67"/>
      <c r="I2" s="67"/>
      <c r="J2" s="67"/>
    </row>
    <row r="3" spans="1:10" ht="31.5" x14ac:dyDescent="0.25">
      <c r="A3" s="9" t="s">
        <v>151</v>
      </c>
      <c r="B3" s="9" t="s">
        <v>152</v>
      </c>
      <c r="C3" s="9" t="s">
        <v>153</v>
      </c>
      <c r="D3" s="9" t="s">
        <v>25</v>
      </c>
      <c r="E3" s="9" t="s">
        <v>26</v>
      </c>
      <c r="F3" s="9" t="s">
        <v>154</v>
      </c>
      <c r="G3" s="10" t="s">
        <v>27</v>
      </c>
      <c r="H3" s="9" t="s">
        <v>155</v>
      </c>
      <c r="I3" s="9" t="s">
        <v>28</v>
      </c>
      <c r="J3" s="9" t="s">
        <v>156</v>
      </c>
    </row>
    <row r="4" spans="1:10" ht="42" x14ac:dyDescent="0.25">
      <c r="A4" s="11">
        <v>15924</v>
      </c>
      <c r="B4" s="12" t="s">
        <v>157</v>
      </c>
      <c r="C4" s="12" t="s">
        <v>158</v>
      </c>
      <c r="D4" s="12" t="s">
        <v>159</v>
      </c>
      <c r="E4" s="12" t="s">
        <v>160</v>
      </c>
      <c r="F4" s="12" t="s">
        <v>161</v>
      </c>
      <c r="G4" s="13">
        <v>6509353.3099999996</v>
      </c>
      <c r="H4" s="12" t="s">
        <v>162</v>
      </c>
      <c r="I4" s="12" t="s">
        <v>149</v>
      </c>
      <c r="J4" s="12" t="s">
        <v>214</v>
      </c>
    </row>
    <row r="5" spans="1:10" ht="63" x14ac:dyDescent="0.25">
      <c r="A5" s="11">
        <v>39524</v>
      </c>
      <c r="B5" s="12" t="s">
        <v>163</v>
      </c>
      <c r="C5" s="12" t="s">
        <v>164</v>
      </c>
      <c r="D5" s="12" t="s">
        <v>31</v>
      </c>
      <c r="E5" s="12" t="s">
        <v>32</v>
      </c>
      <c r="F5" s="12" t="s">
        <v>161</v>
      </c>
      <c r="G5" s="13">
        <v>7694312</v>
      </c>
      <c r="H5" s="12" t="s">
        <v>165</v>
      </c>
      <c r="I5" s="12" t="s">
        <v>60</v>
      </c>
      <c r="J5" s="12" t="s">
        <v>166</v>
      </c>
    </row>
    <row r="6" spans="1:10" ht="63" x14ac:dyDescent="0.25">
      <c r="A6" s="11">
        <v>81824</v>
      </c>
      <c r="B6" s="12" t="s">
        <v>167</v>
      </c>
      <c r="C6" s="12" t="s">
        <v>158</v>
      </c>
      <c r="D6" s="12" t="s">
        <v>168</v>
      </c>
      <c r="E6" s="12" t="s">
        <v>169</v>
      </c>
      <c r="F6" s="12" t="s">
        <v>170</v>
      </c>
      <c r="G6" s="13">
        <v>24771874.050000001</v>
      </c>
      <c r="H6" s="12" t="s">
        <v>171</v>
      </c>
      <c r="I6" s="12" t="s">
        <v>172</v>
      </c>
      <c r="J6" s="12" t="s">
        <v>173</v>
      </c>
    </row>
    <row r="7" spans="1:10" x14ac:dyDescent="0.25">
      <c r="A7" s="29"/>
      <c r="B7" s="29"/>
      <c r="C7" s="29"/>
      <c r="D7" s="29"/>
      <c r="E7" s="30" t="s">
        <v>174</v>
      </c>
      <c r="F7" s="30"/>
      <c r="G7" s="31">
        <f>SUM(G4:G6)</f>
        <v>38975539.359999999</v>
      </c>
      <c r="H7" s="29"/>
      <c r="I7" s="29"/>
      <c r="J7" s="29"/>
    </row>
    <row r="10" spans="1:10" x14ac:dyDescent="0.25">
      <c r="F10" s="29"/>
    </row>
  </sheetData>
  <mergeCells count="2">
    <mergeCell ref="A1:J1"/>
    <mergeCell ref="A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Ejecucion presupuestal</vt:lpstr>
      <vt:lpstr>Reserva presupuetal</vt:lpstr>
      <vt:lpstr>Cuentas por pagar</vt:lpstr>
      <vt:lpstr>Vigencias expiradas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YEISON LEONARDO LEAL USME</dc:creator>
  <cp:lastModifiedBy>Ines Estela Sanchez Botello</cp:lastModifiedBy>
  <cp:lastPrinted>2024-04-11T15:19:31Z</cp:lastPrinted>
  <dcterms:created xsi:type="dcterms:W3CDTF">2024-04-08T14:58:22Z</dcterms:created>
  <dcterms:modified xsi:type="dcterms:W3CDTF">2024-04-17T20:28:19Z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