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aria.Bravo\C\ADRES\2024\requerimiento de informacion\"/>
    </mc:Choice>
  </mc:AlternateContent>
  <xr:revisionPtr revIDLastSave="0" documentId="13_ncr:1_{14ABB243-3E6E-42A2-8E94-C42BCAB94B1E}" xr6:coauthVersionLast="47" xr6:coauthVersionMax="47" xr10:uidLastSave="{00000000-0000-0000-0000-000000000000}"/>
  <bookViews>
    <workbookView xWindow="-120" yWindow="-120" windowWidth="20730" windowHeight="11040" tabRatio="895" firstSheet="22" activeTab="22" xr2:uid="{00000000-000D-0000-FFFF-FFFF00000000}"/>
  </bookViews>
  <sheets>
    <sheet name="24070601 YAN NA" sheetId="13" state="hidden" r:id="rId1"/>
    <sheet name="24072001 SA" sheetId="12" state="hidden" r:id="rId2"/>
    <sheet name="24079001 LV" sheetId="67" state="hidden" r:id="rId3"/>
    <sheet name="24079006 SA" sheetId="60" state="hidden" r:id="rId4"/>
    <sheet name="24079007 AR" sheetId="28" state="hidden" r:id="rId5"/>
    <sheet name="24100101 LV" sheetId="2" state="hidden" r:id="rId6"/>
    <sheet name="24100107 LV" sheetId="4" state="hidden" r:id="rId7"/>
    <sheet name="24100201 SA" sheetId="27" state="hidden" r:id="rId8"/>
    <sheet name="24100302 PR" sheetId="14" state="hidden" r:id="rId9"/>
    <sheet name="24100402 ED" sheetId="18" state="hidden" r:id="rId10"/>
    <sheet name="24100403 ED" sheetId="17" state="hidden" r:id="rId11"/>
    <sheet name="24100501 ED" sheetId="32" state="hidden" r:id="rId12"/>
    <sheet name="24100801 ED" sheetId="25" state="hidden" r:id="rId13"/>
    <sheet name="24101201 NVA YAN" sheetId="9" state="hidden" r:id="rId14"/>
    <sheet name="24101202 NVA YAN" sheetId="10" state="hidden" r:id="rId15"/>
    <sheet name="24101204 NVA YAN" sheetId="11" state="hidden" r:id="rId16"/>
    <sheet name="24101401 NVA LV" sheetId="3" state="hidden" r:id="rId17"/>
    <sheet name="24309001 PR" sheetId="20" state="hidden" r:id="rId18"/>
    <sheet name="24903801 K" sheetId="6" state="hidden" r:id="rId19"/>
    <sheet name="24903804 K" sheetId="7" state="hidden" r:id="rId20"/>
    <sheet name="24904001 YAN" sheetId="26" state="hidden" r:id="rId21"/>
    <sheet name="24904002 K" sheetId="8" state="hidden" r:id="rId22"/>
    <sheet name="CUENTAS POR PAGAR" sheetId="160" r:id="rId23"/>
    <sheet name="27019004 AR" sheetId="75" state="hidden" r:id="rId24"/>
    <sheet name="27329501 LV" sheetId="127" state="hidden" r:id="rId25"/>
    <sheet name="27329502 LV" sheetId="128" state="hidden" r:id="rId26"/>
    <sheet name="27329503 JR" sheetId="112" state="hidden" r:id="rId27"/>
    <sheet name="27329504 JR" sheetId="113" state="hidden" r:id="rId28"/>
    <sheet name="27329505 JR" sheetId="115" state="hidden" r:id="rId29"/>
    <sheet name="27909001 AR" sheetId="22" state="hidden" r:id="rId30"/>
    <sheet name="29020103 ED" sheetId="61" state="hidden" r:id="rId31"/>
    <sheet name="29020105 PR" sheetId="63" state="hidden" r:id="rId32"/>
    <sheet name="29020111 ED" sheetId="135" state="hidden" r:id="rId33"/>
    <sheet name="29040601 JR" sheetId="53" state="hidden" r:id="rId34"/>
    <sheet name="29041006 K" sheetId="50" state="hidden" r:id="rId35"/>
    <sheet name="29041007 K" sheetId="69" state="hidden" r:id="rId36"/>
    <sheet name="29041101 K" sheetId="54" state="hidden" r:id="rId37"/>
    <sheet name="29041219 K" sheetId="94" state="hidden" r:id="rId38"/>
  </sheets>
  <externalReferences>
    <externalReference r:id="rId39"/>
  </externalReferences>
  <definedNames>
    <definedName name="_xlnm._FilterDatabase" localSheetId="1" hidden="1">'24072001 SA'!$A$8:$L$24</definedName>
    <definedName name="_xlnm._FilterDatabase" localSheetId="2" hidden="1">'24079001 LV'!$A$8:$L$9</definedName>
    <definedName name="_xlnm._FilterDatabase" localSheetId="3" hidden="1">'24079006 SA'!$A$7:$E$13</definedName>
    <definedName name="_xlnm._FilterDatabase" localSheetId="4" hidden="1">'24079007 AR'!$A$8:$F$11</definedName>
    <definedName name="_xlnm._FilterDatabase" localSheetId="5" hidden="1">'24100101 LV'!$A$7:$E$295</definedName>
    <definedName name="_xlnm._FilterDatabase" localSheetId="6" hidden="1">'24100107 LV'!$A$7:$E$749</definedName>
    <definedName name="_xlnm._FilterDatabase" localSheetId="8" hidden="1">'24100302 PR'!$A$7:$J$99</definedName>
    <definedName name="_xlnm._FilterDatabase" localSheetId="13" hidden="1">'24101201 NVA YAN'!$A$7:$F$46</definedName>
    <definedName name="_xlnm._FilterDatabase" localSheetId="14" hidden="1">'24101202 NVA YAN'!$A$7:$F$46</definedName>
    <definedName name="_xlnm._FilterDatabase" localSheetId="18" hidden="1">'24903801 K'!$A$7:$F$17</definedName>
    <definedName name="_xlnm._FilterDatabase" localSheetId="19" hidden="1">'24903804 K'!$A$7:$H$7</definedName>
    <definedName name="_xlnm._FilterDatabase" localSheetId="21" hidden="1">'24904002 K'!$A$7:$G$371</definedName>
    <definedName name="_xlnm._FilterDatabase" localSheetId="32" hidden="1">'29020111 ED'!$A$7:$G$7</definedName>
    <definedName name="_xlnm._FilterDatabase" localSheetId="37" hidden="1">'29041219 K'!#REF!</definedName>
    <definedName name="_xlnm._FilterDatabase" localSheetId="22" hidden="1">'CUENTAS POR PAGAR'!$A$8:$H$2400</definedName>
    <definedName name="_xlnm.Print_Area" localSheetId="0">'24070601 YAN NA'!$A$1:$F$10</definedName>
    <definedName name="_xlnm.Print_Area" localSheetId="1">'24072001 SA'!$A$1:$E$25</definedName>
    <definedName name="_xlnm.Print_Area" localSheetId="2">'24079001 LV'!$A$1:$E$11</definedName>
    <definedName name="_xlnm.Print_Area" localSheetId="3">'24079006 SA'!$A$1:$E$13</definedName>
    <definedName name="_xlnm.Print_Area" localSheetId="4">'24079007 AR'!$A$1:$F$13</definedName>
    <definedName name="_xlnm.Print_Area" localSheetId="5">'24100101 LV'!$A$1:$F$296</definedName>
    <definedName name="_xlnm.Print_Area" localSheetId="6">'24100107 LV'!$A$1:$F$750</definedName>
    <definedName name="_xlnm.Print_Area" localSheetId="7">'24100201 SA'!$A$1:$E$19</definedName>
    <definedName name="_xlnm.Print_Area" localSheetId="8">'24100302 PR'!$A$1:$H$99</definedName>
    <definedName name="_xlnm.Print_Area" localSheetId="9">'24100402 ED'!$A$1:$F$12</definedName>
    <definedName name="_xlnm.Print_Area" localSheetId="10">'24100403 ED'!$A$1:$F$80</definedName>
    <definedName name="_xlnm.Print_Area" localSheetId="11">'24100501 ED'!$A$1:$F$9</definedName>
    <definedName name="_xlnm.Print_Area" localSheetId="12">'24100801 ED'!$A$1:$F$10</definedName>
    <definedName name="_xlnm.Print_Area" localSheetId="13">'24101201 NVA YAN'!$A$1:$F$47</definedName>
    <definedName name="_xlnm.Print_Area" localSheetId="14">'24101202 NVA YAN'!$A$1:$F$47</definedName>
    <definedName name="_xlnm.Print_Area" localSheetId="15">'24101204 NVA YAN'!$A$1:$F$19</definedName>
    <definedName name="_xlnm.Print_Area" localSheetId="16">'24101401 NVA LV'!$A$1:$F$13</definedName>
    <definedName name="_xlnm.Print_Area" localSheetId="17">'24309001 PR'!$A$1:$F$11</definedName>
    <definedName name="_xlnm.Print_Area" localSheetId="18">'24903801 K'!$A$1:$F$17</definedName>
    <definedName name="_xlnm.Print_Area" localSheetId="19">'24903804 K'!$A$1:$F$58</definedName>
    <definedName name="_xlnm.Print_Area" localSheetId="21">'24904002 K'!$A$1:$E$371</definedName>
    <definedName name="_xlnm.Print_Area" localSheetId="23">'27019004 AR'!$A$1:$F$10</definedName>
    <definedName name="_xlnm.Print_Area" localSheetId="24">'27329501 LV'!$A$1:$F$9</definedName>
    <definedName name="_xlnm.Print_Area" localSheetId="25">'27329502 LV'!$A$1:$F$9</definedName>
    <definedName name="_xlnm.Print_Area" localSheetId="26">'27329503 JR'!$A$1:$F$6</definedName>
    <definedName name="_xlnm.Print_Area" localSheetId="27">'27329504 JR'!$A$1:$F$8</definedName>
    <definedName name="_xlnm.Print_Area" localSheetId="28">'27329505 JR'!$A$1:$F$7</definedName>
    <definedName name="_xlnm.Print_Area" localSheetId="29">'27909001 AR'!$A$1:$F$9</definedName>
    <definedName name="_xlnm.Print_Area" localSheetId="30">'29020103 ED'!$A$2:$F$9</definedName>
    <definedName name="_xlnm.Print_Area" localSheetId="31">'29020105 PR'!$A$1:$E$10</definedName>
    <definedName name="_xlnm.Print_Area" localSheetId="32">'29020111 ED'!$A$1:$E$10</definedName>
    <definedName name="_xlnm.Print_Area" localSheetId="33">'29040601 JR'!$A$1:$E$11</definedName>
    <definedName name="_xlnm.Print_Area" localSheetId="34">'29041006 K'!$A$1:$E$10</definedName>
    <definedName name="_xlnm.Print_Area" localSheetId="35">'29041007 K'!$A$1:$H$14</definedName>
    <definedName name="_xlnm.Print_Area" localSheetId="36">'29041101 K'!$A$1:$F$9</definedName>
    <definedName name="_xlnm.Print_Area" localSheetId="37">'29041219 K'!$A$1:$F$5</definedName>
    <definedName name="_xlnm.Print_Area" localSheetId="22">'CUENTAS POR PAGAR'!$A$1:$H$2399</definedName>
    <definedName name="Enum129">'[1]#Lookup'!$A$2:$A$8</definedName>
    <definedName name="_xlnm.Print_Titles" localSheetId="1">'24072001 SA'!$1:$8</definedName>
    <definedName name="_xlnm.Print_Titles" localSheetId="2">'24079001 LV'!$1:$8</definedName>
    <definedName name="_xlnm.Print_Titles" localSheetId="5">'24100101 LV'!$1:$6</definedName>
    <definedName name="_xlnm.Print_Titles" localSheetId="6">'24100107 LV'!$1:$7</definedName>
    <definedName name="_xlnm.Print_Titles" localSheetId="10">'24100403 ED'!$1:$7</definedName>
    <definedName name="_xlnm.Print_Titles" localSheetId="21">'24904002 K'!$1:$7</definedName>
    <definedName name="_xlnm.Print_Titles" localSheetId="23">'27019004 AR'!$1:$7</definedName>
    <definedName name="_xlnm.Print_Titles" localSheetId="25">'27329502 LV'!$7:$8</definedName>
    <definedName name="_xlnm.Print_Titles" localSheetId="26">'27329503 JR'!#REF!</definedName>
    <definedName name="_xlnm.Print_Titles" localSheetId="27">'27329504 JR'!#REF!</definedName>
    <definedName name="_xlnm.Print_Titles" localSheetId="28">'27329505 JR'!#REF!</definedName>
    <definedName name="_xlnm.Print_Titles" localSheetId="29">'27909001 AR'!$1:$7</definedName>
    <definedName name="_xlnm.Print_Titles" localSheetId="32">'29020111 ED'!$6:$7</definedName>
    <definedName name="_xlnm.Print_Titles" localSheetId="36">'29041101 K'!$1:$7</definedName>
    <definedName name="_xlnm.Print_Titles" localSheetId="37">'29041219 K'!$1:$5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60" l="1"/>
  <c r="F2400" i="160"/>
  <c r="H2399" i="160"/>
  <c r="H2398" i="160"/>
  <c r="H2397" i="160"/>
  <c r="H2396" i="160"/>
  <c r="H2395" i="160"/>
  <c r="H2394" i="160"/>
  <c r="H2393" i="160"/>
  <c r="H2392" i="160"/>
  <c r="H2391" i="160"/>
  <c r="H2390" i="160"/>
  <c r="H2389" i="160"/>
  <c r="H2388" i="160"/>
  <c r="H2387" i="160"/>
  <c r="H2386" i="160"/>
  <c r="H2385" i="160"/>
  <c r="H2384" i="160"/>
  <c r="H2383" i="160"/>
  <c r="H2382" i="160"/>
  <c r="H2381" i="160"/>
  <c r="H2380" i="160"/>
  <c r="H2379" i="160"/>
  <c r="H2378" i="160"/>
  <c r="H2377" i="160"/>
  <c r="H2376" i="160"/>
  <c r="H2375" i="160"/>
  <c r="H2374" i="160"/>
  <c r="H2373" i="160"/>
  <c r="H2372" i="160"/>
  <c r="H2371" i="160"/>
  <c r="H2370" i="160"/>
  <c r="H2369" i="160"/>
  <c r="H2368" i="160"/>
  <c r="H2367" i="160"/>
  <c r="H2366" i="160"/>
  <c r="H2365" i="160"/>
  <c r="H2364" i="160"/>
  <c r="H2363" i="160"/>
  <c r="H2362" i="160"/>
  <c r="H2361" i="160"/>
  <c r="H2360" i="160"/>
  <c r="H2359" i="160"/>
  <c r="H2358" i="160"/>
  <c r="H2357" i="160"/>
  <c r="H2356" i="160"/>
  <c r="H2355" i="160"/>
  <c r="H2354" i="160"/>
  <c r="H2353" i="160"/>
  <c r="H2352" i="160"/>
  <c r="H2351" i="160"/>
  <c r="H2350" i="160"/>
  <c r="H2349" i="160"/>
  <c r="H2348" i="160"/>
  <c r="H2347" i="160"/>
  <c r="H2346" i="160"/>
  <c r="H2345" i="160"/>
  <c r="H2344" i="160"/>
  <c r="H2343" i="160"/>
  <c r="H2342" i="160"/>
  <c r="H2341" i="160"/>
  <c r="H2340" i="160"/>
  <c r="H2339" i="160"/>
  <c r="H2338" i="160"/>
  <c r="H2337" i="160"/>
  <c r="H2336" i="160"/>
  <c r="H2335" i="160"/>
  <c r="H2334" i="160"/>
  <c r="H2333" i="160"/>
  <c r="H2332" i="160"/>
  <c r="H2331" i="160"/>
  <c r="H2330" i="160"/>
  <c r="H2329" i="160"/>
  <c r="H2328" i="160"/>
  <c r="H2327" i="160"/>
  <c r="H2326" i="160"/>
  <c r="H2325" i="160"/>
  <c r="H2324" i="160"/>
  <c r="H2323" i="160"/>
  <c r="H2322" i="160"/>
  <c r="H2321" i="160"/>
  <c r="H2320" i="160"/>
  <c r="H2319" i="160"/>
  <c r="H2318" i="160"/>
  <c r="H2317" i="160"/>
  <c r="H2316" i="160"/>
  <c r="H2315" i="160"/>
  <c r="H2314" i="160"/>
  <c r="H2313" i="160"/>
  <c r="H2312" i="160"/>
  <c r="H2311" i="160"/>
  <c r="H2310" i="160"/>
  <c r="H2309" i="160"/>
  <c r="H2308" i="160"/>
  <c r="H2307" i="160"/>
  <c r="H2306" i="160"/>
  <c r="H2305" i="160"/>
  <c r="H2304" i="160"/>
  <c r="H2303" i="160"/>
  <c r="H2302" i="160"/>
  <c r="H2301" i="160"/>
  <c r="H2300" i="160"/>
  <c r="H2299" i="160"/>
  <c r="H2298" i="160"/>
  <c r="H2297" i="160"/>
  <c r="H2296" i="160"/>
  <c r="H2295" i="160"/>
  <c r="H2294" i="160"/>
  <c r="H2293" i="160"/>
  <c r="H2292" i="160"/>
  <c r="H2291" i="160"/>
  <c r="H2290" i="160"/>
  <c r="H2289" i="160"/>
  <c r="H2288" i="160"/>
  <c r="H2287" i="160"/>
  <c r="H2286" i="160"/>
  <c r="H2285" i="160"/>
  <c r="H2284" i="160"/>
  <c r="H2283" i="160"/>
  <c r="H2282" i="160"/>
  <c r="H2281" i="160"/>
  <c r="H2280" i="160"/>
  <c r="H2279" i="160"/>
  <c r="H2278" i="160"/>
  <c r="H2277" i="160"/>
  <c r="H2276" i="160"/>
  <c r="H2275" i="160"/>
  <c r="H2274" i="160"/>
  <c r="H2273" i="160"/>
  <c r="H2272" i="160"/>
  <c r="H2271" i="160"/>
  <c r="H2270" i="160"/>
  <c r="H2269" i="160"/>
  <c r="H2268" i="160"/>
  <c r="H2267" i="160"/>
  <c r="H2266" i="160"/>
  <c r="H2265" i="160"/>
  <c r="H2264" i="160"/>
  <c r="H2263" i="160"/>
  <c r="H2262" i="160"/>
  <c r="H2261" i="160"/>
  <c r="H2260" i="160"/>
  <c r="H2259" i="160"/>
  <c r="H2258" i="160"/>
  <c r="H2257" i="160"/>
  <c r="H2256" i="160"/>
  <c r="H2255" i="160"/>
  <c r="H2254" i="160"/>
  <c r="H2253" i="160"/>
  <c r="H2252" i="160"/>
  <c r="H2251" i="160"/>
  <c r="H2250" i="160"/>
  <c r="H2249" i="160"/>
  <c r="H2248" i="160"/>
  <c r="H2247" i="160"/>
  <c r="H2246" i="160"/>
  <c r="H2245" i="160"/>
  <c r="H2244" i="160"/>
  <c r="H2243" i="160"/>
  <c r="H2242" i="160"/>
  <c r="H2241" i="160"/>
  <c r="H2240" i="160"/>
  <c r="H2239" i="160"/>
  <c r="H2238" i="160"/>
  <c r="H2237" i="160"/>
  <c r="H2236" i="160"/>
  <c r="H2235" i="160"/>
  <c r="H2234" i="160"/>
  <c r="H2233" i="160"/>
  <c r="H2232" i="160"/>
  <c r="H2231" i="160"/>
  <c r="H2230" i="160"/>
  <c r="H2229" i="160"/>
  <c r="H2228" i="160"/>
  <c r="H2227" i="160"/>
  <c r="H2226" i="160"/>
  <c r="H2225" i="160"/>
  <c r="H2224" i="160"/>
  <c r="H2223" i="160"/>
  <c r="H2222" i="160"/>
  <c r="H2221" i="160"/>
  <c r="H2220" i="160"/>
  <c r="H2219" i="160"/>
  <c r="H2218" i="160"/>
  <c r="H2217" i="160"/>
  <c r="H2216" i="160"/>
  <c r="H2215" i="160"/>
  <c r="H2214" i="160"/>
  <c r="H2213" i="160"/>
  <c r="H2212" i="160"/>
  <c r="H2211" i="160"/>
  <c r="H2210" i="160"/>
  <c r="H2209" i="160"/>
  <c r="H2208" i="160"/>
  <c r="H2207" i="160"/>
  <c r="H2206" i="160"/>
  <c r="H2205" i="160"/>
  <c r="H2204" i="160"/>
  <c r="H2203" i="160"/>
  <c r="H2202" i="160"/>
  <c r="H2201" i="160"/>
  <c r="H2200" i="160"/>
  <c r="H2199" i="160"/>
  <c r="H2198" i="160"/>
  <c r="H2197" i="160"/>
  <c r="H2196" i="160"/>
  <c r="H2195" i="160"/>
  <c r="H2194" i="160"/>
  <c r="H2193" i="160"/>
  <c r="H2192" i="160"/>
  <c r="H2191" i="160"/>
  <c r="H2190" i="160"/>
  <c r="H2189" i="160"/>
  <c r="H2188" i="160"/>
  <c r="H2187" i="160"/>
  <c r="H2186" i="160"/>
  <c r="H2185" i="160"/>
  <c r="H2184" i="160"/>
  <c r="H2183" i="160"/>
  <c r="H2182" i="160"/>
  <c r="H2181" i="160"/>
  <c r="H2180" i="160"/>
  <c r="H2179" i="160"/>
  <c r="H2178" i="160"/>
  <c r="H2177" i="160"/>
  <c r="H2176" i="160"/>
  <c r="H2175" i="160"/>
  <c r="H2174" i="160"/>
  <c r="H2173" i="160"/>
  <c r="H2172" i="160"/>
  <c r="H2171" i="160"/>
  <c r="H2170" i="160"/>
  <c r="H2169" i="160"/>
  <c r="H2168" i="160"/>
  <c r="H2167" i="160"/>
  <c r="H2166" i="160"/>
  <c r="H2165" i="160"/>
  <c r="H2164" i="160"/>
  <c r="H2163" i="160"/>
  <c r="H2162" i="160"/>
  <c r="H2161" i="160"/>
  <c r="H2160" i="160"/>
  <c r="H2159" i="160"/>
  <c r="H2158" i="160"/>
  <c r="H2157" i="160"/>
  <c r="H2156" i="160"/>
  <c r="H2155" i="160"/>
  <c r="H2154" i="160"/>
  <c r="H2153" i="160"/>
  <c r="H2152" i="160"/>
  <c r="H2151" i="160"/>
  <c r="H2150" i="160"/>
  <c r="H2149" i="160"/>
  <c r="H2148" i="160"/>
  <c r="H2147" i="160"/>
  <c r="H2146" i="160"/>
  <c r="H2145" i="160"/>
  <c r="H2144" i="160"/>
  <c r="H2143" i="160"/>
  <c r="H2142" i="160"/>
  <c r="H2141" i="160"/>
  <c r="H2140" i="160"/>
  <c r="H2139" i="160"/>
  <c r="H2138" i="160"/>
  <c r="H2137" i="160"/>
  <c r="H2136" i="160"/>
  <c r="H2135" i="160"/>
  <c r="H2134" i="160"/>
  <c r="H2133" i="160"/>
  <c r="H2132" i="160"/>
  <c r="H2131" i="160"/>
  <c r="H2130" i="160"/>
  <c r="H2129" i="160"/>
  <c r="H2128" i="160"/>
  <c r="H2127" i="160"/>
  <c r="H2126" i="160"/>
  <c r="H2125" i="160"/>
  <c r="H2124" i="160"/>
  <c r="H2123" i="160"/>
  <c r="H2122" i="160"/>
  <c r="H2121" i="160"/>
  <c r="H2120" i="160"/>
  <c r="H2119" i="160"/>
  <c r="H2118" i="160"/>
  <c r="H2117" i="160"/>
  <c r="H2116" i="160"/>
  <c r="H2115" i="160"/>
  <c r="H2114" i="160"/>
  <c r="H2113" i="160"/>
  <c r="H2112" i="160"/>
  <c r="H2111" i="160"/>
  <c r="H2110" i="160"/>
  <c r="H2109" i="160"/>
  <c r="H2108" i="160"/>
  <c r="H2107" i="160"/>
  <c r="H2106" i="160"/>
  <c r="H2105" i="160"/>
  <c r="H2104" i="160"/>
  <c r="H2103" i="160"/>
  <c r="H2102" i="160"/>
  <c r="H2101" i="160"/>
  <c r="H2100" i="160"/>
  <c r="H2099" i="160"/>
  <c r="H2098" i="160"/>
  <c r="H2097" i="160"/>
  <c r="H2096" i="160"/>
  <c r="H2095" i="160"/>
  <c r="H2094" i="160"/>
  <c r="H2093" i="160"/>
  <c r="H2092" i="160"/>
  <c r="H2091" i="160"/>
  <c r="H2090" i="160"/>
  <c r="H2089" i="160"/>
  <c r="H2088" i="160"/>
  <c r="H2087" i="160"/>
  <c r="H2086" i="160"/>
  <c r="H2085" i="160"/>
  <c r="H2084" i="160"/>
  <c r="H2083" i="160"/>
  <c r="H2082" i="160"/>
  <c r="H2081" i="160"/>
  <c r="H2080" i="160"/>
  <c r="H2079" i="160"/>
  <c r="H2078" i="160"/>
  <c r="H2077" i="160"/>
  <c r="H2076" i="160"/>
  <c r="H2075" i="160"/>
  <c r="H2074" i="160"/>
  <c r="H2073" i="160"/>
  <c r="H2072" i="160"/>
  <c r="H2071" i="160"/>
  <c r="H2070" i="160"/>
  <c r="H2069" i="160"/>
  <c r="H2068" i="160"/>
  <c r="H2067" i="160"/>
  <c r="H2066" i="160"/>
  <c r="H2065" i="160"/>
  <c r="H2064" i="160"/>
  <c r="H2063" i="160"/>
  <c r="H2062" i="160"/>
  <c r="H2061" i="160"/>
  <c r="H2060" i="160"/>
  <c r="H2059" i="160"/>
  <c r="H2058" i="160"/>
  <c r="H2057" i="160"/>
  <c r="H2056" i="160"/>
  <c r="H2055" i="160"/>
  <c r="H2054" i="160"/>
  <c r="H2053" i="160"/>
  <c r="H2052" i="160"/>
  <c r="H2051" i="160"/>
  <c r="H2050" i="160"/>
  <c r="H2049" i="160"/>
  <c r="H2048" i="160"/>
  <c r="H2047" i="160"/>
  <c r="H2046" i="160"/>
  <c r="H2045" i="160"/>
  <c r="H2044" i="160"/>
  <c r="H2043" i="160"/>
  <c r="H2042" i="160"/>
  <c r="H2041" i="160"/>
  <c r="H2040" i="160"/>
  <c r="H2039" i="160"/>
  <c r="H2038" i="160"/>
  <c r="H2037" i="160"/>
  <c r="H2036" i="160"/>
  <c r="H2035" i="160"/>
  <c r="H2034" i="160"/>
  <c r="H2033" i="160"/>
  <c r="H2032" i="160"/>
  <c r="H2031" i="160"/>
  <c r="H2030" i="160"/>
  <c r="H2029" i="160"/>
  <c r="H2028" i="160"/>
  <c r="H2027" i="160"/>
  <c r="H2026" i="160"/>
  <c r="H2025" i="160"/>
  <c r="H2024" i="160"/>
  <c r="H2023" i="160"/>
  <c r="H2022" i="160"/>
  <c r="H2021" i="160"/>
  <c r="H2020" i="160"/>
  <c r="H2019" i="160"/>
  <c r="H2018" i="160"/>
  <c r="H2017" i="160"/>
  <c r="H2016" i="160"/>
  <c r="H2015" i="160"/>
  <c r="H2014" i="160"/>
  <c r="H2013" i="160"/>
  <c r="H2012" i="160"/>
  <c r="H2011" i="160"/>
  <c r="H2010" i="160"/>
  <c r="H2009" i="160"/>
  <c r="H2008" i="160"/>
  <c r="H2007" i="160"/>
  <c r="H2006" i="160"/>
  <c r="H2005" i="160"/>
  <c r="H2004" i="160"/>
  <c r="H2003" i="160"/>
  <c r="H2002" i="160"/>
  <c r="H2001" i="160"/>
  <c r="H2000" i="160"/>
  <c r="H1999" i="160"/>
  <c r="H1998" i="160"/>
  <c r="H1997" i="160"/>
  <c r="H1996" i="160"/>
  <c r="H1995" i="160"/>
  <c r="H1994" i="160"/>
  <c r="H1993" i="160"/>
  <c r="H1992" i="160"/>
  <c r="H1991" i="160"/>
  <c r="H1990" i="160"/>
  <c r="H1989" i="160"/>
  <c r="H1988" i="160"/>
  <c r="H1987" i="160"/>
  <c r="H1986" i="160"/>
  <c r="H1985" i="160"/>
  <c r="H1984" i="160"/>
  <c r="H1983" i="160"/>
  <c r="H1982" i="160"/>
  <c r="H1981" i="160"/>
  <c r="H1980" i="160"/>
  <c r="H1979" i="160"/>
  <c r="H1978" i="160"/>
  <c r="H1977" i="160"/>
  <c r="H1976" i="160"/>
  <c r="H1975" i="160"/>
  <c r="H1974" i="160"/>
  <c r="H1973" i="160"/>
  <c r="H1972" i="160"/>
  <c r="H1971" i="160"/>
  <c r="H1970" i="160"/>
  <c r="H1969" i="160"/>
  <c r="H1968" i="160"/>
  <c r="H1967" i="160"/>
  <c r="H1966" i="160"/>
  <c r="H1965" i="160"/>
  <c r="H1964" i="160"/>
  <c r="H1963" i="160"/>
  <c r="H1962" i="160"/>
  <c r="H1961" i="160"/>
  <c r="H1960" i="160"/>
  <c r="H1959" i="160"/>
  <c r="H1958" i="160"/>
  <c r="H1957" i="160"/>
  <c r="H1956" i="160"/>
  <c r="H1955" i="160"/>
  <c r="H1954" i="160"/>
  <c r="H1953" i="160"/>
  <c r="H1952" i="160"/>
  <c r="H1951" i="160"/>
  <c r="H1950" i="160"/>
  <c r="H1949" i="160"/>
  <c r="H1948" i="160"/>
  <c r="H1947" i="160"/>
  <c r="H1946" i="160"/>
  <c r="H1945" i="160"/>
  <c r="H1944" i="160"/>
  <c r="H1943" i="160"/>
  <c r="H1942" i="160"/>
  <c r="H1941" i="160"/>
  <c r="H1940" i="160"/>
  <c r="H1939" i="160"/>
  <c r="H1938" i="160"/>
  <c r="H1937" i="160"/>
  <c r="H1936" i="160"/>
  <c r="H1935" i="160"/>
  <c r="H1934" i="160"/>
  <c r="H1933" i="160"/>
  <c r="H1932" i="160"/>
  <c r="H1931" i="160"/>
  <c r="H1930" i="160"/>
  <c r="H1929" i="160"/>
  <c r="H1928" i="160"/>
  <c r="H1927" i="160"/>
  <c r="H1926" i="160"/>
  <c r="H1925" i="160"/>
  <c r="H1924" i="160"/>
  <c r="H1923" i="160"/>
  <c r="H1922" i="160"/>
  <c r="H1921" i="160"/>
  <c r="H1920" i="160"/>
  <c r="H1919" i="160"/>
  <c r="H1918" i="160"/>
  <c r="H1917" i="160"/>
  <c r="H1916" i="160"/>
  <c r="H1915" i="160"/>
  <c r="H1914" i="160"/>
  <c r="H1913" i="160"/>
  <c r="H1912" i="160"/>
  <c r="H1911" i="160"/>
  <c r="H1910" i="160"/>
  <c r="H1909" i="160"/>
  <c r="H1908" i="160"/>
  <c r="H1907" i="160"/>
  <c r="H1906" i="160"/>
  <c r="H1905" i="160"/>
  <c r="H1904" i="160"/>
  <c r="H1903" i="160"/>
  <c r="H1902" i="160"/>
  <c r="H1901" i="160"/>
  <c r="H1900" i="160"/>
  <c r="H1899" i="160"/>
  <c r="H1898" i="160"/>
  <c r="H1897" i="160"/>
  <c r="H1896" i="160"/>
  <c r="H1895" i="160"/>
  <c r="H1894" i="160"/>
  <c r="H1893" i="160"/>
  <c r="H1892" i="160"/>
  <c r="H1891" i="160"/>
  <c r="H1890" i="160"/>
  <c r="H1889" i="160"/>
  <c r="H1888" i="160"/>
  <c r="H1887" i="160"/>
  <c r="H1886" i="160"/>
  <c r="H1885" i="160"/>
  <c r="H1884" i="160"/>
  <c r="H1883" i="160"/>
  <c r="H1882" i="160"/>
  <c r="H1881" i="160"/>
  <c r="H1880" i="160"/>
  <c r="H1879" i="160"/>
  <c r="H1878" i="160"/>
  <c r="H1877" i="160"/>
  <c r="H1876" i="160"/>
  <c r="H1875" i="160"/>
  <c r="H1874" i="160"/>
  <c r="H1873" i="160"/>
  <c r="H1872" i="160"/>
  <c r="H1871" i="160"/>
  <c r="H1870" i="160"/>
  <c r="H1869" i="160"/>
  <c r="H1868" i="160"/>
  <c r="H1867" i="160"/>
  <c r="H1866" i="160"/>
  <c r="H1865" i="160"/>
  <c r="H1864" i="160"/>
  <c r="H1863" i="160"/>
  <c r="H1862" i="160"/>
  <c r="H1861" i="160"/>
  <c r="H1860" i="160"/>
  <c r="H1859" i="160"/>
  <c r="H1858" i="160"/>
  <c r="H1857" i="160"/>
  <c r="H1856" i="160"/>
  <c r="H1855" i="160"/>
  <c r="H1854" i="160"/>
  <c r="H1853" i="160"/>
  <c r="H1852" i="160"/>
  <c r="H1851" i="160"/>
  <c r="H1850" i="160"/>
  <c r="H1849" i="160"/>
  <c r="H1848" i="160"/>
  <c r="H1847" i="160"/>
  <c r="H1846" i="160"/>
  <c r="H1845" i="160"/>
  <c r="H1844" i="160"/>
  <c r="H1843" i="160"/>
  <c r="H1842" i="160"/>
  <c r="H1841" i="160"/>
  <c r="H1840" i="160"/>
  <c r="H1839" i="160"/>
  <c r="H1838" i="160"/>
  <c r="H1837" i="160"/>
  <c r="H1836" i="160"/>
  <c r="H1835" i="160"/>
  <c r="H1834" i="160"/>
  <c r="H1833" i="160"/>
  <c r="H1832" i="160"/>
  <c r="H1831" i="160"/>
  <c r="H1830" i="160"/>
  <c r="H1829" i="160"/>
  <c r="H1828" i="160"/>
  <c r="H1827" i="160"/>
  <c r="H1826" i="160"/>
  <c r="H1825" i="160"/>
  <c r="H1824" i="160"/>
  <c r="H1823" i="160"/>
  <c r="H1822" i="160"/>
  <c r="H1821" i="160"/>
  <c r="H1820" i="160"/>
  <c r="H1819" i="160"/>
  <c r="H1818" i="160"/>
  <c r="H1817" i="160"/>
  <c r="H1816" i="160"/>
  <c r="H1815" i="160"/>
  <c r="H1814" i="160"/>
  <c r="H1813" i="160"/>
  <c r="H1812" i="160"/>
  <c r="H1811" i="160"/>
  <c r="H1810" i="160"/>
  <c r="H1809" i="160"/>
  <c r="H1808" i="160"/>
  <c r="H1807" i="160"/>
  <c r="H1806" i="160"/>
  <c r="H1805" i="160"/>
  <c r="H1804" i="160"/>
  <c r="H1803" i="160"/>
  <c r="H1802" i="160"/>
  <c r="H1801" i="160"/>
  <c r="H1800" i="160"/>
  <c r="H1799" i="160"/>
  <c r="H1798" i="160"/>
  <c r="H1797" i="160"/>
  <c r="H1796" i="160"/>
  <c r="H1795" i="160"/>
  <c r="H1794" i="160"/>
  <c r="H1793" i="160"/>
  <c r="H1792" i="160"/>
  <c r="H1791" i="160"/>
  <c r="H1790" i="160"/>
  <c r="H1789" i="160"/>
  <c r="H1788" i="160"/>
  <c r="H1787" i="160"/>
  <c r="H1786" i="160"/>
  <c r="H1785" i="160"/>
  <c r="H1784" i="160"/>
  <c r="H1783" i="160"/>
  <c r="H1782" i="160"/>
  <c r="H1781" i="160"/>
  <c r="H1780" i="160"/>
  <c r="H1779" i="160"/>
  <c r="H1778" i="160"/>
  <c r="H1777" i="160"/>
  <c r="H1776" i="160"/>
  <c r="H1775" i="160"/>
  <c r="H1774" i="160"/>
  <c r="H1773" i="160"/>
  <c r="H1772" i="160"/>
  <c r="H1771" i="160"/>
  <c r="H1770" i="160"/>
  <c r="H1769" i="160"/>
  <c r="H1768" i="160"/>
  <c r="H1767" i="160"/>
  <c r="H1766" i="160"/>
  <c r="H1765" i="160"/>
  <c r="H1764" i="160"/>
  <c r="H1763" i="160"/>
  <c r="H1762" i="160"/>
  <c r="H1761" i="160"/>
  <c r="H1760" i="160"/>
  <c r="H1759" i="160"/>
  <c r="H1758" i="160"/>
  <c r="H1757" i="160"/>
  <c r="H1756" i="160"/>
  <c r="H1755" i="160"/>
  <c r="H1754" i="160"/>
  <c r="H1753" i="160"/>
  <c r="H1752" i="160"/>
  <c r="H1751" i="160"/>
  <c r="H1750" i="160"/>
  <c r="H1749" i="160"/>
  <c r="H1748" i="160"/>
  <c r="H1747" i="160"/>
  <c r="H1746" i="160"/>
  <c r="H1745" i="160"/>
  <c r="H1744" i="160"/>
  <c r="H1743" i="160"/>
  <c r="H1742" i="160"/>
  <c r="H1741" i="160"/>
  <c r="H1740" i="160"/>
  <c r="H1739" i="160"/>
  <c r="H1738" i="160"/>
  <c r="H1737" i="160"/>
  <c r="H1736" i="160"/>
  <c r="H1735" i="160"/>
  <c r="H1734" i="160"/>
  <c r="H1733" i="160"/>
  <c r="H1732" i="160"/>
  <c r="H1731" i="160"/>
  <c r="H1730" i="160"/>
  <c r="H1729" i="160"/>
  <c r="H1728" i="160"/>
  <c r="H1727" i="160"/>
  <c r="H1726" i="160"/>
  <c r="H1725" i="160"/>
  <c r="H1724" i="160"/>
  <c r="H1723" i="160"/>
  <c r="H1722" i="160"/>
  <c r="H1721" i="160"/>
  <c r="H1720" i="160"/>
  <c r="H1719" i="160"/>
  <c r="H1718" i="160"/>
  <c r="H1717" i="160"/>
  <c r="H1716" i="160"/>
  <c r="H1715" i="160"/>
  <c r="H1714" i="160"/>
  <c r="H1713" i="160"/>
  <c r="H1712" i="160"/>
  <c r="H1711" i="160"/>
  <c r="H1710" i="160"/>
  <c r="H1709" i="160"/>
  <c r="H1708" i="160"/>
  <c r="H1707" i="160"/>
  <c r="H1706" i="160"/>
  <c r="H1705" i="160"/>
  <c r="H1704" i="160"/>
  <c r="H1703" i="160"/>
  <c r="H1702" i="160"/>
  <c r="H1701" i="160"/>
  <c r="H1700" i="160"/>
  <c r="H1699" i="160"/>
  <c r="H1698" i="160"/>
  <c r="H1697" i="160"/>
  <c r="H1696" i="160"/>
  <c r="H1695" i="160"/>
  <c r="H1694" i="160"/>
  <c r="H1693" i="160"/>
  <c r="H1692" i="160"/>
  <c r="H1691" i="160"/>
  <c r="H1690" i="160"/>
  <c r="H1689" i="160"/>
  <c r="H1688" i="160"/>
  <c r="H1687" i="160"/>
  <c r="H1686" i="160"/>
  <c r="H1685" i="160"/>
  <c r="H1684" i="160"/>
  <c r="H1683" i="160"/>
  <c r="H1682" i="160"/>
  <c r="H1681" i="160"/>
  <c r="H1680" i="160"/>
  <c r="H1679" i="160"/>
  <c r="H1678" i="160"/>
  <c r="H1677" i="160"/>
  <c r="H1676" i="160"/>
  <c r="H1675" i="160"/>
  <c r="H1674" i="160"/>
  <c r="H1673" i="160"/>
  <c r="H1672" i="160"/>
  <c r="H1671" i="160"/>
  <c r="H1670" i="160"/>
  <c r="H1669" i="160"/>
  <c r="H1668" i="160"/>
  <c r="H1667" i="160"/>
  <c r="H1666" i="160"/>
  <c r="H1665" i="160"/>
  <c r="H1664" i="160"/>
  <c r="H1663" i="160"/>
  <c r="H1662" i="160"/>
  <c r="H1661" i="160"/>
  <c r="H1660" i="160"/>
  <c r="H1659" i="160"/>
  <c r="H1658" i="160"/>
  <c r="H1657" i="160"/>
  <c r="H1656" i="160"/>
  <c r="H1655" i="160"/>
  <c r="H1654" i="160"/>
  <c r="H1653" i="160"/>
  <c r="H1652" i="160"/>
  <c r="H1651" i="160"/>
  <c r="H1650" i="160"/>
  <c r="H1649" i="160"/>
  <c r="H1648" i="160"/>
  <c r="H1647" i="160"/>
  <c r="H1646" i="160"/>
  <c r="H1645" i="160"/>
  <c r="H1644" i="160"/>
  <c r="H1643" i="160"/>
  <c r="H1642" i="160"/>
  <c r="H1641" i="160"/>
  <c r="H1640" i="160"/>
  <c r="H1639" i="160"/>
  <c r="H1638" i="160"/>
  <c r="H1637" i="160"/>
  <c r="H1636" i="160"/>
  <c r="H1635" i="160"/>
  <c r="H1634" i="160"/>
  <c r="H1633" i="160"/>
  <c r="H1632" i="160"/>
  <c r="H1631" i="160"/>
  <c r="H1630" i="160"/>
  <c r="H1629" i="160"/>
  <c r="H1628" i="160"/>
  <c r="H1627" i="160"/>
  <c r="H1626" i="160"/>
  <c r="H1625" i="160"/>
  <c r="H1624" i="160"/>
  <c r="H1623" i="160"/>
  <c r="H1622" i="160"/>
  <c r="H1621" i="160"/>
  <c r="H1620" i="160"/>
  <c r="H1619" i="160"/>
  <c r="H1618" i="160"/>
  <c r="H1617" i="160"/>
  <c r="H1616" i="160"/>
  <c r="H1615" i="160"/>
  <c r="H1614" i="160"/>
  <c r="H1613" i="160"/>
  <c r="H1612" i="160"/>
  <c r="H1611" i="160"/>
  <c r="H1610" i="160"/>
  <c r="H1609" i="160"/>
  <c r="H1608" i="160"/>
  <c r="H1607" i="160"/>
  <c r="H1606" i="160"/>
  <c r="H1605" i="160"/>
  <c r="H1604" i="160"/>
  <c r="H1603" i="160"/>
  <c r="H1602" i="160"/>
  <c r="H1601" i="160"/>
  <c r="H1600" i="160"/>
  <c r="H1599" i="160"/>
  <c r="H1598" i="160"/>
  <c r="H1597" i="160"/>
  <c r="H1596" i="160"/>
  <c r="H1595" i="160"/>
  <c r="H1594" i="160"/>
  <c r="H1593" i="160"/>
  <c r="H1592" i="160"/>
  <c r="H1591" i="160"/>
  <c r="H1590" i="160"/>
  <c r="H1589" i="160"/>
  <c r="H1588" i="160"/>
  <c r="H1587" i="160"/>
  <c r="H1586" i="160"/>
  <c r="H1585" i="160"/>
  <c r="H1584" i="160"/>
  <c r="H1583" i="160"/>
  <c r="H1582" i="160"/>
  <c r="H1581" i="160"/>
  <c r="H1580" i="160"/>
  <c r="H1579" i="160"/>
  <c r="H1578" i="160"/>
  <c r="H1577" i="160"/>
  <c r="H1576" i="160"/>
  <c r="H1575" i="160"/>
  <c r="H1574" i="160"/>
  <c r="H1573" i="160"/>
  <c r="H1572" i="160"/>
  <c r="H1571" i="160"/>
  <c r="H1570" i="160"/>
  <c r="H1569" i="160"/>
  <c r="H1568" i="160"/>
  <c r="H1567" i="160"/>
  <c r="H1566" i="160"/>
  <c r="H1565" i="160"/>
  <c r="H1564" i="160"/>
  <c r="H1563" i="160"/>
  <c r="H1562" i="160"/>
  <c r="H1561" i="160"/>
  <c r="H1560" i="160"/>
  <c r="H1559" i="160"/>
  <c r="H1558" i="160"/>
  <c r="H1557" i="160"/>
  <c r="H1556" i="160"/>
  <c r="H1555" i="160"/>
  <c r="H1554" i="160"/>
  <c r="H1553" i="160"/>
  <c r="H1552" i="160"/>
  <c r="H1551" i="160"/>
  <c r="H1550" i="160"/>
  <c r="H1549" i="160"/>
  <c r="H1548" i="160"/>
  <c r="H1547" i="160"/>
  <c r="H1546" i="160"/>
  <c r="H1545" i="160"/>
  <c r="H1544" i="160"/>
  <c r="H1543" i="160"/>
  <c r="H1542" i="160"/>
  <c r="H1541" i="160"/>
  <c r="H1540" i="160"/>
  <c r="H1539" i="160"/>
  <c r="H1538" i="160"/>
  <c r="H1537" i="160"/>
  <c r="H1536" i="160"/>
  <c r="H1535" i="160"/>
  <c r="H1534" i="160"/>
  <c r="H1533" i="160"/>
  <c r="H1532" i="160"/>
  <c r="H1531" i="160"/>
  <c r="H1530" i="160"/>
  <c r="H1529" i="160"/>
  <c r="H1528" i="160"/>
  <c r="H1527" i="160"/>
  <c r="H1526" i="160"/>
  <c r="H1525" i="160"/>
  <c r="H1524" i="160"/>
  <c r="H1523" i="160"/>
  <c r="H1522" i="160"/>
  <c r="H1521" i="160"/>
  <c r="H1520" i="160"/>
  <c r="H1519" i="160"/>
  <c r="H1518" i="160"/>
  <c r="H1517" i="160"/>
  <c r="H1516" i="160"/>
  <c r="H1515" i="160"/>
  <c r="H1514" i="160"/>
  <c r="H1513" i="160"/>
  <c r="H1512" i="160"/>
  <c r="H1511" i="160"/>
  <c r="H1510" i="160"/>
  <c r="H1509" i="160"/>
  <c r="H1508" i="160"/>
  <c r="H1507" i="160"/>
  <c r="H1506" i="160"/>
  <c r="H1505" i="160"/>
  <c r="H1504" i="160"/>
  <c r="H1503" i="160"/>
  <c r="H1502" i="160"/>
  <c r="H1501" i="160"/>
  <c r="H1500" i="160"/>
  <c r="H1499" i="160"/>
  <c r="H1498" i="160"/>
  <c r="H1497" i="160"/>
  <c r="H1496" i="160"/>
  <c r="H1495" i="160"/>
  <c r="H1494" i="160"/>
  <c r="H1493" i="160"/>
  <c r="H1492" i="160"/>
  <c r="H1491" i="160"/>
  <c r="H1490" i="160"/>
  <c r="H1489" i="160"/>
  <c r="H1488" i="160"/>
  <c r="H1487" i="160"/>
  <c r="H1486" i="160"/>
  <c r="H1485" i="160"/>
  <c r="H1484" i="160"/>
  <c r="H1483" i="160"/>
  <c r="H1482" i="160"/>
  <c r="H1481" i="160"/>
  <c r="H1480" i="160"/>
  <c r="H1479" i="160"/>
  <c r="H1478" i="160"/>
  <c r="H1477" i="160"/>
  <c r="H1476" i="160"/>
  <c r="H1475" i="160"/>
  <c r="H1474" i="160"/>
  <c r="H1473" i="160"/>
  <c r="H1472" i="160"/>
  <c r="H1471" i="160"/>
  <c r="H1470" i="160"/>
  <c r="H1469" i="160"/>
  <c r="H1468" i="160"/>
  <c r="H1467" i="160"/>
  <c r="H1466" i="160"/>
  <c r="H1465" i="160"/>
  <c r="H1464" i="160"/>
  <c r="H1463" i="160"/>
  <c r="H1462" i="160"/>
  <c r="H1461" i="160"/>
  <c r="H1460" i="160"/>
  <c r="H1459" i="160"/>
  <c r="H1458" i="160"/>
  <c r="H1457" i="160"/>
  <c r="H1456" i="160"/>
  <c r="H1455" i="160"/>
  <c r="H1454" i="160"/>
  <c r="H1453" i="160"/>
  <c r="H1452" i="160"/>
  <c r="H1451" i="160"/>
  <c r="H1450" i="160"/>
  <c r="H1449" i="160"/>
  <c r="H1448" i="160"/>
  <c r="H1447" i="160"/>
  <c r="H1446" i="160"/>
  <c r="H1445" i="160"/>
  <c r="H1444" i="160"/>
  <c r="H1443" i="160"/>
  <c r="H1442" i="160"/>
  <c r="H1441" i="160"/>
  <c r="H1440" i="160"/>
  <c r="H1439" i="160"/>
  <c r="H1438" i="160"/>
  <c r="H1437" i="160"/>
  <c r="H1436" i="160"/>
  <c r="H1435" i="160"/>
  <c r="H1434" i="160"/>
  <c r="H1433" i="160"/>
  <c r="H1432" i="160"/>
  <c r="H1431" i="160"/>
  <c r="H1430" i="160"/>
  <c r="H1429" i="160"/>
  <c r="H1428" i="160"/>
  <c r="H1427" i="160"/>
  <c r="H1426" i="160"/>
  <c r="H1425" i="160"/>
  <c r="H1424" i="160"/>
  <c r="H1423" i="160"/>
  <c r="H1422" i="160"/>
  <c r="H1421" i="160"/>
  <c r="H1420" i="160"/>
  <c r="H1419" i="160"/>
  <c r="H1418" i="160"/>
  <c r="H1417" i="160"/>
  <c r="H1416" i="160"/>
  <c r="H1415" i="160"/>
  <c r="H1414" i="160"/>
  <c r="H1413" i="160"/>
  <c r="H1412" i="160"/>
  <c r="H1411" i="160"/>
  <c r="H1410" i="160"/>
  <c r="H1409" i="160"/>
  <c r="H1408" i="160"/>
  <c r="H1407" i="160"/>
  <c r="H1406" i="160"/>
  <c r="H1405" i="160"/>
  <c r="H1404" i="160"/>
  <c r="H1403" i="160"/>
  <c r="H1402" i="160"/>
  <c r="H1401" i="160"/>
  <c r="H1400" i="160"/>
  <c r="H1399" i="160"/>
  <c r="H1398" i="160"/>
  <c r="H1397" i="160"/>
  <c r="H1396" i="160"/>
  <c r="H1395" i="160"/>
  <c r="H1394" i="160"/>
  <c r="H1393" i="160"/>
  <c r="H1392" i="160"/>
  <c r="H1391" i="160"/>
  <c r="H1390" i="160"/>
  <c r="H1389" i="160"/>
  <c r="H1388" i="160"/>
  <c r="H1387" i="160"/>
  <c r="H1386" i="160"/>
  <c r="H1385" i="160"/>
  <c r="H1384" i="160"/>
  <c r="H1383" i="160"/>
  <c r="H1382" i="160"/>
  <c r="H1381" i="160"/>
  <c r="H1380" i="160"/>
  <c r="H1379" i="160"/>
  <c r="H1378" i="160"/>
  <c r="H1377" i="160"/>
  <c r="H1376" i="160"/>
  <c r="H1375" i="160"/>
  <c r="H1374" i="160"/>
  <c r="H1373" i="160"/>
  <c r="H1372" i="160"/>
  <c r="H1371" i="160"/>
  <c r="H1370" i="160"/>
  <c r="H1369" i="160"/>
  <c r="H1368" i="160"/>
  <c r="H1367" i="160"/>
  <c r="H1366" i="160"/>
  <c r="H1365" i="160"/>
  <c r="H1364" i="160"/>
  <c r="H1363" i="160"/>
  <c r="H1362" i="160"/>
  <c r="H1361" i="160"/>
  <c r="H1360" i="160"/>
  <c r="H1359" i="160"/>
  <c r="H1358" i="160"/>
  <c r="H1357" i="160"/>
  <c r="H1356" i="160"/>
  <c r="H1355" i="160"/>
  <c r="H1354" i="160"/>
  <c r="H1353" i="160"/>
  <c r="H1352" i="160"/>
  <c r="H1351" i="160"/>
  <c r="H1350" i="160"/>
  <c r="H1349" i="160"/>
  <c r="H1348" i="160"/>
  <c r="H1347" i="160"/>
  <c r="H1346" i="160"/>
  <c r="H1345" i="160"/>
  <c r="H1344" i="160"/>
  <c r="H1343" i="160"/>
  <c r="H1342" i="160"/>
  <c r="H1341" i="160"/>
  <c r="H1340" i="160"/>
  <c r="H1339" i="160"/>
  <c r="H1338" i="160"/>
  <c r="H1337" i="160"/>
  <c r="H1336" i="160"/>
  <c r="H1335" i="160"/>
  <c r="H1334" i="160"/>
  <c r="H1333" i="160"/>
  <c r="H1332" i="160"/>
  <c r="H1331" i="160"/>
  <c r="H1330" i="160"/>
  <c r="H1329" i="160"/>
  <c r="H1328" i="160"/>
  <c r="H1327" i="160"/>
  <c r="H1326" i="160"/>
  <c r="H1325" i="160"/>
  <c r="H1324" i="160"/>
  <c r="H1323" i="160"/>
  <c r="H1322" i="160"/>
  <c r="H1321" i="160"/>
  <c r="H1320" i="160"/>
  <c r="H1319" i="160"/>
  <c r="H1318" i="160"/>
  <c r="H1317" i="160"/>
  <c r="H1316" i="160"/>
  <c r="H1315" i="160"/>
  <c r="H1314" i="160"/>
  <c r="H1313" i="160"/>
  <c r="H1312" i="160"/>
  <c r="H1311" i="160"/>
  <c r="H1310" i="160"/>
  <c r="H1309" i="160"/>
  <c r="H1308" i="160"/>
  <c r="H1307" i="160"/>
  <c r="H1306" i="160"/>
  <c r="H1305" i="160"/>
  <c r="H1304" i="160"/>
  <c r="H1303" i="160"/>
  <c r="H1302" i="160"/>
  <c r="H1301" i="160"/>
  <c r="H1300" i="160"/>
  <c r="H1299" i="160"/>
  <c r="H1298" i="160"/>
  <c r="H1297" i="160"/>
  <c r="H1296" i="160"/>
  <c r="H1295" i="160"/>
  <c r="H1294" i="160"/>
  <c r="H1293" i="160"/>
  <c r="H1292" i="160"/>
  <c r="H1291" i="160"/>
  <c r="H1290" i="160"/>
  <c r="H1289" i="160"/>
  <c r="H1288" i="160"/>
  <c r="H1287" i="160"/>
  <c r="H1286" i="160"/>
  <c r="H1285" i="160"/>
  <c r="H1284" i="160"/>
  <c r="H1283" i="160"/>
  <c r="H1282" i="160"/>
  <c r="H1281" i="160"/>
  <c r="H1280" i="160"/>
  <c r="H1279" i="160"/>
  <c r="H1278" i="160"/>
  <c r="H1277" i="160"/>
  <c r="H1276" i="160"/>
  <c r="H1275" i="160"/>
  <c r="H1274" i="160"/>
  <c r="H1273" i="160"/>
  <c r="H1272" i="160"/>
  <c r="H1271" i="160"/>
  <c r="H1270" i="160"/>
  <c r="H1269" i="160"/>
  <c r="H1268" i="160"/>
  <c r="H1267" i="160"/>
  <c r="H1266" i="160"/>
  <c r="H1265" i="160"/>
  <c r="H1264" i="160"/>
  <c r="H1263" i="160"/>
  <c r="H1262" i="160"/>
  <c r="H1261" i="160"/>
  <c r="H1260" i="160"/>
  <c r="H1259" i="160"/>
  <c r="H1258" i="160"/>
  <c r="H1257" i="160"/>
  <c r="H1256" i="160"/>
  <c r="H1255" i="160"/>
  <c r="H1254" i="160"/>
  <c r="H1253" i="160"/>
  <c r="H1252" i="160"/>
  <c r="H1251" i="160"/>
  <c r="H1250" i="160"/>
  <c r="H1249" i="160"/>
  <c r="H1248" i="160"/>
  <c r="H1247" i="160"/>
  <c r="H1246" i="160"/>
  <c r="H1245" i="160"/>
  <c r="H1244" i="160"/>
  <c r="H1243" i="160"/>
  <c r="H1242" i="160"/>
  <c r="H1241" i="160"/>
  <c r="H1240" i="160"/>
  <c r="H1239" i="160"/>
  <c r="H1238" i="160"/>
  <c r="H1237" i="160"/>
  <c r="H1236" i="160"/>
  <c r="H1235" i="160"/>
  <c r="H1234" i="160"/>
  <c r="H1233" i="160"/>
  <c r="H1232" i="160"/>
  <c r="H1231" i="160"/>
  <c r="H1230" i="160"/>
  <c r="H1229" i="160"/>
  <c r="H1228" i="160"/>
  <c r="H1227" i="160"/>
  <c r="H1226" i="160"/>
  <c r="H1225" i="160"/>
  <c r="H1224" i="160"/>
  <c r="H1223" i="160"/>
  <c r="H1222" i="160"/>
  <c r="H1221" i="160"/>
  <c r="H1220" i="160"/>
  <c r="H1219" i="160"/>
  <c r="H1218" i="160"/>
  <c r="H1217" i="160"/>
  <c r="H1216" i="160"/>
  <c r="H1215" i="160"/>
  <c r="H1214" i="160"/>
  <c r="H1213" i="160"/>
  <c r="H1212" i="160"/>
  <c r="H1211" i="160"/>
  <c r="H1210" i="160"/>
  <c r="H1209" i="160"/>
  <c r="H1208" i="160"/>
  <c r="H1207" i="160"/>
  <c r="H1206" i="160"/>
  <c r="H1205" i="160"/>
  <c r="H1204" i="160"/>
  <c r="H1203" i="160"/>
  <c r="H1202" i="160"/>
  <c r="H1201" i="160"/>
  <c r="H1200" i="160"/>
  <c r="H1199" i="160"/>
  <c r="H1198" i="160"/>
  <c r="H1197" i="160"/>
  <c r="H1196" i="160"/>
  <c r="H1195" i="160"/>
  <c r="H1194" i="160"/>
  <c r="H1193" i="160"/>
  <c r="H1192" i="160"/>
  <c r="H1191" i="160"/>
  <c r="H1190" i="160"/>
  <c r="H1189" i="160"/>
  <c r="H1188" i="160"/>
  <c r="H1187" i="160"/>
  <c r="H1186" i="160"/>
  <c r="H1185" i="160"/>
  <c r="H1184" i="160"/>
  <c r="H1183" i="160"/>
  <c r="H1182" i="160"/>
  <c r="H1181" i="160"/>
  <c r="H1180" i="160"/>
  <c r="H1179" i="160"/>
  <c r="H1178" i="160"/>
  <c r="H1177" i="160"/>
  <c r="H1176" i="160"/>
  <c r="H1175" i="160"/>
  <c r="H1174" i="160"/>
  <c r="H1173" i="160"/>
  <c r="H1172" i="160"/>
  <c r="H1171" i="160"/>
  <c r="H1170" i="160"/>
  <c r="H1169" i="160"/>
  <c r="H1168" i="160"/>
  <c r="H1167" i="160"/>
  <c r="H1166" i="160"/>
  <c r="H1165" i="160"/>
  <c r="H1164" i="160"/>
  <c r="H1163" i="160"/>
  <c r="H1162" i="160"/>
  <c r="H1161" i="160"/>
  <c r="H1160" i="160"/>
  <c r="H1159" i="160"/>
  <c r="H1158" i="160"/>
  <c r="H1157" i="160"/>
  <c r="H1156" i="160"/>
  <c r="H1155" i="160"/>
  <c r="H1154" i="160"/>
  <c r="H1153" i="160"/>
  <c r="H1152" i="160"/>
  <c r="H1151" i="160"/>
  <c r="H1150" i="160"/>
  <c r="H1149" i="160"/>
  <c r="H1148" i="160"/>
  <c r="H1147" i="160"/>
  <c r="H1146" i="160"/>
  <c r="H1145" i="160"/>
  <c r="H1144" i="160"/>
  <c r="H1143" i="160"/>
  <c r="H1142" i="160"/>
  <c r="H1141" i="160"/>
  <c r="H1140" i="160"/>
  <c r="H1139" i="160"/>
  <c r="H1138" i="160"/>
  <c r="H1137" i="160"/>
  <c r="H1136" i="160"/>
  <c r="H1135" i="160"/>
  <c r="H1134" i="160"/>
  <c r="H1133" i="160"/>
  <c r="H1132" i="160"/>
  <c r="H1131" i="160"/>
  <c r="H1130" i="160"/>
  <c r="H1129" i="160"/>
  <c r="H1128" i="160"/>
  <c r="H1127" i="160"/>
  <c r="H1126" i="160"/>
  <c r="H1125" i="160"/>
  <c r="H1124" i="160"/>
  <c r="H1123" i="160"/>
  <c r="H1122" i="160"/>
  <c r="H1121" i="160"/>
  <c r="H1120" i="160"/>
  <c r="H1119" i="160"/>
  <c r="H1118" i="160"/>
  <c r="H1117" i="160"/>
  <c r="H1116" i="160"/>
  <c r="H1115" i="160"/>
  <c r="H1114" i="160"/>
  <c r="H1113" i="160"/>
  <c r="H1112" i="160"/>
  <c r="H1111" i="160"/>
  <c r="H1110" i="160"/>
  <c r="H1109" i="160"/>
  <c r="H1108" i="160"/>
  <c r="H1107" i="160"/>
  <c r="H1106" i="160"/>
  <c r="H1105" i="160"/>
  <c r="H1104" i="160"/>
  <c r="H1103" i="160"/>
  <c r="H1102" i="160"/>
  <c r="H1101" i="160"/>
  <c r="H1100" i="160"/>
  <c r="H1099" i="160"/>
  <c r="H1098" i="160"/>
  <c r="H1097" i="160"/>
  <c r="H1096" i="160"/>
  <c r="H1095" i="160"/>
  <c r="H1094" i="160"/>
  <c r="H1093" i="160"/>
  <c r="H1092" i="160"/>
  <c r="H1091" i="160"/>
  <c r="H1090" i="160"/>
  <c r="H1089" i="160"/>
  <c r="H1088" i="160"/>
  <c r="H1087" i="160"/>
  <c r="H1086" i="160"/>
  <c r="H1085" i="160"/>
  <c r="H1084" i="160"/>
  <c r="H1083" i="160"/>
  <c r="H1082" i="160"/>
  <c r="H1081" i="160"/>
  <c r="H1080" i="160"/>
  <c r="H1079" i="160"/>
  <c r="H1078" i="160"/>
  <c r="H1077" i="160"/>
  <c r="H1076" i="160"/>
  <c r="H1075" i="160"/>
  <c r="H1074" i="160"/>
  <c r="H1073" i="160"/>
  <c r="H1072" i="160"/>
  <c r="H1071" i="160"/>
  <c r="H1070" i="160"/>
  <c r="H1069" i="160"/>
  <c r="H1068" i="160"/>
  <c r="H1067" i="160"/>
  <c r="H1066" i="160"/>
  <c r="H1065" i="160"/>
  <c r="H1064" i="160"/>
  <c r="H1063" i="160"/>
  <c r="H1062" i="160"/>
  <c r="H1061" i="160"/>
  <c r="H1060" i="160"/>
  <c r="H1059" i="160"/>
  <c r="H1058" i="160"/>
  <c r="H1057" i="160"/>
  <c r="H1056" i="160"/>
  <c r="H1055" i="160"/>
  <c r="H1054" i="160"/>
  <c r="H1053" i="160"/>
  <c r="H1052" i="160"/>
  <c r="H1051" i="160"/>
  <c r="H1050" i="160"/>
  <c r="H1049" i="160"/>
  <c r="H1048" i="160"/>
  <c r="H1047" i="160"/>
  <c r="H1046" i="160"/>
  <c r="H1045" i="160"/>
  <c r="H1044" i="160"/>
  <c r="H1043" i="160"/>
  <c r="H1042" i="160"/>
  <c r="H1041" i="160"/>
  <c r="H1040" i="160"/>
  <c r="H1039" i="160"/>
  <c r="H1038" i="160"/>
  <c r="H1037" i="160"/>
  <c r="H1036" i="160"/>
  <c r="H1035" i="160"/>
  <c r="H1034" i="160"/>
  <c r="H1033" i="160"/>
  <c r="H1032" i="160"/>
  <c r="H1031" i="160"/>
  <c r="H1030" i="160"/>
  <c r="H1029" i="160"/>
  <c r="H1028" i="160"/>
  <c r="H1027" i="160"/>
  <c r="H1026" i="160"/>
  <c r="H1025" i="160"/>
  <c r="H1024" i="160"/>
  <c r="H1023" i="160"/>
  <c r="H1022" i="160"/>
  <c r="H1021" i="160"/>
  <c r="H1020" i="160"/>
  <c r="H1019" i="160"/>
  <c r="H1018" i="160"/>
  <c r="H1017" i="160"/>
  <c r="H1016" i="160"/>
  <c r="H1015" i="160"/>
  <c r="H1014" i="160"/>
  <c r="H1013" i="160"/>
  <c r="H1012" i="160"/>
  <c r="H1011" i="160"/>
  <c r="H1010" i="160"/>
  <c r="H1009" i="160"/>
  <c r="H1008" i="160"/>
  <c r="H1007" i="160"/>
  <c r="H1006" i="160"/>
  <c r="H1005" i="160"/>
  <c r="H1004" i="160"/>
  <c r="H1003" i="160"/>
  <c r="H1002" i="160"/>
  <c r="H1001" i="160"/>
  <c r="H1000" i="160"/>
  <c r="H999" i="160"/>
  <c r="H998" i="160"/>
  <c r="H997" i="160"/>
  <c r="H996" i="160"/>
  <c r="H995" i="160"/>
  <c r="H994" i="160"/>
  <c r="H993" i="160"/>
  <c r="H992" i="160"/>
  <c r="H991" i="160"/>
  <c r="H990" i="160"/>
  <c r="H989" i="160"/>
  <c r="H988" i="160"/>
  <c r="H987" i="160"/>
  <c r="H986" i="160"/>
  <c r="H985" i="160"/>
  <c r="H984" i="160"/>
  <c r="H983" i="160"/>
  <c r="H982" i="160"/>
  <c r="H981" i="160"/>
  <c r="H980" i="160"/>
  <c r="H979" i="160"/>
  <c r="H978" i="160"/>
  <c r="H977" i="160"/>
  <c r="H976" i="160"/>
  <c r="H975" i="160"/>
  <c r="H974" i="160"/>
  <c r="H973" i="160"/>
  <c r="H972" i="160"/>
  <c r="H971" i="160"/>
  <c r="H970" i="160"/>
  <c r="H969" i="160"/>
  <c r="H968" i="160"/>
  <c r="H967" i="160"/>
  <c r="H966" i="160"/>
  <c r="H965" i="160"/>
  <c r="H964" i="160"/>
  <c r="H963" i="160"/>
  <c r="H962" i="160"/>
  <c r="H961" i="160"/>
  <c r="H960" i="160"/>
  <c r="H959" i="160"/>
  <c r="H958" i="160"/>
  <c r="H957" i="160"/>
  <c r="H956" i="160"/>
  <c r="H955" i="160"/>
  <c r="H954" i="160"/>
  <c r="H953" i="160"/>
  <c r="H952" i="160"/>
  <c r="H951" i="160"/>
  <c r="H950" i="160"/>
  <c r="H949" i="160"/>
  <c r="H948" i="160"/>
  <c r="H947" i="160"/>
  <c r="H946" i="160"/>
  <c r="H945" i="160"/>
  <c r="H944" i="160"/>
  <c r="H943" i="160"/>
  <c r="H942" i="160"/>
  <c r="H941" i="160"/>
  <c r="H940" i="160"/>
  <c r="H939" i="160"/>
  <c r="H938" i="160"/>
  <c r="H937" i="160"/>
  <c r="H936" i="160"/>
  <c r="H935" i="160"/>
  <c r="H934" i="160"/>
  <c r="H933" i="160"/>
  <c r="H932" i="160"/>
  <c r="H931" i="160"/>
  <c r="H930" i="160"/>
  <c r="H929" i="160"/>
  <c r="H928" i="160"/>
  <c r="H927" i="160"/>
  <c r="H926" i="160"/>
  <c r="H925" i="160"/>
  <c r="H924" i="160"/>
  <c r="H923" i="160"/>
  <c r="H922" i="160"/>
  <c r="H921" i="160"/>
  <c r="H920" i="160"/>
  <c r="H919" i="160"/>
  <c r="H918" i="160"/>
  <c r="H917" i="160"/>
  <c r="H916" i="160"/>
  <c r="H915" i="160"/>
  <c r="H914" i="160"/>
  <c r="H913" i="160"/>
  <c r="H912" i="160"/>
  <c r="H911" i="160"/>
  <c r="H910" i="160"/>
  <c r="H909" i="160"/>
  <c r="H908" i="160"/>
  <c r="H907" i="160"/>
  <c r="H906" i="160"/>
  <c r="H905" i="160"/>
  <c r="H904" i="160"/>
  <c r="H903" i="160"/>
  <c r="H902" i="160"/>
  <c r="H901" i="160"/>
  <c r="H900" i="160"/>
  <c r="H899" i="160"/>
  <c r="H898" i="160"/>
  <c r="H897" i="160"/>
  <c r="H896" i="160"/>
  <c r="H895" i="160"/>
  <c r="H894" i="160"/>
  <c r="H893" i="160"/>
  <c r="H892" i="160"/>
  <c r="H891" i="160"/>
  <c r="H890" i="160"/>
  <c r="H889" i="160"/>
  <c r="H888" i="160"/>
  <c r="H887" i="160"/>
  <c r="H886" i="160"/>
  <c r="H885" i="160"/>
  <c r="H884" i="160"/>
  <c r="H883" i="160"/>
  <c r="H882" i="160"/>
  <c r="H881" i="160"/>
  <c r="H880" i="160"/>
  <c r="H879" i="160"/>
  <c r="H878" i="160"/>
  <c r="H877" i="160"/>
  <c r="H876" i="160"/>
  <c r="H875" i="160"/>
  <c r="H874" i="160"/>
  <c r="H873" i="160"/>
  <c r="H872" i="160"/>
  <c r="H871" i="160"/>
  <c r="H870" i="160"/>
  <c r="H869" i="160"/>
  <c r="H868" i="160"/>
  <c r="H867" i="160"/>
  <c r="H866" i="160"/>
  <c r="H865" i="160"/>
  <c r="H864" i="160"/>
  <c r="H863" i="160"/>
  <c r="H862" i="160"/>
  <c r="H861" i="160"/>
  <c r="H860" i="160"/>
  <c r="H859" i="160"/>
  <c r="H858" i="160"/>
  <c r="H857" i="160"/>
  <c r="H856" i="160"/>
  <c r="H855" i="160"/>
  <c r="H854" i="160"/>
  <c r="H853" i="160"/>
  <c r="H852" i="160"/>
  <c r="H851" i="160"/>
  <c r="H850" i="160"/>
  <c r="H849" i="160"/>
  <c r="H848" i="160"/>
  <c r="H847" i="160"/>
  <c r="H846" i="160"/>
  <c r="H845" i="160"/>
  <c r="H844" i="160"/>
  <c r="H843" i="160"/>
  <c r="H842" i="160"/>
  <c r="H841" i="160"/>
  <c r="H840" i="160"/>
  <c r="H839" i="160"/>
  <c r="H838" i="160"/>
  <c r="H837" i="160"/>
  <c r="H836" i="160"/>
  <c r="H835" i="160"/>
  <c r="H834" i="160"/>
  <c r="H833" i="160"/>
  <c r="H832" i="160"/>
  <c r="H831" i="160"/>
  <c r="H830" i="160"/>
  <c r="H829" i="160"/>
  <c r="H828" i="160"/>
  <c r="H827" i="160"/>
  <c r="H826" i="160"/>
  <c r="H825" i="160"/>
  <c r="H824" i="160"/>
  <c r="H823" i="160"/>
  <c r="H822" i="160"/>
  <c r="H821" i="160"/>
  <c r="H820" i="160"/>
  <c r="H819" i="160"/>
  <c r="H818" i="160"/>
  <c r="H817" i="160"/>
  <c r="H816" i="160"/>
  <c r="H815" i="160"/>
  <c r="H814" i="160"/>
  <c r="H813" i="160"/>
  <c r="H812" i="160"/>
  <c r="H811" i="160"/>
  <c r="H810" i="160"/>
  <c r="H809" i="160"/>
  <c r="H808" i="160"/>
  <c r="H807" i="160"/>
  <c r="H806" i="160"/>
  <c r="H805" i="160"/>
  <c r="H804" i="160"/>
  <c r="H803" i="160"/>
  <c r="H802" i="160"/>
  <c r="H801" i="160"/>
  <c r="H800" i="160"/>
  <c r="H799" i="160"/>
  <c r="H798" i="160"/>
  <c r="H797" i="160"/>
  <c r="H796" i="160"/>
  <c r="H795" i="160"/>
  <c r="H794" i="160"/>
  <c r="H793" i="160"/>
  <c r="H792" i="160"/>
  <c r="H791" i="160"/>
  <c r="H790" i="160"/>
  <c r="H789" i="160"/>
  <c r="H788" i="160"/>
  <c r="H787" i="160"/>
  <c r="H786" i="160"/>
  <c r="H785" i="160"/>
  <c r="H784" i="160"/>
  <c r="H783" i="160"/>
  <c r="H782" i="160"/>
  <c r="H781" i="160"/>
  <c r="H780" i="160"/>
  <c r="H779" i="160"/>
  <c r="H778" i="160"/>
  <c r="H777" i="160"/>
  <c r="H776" i="160"/>
  <c r="H775" i="160"/>
  <c r="H774" i="160"/>
  <c r="H773" i="160"/>
  <c r="H772" i="160"/>
  <c r="H771" i="160"/>
  <c r="H770" i="160"/>
  <c r="H769" i="160"/>
  <c r="H768" i="160"/>
  <c r="H767" i="160"/>
  <c r="H766" i="160"/>
  <c r="H765" i="160"/>
  <c r="H764" i="160"/>
  <c r="H763" i="160"/>
  <c r="H762" i="160"/>
  <c r="H761" i="160"/>
  <c r="H760" i="160"/>
  <c r="H759" i="160"/>
  <c r="H758" i="160"/>
  <c r="H757" i="160"/>
  <c r="H756" i="160"/>
  <c r="H755" i="160"/>
  <c r="H754" i="160"/>
  <c r="H753" i="160"/>
  <c r="H752" i="160"/>
  <c r="H751" i="160"/>
  <c r="H750" i="160"/>
  <c r="H749" i="160"/>
  <c r="H748" i="160"/>
  <c r="H747" i="160"/>
  <c r="H746" i="160"/>
  <c r="H745" i="160"/>
  <c r="H744" i="160"/>
  <c r="H743" i="160"/>
  <c r="H742" i="160"/>
  <c r="H741" i="160"/>
  <c r="H740" i="160"/>
  <c r="H739" i="160"/>
  <c r="H738" i="160"/>
  <c r="H737" i="160"/>
  <c r="H736" i="160"/>
  <c r="H735" i="160"/>
  <c r="H734" i="160"/>
  <c r="H733" i="160"/>
  <c r="H732" i="160"/>
  <c r="H731" i="160"/>
  <c r="H730" i="160"/>
  <c r="H729" i="160"/>
  <c r="H728" i="160"/>
  <c r="H727" i="160"/>
  <c r="H726" i="160"/>
  <c r="H725" i="160"/>
  <c r="H724" i="160"/>
  <c r="H723" i="160"/>
  <c r="H722" i="160"/>
  <c r="H721" i="160"/>
  <c r="H720" i="160"/>
  <c r="H719" i="160"/>
  <c r="H718" i="160"/>
  <c r="H717" i="160"/>
  <c r="H716" i="160"/>
  <c r="H715" i="160"/>
  <c r="H714" i="160"/>
  <c r="H713" i="160"/>
  <c r="H712" i="160"/>
  <c r="H711" i="160"/>
  <c r="H710" i="160"/>
  <c r="H709" i="160"/>
  <c r="H708" i="160"/>
  <c r="H707" i="160"/>
  <c r="H706" i="160"/>
  <c r="H705" i="160"/>
  <c r="H704" i="160"/>
  <c r="H703" i="160"/>
  <c r="H702" i="160"/>
  <c r="H701" i="160"/>
  <c r="H700" i="160"/>
  <c r="H699" i="160"/>
  <c r="H698" i="160"/>
  <c r="H697" i="160"/>
  <c r="H696" i="160"/>
  <c r="H695" i="160"/>
  <c r="H694" i="160"/>
  <c r="H693" i="160"/>
  <c r="H692" i="160"/>
  <c r="H691" i="160"/>
  <c r="H690" i="160"/>
  <c r="H689" i="160"/>
  <c r="H688" i="160"/>
  <c r="H687" i="160"/>
  <c r="H686" i="160"/>
  <c r="H685" i="160"/>
  <c r="H684" i="160"/>
  <c r="H683" i="160"/>
  <c r="H682" i="160"/>
  <c r="H681" i="160"/>
  <c r="H680" i="160"/>
  <c r="H679" i="160"/>
  <c r="H678" i="160"/>
  <c r="H677" i="160"/>
  <c r="H676" i="160"/>
  <c r="H675" i="160"/>
  <c r="H674" i="160"/>
  <c r="H673" i="160"/>
  <c r="H672" i="160"/>
  <c r="H671" i="160"/>
  <c r="H670" i="160"/>
  <c r="H669" i="160"/>
  <c r="H668" i="160"/>
  <c r="H667" i="160"/>
  <c r="H666" i="160"/>
  <c r="H665" i="160"/>
  <c r="H664" i="160"/>
  <c r="H663" i="160"/>
  <c r="H662" i="160"/>
  <c r="H661" i="160"/>
  <c r="H660" i="160"/>
  <c r="H659" i="160"/>
  <c r="H658" i="160"/>
  <c r="H657" i="160"/>
  <c r="H656" i="160"/>
  <c r="H655" i="160"/>
  <c r="H654" i="160"/>
  <c r="H653" i="160"/>
  <c r="H652" i="160"/>
  <c r="H651" i="160"/>
  <c r="H650" i="160"/>
  <c r="H649" i="160"/>
  <c r="H648" i="160"/>
  <c r="H647" i="160"/>
  <c r="H646" i="160"/>
  <c r="H645" i="160"/>
  <c r="H644" i="160"/>
  <c r="H643" i="160"/>
  <c r="H642" i="160"/>
  <c r="H641" i="160"/>
  <c r="H640" i="160"/>
  <c r="H639" i="160"/>
  <c r="H638" i="160"/>
  <c r="H637" i="160"/>
  <c r="H636" i="160"/>
  <c r="H635" i="160"/>
  <c r="H634" i="160"/>
  <c r="H633" i="160"/>
  <c r="H632" i="160"/>
  <c r="H631" i="160"/>
  <c r="H630" i="160"/>
  <c r="H629" i="160"/>
  <c r="H628" i="160"/>
  <c r="H627" i="160"/>
  <c r="H626" i="160"/>
  <c r="H625" i="160"/>
  <c r="H624" i="160"/>
  <c r="H623" i="160"/>
  <c r="H622" i="160"/>
  <c r="H621" i="160"/>
  <c r="H620" i="160"/>
  <c r="H619" i="160"/>
  <c r="H618" i="160"/>
  <c r="H617" i="160"/>
  <c r="H616" i="160"/>
  <c r="H615" i="160"/>
  <c r="H614" i="160"/>
  <c r="H613" i="160"/>
  <c r="H612" i="160"/>
  <c r="H611" i="160"/>
  <c r="H610" i="160"/>
  <c r="H609" i="160"/>
  <c r="H608" i="160"/>
  <c r="H607" i="160"/>
  <c r="H606" i="160"/>
  <c r="H605" i="160"/>
  <c r="H604" i="160"/>
  <c r="H603" i="160"/>
  <c r="H602" i="160"/>
  <c r="H601" i="160"/>
  <c r="H600" i="160"/>
  <c r="H599" i="160"/>
  <c r="H598" i="160"/>
  <c r="H597" i="160"/>
  <c r="H596" i="160"/>
  <c r="H595" i="160"/>
  <c r="H594" i="160"/>
  <c r="H593" i="160"/>
  <c r="H592" i="160"/>
  <c r="H591" i="160"/>
  <c r="H590" i="160"/>
  <c r="H589" i="160"/>
  <c r="H588" i="160"/>
  <c r="H587" i="160"/>
  <c r="H586" i="160"/>
  <c r="H585" i="160"/>
  <c r="H584" i="160"/>
  <c r="H583" i="160"/>
  <c r="H582" i="160"/>
  <c r="H581" i="160"/>
  <c r="H580" i="160"/>
  <c r="H579" i="160"/>
  <c r="H578" i="160"/>
  <c r="H577" i="160"/>
  <c r="H576" i="160"/>
  <c r="H575" i="160"/>
  <c r="H574" i="160"/>
  <c r="H573" i="160"/>
  <c r="H572" i="160"/>
  <c r="H571" i="160"/>
  <c r="H570" i="160"/>
  <c r="H569" i="160"/>
  <c r="H568" i="160"/>
  <c r="H567" i="160"/>
  <c r="H566" i="160"/>
  <c r="H565" i="160"/>
  <c r="H564" i="160"/>
  <c r="H563" i="160"/>
  <c r="H562" i="160"/>
  <c r="H561" i="160"/>
  <c r="H560" i="160"/>
  <c r="H559" i="160"/>
  <c r="H558" i="160"/>
  <c r="H557" i="160"/>
  <c r="H556" i="160"/>
  <c r="H555" i="160"/>
  <c r="H554" i="160"/>
  <c r="H553" i="160"/>
  <c r="H552" i="160"/>
  <c r="H551" i="160"/>
  <c r="H550" i="160"/>
  <c r="H549" i="160"/>
  <c r="H548" i="160"/>
  <c r="H547" i="160"/>
  <c r="H546" i="160"/>
  <c r="H545" i="160"/>
  <c r="H544" i="160"/>
  <c r="H543" i="160"/>
  <c r="H542" i="160"/>
  <c r="H541" i="160"/>
  <c r="H540" i="160"/>
  <c r="H539" i="160"/>
  <c r="H538" i="160"/>
  <c r="H537" i="160"/>
  <c r="H536" i="160"/>
  <c r="H535" i="160"/>
  <c r="H534" i="160"/>
  <c r="H533" i="160"/>
  <c r="H532" i="160"/>
  <c r="H531" i="160"/>
  <c r="H530" i="160"/>
  <c r="H529" i="160"/>
  <c r="H528" i="160"/>
  <c r="H527" i="160"/>
  <c r="H526" i="160"/>
  <c r="H525" i="160"/>
  <c r="H524" i="160"/>
  <c r="H523" i="160"/>
  <c r="H522" i="160"/>
  <c r="H521" i="160"/>
  <c r="H520" i="160"/>
  <c r="H519" i="160"/>
  <c r="H518" i="160"/>
  <c r="H517" i="160"/>
  <c r="H516" i="160"/>
  <c r="H515" i="160"/>
  <c r="H514" i="160"/>
  <c r="H513" i="160"/>
  <c r="H512" i="160"/>
  <c r="H511" i="160"/>
  <c r="H510" i="160"/>
  <c r="H509" i="160"/>
  <c r="H508" i="160"/>
  <c r="H507" i="160"/>
  <c r="H506" i="160"/>
  <c r="H505" i="160"/>
  <c r="H504" i="160"/>
  <c r="H503" i="160"/>
  <c r="H502" i="160"/>
  <c r="H501" i="160"/>
  <c r="H500" i="160"/>
  <c r="H499" i="160"/>
  <c r="H498" i="160"/>
  <c r="H497" i="160"/>
  <c r="H496" i="160"/>
  <c r="H495" i="160"/>
  <c r="H494" i="160"/>
  <c r="H493" i="160"/>
  <c r="H492" i="160"/>
  <c r="H491" i="160"/>
  <c r="H490" i="160"/>
  <c r="H489" i="160"/>
  <c r="H488" i="160"/>
  <c r="H487" i="160"/>
  <c r="H486" i="160"/>
  <c r="H485" i="160"/>
  <c r="H484" i="160"/>
  <c r="H483" i="160"/>
  <c r="H482" i="160"/>
  <c r="H481" i="160"/>
  <c r="H480" i="160"/>
  <c r="H479" i="160"/>
  <c r="H478" i="160"/>
  <c r="H477" i="160"/>
  <c r="H476" i="160"/>
  <c r="H475" i="160"/>
  <c r="H474" i="160"/>
  <c r="H473" i="160"/>
  <c r="H472" i="160"/>
  <c r="H471" i="160"/>
  <c r="H470" i="160"/>
  <c r="H469" i="160"/>
  <c r="H468" i="160"/>
  <c r="H467" i="160"/>
  <c r="H466" i="160"/>
  <c r="H465" i="160"/>
  <c r="H464" i="160"/>
  <c r="H463" i="160"/>
  <c r="H462" i="160"/>
  <c r="H461" i="160"/>
  <c r="H460" i="160"/>
  <c r="H459" i="160"/>
  <c r="H458" i="160"/>
  <c r="H457" i="160"/>
  <c r="H456" i="160"/>
  <c r="H455" i="160"/>
  <c r="H454" i="160"/>
  <c r="H453" i="160"/>
  <c r="H452" i="160"/>
  <c r="H451" i="160"/>
  <c r="H450" i="160"/>
  <c r="H449" i="160"/>
  <c r="H448" i="160"/>
  <c r="H447" i="160"/>
  <c r="H446" i="160"/>
  <c r="H445" i="160"/>
  <c r="H444" i="160"/>
  <c r="H443" i="160"/>
  <c r="H442" i="160"/>
  <c r="H441" i="160"/>
  <c r="H440" i="160"/>
  <c r="H439" i="160"/>
  <c r="H438" i="160"/>
  <c r="H437" i="160"/>
  <c r="H436" i="160"/>
  <c r="H435" i="160"/>
  <c r="H434" i="160"/>
  <c r="H433" i="160"/>
  <c r="H432" i="160"/>
  <c r="H431" i="160"/>
  <c r="H430" i="160"/>
  <c r="H429" i="160"/>
  <c r="H428" i="160"/>
  <c r="H427" i="160"/>
  <c r="H426" i="160"/>
  <c r="H425" i="160"/>
  <c r="H424" i="160"/>
  <c r="H423" i="160"/>
  <c r="H422" i="160"/>
  <c r="H421" i="160"/>
  <c r="H420" i="160"/>
  <c r="H419" i="160"/>
  <c r="H418" i="160"/>
  <c r="H417" i="160"/>
  <c r="H416" i="160"/>
  <c r="H415" i="160"/>
  <c r="H414" i="160"/>
  <c r="H413" i="160"/>
  <c r="H412" i="160"/>
  <c r="H411" i="160"/>
  <c r="H410" i="160"/>
  <c r="H409" i="160"/>
  <c r="H408" i="160"/>
  <c r="H407" i="160"/>
  <c r="H406" i="160"/>
  <c r="H405" i="160"/>
  <c r="H404" i="160"/>
  <c r="H403" i="160"/>
  <c r="H402" i="160"/>
  <c r="H401" i="160"/>
  <c r="H400" i="160"/>
  <c r="H399" i="160"/>
  <c r="H398" i="160"/>
  <c r="H397" i="160"/>
  <c r="H396" i="160"/>
  <c r="H395" i="160"/>
  <c r="H394" i="160"/>
  <c r="H393" i="160"/>
  <c r="H392" i="160"/>
  <c r="H391" i="160"/>
  <c r="H390" i="160"/>
  <c r="H389" i="160"/>
  <c r="H388" i="160"/>
  <c r="H387" i="160"/>
  <c r="H386" i="160"/>
  <c r="H385" i="160"/>
  <c r="H384" i="160"/>
  <c r="H383" i="160"/>
  <c r="H382" i="160"/>
  <c r="H381" i="160"/>
  <c r="H380" i="160"/>
  <c r="H379" i="160"/>
  <c r="H378" i="160"/>
  <c r="H377" i="160"/>
  <c r="H376" i="160"/>
  <c r="H375" i="160"/>
  <c r="H374" i="160"/>
  <c r="H373" i="160"/>
  <c r="H372" i="160"/>
  <c r="H371" i="160"/>
  <c r="H370" i="160"/>
  <c r="H369" i="160"/>
  <c r="H368" i="160"/>
  <c r="H367" i="160"/>
  <c r="H366" i="160"/>
  <c r="H365" i="160"/>
  <c r="H364" i="160"/>
  <c r="H363" i="160"/>
  <c r="H362" i="160"/>
  <c r="H361" i="160"/>
  <c r="H360" i="160"/>
  <c r="H359" i="160"/>
  <c r="H358" i="160"/>
  <c r="H357" i="160"/>
  <c r="H356" i="160"/>
  <c r="H355" i="160"/>
  <c r="H354" i="160"/>
  <c r="H353" i="160"/>
  <c r="H352" i="160"/>
  <c r="H351" i="160"/>
  <c r="H350" i="160"/>
  <c r="H349" i="160"/>
  <c r="H348" i="160"/>
  <c r="H347" i="160"/>
  <c r="H346" i="160"/>
  <c r="H345" i="160"/>
  <c r="H344" i="160"/>
  <c r="H343" i="160"/>
  <c r="H342" i="160"/>
  <c r="H341" i="160"/>
  <c r="H340" i="160"/>
  <c r="H339" i="160"/>
  <c r="H338" i="160"/>
  <c r="H337" i="160"/>
  <c r="H336" i="160"/>
  <c r="H335" i="160"/>
  <c r="H334" i="160"/>
  <c r="H333" i="160"/>
  <c r="H332" i="160"/>
  <c r="H331" i="160"/>
  <c r="H330" i="160"/>
  <c r="H329" i="160"/>
  <c r="H328" i="160"/>
  <c r="H327" i="160"/>
  <c r="H326" i="160"/>
  <c r="H325" i="160"/>
  <c r="H324" i="160"/>
  <c r="H323" i="160"/>
  <c r="H322" i="160"/>
  <c r="H321" i="160"/>
  <c r="H320" i="160"/>
  <c r="H319" i="160"/>
  <c r="H318" i="160"/>
  <c r="H317" i="160"/>
  <c r="H316" i="160"/>
  <c r="H315" i="160"/>
  <c r="H314" i="160"/>
  <c r="H313" i="160"/>
  <c r="H312" i="160"/>
  <c r="H311" i="160"/>
  <c r="H310" i="160"/>
  <c r="H309" i="160"/>
  <c r="H308" i="160"/>
  <c r="H307" i="160"/>
  <c r="H306" i="160"/>
  <c r="H305" i="160"/>
  <c r="H304" i="160"/>
  <c r="H303" i="160"/>
  <c r="H302" i="160"/>
  <c r="H301" i="160"/>
  <c r="H300" i="160"/>
  <c r="H299" i="160"/>
  <c r="H298" i="160"/>
  <c r="H297" i="160"/>
  <c r="H296" i="160"/>
  <c r="H295" i="160"/>
  <c r="H294" i="160"/>
  <c r="H293" i="160"/>
  <c r="H292" i="160"/>
  <c r="H291" i="160"/>
  <c r="H290" i="160"/>
  <c r="H289" i="160"/>
  <c r="H288" i="160"/>
  <c r="H287" i="160"/>
  <c r="H286" i="160"/>
  <c r="H285" i="160"/>
  <c r="H284" i="160"/>
  <c r="H283" i="160"/>
  <c r="H282" i="160"/>
  <c r="H281" i="160"/>
  <c r="H280" i="160"/>
  <c r="H279" i="160"/>
  <c r="H278" i="160"/>
  <c r="H277" i="160"/>
  <c r="H276" i="160"/>
  <c r="H275" i="160"/>
  <c r="H274" i="160"/>
  <c r="H273" i="160"/>
  <c r="H272" i="160"/>
  <c r="H271" i="160"/>
  <c r="H270" i="160"/>
  <c r="H269" i="160"/>
  <c r="H268" i="160"/>
  <c r="H267" i="160"/>
  <c r="H266" i="160"/>
  <c r="H265" i="160"/>
  <c r="H264" i="160"/>
  <c r="H263" i="160"/>
  <c r="H262" i="160"/>
  <c r="H261" i="160"/>
  <c r="H260" i="160"/>
  <c r="H259" i="160"/>
  <c r="H258" i="160"/>
  <c r="H257" i="160"/>
  <c r="H256" i="160"/>
  <c r="H255" i="160"/>
  <c r="H254" i="160"/>
  <c r="H253" i="160"/>
  <c r="H252" i="160"/>
  <c r="H251" i="160"/>
  <c r="H250" i="160"/>
  <c r="H249" i="160"/>
  <c r="H248" i="160"/>
  <c r="H247" i="160"/>
  <c r="H246" i="160"/>
  <c r="H245" i="160"/>
  <c r="H244" i="160"/>
  <c r="H243" i="160"/>
  <c r="H242" i="160"/>
  <c r="H241" i="160"/>
  <c r="H240" i="160"/>
  <c r="H239" i="160"/>
  <c r="H238" i="160"/>
  <c r="H237" i="160"/>
  <c r="H236" i="160"/>
  <c r="H235" i="160"/>
  <c r="H234" i="160"/>
  <c r="H233" i="160"/>
  <c r="H232" i="160"/>
  <c r="H231" i="160"/>
  <c r="H230" i="160"/>
  <c r="H229" i="160"/>
  <c r="H228" i="160"/>
  <c r="H227" i="160"/>
  <c r="H226" i="160"/>
  <c r="H225" i="160"/>
  <c r="H224" i="160"/>
  <c r="H223" i="160"/>
  <c r="H222" i="160"/>
  <c r="H221" i="160"/>
  <c r="H220" i="160"/>
  <c r="H219" i="160"/>
  <c r="H218" i="160"/>
  <c r="H217" i="160"/>
  <c r="H216" i="160"/>
  <c r="H215" i="160"/>
  <c r="H214" i="160"/>
  <c r="H213" i="160"/>
  <c r="H212" i="160"/>
  <c r="H211" i="160"/>
  <c r="H210" i="160"/>
  <c r="H209" i="160"/>
  <c r="H208" i="160"/>
  <c r="H207" i="160"/>
  <c r="H206" i="160"/>
  <c r="H205" i="160"/>
  <c r="H204" i="160"/>
  <c r="H203" i="160"/>
  <c r="H202" i="160"/>
  <c r="H201" i="160"/>
  <c r="H200" i="160"/>
  <c r="H199" i="160"/>
  <c r="H198" i="160"/>
  <c r="H197" i="160"/>
  <c r="H196" i="160"/>
  <c r="H195" i="160"/>
  <c r="H194" i="160"/>
  <c r="H193" i="160"/>
  <c r="H192" i="160"/>
  <c r="H191" i="160"/>
  <c r="H190" i="160"/>
  <c r="H189" i="160"/>
  <c r="H188" i="160"/>
  <c r="H187" i="160"/>
  <c r="H186" i="160"/>
  <c r="H185" i="160"/>
  <c r="H184" i="160"/>
  <c r="H183" i="160"/>
  <c r="H182" i="160"/>
  <c r="H181" i="160"/>
  <c r="H180" i="160"/>
  <c r="H179" i="160"/>
  <c r="H178" i="160"/>
  <c r="H177" i="160"/>
  <c r="H176" i="160"/>
  <c r="H175" i="160"/>
  <c r="H174" i="160"/>
  <c r="H173" i="160"/>
  <c r="H172" i="160"/>
  <c r="H171" i="160"/>
  <c r="H170" i="160"/>
  <c r="H169" i="160"/>
  <c r="H168" i="160"/>
  <c r="H167" i="160"/>
  <c r="H166" i="160"/>
  <c r="H165" i="160"/>
  <c r="H164" i="160"/>
  <c r="H163" i="160"/>
  <c r="H162" i="160"/>
  <c r="H161" i="160"/>
  <c r="H160" i="160"/>
  <c r="H159" i="160"/>
  <c r="H158" i="160"/>
  <c r="H157" i="160"/>
  <c r="H156" i="160"/>
  <c r="H155" i="160"/>
  <c r="H154" i="160"/>
  <c r="H153" i="160"/>
  <c r="H152" i="160"/>
  <c r="H151" i="160"/>
  <c r="H150" i="160"/>
  <c r="H149" i="160"/>
  <c r="H148" i="160"/>
  <c r="H147" i="160"/>
  <c r="H146" i="160"/>
  <c r="H145" i="160"/>
  <c r="H144" i="160"/>
  <c r="H143" i="160"/>
  <c r="H142" i="160"/>
  <c r="H141" i="160"/>
  <c r="H140" i="160"/>
  <c r="H139" i="160"/>
  <c r="H138" i="160"/>
  <c r="H137" i="160"/>
  <c r="H136" i="160"/>
  <c r="H135" i="160"/>
  <c r="H134" i="160"/>
  <c r="H133" i="160"/>
  <c r="H132" i="160"/>
  <c r="H131" i="160"/>
  <c r="H130" i="160"/>
  <c r="H129" i="160"/>
  <c r="H128" i="160"/>
  <c r="H127" i="160"/>
  <c r="H126" i="160"/>
  <c r="H125" i="160"/>
  <c r="H124" i="160"/>
  <c r="H123" i="160"/>
  <c r="H122" i="160"/>
  <c r="H121" i="160"/>
  <c r="H120" i="160"/>
  <c r="H119" i="160"/>
  <c r="H118" i="160"/>
  <c r="H117" i="160"/>
  <c r="H116" i="160"/>
  <c r="H115" i="160"/>
  <c r="H114" i="160"/>
  <c r="H113" i="160"/>
  <c r="H112" i="160"/>
  <c r="H111" i="160"/>
  <c r="H110" i="160"/>
  <c r="H109" i="160"/>
  <c r="H108" i="160"/>
  <c r="H107" i="160"/>
  <c r="H106" i="160"/>
  <c r="H105" i="160"/>
  <c r="H104" i="160"/>
  <c r="H103" i="160"/>
  <c r="H102" i="160"/>
  <c r="H101" i="160"/>
  <c r="H100" i="160"/>
  <c r="H99" i="160"/>
  <c r="H98" i="160"/>
  <c r="H97" i="160"/>
  <c r="H96" i="160"/>
  <c r="H95" i="160"/>
  <c r="H94" i="160"/>
  <c r="H93" i="160"/>
  <c r="H92" i="160"/>
  <c r="H91" i="160"/>
  <c r="H90" i="160"/>
  <c r="H89" i="160"/>
  <c r="H88" i="160"/>
  <c r="H87" i="160"/>
  <c r="H86" i="160"/>
  <c r="H85" i="160"/>
  <c r="H84" i="160"/>
  <c r="H83" i="160"/>
  <c r="H82" i="160"/>
  <c r="H81" i="160"/>
  <c r="H80" i="160"/>
  <c r="H79" i="160"/>
  <c r="H77" i="160"/>
  <c r="H76" i="160"/>
  <c r="H75" i="160"/>
  <c r="H74" i="160"/>
  <c r="H73" i="160"/>
  <c r="H72" i="160"/>
  <c r="H71" i="160"/>
  <c r="H70" i="160"/>
  <c r="H69" i="160"/>
  <c r="H68" i="160"/>
  <c r="H67" i="160"/>
  <c r="H66" i="160"/>
  <c r="H65" i="160"/>
  <c r="H64" i="160"/>
  <c r="H63" i="160"/>
  <c r="H62" i="160"/>
  <c r="H61" i="160"/>
  <c r="H60" i="160"/>
  <c r="H59" i="160"/>
  <c r="H58" i="160"/>
  <c r="H57" i="160"/>
  <c r="H56" i="160"/>
  <c r="H55" i="160"/>
  <c r="H54" i="160"/>
  <c r="H53" i="160"/>
  <c r="H52" i="160"/>
  <c r="H51" i="160"/>
  <c r="H50" i="160"/>
  <c r="H49" i="160"/>
  <c r="H48" i="160"/>
  <c r="H47" i="160"/>
  <c r="H46" i="160"/>
  <c r="H45" i="160"/>
  <c r="H44" i="160"/>
  <c r="H43" i="160"/>
  <c r="H42" i="160"/>
  <c r="H41" i="160"/>
  <c r="H40" i="160"/>
  <c r="H39" i="160"/>
  <c r="H38" i="160"/>
  <c r="H37" i="160"/>
  <c r="H36" i="160"/>
  <c r="H35" i="160"/>
  <c r="H34" i="160"/>
  <c r="H33" i="160"/>
  <c r="H32" i="160"/>
  <c r="H31" i="160"/>
  <c r="H30" i="160"/>
  <c r="H29" i="160"/>
  <c r="H28" i="160"/>
  <c r="H27" i="160"/>
  <c r="H26" i="160"/>
  <c r="H25" i="160"/>
  <c r="H24" i="160"/>
  <c r="H23" i="160"/>
  <c r="H22" i="160"/>
  <c r="H21" i="160"/>
  <c r="H20" i="160"/>
  <c r="H19" i="160"/>
  <c r="H18" i="160"/>
  <c r="H17" i="160"/>
  <c r="H16" i="160"/>
  <c r="H15" i="160"/>
  <c r="H14" i="160"/>
  <c r="H13" i="160"/>
  <c r="H12" i="160"/>
  <c r="H11" i="160"/>
  <c r="H10" i="160"/>
  <c r="H9" i="160"/>
  <c r="F10" i="54" l="1"/>
  <c r="H10" i="54"/>
  <c r="F10" i="69"/>
  <c r="H10" i="69"/>
  <c r="F11" i="115"/>
  <c r="H11" i="115"/>
  <c r="F9" i="94"/>
  <c r="F9" i="63"/>
  <c r="H9" i="63"/>
  <c r="F12" i="112"/>
  <c r="H12" i="112"/>
  <c r="F15" i="128"/>
  <c r="H15" i="128"/>
  <c r="F13" i="127"/>
  <c r="F14" i="113"/>
  <c r="H14" i="113"/>
  <c r="E10" i="135"/>
  <c r="G10" i="135"/>
  <c r="F10" i="75"/>
  <c r="H99" i="14"/>
  <c r="A5" i="12"/>
  <c r="A5" i="67"/>
  <c r="A4" i="60"/>
  <c r="A5" i="28"/>
  <c r="A4" i="2"/>
  <c r="A4" i="4"/>
  <c r="A4" i="27"/>
  <c r="A4" i="14"/>
  <c r="A4" i="18"/>
  <c r="A4" i="17"/>
  <c r="A4" i="32"/>
  <c r="A4" i="25"/>
  <c r="A4" i="9"/>
  <c r="A4" i="10"/>
  <c r="A4" i="11"/>
  <c r="A4" i="3"/>
  <c r="A4" i="20"/>
  <c r="A4" i="6"/>
  <c r="A4" i="7"/>
  <c r="A5" i="26"/>
  <c r="A4" i="8"/>
  <c r="A4" i="75"/>
  <c r="A4" i="22"/>
  <c r="A5" i="127"/>
  <c r="A5" i="128"/>
  <c r="A5" i="112"/>
  <c r="A6" i="113"/>
  <c r="A6" i="115"/>
  <c r="A4" i="61"/>
  <c r="A4" i="63"/>
  <c r="F296" i="2"/>
  <c r="A4" i="53"/>
  <c r="A4" i="135"/>
  <c r="E10" i="50"/>
  <c r="F11" i="28"/>
  <c r="A4" i="50"/>
  <c r="A4" i="69"/>
  <c r="A4" i="94"/>
  <c r="E371" i="8"/>
  <c r="F750" i="4"/>
  <c r="F9" i="61"/>
  <c r="F80" i="17"/>
  <c r="F19" i="11"/>
  <c r="F47" i="10"/>
  <c r="F47" i="9"/>
  <c r="E13" i="60"/>
  <c r="E19" i="27"/>
  <c r="H105" i="75"/>
  <c r="H106" i="75"/>
  <c r="H10" i="75"/>
  <c r="E10" i="53"/>
  <c r="F13" i="3"/>
  <c r="F58" i="7"/>
  <c r="E25" i="12"/>
  <c r="J99" i="14"/>
  <c r="J101" i="14"/>
  <c r="J100" i="14"/>
  <c r="H19" i="11"/>
  <c r="H47" i="9"/>
  <c r="G13" i="60"/>
  <c r="G25" i="12"/>
  <c r="G10" i="53"/>
  <c r="H750" i="4"/>
  <c r="E11" i="67"/>
  <c r="G11" i="67"/>
  <c r="F17" i="6"/>
  <c r="E374" i="8"/>
  <c r="E378" i="8"/>
  <c r="G371" i="8"/>
  <c r="H17" i="6"/>
  <c r="F10" i="25"/>
  <c r="H10" i="25"/>
  <c r="H80" i="17"/>
  <c r="H13" i="3"/>
  <c r="H47" i="10"/>
  <c r="H58" i="7"/>
  <c r="G19" i="27"/>
  <c r="G10" i="50"/>
  <c r="H296" i="2"/>
  <c r="F11" i="20"/>
  <c r="F14" i="20"/>
  <c r="F17" i="20"/>
  <c r="H11" i="20"/>
  <c r="H9" i="61"/>
  <c r="F9" i="32"/>
  <c r="H9" i="32"/>
  <c r="F17" i="3"/>
  <c r="F10" i="13"/>
  <c r="G18" i="28"/>
  <c r="G22" i="28"/>
  <c r="E10" i="26"/>
  <c r="H98" i="22"/>
  <c r="H99" i="22"/>
  <c r="F9" i="22"/>
  <c r="H9" i="22"/>
  <c r="F12" i="18"/>
  <c r="H12" i="18"/>
  <c r="H11" i="28"/>
  <c r="F21" i="3"/>
</calcChain>
</file>

<file path=xl/sharedStrings.xml><?xml version="1.0" encoding="utf-8"?>
<sst xmlns="http://schemas.openxmlformats.org/spreadsheetml/2006/main" count="13865" uniqueCount="3323">
  <si>
    <t>ENTIDAD</t>
  </si>
  <si>
    <t>IDENTIFICACION</t>
  </si>
  <si>
    <t>CONCEPTO</t>
  </si>
  <si>
    <t>FECHA
CREACIÓN</t>
  </si>
  <si>
    <t>FECHA 
REGISTRO</t>
  </si>
  <si>
    <t>VALOR</t>
  </si>
  <si>
    <t>EPS COMFENALCO ANTIOQUIA</t>
  </si>
  <si>
    <t>RECURSOS UPC - D (SGP MESES ANTERIORES)</t>
  </si>
  <si>
    <t>CAJA DE COMPENSACION FAMILIAR COMFENALCO ANTIOQUIA</t>
  </si>
  <si>
    <t>GIRO A LA EPS UPC SNC DEC 3047</t>
  </si>
  <si>
    <t>GIRO A LA EPS IEG SNC DEC 3047</t>
  </si>
  <si>
    <t>CAJA COLOMBIANA DE SUBSIDIO FAMILIAR COLSUBSIDIO</t>
  </si>
  <si>
    <t>GOLDEN GROUP S.A. EPS</t>
  </si>
  <si>
    <t>CRUZ BLANCA EPS</t>
  </si>
  <si>
    <t>CAFESALUD EPS S.A.</t>
  </si>
  <si>
    <t>PROCESO DE COMPENSACION EMBARGO APLICADO 1ER PROCESO</t>
  </si>
  <si>
    <t>-</t>
  </si>
  <si>
    <t>PROCESO DE COMPENSACION EMBARGO APLICADO 2DO PROCESO</t>
  </si>
  <si>
    <t>PROCESO DE COMPENSACION EMBARGO APLICADO 3ER PROCESO</t>
  </si>
  <si>
    <t>PROCESO DE COMPENSACION APLICACIÓN DE EMBARGO 4TO PROCESO</t>
  </si>
  <si>
    <t>CAFESALUD EPS</t>
  </si>
  <si>
    <t>PROCESO DE COMPENSACION APLICACIÓN DE EMBARGO 1ER PROCESO</t>
  </si>
  <si>
    <t>PROCESO DE COMPENSACION APLICACIÓN DE EMBARGO 2DO PROCESO</t>
  </si>
  <si>
    <t>PROCESO DE COMPENSACION APLICACIÓN DE EMBARGO 3ER PROCESO</t>
  </si>
  <si>
    <t>PROCESO DE COMPENSACION PENDIENTE DE PAGO 4TO PROCESO</t>
  </si>
  <si>
    <t>TOTAL</t>
  </si>
  <si>
    <t>LICENCIAS DE MATERNIDAD Y PATERNIDAD</t>
  </si>
  <si>
    <t>GIRO DIRECTO RECURSOS UPC IPS</t>
  </si>
  <si>
    <t>09/09/2016</t>
  </si>
  <si>
    <t>SALUDCOOP EPS</t>
  </si>
  <si>
    <t>GIRO DIRECTO RECURSOS UPC IPS PROC 3767 - APLICACIÓN DE EMBARGO</t>
  </si>
  <si>
    <t>GIRO DIRECTO RECURSOS UPC IPS PROC 3819 - APLICACIÓN DE EMBARGO</t>
  </si>
  <si>
    <t>ENTIDAD PROMOTORA DE SALUD SERVICIO OCCIDENTAL DE SALUD</t>
  </si>
  <si>
    <t>GIRO DIRECTO RECURSOS UPC IPS PROC 3839 - APLICACIÓN DE EMBARGO</t>
  </si>
  <si>
    <t>GIRO DIRECTO RECURSOS UPC IPS PROC 3884 - APLICACIÓN DE EMBARGO</t>
  </si>
  <si>
    <t>GIRO DIRECTO RECURSOS UPC IPS PROC 3910 - APLICACIÓN DE EMBARGO</t>
  </si>
  <si>
    <t>GIRO DIRECTO RECURSOS UPC IPS PROC 3930 - APLICACIÓN DE EMBARGO</t>
  </si>
  <si>
    <t>GIRO DIRECTO RECURSOS UPC IPS PROC 3948 - APLICACIÓN DE EMBARGO</t>
  </si>
  <si>
    <t>MEDIMÁS EPS S.A.S.</t>
  </si>
  <si>
    <t>GIRO DIRECTO RECURSOS UPC IPS PROC 3967 - APLICACIÓN DE EMBARGO</t>
  </si>
  <si>
    <t>GIRO DIRECTO RECURSOS UPC IPS PROC 4007 - APLICACIÓN DE EMBARGO</t>
  </si>
  <si>
    <t>GIRO DIRECTO RECURSOS UPC IPS PROC 4026 - APLICACIÓN DE EMBARGO</t>
  </si>
  <si>
    <t>GIRO DIRECTO RECURSOS UPC IPS PROC 4043 - APLICACIÓN DE EMBARGO</t>
  </si>
  <si>
    <t xml:space="preserve"> ADRES</t>
  </si>
  <si>
    <t>24903801-RECURSOS RETENIDOS SOBRE RECOBROS RÈGIMEN CONTRIBUTIVO</t>
  </si>
  <si>
    <t>NIT/CC</t>
  </si>
  <si>
    <t>FECHA
CREACION</t>
  </si>
  <si>
    <t>FECHA DE
REGISTRO</t>
  </si>
  <si>
    <t>APROBACION SOLICITUD DE RECOBRO DE MEDICAMENTOS VIGENCIA COR</t>
  </si>
  <si>
    <t>16/07/2015</t>
  </si>
  <si>
    <t>03/08/2015</t>
  </si>
  <si>
    <t>RECONOC GLOSA TRANSVERSAL OTROS EVENTOS VIG COR</t>
  </si>
  <si>
    <t>FAMISANAR E.P.S. LTDA  CAFAM COLSUBSIDIO</t>
  </si>
  <si>
    <t>GIRO PAGO PREVIO MEDICAMENTOS VIGENCIA CORRIENTE- CONDICIONA</t>
  </si>
  <si>
    <t>COOMEVA ENTIDAD PROMOTORA DE SALUD S.A.  COOMEVA</t>
  </si>
  <si>
    <t>APROBACION FALLO DE TUTELA VIGENCIA CORRIENTE - CAUSACION CXP</t>
  </si>
  <si>
    <t>NUEVA EMPRESA PROMOTORA DE SALUD S.A</t>
  </si>
  <si>
    <t>MAYOR VALOR CONSIGNADO AUDITORIAS CAP SEGUN CMP-0714-17</t>
  </si>
  <si>
    <t>MAYOR VALOR CONSIGNADO AUDITORIAS INT SEGUN CMP-0714-17</t>
  </si>
  <si>
    <t>ENTIDAD PROMOTORA DE SALUD SANITAS S.A.</t>
  </si>
  <si>
    <t>DEVOLUCION MAYOR VALOR GIRADO RESTITUCIONES S/G CMP-1020-17</t>
  </si>
  <si>
    <t>SALUD COLPATRIA S.A. E.P.S.</t>
  </si>
  <si>
    <t>CAJA DE COMPENSACION FAMILIAR NORTE DE SANTANDER-C</t>
  </si>
  <si>
    <t>MAYOR VALOR CONSIGNADO</t>
  </si>
  <si>
    <t>CAJA DE COMPENSACION FAMILIAR CAFAM</t>
  </si>
  <si>
    <t>SLD-498-16 CONS 14JUL16 DE CAFAM-CXP MY VALOR CONS LMA JUN16</t>
  </si>
  <si>
    <t>29/07/2016</t>
  </si>
  <si>
    <t>SLD-568-16 CXP MY VR CONS 4AG16-CAFAM CAP E INT  LMA JUL16</t>
  </si>
  <si>
    <t>SLD-715-16 CXP DIF DEUDA CIERTA-ARS002-AJ-244/392-16 OF12483</t>
  </si>
  <si>
    <t>19/10/2016</t>
  </si>
  <si>
    <t>SLD-796-16 MY VR CONS REINTEGRO LMA S-O-N-D15 E-F16 CAFAM</t>
  </si>
  <si>
    <t>CXP DIF DEUDA CIERTA CAPITAL ARS004 SLD-428-17 OF425112 CAFA</t>
  </si>
  <si>
    <t>GARCIA GONZALEZ LICETH</t>
  </si>
  <si>
    <t>VICTIMAS ACCIDENTES DE TRANSITO RECLASIFICACION CXP SEGUN COMUNICACION ECT-CIN-0051-16</t>
  </si>
  <si>
    <t>GONZALEZ PEREA MARISOL</t>
  </si>
  <si>
    <t>CUESTA ALLIN LUIS ABEL</t>
  </si>
  <si>
    <t>MINOTTA MOSQUERA AURA LUZ</t>
  </si>
  <si>
    <t>LLOREDA MATURANA PLACIDO</t>
  </si>
  <si>
    <t>CABRERA PALACIOS EUFROSINA</t>
  </si>
  <si>
    <t>VICTIMAS ACCIDENTES DE TRANSITO RECLASIFICACION CXP SEGUN COMUNICACION ECT-CIN-0076-16</t>
  </si>
  <si>
    <t>CORREA ARROYAVE ABEL DE JESUS</t>
  </si>
  <si>
    <t>VICTIMAS ACCIDENTES DE TRANSITO RECLASIFICACION CXP SEGUN COMUNICACION ECT-CIN-0099-16</t>
  </si>
  <si>
    <t>MU¥OZ GONZALEZ ROSA ELVIRA</t>
  </si>
  <si>
    <t>VICTIMAS ACCIDENTES DE TRANSITO RECLASIFICACION CXP SEGUN COMUNICACION ECT-CIN-0126-15</t>
  </si>
  <si>
    <t>BONILLA ESCALANTE DAMARIS DAMITH</t>
  </si>
  <si>
    <t>NI¥O HERNANDEZ FLOR DE MARIA</t>
  </si>
  <si>
    <t>ASOCIACION MUTUAL LA ESPERANZA DE EL TAMBO ASMETSALUD E.S.S.</t>
  </si>
  <si>
    <t>DEVOLUCIÓN RECURSOS MEDICAMENTOS POS CAPITAL CMP-0722-17</t>
  </si>
  <si>
    <t>DEVOLUCIÓN RECURSOS MEDICAMENTOS POS INTERESES CMP-0722-17</t>
  </si>
  <si>
    <t>COMPARTA EPS-S</t>
  </si>
  <si>
    <t>DEVOLUCIÓN RECURSOS MEDICAMENTOS POS CAPITAL CMP-0725-17</t>
  </si>
  <si>
    <t>DEVOLUCIÓN RECURSOS MEDICAMENTOS POS INTERESES CMP-0725-17</t>
  </si>
  <si>
    <t>COOPERATIVA DE SALUD Y DESARROLLO INTEGRAL COOSALUD</t>
  </si>
  <si>
    <t>MYOR VLOR CONSIGNADO COOSADLUD CMP-1739-17</t>
  </si>
  <si>
    <t>CUENTAS POR PAGAR ERROR EN CONSIGNA SLD-709-17 CRC-0268-17</t>
  </si>
  <si>
    <t>ECOOPSOS EMPRES SOLIDARIA DE SALUD</t>
  </si>
  <si>
    <t>CAJA DE COMPENSACION FAMILIAR CAJACOPI ATLANTICO</t>
  </si>
  <si>
    <t>CUENTAS POR PAGAR ERROR EN CONSIGNA SLD-707-17 CRC-0266-17</t>
  </si>
  <si>
    <t>CAJA DE COMPENSACION FAMILIAR DE NARINO</t>
  </si>
  <si>
    <t>CUENTAS POR PAGAR ERROR EN CONSIGNA SLD-710-17 CRC-0269-17</t>
  </si>
  <si>
    <t>CAJA DE COMPENSACION FAMILIAR DE LA GUAJIRA COMFAGUAJIRA</t>
  </si>
  <si>
    <t>CUENTAS POR PAGAR ERROR EN CONSIGNA SLD-720-17 CRC-0270-17</t>
  </si>
  <si>
    <t>24904002-SALDOS A FAVOR DE OTRAS ENTIDADES</t>
  </si>
  <si>
    <t>FECHA</t>
  </si>
  <si>
    <t>NIT</t>
  </si>
  <si>
    <t>FECHA
REGISTRO</t>
  </si>
  <si>
    <t>RECHAZO BANCARIO - GIRO DIRECTO PP0917- FUNDACION ESENSA</t>
  </si>
  <si>
    <t>COOMEVA ENTIDAD PROMOTORA DE SALUD S.A.  COOMEVA EPS S.A.</t>
  </si>
  <si>
    <t>EMBARGO- RECOBRO DE MEDICAMENTOS VIGENCIA COR COMPL PPMYT0617-SOC. MEDICA SANTA MARTA</t>
  </si>
  <si>
    <t>FECHA DE CREACION</t>
  </si>
  <si>
    <t>ADRES</t>
  </si>
  <si>
    <t>24072001-RECAUDOS POR RECLASIFICAR</t>
  </si>
  <si>
    <t>PARTIDAS SIN IDENTIFICAR</t>
  </si>
  <si>
    <t>24070601-Cobro cartera Reprocesos de Auditoria - UGG</t>
  </si>
  <si>
    <t>ADMINISTRADORA DE LOS RECURSOS DEL SISTEMA GENERAL DE SEGURIDAD SOCIAL EN SALUD</t>
  </si>
  <si>
    <t>RESTITUCION_LMA_80_EPS_MANEXKA</t>
  </si>
  <si>
    <t>MANEXKA EPS INDIGENA</t>
  </si>
  <si>
    <t>RECLASIFICACION_Proveedor_LMA_78_MUNICIPIOS A EPS_MANEXKA</t>
  </si>
  <si>
    <t>RECLASIFICACION_Proveedor_LMA_77_MUNICIPIOS A EPS_MANEXKA</t>
  </si>
  <si>
    <t>FOSYGA-MYR VLR RECONOC CAPITAL ARS006 EPS SOS SLD-719-17</t>
  </si>
  <si>
    <t>FOSYGA-MYR VLR RECON INT ARS005 EPS SOS SLD-719-17</t>
  </si>
  <si>
    <t>EMPRESA MUTUAL PARA EL DESARROLLO INTEGRAL SALUD EMDISALUD</t>
  </si>
  <si>
    <t>EPS RESULTADO LMA</t>
  </si>
  <si>
    <t>FECHA DE REGISTRO</t>
  </si>
  <si>
    <t>SAN ONOFRE</t>
  </si>
  <si>
    <t>Municipio de COELLO</t>
  </si>
  <si>
    <t>RECAUDOS POR RECLASIFICAR</t>
  </si>
  <si>
    <t>COBRO CARTERA REPROCESOS DE AUDITORIA - UGG</t>
  </si>
  <si>
    <t>PROCESO COMPENSACIÓN RC - GIRO DIRECTO IPS</t>
  </si>
  <si>
    <t>RECOBROS MEDICAMENTOS RÉGIMEN CONTRIBUTIVO</t>
  </si>
  <si>
    <t>RECOBROS FALLOS DE TUTELA RÉGIMEN CONTRIBUTIVO</t>
  </si>
  <si>
    <t>RECURSOS RETENIDOS SOBRE RECOBROS RÈGIMEN CONTRIBUTIVO</t>
  </si>
  <si>
    <t>DEVOLUCIÒN RECURSOS ENTIDADES SGSS</t>
  </si>
  <si>
    <t>SALDOS A FAVOR DE OTRAS ENTIDADES</t>
  </si>
  <si>
    <t>24100402-APOYO RECLAMACIONES EVENTO CATASTROFICO</t>
  </si>
  <si>
    <t>SERNA HINCAPIE MARIA ANDREA</t>
  </si>
  <si>
    <t>FOSYGA VICTIMAS CATASTROFES NATURALES  OTROS</t>
  </si>
  <si>
    <t>24100403-APOYO RECLAMACIONES ACCIDENTE DE TRANSITO</t>
  </si>
  <si>
    <t>FOSYGA VICTIMAS ACCIDENTES DE TRANSITO</t>
  </si>
  <si>
    <t>CORPORACION NUESTRA IPS</t>
  </si>
  <si>
    <t>CLINICA DE CIRUGIA AMBULATORIA CONQUISTADORES S.A.</t>
  </si>
  <si>
    <t>YARIMA DEL CARMEN AMADOR CASTILLEJO</t>
  </si>
  <si>
    <t>FOSYGA VICTIMAS ACCIDENTES DE TRANSITO  OTROS</t>
  </si>
  <si>
    <t>GUERRERO CHITAN AURA ELISA</t>
  </si>
  <si>
    <t>MARTINEZ GILDARDO</t>
  </si>
  <si>
    <t>TORRES MARINA</t>
  </si>
  <si>
    <t>MANYOMA MURILLO ORLANDO</t>
  </si>
  <si>
    <t>JIMENEZ CARMONA ANDRE DEL PILAR</t>
  </si>
  <si>
    <t>HERNANDEZ AREVALO MARIA DEL CARMEN</t>
  </si>
  <si>
    <t>VICTIMAS ACCIDENTES DE TRANSITO  COMPRAS (VIGENCIA CORRIENTE</t>
  </si>
  <si>
    <t>VICTIMAS ACCIDENTES DE TRANSITO  HONORARIOS (VIGENCIA CORRIE</t>
  </si>
  <si>
    <t>VICTIMAS ACCIDENTES DE TRANSITO  SERVICIOS MEDICOS (VIGENCIA</t>
  </si>
  <si>
    <t>HOSPITAL ROSARIO PUMAREJO DE LOPEZ</t>
  </si>
  <si>
    <t>VICTIMAS ACCIDENTES DE TRANSITO  OTROS (VIGENCIA CORRIENTE)</t>
  </si>
  <si>
    <t>FUNDACION I.P. S. DE SALUD DE LA UNIVERSIDAD DE PAMPLONA</t>
  </si>
  <si>
    <t>VICTIMAS ACCIDENTES DE TRANSITO  HONORARIOS (VIGENCIA ANTERI</t>
  </si>
  <si>
    <t>HOSPITAL EDUARDO ARREDONDO DAZA EMPRESA SOCIAL DEL ESTADO</t>
  </si>
  <si>
    <t>VICTIMAS ACCIDENTES DE TRANSITO  COMPRAS (VIGENCIA ANTERIOR)</t>
  </si>
  <si>
    <t>HOSPITAL UNIVERISTARIO DE SINCELEJO E.S.E.</t>
  </si>
  <si>
    <t>APOYO RECLAMACIONES EVENTO CATASTROFICO</t>
  </si>
  <si>
    <t>APOYO RECLAMACIONES ACCIDENTE DE TRANSITO</t>
  </si>
  <si>
    <t>RECOBROS FALLOS DE TUTELA REGIMEN SUBSIDIADO</t>
  </si>
  <si>
    <t>ASOCIACION MUTUAL SER EMPRESA SOLIDARIA DE SALUD EPS-S</t>
  </si>
  <si>
    <t>OTROS SUBSIDIOS ASIGANDOS</t>
  </si>
  <si>
    <t>Saldo Inicial</t>
  </si>
  <si>
    <t>Debito</t>
  </si>
  <si>
    <t>Credito</t>
  </si>
  <si>
    <t>Total</t>
  </si>
  <si>
    <t>Saldo Final</t>
  </si>
  <si>
    <t>DEPARTAMENTO DE ANTIOQUIA</t>
  </si>
  <si>
    <t>DEPARTAMENTO DEL META</t>
  </si>
  <si>
    <t>OTRAS PROVISIONES DIVERSAS</t>
  </si>
  <si>
    <t>CLINICA GIRON E.S.E.</t>
  </si>
  <si>
    <t>24100801-FORTALECIMIENTO RED NACIONAL URGENC. Y EVENTOS CATASTRÓFICOS</t>
  </si>
  <si>
    <t>CUENTAS POR PAGAR ERROR EN CONSIGNA SLD-708-17 CRC-0267-17</t>
  </si>
  <si>
    <t>24904001  DESCUENTOS POR COSTOS DE AUDITORIA</t>
  </si>
  <si>
    <t>DESCUENTOS POR COSTOS DE AUDITORIA</t>
  </si>
  <si>
    <t>DEV RECUSROS MYR VÑ CONSIGNADO CAFEALUD</t>
  </si>
  <si>
    <t>CXP -MAYOR VR CONSIGNADO -13 09 2017-SALUD TOTAL-SG. RAD.395</t>
  </si>
  <si>
    <t>GIRO DIRECTO RECURSOS UPC IPS PROC 4091 - APLICACIÓN DE EMBARGO</t>
  </si>
  <si>
    <t>GIRO DIRECTO RECURSOS UPC IPS PROC 4091 - PENDIENTE DE PAGO</t>
  </si>
  <si>
    <t>GIRO DIRECTO RECURSOS UPC IPS PROC 4109 - APLICACIÓN DE EMBARGO</t>
  </si>
  <si>
    <t>GIRO DIRECTO RECURSOS UPC IPS PROC 4131 - APLICACIÓN DE EMBARGO</t>
  </si>
  <si>
    <t>DEPARTAMENTO DE BOYACA</t>
  </si>
  <si>
    <t>OF 437500  CXP INF FIN CAPITAL ARS006 FAMISANAR DC LMA AG17</t>
  </si>
  <si>
    <t>SALUDCOOP</t>
  </si>
  <si>
    <t>OF 437500  CXP INF FIN CAPITAL ARS007 SALUDCOOP DC LMA OCT17</t>
  </si>
  <si>
    <t>COOMEVA</t>
  </si>
  <si>
    <t>OF 437500  CXP INF FIN CAPITAL ARS007 COOMEVA CN5SEP17</t>
  </si>
  <si>
    <t>EPS SERVICIO OCCIDENTAL DE SALUD</t>
  </si>
  <si>
    <t>OF 437500  CXP INF FIN CAPITAL ARS007 S.O.S. DC LMA AG-SP-OC</t>
  </si>
  <si>
    <t>CAPITAL SALUD</t>
  </si>
  <si>
    <t>OF 437500  CXP INF FIN CAP ARS006 CAP-SALUD DC LMA SEP17</t>
  </si>
  <si>
    <t>DEPARTAMENTO DEL PUTUMAYO</t>
  </si>
  <si>
    <t>FORTALECIMIENTO RED NACIONAL URGENC. Y EVENTOS CATASTRÓFICOS</t>
  </si>
  <si>
    <t>RECONOC GLOSA TRANSVERSAL TUTELAS VIG COR PQTGT081216_T</t>
  </si>
  <si>
    <t>RECONOC GLOSA TRANSVERSAL TUTELAS VIG COR PQT GT010117</t>
  </si>
  <si>
    <t>RECONOC GLOSA TRANSVERSAL TUTELAS VIG COR PQT GT030417</t>
  </si>
  <si>
    <t>RECONOC GLOSA TRANSVERSAL TUTELAS VIG COR PQT GT020217_T</t>
  </si>
  <si>
    <t>RECONOC GLOSA TRANSVERSAL TUTELAS VIG COR PQT GT020417_T</t>
  </si>
  <si>
    <t>RECONOC GLOSA TRANSVERSAL TUTELAS VIG COR PQT GT020317</t>
  </si>
  <si>
    <t>RECONOC GLOSA TRANSVERSAL TUTELAS VIG COR PQT GT020217</t>
  </si>
  <si>
    <t>APROBACION FALLO DE TUTELA VIGENCIA CORRIENTE - CAUSACION CX  PQT 0617_2T1</t>
  </si>
  <si>
    <t>24079007-  APORTE 0.5% RECURSOS CSF PARA EL DESARROLLO DEL OBJETO ADRES</t>
  </si>
  <si>
    <t>APORTE 0.5% RECURSOS CSF PARA EL DESARROLLO DEL OBJETO ADRES</t>
  </si>
  <si>
    <t>EMPRESA SOCIAL DEL ESTADO BARRANCABERMEJA</t>
  </si>
  <si>
    <t>DEPARTAMENTO DEL VICHADA</t>
  </si>
  <si>
    <t>DEPARTAMENTO DE BOLIVAR</t>
  </si>
  <si>
    <t>GIRO DIRECTO RECURSOS UPC IPS PROC 4174 - APLICACIÓN DE EMBARGO</t>
  </si>
  <si>
    <t>GIRO DIRECTO RECURSOS UPC IPS PROC 4193 - APLICACIÓN DE EMBARGO</t>
  </si>
  <si>
    <t>GIRO DIRECTO RECURSOS UPC IPS PROC 4212 - APLICACIÓN DE EMBARGO</t>
  </si>
  <si>
    <t>GIRO DIRECTO RECURSOS UPC IPS PROC 4235 - APLICACIÓN DE EMBARGO</t>
  </si>
  <si>
    <t>RETENCIÓN- PQ GT081216_M - GOLDEN GROUP - SG RAD. 2699</t>
  </si>
  <si>
    <t>RECHAZO BANCARIO - PQ GT081216 - HOSPITAL SAN RAFAEL DE PASTO</t>
  </si>
  <si>
    <t>RECHAZO BANCARIO- PQ GT01017-HOSPITAL SAN RAFAEL PASTO</t>
  </si>
  <si>
    <t>RETENCIÓN PQ GT020217 - GOLDEN GROUP -SG RAD. 2764</t>
  </si>
  <si>
    <t>RECHAZO BANCARIO-PQ GT030417 - HOSPITAL SAN RAFAEL DE PASTO</t>
  </si>
  <si>
    <t>RECHAZO BANCARIO- PQ GT020217 - HOSPITAL SAN RAFAEL DE PASTO</t>
  </si>
  <si>
    <t>SALDO -APROBACION SOLICITUD DE RECOBRO DE MEDICAMENTOS VIGENCIA COR PQ0617</t>
  </si>
  <si>
    <t>RETENCIÓN - PQ COMPLEMENTO MYT 0817 - MEDICAMENTOS REG. CONTRIBUTIVO</t>
  </si>
  <si>
    <t>RETENCIÓN - PQ COMPLEMENTO MYT 0717_2 - MEDICAMENTOS REG. CONTRIBUTIVO</t>
  </si>
  <si>
    <t>RETENCIÓN - PQ COMPLEMENTO MYT 0817 - TUT. REG. CONTRIBUTIVO</t>
  </si>
  <si>
    <t>RETENCIÓN - PQ COMPLEMENTO MYT 0817 - MEDICAMENTOS REG. SUBS.</t>
  </si>
  <si>
    <t>RETENCIÓN - PQ COMPLEMENTO MYT 0717_2 - MEDICAMENTOS REG. SUBS.</t>
  </si>
  <si>
    <t>UPC con recursos del SGP</t>
  </si>
  <si>
    <t>CAPRESOCA E.P.S</t>
  </si>
  <si>
    <t>A.R.S. CONVIDA</t>
  </si>
  <si>
    <t>DISTRITO ESPECIAL INDUSTRIAL Y PORTUARIO DE BARRANQUILLA</t>
  </si>
  <si>
    <t>FONDO FINANCIERO DISTRITAL DE SALUD</t>
  </si>
  <si>
    <t>DEPARTAMENTO DE CORDOBA</t>
  </si>
  <si>
    <t>24100501-PROGRAMAS DE PROMOCIÓN Y PREVENCIÓN</t>
  </si>
  <si>
    <t>CXP ARS006 INF FIN MY VR REST EPS DCTO LMA SEP17</t>
  </si>
  <si>
    <t>IVAN ANTONIO VARGAS</t>
  </si>
  <si>
    <t>OF 5198 CXP MY VR REINT (CRUCE REC RET)DEC 2280-15 SALUDCOOP</t>
  </si>
  <si>
    <t>DEVOLUCION MYR VLR CONSIGNADO PROC CORRECCION FEB  SANITAS</t>
  </si>
  <si>
    <t>RETENCIÓN - PQ COMPLEMENTO MYT 0917 - MED. REG. CONTR. - CAFESALUD</t>
  </si>
  <si>
    <t>RETENCIÓN-PQ COMPL. MYT 0917- MED RC - RAD. 6379 - CAFESALUD</t>
  </si>
  <si>
    <t>RETENCIÓN - PQ COMPLEMENTO MYT 0917 - TUT. REG. CONTR. - CAFESALUD</t>
  </si>
  <si>
    <t>RETENCIÓN-PQ COMPL. MYT 0917- TUT RC - RAD. 6379 - CAFESALUD</t>
  </si>
  <si>
    <t>SALUDVIDA S.A. EMPRESA PROMOTORA DE SALUD EPS</t>
  </si>
  <si>
    <t>GIRO DIRECTO RECURSOS UPC IPS PROC 4272 - APLICACIÓN DE EMBARGOS</t>
  </si>
  <si>
    <t>GIRO DIRECTO RECURSOS UPC IPS PROC 4293 - APLICACIÓN DE EMBARGOS</t>
  </si>
  <si>
    <t>GIRO DIRECTO RECURSOS UPC IPS PROC 4315 - APLICACIÓN DE EMBARGOS</t>
  </si>
  <si>
    <t>ASOCIACION DE CABILDO INDIGENAS DEL CESAR Y LA GUAJIRA DUSAK</t>
  </si>
  <si>
    <t>MUNICIPIO DE MANIZALES</t>
  </si>
  <si>
    <t>MUNICIPIO DE PEREIRA</t>
  </si>
  <si>
    <t>Area misional</t>
  </si>
  <si>
    <t>GIRO DIRECTO RECURSOS UPC IPS PROC 4357 - APLICACIÓN DE EMBARGOS</t>
  </si>
  <si>
    <t>GIRO DIRECTO RECURSOS UPC IPS PROC 4377 - APLICACIÓN DE EMBARGOS</t>
  </si>
  <si>
    <t>GIRO DIRECTO RECURSOS UPC IPS PROC 4398 - APLICACIÓN DE EMBARGOS</t>
  </si>
  <si>
    <t>GIRO DIRECTO RECURSOS UPC IPS PROC 4338 - APLICACIÓN DE EMBARGOS</t>
  </si>
  <si>
    <t>OTROS LITIGIOS Y DEMANDAS UGPP</t>
  </si>
  <si>
    <t>RECLASIFICACION_PROVEEDOR_LMA_84_MUNICIPIOS A EPS_CAFESALUD</t>
  </si>
  <si>
    <t>MYOR VLOR CONSIGNA VALOR A DEVOLVER DEPTO CORDOBA MARZO 2018</t>
  </si>
  <si>
    <t>BANCO DAVIVIENDA S.A.</t>
  </si>
  <si>
    <t>CXP REND FINANCIERO MAYOR V/R GIRADO POR EL BANCO</t>
  </si>
  <si>
    <t>RECLASIFICACION REND FINANC POR PAGAR AL BANCO DAVI/ DICIEMBRE 2017</t>
  </si>
  <si>
    <t>RECLASIFICACION REND FINANC POR PAGAR AL BANCO DAVI/ NOVIEMBRE 2017</t>
  </si>
  <si>
    <t>MUNICIPIO DE TUNJA</t>
  </si>
  <si>
    <t>CXP REND FINANCIERO AL DEPTO DE CALDAS MAYOR V/R GIRADO CORREO DE RICARDO TRIANA  23ABR2018</t>
  </si>
  <si>
    <t>PROGRAMAS DE PROMOCIÓN Y PREVENCIÓN</t>
  </si>
  <si>
    <t>MONOPOLIO RENTÍSTICO DE LICORES DESTILADOS - DERECHOS DE EXP</t>
  </si>
  <si>
    <t>BANCOLOMBIA S.A</t>
  </si>
  <si>
    <t>GIRO DIRECTO RECURSOS UPC IPS PROC 4432 - APLICACIÓN DE EMBARGOS</t>
  </si>
  <si>
    <t>GIRO DIRECTO RECURSOS UPC IPS PROC 4452 - APLICACIÓN DE EMBARGOS</t>
  </si>
  <si>
    <t>GIRO DIRECTO RECURSOS UPC IPS PROC 4474 - APLICACIÓN DE EMBARGOS</t>
  </si>
  <si>
    <t>GIRO DIRECTO RECURSOS UPC IPS PROC 4497 - APLICACIÓN DE EMBARGOS</t>
  </si>
  <si>
    <t>RETENCIÓN-PQ COMPL. MYT 1017- MED RC - RAD. 7876 - CAFESALUD</t>
  </si>
  <si>
    <t>RETENCIÓN-PQ COMPL. MYT 1017- TUT RC - RAD. 7876 - CAFESALUD</t>
  </si>
  <si>
    <t>RETENCIÓN-PQ COMPL. MYT 1017- TUT RS - RAD. 7876 - CAFESALUD</t>
  </si>
  <si>
    <t>PARTICIPACIÓN MONOPOLIO ALCOHOL POTABLE PRODUCCIÓN NAL.</t>
  </si>
  <si>
    <t>CAJA DE COMPENSACION FAMILIAR DE CORDOBA COMFACOR</t>
  </si>
  <si>
    <t>CTA POR PAGAR RENDIMIENTOS FINANCIEROS MYOR VLOR GIRADO</t>
  </si>
  <si>
    <t>CXP REND FINANCIERO MAYOR V/R GIRADO ASOCIADO AL INGRESO $5983812</t>
  </si>
  <si>
    <t>CXP RENDIMIENTO MAYOR VALOR GIRADO A DEVOLVER ASOCIADO A ING $5.983.812,00 ABRIL 2018</t>
  </si>
  <si>
    <t>CXP MAYOR VALOR ABONADO EN RENDIIENTOS FINANC ABRIL 2018</t>
  </si>
  <si>
    <t>CXP RENDIMIENTO MAYOR VALOR GIRADO A DEVOLVER ASOCIADO A ING $14.100.762,00. ABRIL 2018</t>
  </si>
  <si>
    <t>CONGREGACIÓN DE DOMINICAS DE SANTA CATALINA DE SENA</t>
  </si>
  <si>
    <t>DEVOLUCIÓN DE RETENCION EN LA FUENTE APLICADAS SG RAD 7167400</t>
  </si>
  <si>
    <t>CUENTA POR PAGAR MYOR VLOR CONSIGN RENTAS CEDIDAS DPTO BOLÍVAR</t>
  </si>
  <si>
    <t>DIRECCION TERRITORIAL  DE SALUD DE CALDAS</t>
  </si>
  <si>
    <t>PROCESO DE COMPENSACION PENDIENTE DE PAGO 1ER PROCESO</t>
  </si>
  <si>
    <t>GIRO DIRECTO RECURSOS UPC IPS PROC 4530 - APLICACIÓN DE EMBARGOS</t>
  </si>
  <si>
    <t>GIRO DIRECTO RECURSOS UPC IPS PROC 4551 - APLICACIÓN DE EMBARGOS</t>
  </si>
  <si>
    <t>GIRO DIRECTO RECURSOS UPC IPS PROC 4568 - APLICACIÓN DE EMBARGOS</t>
  </si>
  <si>
    <t>GIRO DIRECTO RECURSOS UPC IPS PROC 4588 - APLICACIÓN DE EMBARGOS</t>
  </si>
  <si>
    <t>CTA POR PAGAR RENDIMIENTOS FIN DPTO CORDOBA MAYOR VLOR GIRADO MAYO 2018</t>
  </si>
  <si>
    <t>MAYOR VR CONSIGNADO REST. RECUR. MYT- 28 05 18-S.O.S.</t>
  </si>
  <si>
    <t>MAYOR VALOR GIRADO POR RENDIMIENTOS MAYO 2018 CUENTA 5751 DAVIVIENDA</t>
  </si>
  <si>
    <t>CTA POR PAGAR RENDIMIENTOS FIN DPTO BOLIVAR MAYOR VLOR GIRADO MAYO 2018</t>
  </si>
  <si>
    <t>INSTITUTO DEPARTAMENTAL DE SALUD DE NORTE DE SANTANDER</t>
  </si>
  <si>
    <t>CDN 486 - REVERSIÓN COMPROBANTE CNCA 0052</t>
  </si>
  <si>
    <t>RETENCIÓN-PQ COMPL. MYT 1117- MED RC - RAD. 9401 - CAFESALUD</t>
  </si>
  <si>
    <t>RETENCIÓN-PQ COMPL. MYT 1217- MED RC - RAD. 11186 - CAFESALUD</t>
  </si>
  <si>
    <t>RETENCIÓN-PQ COMPL. MYT 1117- TUT RC - RAD. 9401 - CAFESALUD</t>
  </si>
  <si>
    <t>EMBARGO-PQ COMPL. MYT 1117- TUT RC - RAD. 9401 -  COOMEVA EPS S.A.</t>
  </si>
  <si>
    <t>RETENCIÓN-PQ COMPL. MYT 1217- TUT RC - RAD. 11186 - CAFESALUD</t>
  </si>
  <si>
    <t>RETENCIÓN-PQ COMPL. MYT 1117- TUT RS - RAD. 9401 - CAFESALUD</t>
  </si>
  <si>
    <t>RETENCIÓN-PQ COMPL. MYT 1217- TUT RS - RAD. 11186 - CAFESALUD</t>
  </si>
  <si>
    <t>URGENCIAS MEDICAS SAS</t>
  </si>
  <si>
    <t>CAPITAL RESTIT RECURS MYOR VLOR PAG RECLAM PQ 20022  SG RAD 72077</t>
  </si>
  <si>
    <t>CAPITAL RESTIT RECURS MYOR VLOR PAG RECLAM PQ 20022 SG RAD 72077</t>
  </si>
  <si>
    <t>CAPITAL RESTIT RECURS MYOR VLOR PAG RECLAM PQ 22034 SG RAD 72077</t>
  </si>
  <si>
    <t>PROMOTORA MEDICA LAS AMERICAS S.A</t>
  </si>
  <si>
    <t>CAPITAL RESTIT RECURS MYOR VLOR PAG RECLAMACIONES SG RAD 72077</t>
  </si>
  <si>
    <t>CLINICA DE FRACTURAS Y ORTOPEDIA LTDA.</t>
  </si>
  <si>
    <t>INTERESES RESTIT RECURS MYOR VLOR PAG RECLAMACIONES SG RAD 72077</t>
  </si>
  <si>
    <t>SALUD TOTAL S.A. ENTIDAD PROMOTORA DE SALUD</t>
  </si>
  <si>
    <t>INT. MYT_5PERIODO_POS.MEDICAMENTOS -RAD. 72077</t>
  </si>
  <si>
    <t>MYT_5PERIODO_POS.MEDICAMENTOS -RAD. 72077</t>
  </si>
  <si>
    <t>CASO.PARTICULAR_COMPILADOS -RAD. 72077</t>
  </si>
  <si>
    <t>INT. CASO.PARTICULAR_COMPILADOS -RAD. 72077</t>
  </si>
  <si>
    <t>CLINICA MEDILASER S.A.</t>
  </si>
  <si>
    <t>ENTIDAD PROMOTORA DE SALUD FAMISANAR S.A.S</t>
  </si>
  <si>
    <t>INT. MYT_7PERIODO_BDUA -RAD. 72077</t>
  </si>
  <si>
    <t>INT. MYT_7PERIODO_PORCENTAJE.DE.TUTELAS -RAD. 72077</t>
  </si>
  <si>
    <t>MYT_7PERIODO_BDUA -RAD. 72077</t>
  </si>
  <si>
    <t>MYT_7PERIODO_PORCENTAJE.DE.TUTELAS -RAD. 72077</t>
  </si>
  <si>
    <t>CAJA DE COMPENSACION FAMILIAR COMPENSAR</t>
  </si>
  <si>
    <t>INT. MYT_6PERIODO_BDUA -RAD. 72077</t>
  </si>
  <si>
    <t>INT. MYT_7PERIODO_DUPLICADOS -RAD. 72077</t>
  </si>
  <si>
    <t>COMUNIDAD DE HERMANAS DOMINICAS DE LA PRESENTACION DE LA SAN</t>
  </si>
  <si>
    <t>EMPRESA SOCIAL DEL ESTADO HOSPITAL DPTAL SAN ANTONIO</t>
  </si>
  <si>
    <t>RETENCIÓN-PQ MYT 0408091017_9211- MED RC - RAD. 1176- CAFESALUD</t>
  </si>
  <si>
    <t>RETENCIÓN-PQ MYT 0408091017_9211- TUT RC - RAD. 1176- CAFESALUD</t>
  </si>
  <si>
    <t>29040601-RECURSOS FONPET</t>
  </si>
  <si>
    <t>RECURSOS FONPET</t>
  </si>
  <si>
    <t>MUNICIPIO DE CHIA</t>
  </si>
  <si>
    <t>RED DE SERVICIOS DE OCCIDENTE S.A</t>
  </si>
  <si>
    <t>CLINICA COLSANITAS S.A.</t>
  </si>
  <si>
    <t>DEVOLUCION RECURSOS DESCONTADO EN PQ 23007 RESTIT RECUR RECLAM SG RAD 98232</t>
  </si>
  <si>
    <t>ASOCIACION MUTUAL EMPRESA SOLIDARIA DE SALUD EMSSANAR ESS</t>
  </si>
  <si>
    <t>ALIANZA MEDELLIN ANTIOQUIA EPS S.A.S</t>
  </si>
  <si>
    <t>PROCESO DE COMPENSACION PENDIENTE DE PAGO 2DO PROCESO</t>
  </si>
  <si>
    <t>GIRO DIRECTO RECURSOS UPC IPS PROC 4655 - APLICACIÓN DE EMBARGOS</t>
  </si>
  <si>
    <t>GIRO DIRECTO RECURSOS UPC IPS PROC 4615  - APLICACIÓN DE EMBARGOS</t>
  </si>
  <si>
    <t>GIRO DIRECTO RECURSOS UPC IPS PROC 4634  - APLICACIÓN DE EMBARGOS</t>
  </si>
  <si>
    <t>GIRO DIRECTO RECURSOS UPC IPS PROC 4655  - APLICACIÓN DE EMBARGOS</t>
  </si>
  <si>
    <t>GIRO DIRECTO RECURSOS UPC IPS PROC 4680  - APLICACIÓN DE EMBARGOS</t>
  </si>
  <si>
    <t>CUENTA POR PAGAR AL DEPARTAMENTO DE CORDOBA ERROR EN CONSIGANCIÓN CTA 4308 JUNIO 2018</t>
  </si>
  <si>
    <t>CTA POR PAGAR RENDIMIENTOS FIN DPTO CORDOBA MAYOR VALOR GIRADO JUNIO 2018</t>
  </si>
  <si>
    <t>FUNDACION HOSPITAL DE LA MISERICORDIA</t>
  </si>
  <si>
    <t>DEVOLUCIÓN DE RETENCION EN LA FUENTE APLICADAS SG RAD 10705700</t>
  </si>
  <si>
    <t>AJ CXP BANCOLOMBIA- RENDIMIENTOS FINANCIEROS CTA 03186946609 JUNIO DE 2018</t>
  </si>
  <si>
    <t>RAD 11512-CXP CAFESALUD MY VR REINTREGRADO POR INTERSES ARS002-OF10935 28MY18</t>
  </si>
  <si>
    <t>CTA POR PAGAR RENDIMIENTOS FIN DPTO BOLIVAR MAYOR VALOR GIRADO JUNIO 2018</t>
  </si>
  <si>
    <t>CUENTA POR PAGAR DE RENDIMIENTOS FINANCIEROS DEL MES DE JUNIO DE 2018 CTA 4308</t>
  </si>
  <si>
    <t>CUENTA POR PAGAR DE RENDIMIENTOS FINANCIEROS DEL MES DE JUNIO DE 2018 CTA 5751</t>
  </si>
  <si>
    <t>CUENTA POR PAGAR RENDIMIENTOS BANCO DAVIVIENDA 5454 JUNIO 2018</t>
  </si>
  <si>
    <t>FECHA DE CREACIÓN</t>
  </si>
  <si>
    <t>FECHA DE 
CREACIÓN</t>
  </si>
  <si>
    <t>24101201-RECOBROS MEDICAMENTOS RÉGIMEN CONTRIBUTIVO</t>
  </si>
  <si>
    <t>24101202-RECOBROS FALLOS DE TUTELA RÉGIMEN CONTRIBUTIVO</t>
  </si>
  <si>
    <t>RETENCIÓN-PQ COMPL. MYT 0118- MED RC - RAD. 13621 - CAFESALUD</t>
  </si>
  <si>
    <t>EMBARGO-PQ RECOBROS DESISTIDOS- MED RC- RAD. 13013-CLINICA GIRON E.S.E.</t>
  </si>
  <si>
    <t>EMBARGO-PQ RECOBROS DESISTIDOS- MED RC- RAD. 13013-UMBRAL ONCOLOGICO S.A.S.</t>
  </si>
  <si>
    <t>EMBARGO-PQ RECOBROS DESISTIDOS- MED RC- RAD. 13013-ESE HOSPITAL LOCAL DE CARTAGENA DE INDIAS</t>
  </si>
  <si>
    <t>RECHAZO-PQ RECOBROS DESISTIDOS- MED RC- RAD. 13013-LABORATORIO CLINICO HIDALGO CAICEDO E.U</t>
  </si>
  <si>
    <t>RECHAZO-PQ RECOBROS DESISTIDOS- MED RC- RAD. 13013-VIDACOOP LTDA</t>
  </si>
  <si>
    <t>RECHAZO-PQ RECOBROS DESISTIDOS- MED RC- RAD. 13013-E.S.E. HOSPITAL SAN PIO X</t>
  </si>
  <si>
    <t>RECHAZO-PQ RECOBROS DESISTIDOS- MED RC- RAD. 13013-CICLO VITAL COLOMBIA LTDA</t>
  </si>
  <si>
    <t>RECHAZO-PQ RECOBROS DESISTIDOS- MED RC- RAD. 13013-E.S.E. HOSPITAL SAN JUAN DE DIOS DE PAMPLONA</t>
  </si>
  <si>
    <t>RETENCIÓN -PQ GT011217  - MEDICAMENTOS  REGIMEN CONTRIBUTIVO GD</t>
  </si>
  <si>
    <t>RETENCIÓN-PQ COMPL. MYT 0118- TUT RC - RAD. 13621 - CAFESALUD</t>
  </si>
  <si>
    <t>EMBARGO-PQ RECOBROS DESISTIDOS- TUT RC- RAD. 13013-E.S.E SAN RAFAEL DE MATANZA</t>
  </si>
  <si>
    <t>EMBARGO-PQ RECOBROS DESISTIDOS- TUT RC- RAD. 13013- E.S.E HOSPITAL SAN JERONIMO DE MONTERIA</t>
  </si>
  <si>
    <t>EMBARGO-PQ RECOBROS DESISTIDOS- TUT RC- RAD. 13013- E.S.E HOSPITAL SAN AGUSTIN DE FONSECA</t>
  </si>
  <si>
    <t>EMBARGO-PQ RECOBROS DESISTIDOS- TUT RC- RAD. 13013- UNIDAD DE CUIDADOS INTENSIVOS  UCI SOMEC LTDA.</t>
  </si>
  <si>
    <t>EMBARGO-PQ RECOBROS DESISTIDOS- TUT RC- RAD. 13013- HOSPITAL UNIVERISTARIO DE SINCELEJO E.S.E.</t>
  </si>
  <si>
    <t>EMBARGO-PQ RECOBROS DESISTIDOS- TUT RC- RAD. 13013-E.S.E. CENTRO DE SALUD INMACULADA CONCEPCION</t>
  </si>
  <si>
    <t>RECHAZO-PQ RECOBROS DESISTIDOS- MED RC- RAD. 13013-PREVENCION INTEGRAL EN SALUD IPS S.A.S.,</t>
  </si>
  <si>
    <t>RECHAZO-PQ RECOBROS DESISTIDOS- MED RC- RAD. 13013-E.S.E. CENTRO DE SALUD SAN JERONIMO</t>
  </si>
  <si>
    <t>RETENCIÓN -PQ GT011217  -TUTELAS  REGIMEN CONTRIBUTIVO GD</t>
  </si>
  <si>
    <t>RETENCIÓN-PQ COMPL. MYT 0118- TUT RS - RAD. 13621 - CAFESALUD</t>
  </si>
  <si>
    <t>CAJA DE PREVISION SOCIAL DE COMUNICACIONES - CAPRECOM</t>
  </si>
  <si>
    <t>RETENCIÓN-PQ COMPL. MYT 0118- TUT RS - RAD. 13621 - CAPRECOM</t>
  </si>
  <si>
    <t>PROCESO DE COMPENSACION PENDIENTE DE PAGO 3ER PROCESO</t>
  </si>
  <si>
    <t>GIRO DIRECTO RECURSOS UPC IPS PROC 4706 - APLICACIÓN DE EMBARGOS</t>
  </si>
  <si>
    <t>GIRO DIRECTO RECURSOS UPC IPS PROC 4768 - APLICACIÓN DE EMBARGOS</t>
  </si>
  <si>
    <t>GIRO DIRECTO RECURSOS UPC IPS PROC 4723 - APLICACIÓN DE EMBARGOS</t>
  </si>
  <si>
    <t>GIRO DIRECTO RECURSOS UPC IPS PROC 4745 - APLICACIÓN DE EMBARGOS</t>
  </si>
  <si>
    <t>RÉGIMEN SUBSIDIADO COFINANCIACIÓN COMPENSACIÓN DE REGALÍAS E</t>
  </si>
  <si>
    <t>DEPARTAMENTO DE NORTE DE SANTANDER</t>
  </si>
  <si>
    <t>CXP-CASO_PARTICULAR_MAYOR.VALOR.PAGADO -INT. -RAD. 113721</t>
  </si>
  <si>
    <t>CXP-CASO_PARTICULAR_RNEC.OFI.27831 -INT. -RAD. 113721</t>
  </si>
  <si>
    <t>CXP-MYT_7PERIODO_BDUA -INT. -RAD. 113721</t>
  </si>
  <si>
    <t>CXP-MYT_8PERIODO_POS.MEDICAMENTOS -CAP. -RAD. 113721</t>
  </si>
  <si>
    <t>CXP-MYT_8PERIODO_POS.MEDICAMENTOS -INT. -RAD. 113721</t>
  </si>
  <si>
    <t>CXP-MYT_9PERIODO_RNEC -INT. -RAD. 113721</t>
  </si>
  <si>
    <t>CXP-MYT_1PERIODO_PORCENTAJE.DE.TUTELAS -INT. -RAD. 113721</t>
  </si>
  <si>
    <t>CXP-MYT_6PERIODO_PORCENTAJE.DE.TUTELAS -CAP. -RAD. 113721</t>
  </si>
  <si>
    <t>CXP-MYT_7PERIODO_POS.MEDICAMENTOS -INT. -RAD. 113721</t>
  </si>
  <si>
    <t>CXP-MYT_7PERIODO_POS.PROCEDIMIENTOS -INT. -RAD. 113721</t>
  </si>
  <si>
    <t>ALIANSALUD EPS S.A.</t>
  </si>
  <si>
    <t>CXP-MYT_7PERIODO_PORCENTAJE.DE.TUTELAS -INT. -RAD. 113721</t>
  </si>
  <si>
    <t>COOSALUD ENTIDAD PROMOTORA DE SALUD S.A</t>
  </si>
  <si>
    <t>ASMET SALUD EPS SAS</t>
  </si>
  <si>
    <t>SALDO A FAVOR DE LA EPS X INT. AUD. ARCON_001 S/G  RAD. 1411100</t>
  </si>
  <si>
    <t>HOSPITAL DEPARTAMENTAL DE GRANADA E.S.E.</t>
  </si>
  <si>
    <t>INTERESES RESTIT RECURS MYOR VLOR PAG RECLAM SG RAD 113721</t>
  </si>
  <si>
    <t>CLINICA SAN FRANCISCO S.A.</t>
  </si>
  <si>
    <t>FUNDACION SALUD BOSQUE</t>
  </si>
  <si>
    <t>CLINICA DE FRACTURAS CENTRO DE ORTOPEDIA Y TRAUMATOLOGIA S.A</t>
  </si>
  <si>
    <t>HOSPITAL SAN JUAN DE DIOS E.S.E.</t>
  </si>
  <si>
    <t>FUNDACION HOSPITAL INFANTIL UNIVERSITARIO DE SAN JOSE</t>
  </si>
  <si>
    <t>CORPORACION HOSPITALARIA JUAN CIUDAD</t>
  </si>
  <si>
    <t>CXP CTA BANCOLOMBIA AHORROS 03186946609-RENDIMIENTOS JULIO DE 2018</t>
  </si>
  <si>
    <t>MYOR VALOR GIRADO POR RENDIMIENTS CTA 5454 JULIO 2018</t>
  </si>
  <si>
    <t>MYOR VALOR GIRADO POR RENDIMIENTS CTA 5751 JULIO 2018</t>
  </si>
  <si>
    <t>MYOR VALOR GIRADO POR RENDIMIENTOS CTA 5454 DEPTO DE CÓRDOBA</t>
  </si>
  <si>
    <t>MYOR VALOR GIRADO POR RENDIMIENTOS CTA 5454 DEPTO DE BOLIVAR</t>
  </si>
  <si>
    <t>DEVOLUCIÓN REG. EXCEPCIÓN</t>
  </si>
  <si>
    <t>RETENCIÓN -PQ MYT04011801 - MEDICAMENTOS  REGIMEN CONTRIBUTIVO GD</t>
  </si>
  <si>
    <t>RETENCIÓN -PQ MYT04011801 - TUTELAS  REGIMEN CONTRIBUTIVO GD</t>
  </si>
  <si>
    <t>EMPRESA PROMOTORA DE SALUD ECOOPSOS EPS S.A.S</t>
  </si>
  <si>
    <t>GIRO DIRECTO RECURSOS UPC IPS PROC 4824 - APLICACIÓN DE EMBARGOS</t>
  </si>
  <si>
    <t>GIRO DIRECTO RECURSOS UPC IPS PROC 4864 - APLICACIÓN DE EMBARGOS</t>
  </si>
  <si>
    <t>GIRO DIRECTO RECURSOS UPC IPS PROC 4805 - APLICACIÓN DE EMBARGOS</t>
  </si>
  <si>
    <t>GIRO DIRECTO RECURSOS UPC IPS PROC 4842 - APLICACIÓN DE EMBARGOS</t>
  </si>
  <si>
    <t>EPS Y MEDICINA PREPAGADA SURAMERICANA SA SURA</t>
  </si>
  <si>
    <t>RAD 16577-CXP MY VR CONS CAPITAL ARS008-SURA REC CN 5/6/18 $28,511,137</t>
  </si>
  <si>
    <t>MYOR VLR CONSIGNADO DPTO NORTE DE SANTANDER IMPOCOMSUMO DE CIGARRILLOS AGOSTO 2018</t>
  </si>
  <si>
    <t>MYOR VLR CONSIGNADO DPTO CÓRDOBA RENDMIENTOS IMPOSONSUMO CIGARRILLOS AGOSTO 2018</t>
  </si>
  <si>
    <t>RAD 16577-CXP MY VR CONS CAPITAL ARS008-SALUDTOTAL REC CNG 28/05/2018 $40.633.678</t>
  </si>
  <si>
    <t>RAD 16577-CXP MY VR CONS CAPITAL ARS008-EPS COOMEVA DCTO LMA JUN/18 $101.486.110</t>
  </si>
  <si>
    <t>SALDO A FAVOR PAGO CRUCE DE DATOS BDUA UTF10207- RAD. 118678</t>
  </si>
  <si>
    <t>SORTEO EXTRAORDINARIO DE</t>
  </si>
  <si>
    <t>MYOR VLR CONSIGNADO DAVIVIENDA RENDIMIENTOS FINANCIEROS AGOSTO 2018</t>
  </si>
  <si>
    <t>MYOR VLR CONSIGNADO DPTO BOLIVAR RENDMIENTOS IMPOSONSUMO CIGARRILLOS AGOSTO 2018</t>
  </si>
  <si>
    <t>MYOR VLR CONSIGNADO INST DEPART DE SALUD NORTE SANTANDER RENDMIENTOS IMPOSONS CIGARRILLOS AGOSTO 2018</t>
  </si>
  <si>
    <t>DIFERENCIA RENDIMIENTOS AGOSTO DE 2018-CTA 03186946609-BANCOLOMBIA</t>
  </si>
  <si>
    <t>RAD 16577-CXP MY VR CONS CAPITAL ARS008-NUEVA EPS CNG 15/06/2018 $86.539.915</t>
  </si>
  <si>
    <t>RAD 16577-CXP MY VR CONS CAPITAL ARS008-EPS COOSALUD DCTO LMA JUL/18 $238.366.185,59</t>
  </si>
  <si>
    <t>CAPITAL SALUD ENTIDAD PROMOTORA DE SALUD DEL REGIMEN SUBSIDI</t>
  </si>
  <si>
    <t>RAD 16577-CXP MY VR CONS CAPITAL ARS008-EPS CAPITAL SALUD DCTO LMA JUN/18 $44.141.951,20</t>
  </si>
  <si>
    <t>SAEXPLORATION (COLOMBIA) SAS</t>
  </si>
  <si>
    <t>RETENCIÓN -PQ COMPL. MYT 0218 -MEDICAMENTOS  REG. CONTR. GN-RAD. 17771</t>
  </si>
  <si>
    <t>RETENCIÓN -PQ COMPL. MYT 0218 -TUTELAS  REG. CONTR. GN-RAD. 17771</t>
  </si>
  <si>
    <t>RETENCIÓN -PQ COMPL. MYT 0218 -TUTELAS  REG. SUB. GN-RAD. 17771</t>
  </si>
  <si>
    <t>GIRO DIRECTO RECURSOS UPC IPS PROC 4899 - APLICACIÓN DE EMBARGOS</t>
  </si>
  <si>
    <t>GIRO DIRECTO RECURSOS UPC IPS PROC 4922 - APLICACIÓN DE EMBARGOS</t>
  </si>
  <si>
    <t>GIRO DIRECTO RECURSOS UPC IPS PROC 4941 - APLICACIÓN DE EMBARGOS</t>
  </si>
  <si>
    <t>SALDO A FAVOR DE LA EPS X CAP. AUD. ARCON_002 S/G  RAD. 1726200</t>
  </si>
  <si>
    <t>RAD 17976-SANITAS CXP MY VR CAPL ARS009 CN10/AG/18 $17197926</t>
  </si>
  <si>
    <t>RAD 17976-CRUZ BLANCA CXP MY VR DCTO CAPITAL ARS009 LMA AG18</t>
  </si>
  <si>
    <t>RAD 17976-SALUDVIDA CXP MY VR DCTO CAP ARS009 LMA SP18</t>
  </si>
  <si>
    <t>SALDO A FAVOR DE LA EPS X INT. AUD. ARCON_002 S/G  RAD. 1726200</t>
  </si>
  <si>
    <t>MYOR VALOR CONSIGNADO INTERESES RENTAS NORTE DE SANTANDER SEPTIEMBRE 2018</t>
  </si>
  <si>
    <t>MYOR VALOR CONSIGNADO INTERESES RENTAS DPTO BOLIVAR SEPTIEMBRE 2018</t>
  </si>
  <si>
    <t>MYOR VALOR CONSIGNADO INTERESES RENTAS DPTO CÓRDOBA SEPTIEMBRE 2018</t>
  </si>
  <si>
    <t>MYOR VALOR CONSIGNADO INTERESES RENTAS DAVIVIENDA SEPTIEMBRE 2018 CTA5454</t>
  </si>
  <si>
    <t>BANCOLOMBIA-CXP RENDIM FIN SEP18 CTA 609 BANCL</t>
  </si>
  <si>
    <t>RETENCIÓN-PQ MYT 0402031802- MEDICAMENTOS REG. CONTR. - RAD. 19004</t>
  </si>
  <si>
    <t>RETENCIÓN-PQ MYT 0402031802- TUTELAS REG. CONTR. - RAD. 19004</t>
  </si>
  <si>
    <t>DESC_EMBARGOS_LMA_91_ESS091_COMU_18268_18266_18310</t>
  </si>
  <si>
    <t>DEVOLUCION CAPITAL RESTITUCION RECURSOS PQ 22020 SG RAD 18442</t>
  </si>
  <si>
    <t>DEVOLUCION INTERESES RESTITUCION RECURSOS PQ 22020 SG RAD 18442</t>
  </si>
  <si>
    <t>HOSPITAL SAN JUAN DE DIOS DE CALI</t>
  </si>
  <si>
    <t>DEVOLUCION CAPITAL RESTITUCION RECURSOS PQ 22002 SG RAD 18442</t>
  </si>
  <si>
    <t>DEVOLUCION INTERESES RESTITUCION RECURSOS PQ 22002 SG RAD 18442</t>
  </si>
  <si>
    <t>DEVOLUCION CAPITAL RESTITUCION RECURSOS PQ 22016 SG RAD 18442</t>
  </si>
  <si>
    <t>DEVOLUCION INTERESES RESTITUCION RECURSOS PQ 22016 SG RAD 18442</t>
  </si>
  <si>
    <t>SORTEO EXT: CXP REND FINANCIEROS OCT18-MY VR GIRADO</t>
  </si>
  <si>
    <t>DPTO ANTIOQUIA: CXP REND FINANCIEROS MY VR GIRADO MAR18</t>
  </si>
  <si>
    <t>CXP BANCOLOMBIA-ADRES MONOPOLIO DE JUEGOS SUERTE Y AZAR DIF GENERADAS REND FIN OCT18</t>
  </si>
  <si>
    <t>RED DE SOS: CXP REND FINANCIEROS OCT18-MY VR GIRADO</t>
  </si>
  <si>
    <t>GIRO DIRECTO RECURSOS UPC IPS PROC 4962 - APLICACIÓN DE EMBARGOS</t>
  </si>
  <si>
    <t>GIRO DIRECTO RECURSOS UPC IPS PROC 4986 - APLICACIÓN DE EMBARGOS</t>
  </si>
  <si>
    <t>GIRO DIRECTO RECURSOS UPC IPS PROC 4986 - PENDIENTE DE PAGO</t>
  </si>
  <si>
    <t>GIRO DIRECTO RECURSOS UPC IPS PROC 5005 - APLICACIÓN DE EMBARGOS</t>
  </si>
  <si>
    <t>GIRO DIRECTO RECURSOS UPC IPS PROC 5005 - PENDIENTE DE PAGO</t>
  </si>
  <si>
    <t>GIRO DIRECTO RECURSOS UPC IPS PROC 5021 - APLICACIÓN DE EMBARGOS</t>
  </si>
  <si>
    <t>GIRO DIRECTO RECURSOS UPC IPS PROC 5021 - PENDIENTE DE PAGO</t>
  </si>
  <si>
    <t>SALDO A FAVOR DE LA EPS X CAP. AUD. ARCON_BDEX002 S/G  RAD. 1888400</t>
  </si>
  <si>
    <t>PIJAOS SALUD EPS INDIGENA</t>
  </si>
  <si>
    <t>SALDO A FAVOR DE LA EPS X INT. AUD. ARCON_BDEX002 S/G  RAD. 1888400</t>
  </si>
  <si>
    <t>RENDIMIENTOS FINANCIEROS MYOR VLOR GIRADO DPTO BOLIVAR OCTUBRE 2018 CTA 5454</t>
  </si>
  <si>
    <t>RENDIMIENTOS FINANCIEROS MYOR VLOR GIRADO DIREECC TERRI CALDAS OCTUBRE 2018 CTA 5454</t>
  </si>
  <si>
    <t>RENDIMIENTOS FINANCIEROS MYOR VLOR GIRADO DPTO CORDOBA OCTUBRE 2018 CTA 5454</t>
  </si>
  <si>
    <t>RENDIMIENTOS FINANCIEROS MYOR VLOR GIRADO DPTO META OCTUBRE 2018 CTA 5454</t>
  </si>
  <si>
    <t>RENDIMIENTOS FINANCIEROS MYOR VLOR GIRADO INST DEPR NTE SANTANDER OCTUBRE 2018 CTA 4308</t>
  </si>
  <si>
    <t>MYOR VALOR GIRADO RENDIMIENTOS DAVIVIENDA OCTUBRE 2018 CTA 5454</t>
  </si>
  <si>
    <t>MYOR VALOR GIRADO RENDIMIENTOS DAVIVIENDA OCTUBRE 2018 CTA 5751</t>
  </si>
  <si>
    <t>PRESTACIONES ECONÓMICAS RÉGIMEN DE EXCEPCIÓN</t>
  </si>
  <si>
    <t>24100201-PRESTACIONES ECONÓMICAS RÉGIMEN DE EXCEPCIÓN</t>
  </si>
  <si>
    <t>CORPORACION UNIVERSITARIA MINUTO DE DIOS</t>
  </si>
  <si>
    <t>ENTIDAD (EPS-IPS)</t>
  </si>
  <si>
    <t>BENEFICIARIO</t>
  </si>
  <si>
    <t>MUNICIPIO DE PURIFICACION</t>
  </si>
  <si>
    <t>INSTITUTO COLOMBIANO PARA EL AVANCE DE LA MEDICINA S.A.S.</t>
  </si>
  <si>
    <t>LMA_92_IPS</t>
  </si>
  <si>
    <t>PIJIÑO DEL CARMEN</t>
  </si>
  <si>
    <t>MUNICIPIO DE SAN JOSE DE CUCUTA</t>
  </si>
  <si>
    <t>MUNICIPIO DE CHAPARRAL</t>
  </si>
  <si>
    <t>FUNDACION CLINICA INTEGRAL SINCELEJO</t>
  </si>
  <si>
    <t>RECURSOS USPEC</t>
  </si>
  <si>
    <t>PROCESO DE COMPENSACIÓN REGIMEN CONTRIBUTIVO ORDINARIO</t>
  </si>
  <si>
    <t>24100101 - PROCESO DE COMPENSACIÓN REGIMEN CONTRIBUTIVO ORDINARIO</t>
  </si>
  <si>
    <t>GIRO DIRECTO RECURSOS UPC IPS PROC 5064 - APLICACIÓN DE EMBARGO</t>
  </si>
  <si>
    <t>GIRO DIRECTO RECURSOS UPC IPS PROC 5064 - PENDIENTE DE PAGO</t>
  </si>
  <si>
    <t>GIRO DIRECTO RECURSOS UPC IPS PROC 5078 - APLICACIÓN DE EMBARGOS</t>
  </si>
  <si>
    <t>GIRO DIRECTO RECURSOS UPC IPS PROC 5078 - APLICACIÓN DE EMBARGO</t>
  </si>
  <si>
    <t>ASOCIACION MUTUAL BARRIOS UNIDOS DE QUIBDO E.S.S</t>
  </si>
  <si>
    <t>ASOCIACION DE CABILDO INDIGENAS DEL CESAR Y LA GUAJIRA DUSAKAWI</t>
  </si>
  <si>
    <t>GIRO DIRECTO RECURSOS UPC IPS PROC 5094 - APLICACIÓN DE EMBARGO</t>
  </si>
  <si>
    <t>GIRO DIRECTO RECURSOS UPC IPS PROC 5094 - PENDIENTE DE PAGO (RECHAZO)</t>
  </si>
  <si>
    <t>GIRO DIRECTO RECURSOS UPC IPS PROC 5096 - APLICACIÓN DE EMBARGO</t>
  </si>
  <si>
    <t>GIRO DIRECTO RECURSOS UPC IPS PROC 5119 - APLICACIÓN DE EMBARGO</t>
  </si>
  <si>
    <t>GIRO DIRECTO RECURSOS UPC IPS PROC 5119 - PENDIENTE DE PAGO</t>
  </si>
  <si>
    <t>24100107 - PROCESO COMPENSACIÓN RC - GIRO DIRECTO IPS</t>
  </si>
  <si>
    <t>24101401 - LICENCIAS DE MATERNIDAD Y PATERNIDAD</t>
  </si>
  <si>
    <t>29041006 - MONOPOLIO RENTÍSTICO DE LICORES DESTILADOS - DERECHOS DE EXP</t>
  </si>
  <si>
    <t>24079006 - DEVOLUCIÓN REG. EXCEPCIÓN</t>
  </si>
  <si>
    <t>RECURSOS FONSAT</t>
  </si>
  <si>
    <t>29020103-RECURSOS FONSAT</t>
  </si>
  <si>
    <t>CAJA DE COMPENSACION FAMILIAR DE BOYACA COMFABOY</t>
  </si>
  <si>
    <t>RETENCIÓN -PQ COMPL. MYT 0318 -MEDICAMENTOS  REG. CONTR. GN-RAD. 19801</t>
  </si>
  <si>
    <t>RETENCIÓN -PQ COMPL. MYT 0318 -TUTELAS  REG. CONTR. GN-RAD. 19801</t>
  </si>
  <si>
    <t>RETENCIÓN -PQ COMPL. MYT 0318 -TUTELAS  REG. SUB. GN-RAD. 19801</t>
  </si>
  <si>
    <t>24101204-RECOBROS FALLOS DE TUTELA REGIMEN SUBSIDIADO</t>
  </si>
  <si>
    <t>27909001-OTRAS PROVISIONES DIVERSAS</t>
  </si>
  <si>
    <t>24079001-PARA CUENTA DE ALTO COSTO</t>
  </si>
  <si>
    <t>PARA CUENTA DE ALTO COSTO</t>
  </si>
  <si>
    <t>RESOL. 3157-2017 REVOCA PARC. AUTO 1654-2013 - REINTEGRO REC. SERV. MÉD. COLPATRIA - RAD. 20790</t>
  </si>
  <si>
    <t>SORTEO EXT: CXP REND FINANCIEROS NOV18-MN VR GIRADO</t>
  </si>
  <si>
    <t>MYOR VALOR CONSIGNADO RENDIMIENTOS FINANCIEROS NOVIEMBRE 2018  CTA 5454 DAVIVI</t>
  </si>
  <si>
    <t>MYOR VALOR CONSIGNADO RENDIMIENTOS FINANCIEROS NOVIEMBRE 2018 CTA 4308 DAVIVIENDA</t>
  </si>
  <si>
    <t>MYOR VALOR CONSIGNADO RENDIMIENTOS FINANCIEROS NOVIEMBRE 2018 CTA 5454 DAVIVIENDA</t>
  </si>
  <si>
    <t>MYOR VALOR CONSIGNADO RENDIMIENTOS FINANCIEROS NOVIEMBRE 2018 CTA 5751 DAVIVIENDA</t>
  </si>
  <si>
    <t>DPTO ANTIOQUIA: CXP REND FINANCIEROS MN VR GIRADO MAR18</t>
  </si>
  <si>
    <t>CXP DIFERENCIAS EN LA DISTRIBUCIÓN DE RENDIMIENTOS FINANCIEROS NOV18-CTA 609 BANCOLOMIBA</t>
  </si>
  <si>
    <t>RED DE SOS: CXP REND FINANCIEROS NOV18-MN VR GIRADO</t>
  </si>
  <si>
    <t>RAD 20989 CAP SAL:CXP CAP-ARS_ BDEX 002 MY VR DCTO LMA AG18</t>
  </si>
  <si>
    <t>SALDO A FAVOR DE LAS EPS X CAP AUD. ARCON_BDEX002 S/G 2071900</t>
  </si>
  <si>
    <t>SALDO A FAVOR DE LAS EPS X INT AUD. ARCON_BDEX002 S/G 2071900</t>
  </si>
  <si>
    <t>Otras transferencias-Compensación del chance decreto 2250/12</t>
  </si>
  <si>
    <t>RAD 16577-CXP MY VR CONS CAPITAL ARS008-NUEVA EPS rec CNG 15/06/2018 $42.475.651</t>
  </si>
  <si>
    <t>MYOR VALOR GIRADO IMPOCONSUMO CIGARRILLOS DPTO CORDOBA DICIEMBRE 2018 CTA 5454</t>
  </si>
  <si>
    <t>MYOR VALOR GIRADO IMPOCONSUMO CIGARRILLOS DIRECC TERRI DE CALDAS DICIEMBRE 2018 CTA 5454</t>
  </si>
  <si>
    <t>RED MULTISERVICIOS DE COLOMBIA S.A.</t>
  </si>
  <si>
    <t>CXP MAYOR VALOR INTERESES DE MORA NO SGP</t>
  </si>
  <si>
    <t>CXP MAYOR VALOR INTERESES NO SGP ENERO S/G RAD 2185900</t>
  </si>
  <si>
    <t>CXP MAYOR VALOR RENDIMIENTOS NO SGP ENERO S/G RAD 2185900</t>
  </si>
  <si>
    <t>CXP MAYOR VALOR INTERESES DE MORA  SGP</t>
  </si>
  <si>
    <t>DEVOLUCION DE RECURSOS MAYR VALOR RECAUDADO</t>
  </si>
  <si>
    <t>MAYOR VALOR RECONOCIDO DE RENDIMIENTOS FINANCIEROS CUENTA 5751 DAVIVIENDA DICIEMBRE 2018</t>
  </si>
  <si>
    <t>BANCO DE OCCIDENTE S A</t>
  </si>
  <si>
    <t>NOTA CREDITO BCO DE OCCIDENTE 574-3 ABONO POR TRANS. DIC 20/18</t>
  </si>
  <si>
    <t>MYOR VALOR GIRADO IMPOCONSUMO CIGARRILLOS DPTO BOLIVR DICIEMBRE 2018 CTA 5454</t>
  </si>
  <si>
    <t>MYOR VALOR GIRADO IMPOCONSUMO CIGARRILLOS DPTO CHOCO DICIEMBRE 2018 CTA 4308</t>
  </si>
  <si>
    <t>DPTO ANTIOQUIA: CXP REND FINANCIEROS MY VR GIRADO DIC18</t>
  </si>
  <si>
    <t>MYT_7PER._POS.MED. PQ_1016  UTF10282 -RAD. 163032-20048</t>
  </si>
  <si>
    <t>MYT_7PER._POS.MED. PQ_816  UTF10282 -RAD. 163032-20048</t>
  </si>
  <si>
    <t>MYT_7PER._POS.MED. PQ_716  UTF10282 -RAD. 163032-20048</t>
  </si>
  <si>
    <t>MYT_7PER._POS.MED. PQ_616  UTF10282 -RAD. 163032-20048</t>
  </si>
  <si>
    <t>MYT_7PER._POS.MED. PQ_516  UTF10282 -RAD. 163032-20048</t>
  </si>
  <si>
    <t>CRUCE BDUA..  PQ_1216  UTF10890 -RAD. 163032-20048</t>
  </si>
  <si>
    <t>MYT_7PER._POS.MED. PQ_416  UTF10282 -RAD. 163032-20048</t>
  </si>
  <si>
    <t>CRUCE BDUA.  PQ_1116  UTF10890 -RAD. 163032-20048</t>
  </si>
  <si>
    <t>CRUCE BDUA..  PQ_317  UTF10890 -RAD. 163032-20048</t>
  </si>
  <si>
    <t>CRUCE BDUA.  PQ_117  UTF10890 -RAD. 163032-20048</t>
  </si>
  <si>
    <t>CRUCE BDUA..  PQ_217  UTF10890 -RAD. 163032-20048</t>
  </si>
  <si>
    <t>CXP-BANCOLOMBIA CTA 03186946609 DICIEMBRE DE 2018-DIFERENCIA GENERADA EN RENDIMIENTOS DICIEMBRE DE 2018</t>
  </si>
  <si>
    <t>GIRO DIRECTO RECURSOS UPC IPS PROC 5142 - APLICACIÓN DE EMBARGOS</t>
  </si>
  <si>
    <t>GIRO DIRECTO RECURSOS UPC IPS PROC 5142 - PENDIENTE DE PAGO (RECHAZO)</t>
  </si>
  <si>
    <t>GIRO DIRECTO RECURSOS UPC IPS PROC 5163 - APLICACIÓN DE EMBARGOS</t>
  </si>
  <si>
    <t>GIRO DIRECTO RECURSOS UPC IPS PROC 5183 - APLICACIÓN DE EMBARGOS</t>
  </si>
  <si>
    <t>GIRO DIRECTO RECURSOS UPC IPS PROC 5207 - APLICACIÓN DE EMBARGO</t>
  </si>
  <si>
    <t>Registro de identificación de ingresos</t>
  </si>
  <si>
    <t>Prestaciones Economicas Reg. Excepcion</t>
  </si>
  <si>
    <t>KMA CONSTRUCCIONES S.A.S</t>
  </si>
  <si>
    <t>ADECCO COLOMBIA SA</t>
  </si>
  <si>
    <t>CAJA DE COMPENSACION FAMILIAR DEL VALLE DEL CAUCA-COMFANDI</t>
  </si>
  <si>
    <t>Devoluc Régimen Excepción MIN002(1715) Afiliado REX Vig Ant</t>
  </si>
  <si>
    <t>UNIVERSIDAD NACIONAL DE COLOMBIA</t>
  </si>
  <si>
    <t>DIRECCION NACIONAL DE INTELIGENCIA</t>
  </si>
  <si>
    <t>Consorcio Fopep 2015</t>
  </si>
  <si>
    <t>RETENCIÓN PQ GLOSA TRANSVERSAL JUNIO 2017-MED. RC-GT040617 - RAD. 21604</t>
  </si>
  <si>
    <t>RETENCIÓN PQ GLOSA TRANSVERSAL JUNIO 2017-TUT. RC-GT040617 - RAD. 21604</t>
  </si>
  <si>
    <t>MUNICIPIO DE FLANDES</t>
  </si>
  <si>
    <t>24309001-OTROS SUBSIDIOS ASIGANDOS</t>
  </si>
  <si>
    <t>CAJA DE COMPENSACION FAMILIAR DEL VALLE DEL COMFENALCO VALLE</t>
  </si>
  <si>
    <t>CAJA DE COMPENSACION FAMILIAR DEL HUILA</t>
  </si>
  <si>
    <t>FONDO DE PASIVO SOCIAL DE FERROCARRILES NACIONALES DE COLOMBIA</t>
  </si>
  <si>
    <t>INSTITUTO DEPARTAMENTAL DE SALUD DE NORTE DE SANTA</t>
  </si>
  <si>
    <t>24100302 - EPS RESULTADO LMA</t>
  </si>
  <si>
    <t>29020105 - RECURSOS USPEC</t>
  </si>
  <si>
    <t>EMPRESA SOCIAL DEL ESTADO METROSALUD</t>
  </si>
  <si>
    <t>DEVOL INTERES RESTIT RECURS MYOR VLOR PAG RECLAM SG RAD 188737</t>
  </si>
  <si>
    <t>CENTRO MEDICO Y ODONTOLOGICO ORALSER S.A.</t>
  </si>
  <si>
    <t>C.P.O S.A</t>
  </si>
  <si>
    <t>DEVOL CAPITAL RESTIT RECURS MYOR VLOR PAG RECLAM SG RAD 188737</t>
  </si>
  <si>
    <t>CLINICA ASOTRAUMA S.A.S.</t>
  </si>
  <si>
    <t>CLINICA MEDELLIN S A</t>
  </si>
  <si>
    <t>FUNDACION HOSPITAL SAN JOSE DE  BUGA</t>
  </si>
  <si>
    <t>OINSAMED S.A.S.</t>
  </si>
  <si>
    <t>CLINICA CRISTO REY CALI S.A.S.</t>
  </si>
  <si>
    <t>CTA POR PAGAR  DPTO CÓRDOBA RENDIMIENTOS FINANCIE MYOR VALOR GIRADO LMA ENERO 2019 CTA 5454</t>
  </si>
  <si>
    <t>CTA POR PAGAR  DIRECC TERR DE CALDAS RENDIMIENTOS FINANCIE MYOR VALOR GIRADO LMA ENERO 2019 CTA 5454</t>
  </si>
  <si>
    <t>INDUSTRIA LICORERA DEL MAGDALENA SAS</t>
  </si>
  <si>
    <t>CXP DEVOLUCION RECURSOS CONSIGNADOS LICORERA MAGDALEN REND ENERO 2019</t>
  </si>
  <si>
    <t>CXP MYOR VALOR CONSIGGNADO INTERESES CTA 5751 DAVIVIENDA ENERO 2019</t>
  </si>
  <si>
    <t>CXP MYOR VALOR CONSIGGNADO INTERESES CTA 5454 DAVIVIENDA ENERO 2019</t>
  </si>
  <si>
    <t>CTA POR PAGAR  DPTO BOLIVAR RENDIMIENTOS FINANCIE MYOR VALOR GIRADO LMA ENERO 2019 CTA 5454</t>
  </si>
  <si>
    <t>CTA POR PAGAR  INS DEPART SALIUD NORTE SANTANDER RENDIMIENTOS FINANCIE MYOR VALOR GIRADO LMA ENERO 2019 CTA 4308</t>
  </si>
  <si>
    <t>BANCOLOMBIA CTA 03186946609-CXp DIFERENCIAS GENERADAS EN EL CALCULO DE REND FINANCIEROS ENE19</t>
  </si>
  <si>
    <t>RED DE SERVICIOS CHOCO: CXP MAYOR VALOR GIRADO POR CONCEPTO DE LOTERIAS Y JUEGOS DE AZAR EN ENE19</t>
  </si>
  <si>
    <t>23/07/2015</t>
  </si>
  <si>
    <t>CAJA DE COMPENSACION FAMILIAR DE SUCRE COMFASUCRE</t>
  </si>
  <si>
    <t>GIRO DIRECTO RECURSOS UPC IPS PROC 5233 - APLICACIÓN DE EMBARGO</t>
  </si>
  <si>
    <t>GIRO DIRECTO RECURSOS UPC IPS PROC 5233 - APLICACIÓN DE EMBARGOS</t>
  </si>
  <si>
    <t>GIRO DIRECTO RECURSOS UPC IPS PROC 5249 - APLICACIÓN DE EMBARGOS</t>
  </si>
  <si>
    <t>GIRO DIRECTO RECURSOS UPC IPS PROC 5249 - APLICACIÓN DE EMBARGO</t>
  </si>
  <si>
    <t>GIRO DIRECTO RECURSOS UPC IPS PROC 5270 - APLICACIÓN DE EMBARGOS</t>
  </si>
  <si>
    <t>GIRO DIRECTO RECURSOS UPC IPS PROC 5270 - APLICACIÓN DE EMBARGO</t>
  </si>
  <si>
    <t xml:space="preserve">GIRO DIRECTO RECURSOS UPC IPS PROC 5270 - APLICACIÓN DE EMBARGO </t>
  </si>
  <si>
    <t>GIRO DIRECTO RECURSOS UPC IPS PROC 5270 - PENDIENTE DE PAGO (RETENIDO)</t>
  </si>
  <si>
    <t>GIRO DIRECTO RECURSOS UPC IPS PROC 5270 - PENDIENTE DE PAGO</t>
  </si>
  <si>
    <t>GIRO DIRECTO RECURSOS UPC IPS PROC 5289 - PENDIENTE DE PAGO</t>
  </si>
  <si>
    <t>MUNICIPIO DE LA DORADA</t>
  </si>
  <si>
    <t>Prestaciones Economicas Reg. Excepción dic 2018  rever RNC_000003336</t>
  </si>
  <si>
    <t>TRANSIT SAS</t>
  </si>
  <si>
    <t>RECLASIFICACION_PROVEEDOR_LMA_94_MUNICIPIOS A EPS_DUSAKAWI</t>
  </si>
  <si>
    <t>MUNICIPIO DE MONTENEGRO</t>
  </si>
  <si>
    <t>SAN LUIS</t>
  </si>
  <si>
    <t>EL ESPINAL</t>
  </si>
  <si>
    <t>MUNICIPIO DE PASCA</t>
  </si>
  <si>
    <t>RAD 23322-REVERSIÓN RAD 22226 ERROR CONFIRMACIÓN ENTIDAD RAD 187351 ABONOS CAPITAL ARS_BDEX002-CXP ARS009</t>
  </si>
  <si>
    <t>CXP MAYOR VALOR INTERESES RECIBIDOS DIC2018 AD VALOREM</t>
  </si>
  <si>
    <t>CASO_PARTICULAR_DIFERENCIA.MIPRES -RAD. 228500</t>
  </si>
  <si>
    <t>MYT_6PERIODO_RNEC -RAD. 228500</t>
  </si>
  <si>
    <t>INT.CASO_PARTICULAR_DIFERENCIA.MIPRES -RAD. 228500</t>
  </si>
  <si>
    <t>MYT_4PERIODO_POS.PROCEDIMIENTOS -RAD. 228500</t>
  </si>
  <si>
    <t>INT.MYT_4PERIODO_POS.PROCEDIMIENTOS -RAD. 228500</t>
  </si>
  <si>
    <t>MYT_6PERIODO_POS.PROCEDIMIENTOS -RAD. 228500</t>
  </si>
  <si>
    <t>INT.MYT_7PERIODO_RNEC -RAD. 228500</t>
  </si>
  <si>
    <t>INT.MYT_9PERIODO_PORCENTAJE.DE.TUTELAS -RAD. 228500</t>
  </si>
  <si>
    <t>INT.CASO_PARTICULAR_RNEC.PTE.ESPECIAL -RAD. 228500</t>
  </si>
  <si>
    <t>INT.MYT_6PERIODO_POS.PROCEDIMIENTOS -RAD. 228500</t>
  </si>
  <si>
    <t>INT.MYT_9PERIODO_RNEC -RAD. 228500</t>
  </si>
  <si>
    <t>INT.MYT_6PERIODO_RNEC -RAD. 228500</t>
  </si>
  <si>
    <t>INT.MYT_10PERIODO_RNEC -RAD. 228500</t>
  </si>
  <si>
    <t>INT.MYT_8PERIODO_RNEC -RAD. 228500</t>
  </si>
  <si>
    <t>INT.MYT_8PERIODO_BDUA -RAD. 228500</t>
  </si>
  <si>
    <t>INT.CASO.PARTICULAR_COMPILADOS -RAD. 228500</t>
  </si>
  <si>
    <t>INT.MYT_9PERIODO_BDUA -RAD. 228500</t>
  </si>
  <si>
    <t>MYT_8PERIODO_BDUA -RAD. 228500</t>
  </si>
  <si>
    <t>INT.MYT_9PERIODO_PORCENTAJE DE TUTELAS -RAD. 228500</t>
  </si>
  <si>
    <t>DEVOLUCION MAYORES VALORES CONSIGNADOS SEGUN CMP-1206-17</t>
  </si>
  <si>
    <t>COOMEVA ENTIDAD PROMOTORA DE SALUD S.A.</t>
  </si>
  <si>
    <t>ASOCIACION INDIGENA DEL CAUCA</t>
  </si>
  <si>
    <t>GIRO DIRECTO RECURSOS UPC IPS PROC 5289 - APLICACIÓN DE EMBARGO</t>
  </si>
  <si>
    <t>GIRO DIRECTO RECURSOS UPC IPS PROC 5312 - PENDIENTE DE PAGO</t>
  </si>
  <si>
    <t>GIRO DIRECTO RECURSOS UPC IPS PROC 5312 - APLICACIÓN DE EMBARGO</t>
  </si>
  <si>
    <t>GIRO DIRECTO RECURSOS UPC IPS PROC 5330 - PENDIENTE DE PAGO</t>
  </si>
  <si>
    <t>GIRO DIRECTO RECURSOS UPC IPS PROC 5330 - APLICACIÓN DE EMBARGO</t>
  </si>
  <si>
    <t>GIRO DIRECTO RECURSOS UPC IPS PROC 5349 - APLICACIÓN DE EMBARGO</t>
  </si>
  <si>
    <t>GIRO DIRECTO RECURSOS UPC IPS PROC 5349 - PENDIENTE DE PAGO</t>
  </si>
  <si>
    <t>Aportes 0.5% Recursos CSF Desarrollo Del Objeto De ADRES</t>
  </si>
  <si>
    <t>RAD 24226_SURA_CXP SALDOS A FAVOR CAPITAL ARS010__CNG 10/01/2019</t>
  </si>
  <si>
    <t>MAYOR VALOR GIRADO POR RENDIMIENTOS FINANCIEROS DPTO CÓRDOBA CTA 5454 FEBRERO 2019</t>
  </si>
  <si>
    <t>SALDOS A FAVOR DE LA EPS ARCON003 CAP. RAD. 2358100</t>
  </si>
  <si>
    <t>MAYOR VALOR GIRADO POR RENDIMIENTOS FINANCIEROS DIR TERRIT SALUD CALDAS CTA 5454 FEBRERO 2019</t>
  </si>
  <si>
    <t>SALDOS A FAVOR DE LA EPS ARCON003 INT. RAD. 2358100</t>
  </si>
  <si>
    <t>RAD 24226_SALUDTOTAL _CXP SALDOS A FAVOR CAPITAL ARS010__CNG 28/12/2018</t>
  </si>
  <si>
    <t>RAD 24226_SALUDTOTAL _CXP SALDOS A FAVOR INTERESES ARS010CNG 28/12/2018</t>
  </si>
  <si>
    <t>RED MULTISERVICIOS DE COL: CXP REND FINANCIEROS FEB19-PRUEBAS MODULO</t>
  </si>
  <si>
    <t>RAD 24226_COOMEVA_CXP SALDOS A FAVOR CAPITAL ARS010__DCTO LMA ENE /2019</t>
  </si>
  <si>
    <t>RAD 24226_EMSSANAR_CXP SALDOS A FAVOR CAPITAL ARS010_DCTO LMA FEB /2019</t>
  </si>
  <si>
    <t>RAD 24226_SALUDVIDA_CXP SALDOS A FAVOR CAPITAL ARS010_DCTO LMA ENE /2019</t>
  </si>
  <si>
    <t>MAYOR VALOR CONSIGNADO RENDMIMIENTOS FINANCIEROS FEBRERO 2019 CTA 5751 DAVIVIENDA</t>
  </si>
  <si>
    <t>RAD 24226_COMPENSAR _CXP SALDOS A FAVOR CAPITAL ARS010_DCTO LMA ENE /2019</t>
  </si>
  <si>
    <t>RAD 24226_COMFEVALLE  _CXP SALDOS A FAVOR CAPITAL ARS010_DCTO LMA ENE /2019</t>
  </si>
  <si>
    <t>MAYOR VALOR GIRADO POR RENDIMIENTOS FINANCIEROS DPTO BOLÍVAR CTA 5454 FEBRERO 2019</t>
  </si>
  <si>
    <t>MAYOR VALOR GIRADO POR RENDIMIENTOS FINANCIEROS DPRO NORTE SANTANDER CTA 4308 FEBRERO 2019</t>
  </si>
  <si>
    <t>DEVOLUCION POR MAYOR VALOR GIRADO DE EXEDENTES DECRETO 3136</t>
  </si>
  <si>
    <t>RAD 24226_CAPRESOCA_CXP SALDOS A FAVOR CAPITAL ARS010_DCTO LMA ENE /2019</t>
  </si>
  <si>
    <t>SUPERSERVICIOS CHOCO: CXP REND FINANCIEROS FEB19-PRUEBAS MODULO</t>
  </si>
  <si>
    <t>RAD 24226_NUEVA EPS _CXP SALDOS A FAVOR CAPITAL ARS010_CNG 03/01/2019</t>
  </si>
  <si>
    <t>RAD 24226_NUEVA EPS _CXP SALDOS A FAVOR INTERESES ARS010CNG 03/01/2019</t>
  </si>
  <si>
    <t>RAD 24226_SAVIA SALUD_CXP SALDOS A FAVOR CAPITAL ARS010_DCTO LMA ENE /2019</t>
  </si>
  <si>
    <t>RAD 24226_MEDIMAS_CXP SALDOS A FAVOR CAPITAL ARS010_DCTO LMA ENE /2019</t>
  </si>
  <si>
    <t>RAD 24226_FAMISANAR_CXP SALDOS A FAVOR CAPITAL ARS010_DCTO LMA ENE /2019</t>
  </si>
  <si>
    <t>RAD 24226_FAMISANAR_CXP SALDOS A FAVOR INTERESES ARS010DCTO LMA ENE/2019</t>
  </si>
  <si>
    <t>RECLASIFICACION_PROVEEDOR_LMA_95_MUNICIPIOS A EPS_COMFACOR</t>
  </si>
  <si>
    <t>CAJA DE COMPENSACION FAMILIAR DEL CHOCO COMFACHOCO</t>
  </si>
  <si>
    <t>GIRO DIRECTO RECURSOS UPC IPS PROC 5372 - PENDIENTE DE PAGO</t>
  </si>
  <si>
    <t>GIRO DIRECTO RECURSOS UPC IPS PROC 5372 - APLICACIÓN DE EMBARGO</t>
  </si>
  <si>
    <t>GIRO DIRECTO RECURSOS UPC IPS PROC 5396 - APLICACIÓN DE EMBARGO</t>
  </si>
  <si>
    <t>GIRO DIRECTO RECURSOS UPC IPS PROC 5396 - PENDIENTE DE PAGO</t>
  </si>
  <si>
    <t>GIRO DIRECTO RECURSOS UPC IPS PROC 5436 - APLICACIÓN DE EMBARGO</t>
  </si>
  <si>
    <t>GIRO DIRECTO RECURSOS UPC IPS PROC 5417 - PENDIENTE DE PAGO</t>
  </si>
  <si>
    <t>GIRO DIRECTO RECURSOS UPC IPS PROC 5417 - APLICACIÓN DE EMBARGO</t>
  </si>
  <si>
    <t>GIRO DIRECTO RECURSOS UPC IPS PROC 5436 - PENDIENTE DE PAGO</t>
  </si>
  <si>
    <t>27019004 - OTROS LITIGIOS Y DEMANDAS-CONSTITUCIONALES</t>
  </si>
  <si>
    <t>MINISTERIO DE HACIENDA Y CREDITO PUBLICO</t>
  </si>
  <si>
    <t>24903804-DEVOLUCIÓN RECURSOS ENTIDADES SGSS</t>
  </si>
  <si>
    <t>DEVOLUCION RECURSOS POR MAYOR VALOR CONSIGNADO EM MARO DPTO PUTUMAYO</t>
  </si>
  <si>
    <t>CXC REND MAYOR VALOR GIRADO POR DTO PUTUMAYO</t>
  </si>
  <si>
    <t>CXP RENDIMIENTOS FINANCIEROS DPTO CÓRDOBA MARZO 2019 CTA 5454</t>
  </si>
  <si>
    <t>CXP RENDIMIENTOS FINANCIEROS DIRECC TERRI DE CALDAS MARZO 2019 CTA 5454</t>
  </si>
  <si>
    <t>AJUSTE ING. INT. MORA X MAYOR VLOR REGISTRADO RAD. 24541</t>
  </si>
  <si>
    <t>AJUSTE ING. RENDIMIENTOS FIN. X MAYOR VLOR REGISTRADO RAD. 24541</t>
  </si>
  <si>
    <t>CXP RENDIMIENTOS FINANCIEROS MYR VALOR CONSIGNADO INDUSTRIA MAGADALENA</t>
  </si>
  <si>
    <t>RED MULTIS DE COLOMB:CXP REND FINAN MY VR EJEC MAR 19</t>
  </si>
  <si>
    <t>CUENTA POR PAGAR DIFERENCIAL EN CALCULO RENDIMIENTOS MARZO 2019 CTA 5751</t>
  </si>
  <si>
    <t>CXP RENDIMIENTOS FINANCIEROS DPTO BOLIVAR MARZO 2019 CTA 5454</t>
  </si>
  <si>
    <t>CXP RENDIMIENTOS FINANCIEROS INTI DEPART SALUD NORTE SANTANDER MARZO 2019 CTA 4308</t>
  </si>
  <si>
    <t>DPTO ANTIOQUIA: CXP REND FINANCIEROS MY VR GIRADO MAR19</t>
  </si>
  <si>
    <t>BCOLOMBIA CTA 03186946609-CXP DIFER GENERADAS CALCULO REND FINAN MAR19</t>
  </si>
  <si>
    <t>CXP RENDIMIENTOS FINANCIEROS DPTO META MARZO 2019 CTA 5454</t>
  </si>
  <si>
    <t>SUPER SERV CHOCO:CXP REND FINAN MY VR EJEC MAR 19</t>
  </si>
  <si>
    <t>SOCIEDAD DE CAPITAL PUBLICO DEPARTAMENTAL LTDA SCPD LTDA</t>
  </si>
  <si>
    <t>SALDOS A FAVOR DE LA EPS ARCON003 INT. RAD. 25569</t>
  </si>
  <si>
    <t>RECLASIFICACION_PROVEEDOR_LMA_96_MUNICIPIOS A EPS_COMFACOR</t>
  </si>
  <si>
    <t>GUATAQUI</t>
  </si>
  <si>
    <t>MEINTEGRAL SAS</t>
  </si>
  <si>
    <t>VILLAHERMOSA</t>
  </si>
  <si>
    <t>VENADILLO</t>
  </si>
  <si>
    <t>NARIÑO</t>
  </si>
  <si>
    <t>SANTA ISABEL</t>
  </si>
  <si>
    <t>SOTAQUIRA</t>
  </si>
  <si>
    <t>PUNTO VIDA IPS LTDA</t>
  </si>
  <si>
    <t>MUNICIPIO DE CHIQUIZA BOYACA</t>
  </si>
  <si>
    <t>SUPIA</t>
  </si>
  <si>
    <t>PIEDRAS</t>
  </si>
  <si>
    <t>MUNICIPIO DE PALESTINA</t>
  </si>
  <si>
    <t>PENSILVANIA</t>
  </si>
  <si>
    <t>VILLARRICA</t>
  </si>
  <si>
    <t>MUNICIPIO DE MARIQUITA</t>
  </si>
  <si>
    <t>FILADELFIA</t>
  </si>
  <si>
    <t>BELALCAZAR</t>
  </si>
  <si>
    <t>ARMERO (GUAYABAL)</t>
  </si>
  <si>
    <t>ROVIRA</t>
  </si>
  <si>
    <t>MUNICIPIO DE CHINCHINA</t>
  </si>
  <si>
    <t>VIOTA</t>
  </si>
  <si>
    <t>SALDAÑA</t>
  </si>
  <si>
    <t>MARQUETALIA</t>
  </si>
  <si>
    <t>MUNICIPIO DE CHIQUINQUIRA</t>
  </si>
  <si>
    <t>ODONTOVIDA S.A.S</t>
  </si>
  <si>
    <t>SALAMINA</t>
  </si>
  <si>
    <t>PLANADAS</t>
  </si>
  <si>
    <t>MUNICIPIO DE CALARCA</t>
  </si>
  <si>
    <t>MUNICIPIO DE MELGAR</t>
  </si>
  <si>
    <t>MUNICIPIO DE ARMENIA</t>
  </si>
  <si>
    <t>MUNICIPIO DE GIRARDOT</t>
  </si>
  <si>
    <t>SAN BENITO ABAD</t>
  </si>
  <si>
    <t>MACSA MEDICINA ALTA COMPLEJIDAD S.A.</t>
  </si>
  <si>
    <t>ALCALDIA MUNICIPAL DE IBAGUE</t>
  </si>
  <si>
    <t>FUNDACION AMIGOS DE LA SALUD</t>
  </si>
  <si>
    <t>PELAYA</t>
  </si>
  <si>
    <t>SAMANA</t>
  </si>
  <si>
    <t>HOUSE CARE MEDICAL IPS S.A.S</t>
  </si>
  <si>
    <t>VICTORIA</t>
  </si>
  <si>
    <t>CLINICA DE ESPECIALISTAS MARIA AUXILIADORA S.A.S.</t>
  </si>
  <si>
    <t>MUNICIPIO DE POPAYAN</t>
  </si>
  <si>
    <t>FUNDACION MEDICO PREVENTIVA PARA EL BIENESTAR SOCIAL S.A</t>
  </si>
  <si>
    <t>CLINICA ARENAS VALLEDUPAR S A S</t>
  </si>
  <si>
    <t>CLINICA DE URGENCIAS DE BUCARAMANGA SAS</t>
  </si>
  <si>
    <t>CAJA DE COMPENSACION FAMILIAR DEL ORIENTE COMFAORIENTE</t>
  </si>
  <si>
    <t>ARGELIA</t>
  </si>
  <si>
    <t>MILAN</t>
  </si>
  <si>
    <t>CACHIPAY</t>
  </si>
  <si>
    <t>GUAMAL</t>
  </si>
  <si>
    <t>RISARALDA</t>
  </si>
  <si>
    <t>MUNICIPIO DE APIA</t>
  </si>
  <si>
    <t>MUNICIPIO DE CALIMA</t>
  </si>
  <si>
    <t>MUNICIPIO DE ZONA BANANERA</t>
  </si>
  <si>
    <t>DAGUA</t>
  </si>
  <si>
    <t>MUNICIPIO DE RIONEGRO ANTIOQUIA</t>
  </si>
  <si>
    <t>MUNICIPIO DE NEIVA</t>
  </si>
  <si>
    <t>LLEIDYS PATRICIA MARMOLEJO PEREZ</t>
  </si>
  <si>
    <t>VICTIMAS CATASTROFES NATURALES  OTROS (VIGENCIA CORRIENTE)</t>
  </si>
  <si>
    <t>ASOCIACION MUTUAL BARRIOS UNIDOS DE QUIBDO</t>
  </si>
  <si>
    <t>CAJA DE COMPENSACION FAMILIAR DEL CHOCO</t>
  </si>
  <si>
    <t>ALIANZA MEDELLIN ANTIOQUIA EPS SAS</t>
  </si>
  <si>
    <t>GIRO DIRECTO RECURSOS UPC IPS PROC 5459 - APLICACIÓN DE EMBARGO</t>
  </si>
  <si>
    <t>GIRO DIRECTO RECURSOS UPC IPS PROC 5459 - RETENIDO S/G RES. 0239 Y 0427</t>
  </si>
  <si>
    <t>GIRO DIRECTO RECURSOS UPC IPS PROC 5476 - APLICACIÓN DE EMBARGO</t>
  </si>
  <si>
    <t>GIRO DIRECTO RECURSOS UPC IPS PROC 5476 - RETENIDO S/G RES. 0239 Y 0427</t>
  </si>
  <si>
    <t>GIRO DIRECTO RECURSOS UPC IPS PROC 5493 - APLICACIÓN DE EMBARGO</t>
  </si>
  <si>
    <t>GIRO DIRECTO RECURSOS UPC IPS PROC 5493 - RETENIDO S/G RES. 0239 Y 0427</t>
  </si>
  <si>
    <t>GIRO DIRECTO RECURSOS UPC IPS PROC 5523 - APLICACIÓN DE EMBARGO</t>
  </si>
  <si>
    <t>GIRO DIRECTO RECURSOS UPC IPS PROC 5523 - RETENIDO S/G RES. 0239 Y 0427</t>
  </si>
  <si>
    <t>RETENCIÓN- PQ PP MYT 0219 MED RC.-COOMEVA-GD HOSP. PABLO TOBON URIBE- RAD. 23748</t>
  </si>
  <si>
    <t>RETENCIÓN- PQ PP MYT 0219 MED RC.-FAMISANAR-GD FUNDACION ABOOD SHAIO - RAD. 23748</t>
  </si>
  <si>
    <t>RETENCIÓN- PQ PP MYT 0219 MED RC.-MEDIMAS-GD FUND. HOSP. SAN VICENTE DE PAUL - RAD. 23748</t>
  </si>
  <si>
    <t>RETENCIÓN- PQ PP MYT 0419 TUT RC-CON CONST.-MEDIMAS-GN- RAD. 261770</t>
  </si>
  <si>
    <t>RETENCIÓN- PQ PP MYT 0419 TUT RC-SIN CONST.-MEDIMAS-GN- RAD. 261770</t>
  </si>
  <si>
    <t>RETENCIÓN- PQ PP MYT 0419 TUT RS-CON CONST.-MEDIMAS-GN- RAD. 261770</t>
  </si>
  <si>
    <t>CXP REND FINANCIEROS ABRIL DPTO PUTUMAYO POR MAYOR VALOR GIRADO</t>
  </si>
  <si>
    <t>CXP RENDIMIENTOS FINANCIEROS CPTO CORDOBA ABRIL 2019 CTA 4308 DAVIVIENDA</t>
  </si>
  <si>
    <t>CXP RENDIMIENTOS FINANCIEROS DIRECC TERR CALDAS ABRIL 2019 CTA 4308 DAVIVIENDA</t>
  </si>
  <si>
    <t>RAD 26305-CXP SALDO A FAVOR INT ARS007_CAFESALUD ACT INT IPC SG OF 25516</t>
  </si>
  <si>
    <t>CXP REND FINANCIEROS ABRIL LICORERA MAGDALENA</t>
  </si>
  <si>
    <t>RED MULT COL:CXP REND FINAN AB19 CORR A MY VR CTA BANCARIA-CTA 5628 OCC</t>
  </si>
  <si>
    <t>SALDOS A FAVOR DE LA EPS ARCON003 CAP. RAD. 26305</t>
  </si>
  <si>
    <t>RAD 26305-CXP SALDO A FAVOR INT ARS005_ALIANSALUD ACT INT IPC SG OF2539</t>
  </si>
  <si>
    <t>CXP MAYOR VALOR ABONADO EN RENDIIENTOS FINANC ABRIL 2018 CTA 5454 ABRIL 2018</t>
  </si>
  <si>
    <t>CUENTA POR PAGAR DE RENDIMIENTOS AL BANCO DAVIVIENDA MAYO 2018 CTA 5454 MAYO 2018</t>
  </si>
  <si>
    <t>CUENTA POR PAGAR DE RENDIMIENTOS AL BANCO DAVIVIENDA  CTA 5454 AGOSTO 2018</t>
  </si>
  <si>
    <t>CUENTA POR PAGAR DE RENDIMIENTOS AL BANCO DAVIVIENDA CTA 5454 JULIO 2018</t>
  </si>
  <si>
    <t>CUENTA POR PAGAR DE RENDIMIENTOS AL BANCO DAVIVIENDA CTA 5454 JUNIO 2018</t>
  </si>
  <si>
    <t>CUENTA POR PAGAR DE RENDIMIENTOS AL BANCO DAVIVIENDA  CTA 5454 DIC-18</t>
  </si>
  <si>
    <t>CUENTA POR PAGAR DE RENDIMIENTOS AL BANCO DAVIVIENDA  CTA 5454 OCT-18</t>
  </si>
  <si>
    <t>CUENTA POR PAGAR DE RENDIMIENTOS AL BANCO DAVIVIENDA  CTA 5454 NOV-18</t>
  </si>
  <si>
    <t>CUENTA POR PAGAR DE RENDIMIENTOS AL BANCO DAVIVIENDA  CTA 5454 SEPTIEMBRE 2018</t>
  </si>
  <si>
    <t>CXP ERNDIMIENTOS FINANCIEROS ABRIL 2019 CTA 5751 DAVIVIENDA</t>
  </si>
  <si>
    <t>DEVOLUCION RECURSOS COMPRA CENTRALIZADA DE MEDICAMENTOS PROCESO DEL MPS</t>
  </si>
  <si>
    <t>CXP RENDIMIENTOS FINANCIEROS DTPO DE BOLIVAR ABRIL 2019 CTA 4308 DAVIVIENDA</t>
  </si>
  <si>
    <t>CXP RENDIMIENTOS FINANCIEROS DTPO SALUD DE NTE SANTANDER ABRIL 2019 CTA 4308 DAVIVIENDA</t>
  </si>
  <si>
    <t>DPTO ANTIOQUIA: CXP REND FIN. MY VR GIRADO MAR19-CTA 609-BANCOL</t>
  </si>
  <si>
    <t>BANCOLOMBIA CTA 609-CXP DIFERENCIAS RENDIMIENTOS FINANCIEROS AB19</t>
  </si>
  <si>
    <t>BANCOLOMBIA CTA 466609-CXP REND FIN MY VR GIRADO JULIO DE 2018-PSI 31OCT18</t>
  </si>
  <si>
    <t>BANCOLOMBIA CTA 466609-CXP REND FIN MY VR GIRADO JULIO DE 2018-PSI 31AG18</t>
  </si>
  <si>
    <t>BANCOLOMBIA CTA 466609-CXP REND FIN MY VR GIRADO JULIO DE 2018-PSI 30NOV18</t>
  </si>
  <si>
    <t>BANCOLOMBIA CTA 466609-CXP REND FIN MY VR GIRADO JULIO DE 2018-PSI 31JUL18</t>
  </si>
  <si>
    <t>CXP RENDIMIENTOS FINANCIEROS DPTO BOYACÁ ABRIL 2019 CTA 5669 OCCIDENTE</t>
  </si>
  <si>
    <t>CXP RENDIMIENTOS FINANCIEROS ABRIL 2019 CTA 5644 OCCIDENTE</t>
  </si>
  <si>
    <t>CXP RENDIMIENTOS FINANCIEROS DPTO META ABRIL 2019 CTA 4308 DAVIVIENDA</t>
  </si>
  <si>
    <t>SUP SER CHOCO:CXP REND FINAN AB19 CORR A MY VR CTA BANCARIA-CTA 5628 OCC</t>
  </si>
  <si>
    <t>RED SERV OCC-IDENTIFICACION PSI AB18-CXP REND FINANCIEROS MY VR GIRADO FEB18</t>
  </si>
  <si>
    <t>RED SERV OCC-IDENTIFICACION PSI MY18-CXP REND FINANCIEROS MY VR GIRADO FEB18</t>
  </si>
  <si>
    <t>SOC CAP PUB DPTALRED MULT COL:CXP REND FINAN AB19 CORR A MY VR CTA BANCARIA-CTA 5628 OCC</t>
  </si>
  <si>
    <t>SALDOS A FAVOR DE LA EPS ARCON003 INT. RAD. 26305</t>
  </si>
  <si>
    <t>SALDOS A FAVOR DE LA EPS AUD. 4023-I-2017 INT. RAD. 26305</t>
  </si>
  <si>
    <t>}</t>
  </si>
  <si>
    <t>RECLASIFI DE CTA DE 2407 A LA 249040 APORTE 0.5% RECURSOS CSF PARA EL DESARROLLO DEL OBJETO ADRES</t>
  </si>
  <si>
    <t>BLANCA RUBY NOREÑA AMAYA</t>
  </si>
  <si>
    <t>INGRIS TATIANA GARZON OLAYA</t>
  </si>
  <si>
    <t>INVERSIONES AZALUD S.A.S</t>
  </si>
  <si>
    <t>PAGO PREVIO RECLAMACIONES ACCIDENTES DE TRANSITO</t>
  </si>
  <si>
    <t>EMSSANAR SAS</t>
  </si>
  <si>
    <t>BANCO GNB SUDAMERIS S.A.</t>
  </si>
  <si>
    <t>PROCESO 5616_25 GARANTIA-NUEVA EPS FINDETER BANCO SUDAMERIS S.A.</t>
  </si>
  <si>
    <t>PROCESO 5616_25 GARANTIA-NUEVA EPS FINDETER BANCOLOMBIA</t>
  </si>
  <si>
    <t>GIRO DIRECTO RECURSOS UPC IPS PROC 5558 APLICACIÓN DE EMBARGO</t>
  </si>
  <si>
    <t>GIRO DIRECTO RECURSOS UPC IPS PROC 5558 - APLICACIÓN DE EMBARGO</t>
  </si>
  <si>
    <t>GIRO DIRECTO RECURSOS UPC IPS PROC 5558 - RETENIDO S/G RES. 4344/19</t>
  </si>
  <si>
    <t>GIRO DIRECTO RECURSOS UPC IPS PROC 5576 - APLICACIÓN DE EMBARGO</t>
  </si>
  <si>
    <t>GIRO DIRECTO RECURSOS UPC IPS PROC 5576 - RETENIDO S/G RES. 4344/19</t>
  </si>
  <si>
    <t>GIRO DIRECTO RECURSOS UPC IPS PROC 5595 - APLICACIÓN DE EMBARGO</t>
  </si>
  <si>
    <t>GIRO DIRECTO RECURSOS UPC IPS PROC 5595 - RETENIDO S/G RES. 4344/19</t>
  </si>
  <si>
    <t>GIRO DIRECTO RECURSOS UPC IPS PROC 5616 - PENDIENTE DE PAGO</t>
  </si>
  <si>
    <t>GIRO DIRECTO RECURSOS UPC IPS PROC 5616 - APLICACIÓN DE EMBARGO</t>
  </si>
  <si>
    <t>GIRO DIRECTO RECURSOS UPC IPS PROC 5616 - APLICACIÓN DE EMBARGOS</t>
  </si>
  <si>
    <t>GIRO DIRECTO RECURSOS UPC IPS PROC 5616 - RETENIDO S/G RES. 4344/19</t>
  </si>
  <si>
    <t>RENDIMIENTOS BANCOLOMBIA CTA 609-JUNIO DE 2018</t>
  </si>
  <si>
    <t>RECLAS PRESTACION ECON REX NIT UNIDAD DE IMPUESTO A NIT DTN</t>
  </si>
  <si>
    <t>RECLAS PRESTACION ECON REX NIT UNIDAD MIGRACION A NIT  DTN</t>
  </si>
  <si>
    <t>RECLAS PRESTACION ECON REX NIT MIN EDUCACION A NIT DTN</t>
  </si>
  <si>
    <t>Devoluciones Saneamiento aportes patronales SGP</t>
  </si>
  <si>
    <t>CXP RENDIMIENTOS SOBRE MAYOR VALOR GIRADO POR EL DPTO DE PUTUMAYO CORRESPONDIENTES  MAYO 2019</t>
  </si>
  <si>
    <t>CXP RENDIMIENTOS FINANCIEROS DPTO CALDAS MAYO 2019 CTA 5454</t>
  </si>
  <si>
    <t>CXP RENDIMIENTOS FINANCIEROS DPTO CÓRDOBA MAYO 2019 CTA 5669</t>
  </si>
  <si>
    <t>CXP RENDIMIENTOS FINANCIEROS DIRC TERRI SALUD CALDAS MAYO 2019 CTA 5454</t>
  </si>
  <si>
    <t>CXP RENDIMIENTOS FINANCIEROS DIR TERRI SALUD CALDAS MAYO 2019 CTA 5669</t>
  </si>
  <si>
    <t>SALDOS A FAVOR DE LA EPS 4023-I-2016 INT. RAD. 27454</t>
  </si>
  <si>
    <t>CXP RENDIMIENTOS SOBRE VLOR GIRADO ERRONEAMENTE LICORERA MAGDALENA MAYO 2019</t>
  </si>
  <si>
    <t>RED MULT COL:CXP REND FINAN MY19 CORR A MY VR CTA BANCARIA-CTA 5628 OCC</t>
  </si>
  <si>
    <t>RAD 27454-CXP SALDO A FAV. INT ARS007_COOMEVA_SG OG 26335-245426-VIG ANT</t>
  </si>
  <si>
    <t>RAD 27454-CXP SALDO A FAV. INT ARS002_COOMEVA_SG OG 26323-VIG ANT</t>
  </si>
  <si>
    <t>RAD 27454-CXP SALDO A FAV. INT ARS006_COOMEVA_SG OG 2696-VIG ANT</t>
  </si>
  <si>
    <t>SALDOS A FAVOR DE LA EPS ARCON003 INT. RAD. 27454</t>
  </si>
  <si>
    <t>RAD 27454-CXP SALDO A FAV. INT ARS005_FAMISANAR_SG OG 26345-VIG ANT</t>
  </si>
  <si>
    <t>RAD 27454-CXP SALDO A FAV. INT ARS002_FAMISANAR_SG OG 26342-VIG ANT</t>
  </si>
  <si>
    <t>RAD 27454-CXP SALDO A FAV. INT ARS004_FAMISANAR_SG OG 26343-VIG ANT</t>
  </si>
  <si>
    <t>APUESTAS UNIDAS DEL PACIFICO</t>
  </si>
  <si>
    <t>CXP INV PACIFICO MY VR GIRADO POR CONCEPTO DE INT MORA-CHANCE_CN9MY19</t>
  </si>
  <si>
    <t>AP UN DEL PACIFICO :CXP REND FINAN MY19 CORR A MY VR CTA BANCARIA-CTA 5628 OCC</t>
  </si>
  <si>
    <t>CXP RENDIMIENTOS FINANCIEROS DAVIVIENDA MAYO 2019 CTA 5751</t>
  </si>
  <si>
    <t>CXP RENDIMIENTOS FINANCIEROS DAVIVIENDA MAYO 2019 CTA 5454</t>
  </si>
  <si>
    <t>CXP RENDIMIENTOS FINANCIEROS DPTO BOLIVAR MAYO 2019 CTA 5454</t>
  </si>
  <si>
    <t>CXP RENDIMIENTOS FINANCIEROS DPTO BOLIVAR MAYO 2019 CTA 5669</t>
  </si>
  <si>
    <t>CXP RENDIMIENTOS FINANCIEROS INS DEPAR NTE SANTANDER MAYO 2019 CTA 4308</t>
  </si>
  <si>
    <t>CXP RENDIMIENTOS FINANCIEROS INS DEPAR SALUD NTE SANTANDER MAYO 2019 CTA 5669</t>
  </si>
  <si>
    <t>DPTO ANTIOQUIA: CXP REND FIN. MY VR GIRADO MAR18-CTA 609-BANCOL</t>
  </si>
  <si>
    <t>CXP BANCOLOMBIA RENDIMIENTOS JUNIO DE 2018</t>
  </si>
  <si>
    <t>CXP RENDIMIENTOS FINANCIEROS DPTO BOYACA MAYO 2019 CTA 5669</t>
  </si>
  <si>
    <t>CXP RENDIMIENTOS FINANCIEROS DPTO BOYACÁ MAYO 2019 CTA 5644</t>
  </si>
  <si>
    <t>CXP RENDIMIENTOS FINANCIEROS DPTO META MAYO 2019 CTA 5454</t>
  </si>
  <si>
    <t>CXP RENDIMIENTOS FINANCIEROS DPTO META MAYO 2019 CTA 5669</t>
  </si>
  <si>
    <t>SUP SER CHOCO:CXP REND FINAN MY19 CORR A MY VR CTA BANCARIA-CTA 5628 OCC</t>
  </si>
  <si>
    <t>RAD 27454-CXP SALDO A FAV. INT ARS010_NUEVA EPS_SG OF 229152 VIG ACT</t>
  </si>
  <si>
    <t>RAD 27454-CXP SALDO A FAV. CAP ARS010_NUEVA EPS_SG OF 22147 VIG ACT</t>
  </si>
  <si>
    <t>SALDOS A FAVOR DE LA EPS ARCON_BDEX002 INT. RAD. 27454</t>
  </si>
  <si>
    <t>SALDOS A FAVOR DE LA EPS ARCON_BDEX CAP. RAD. 27454</t>
  </si>
  <si>
    <t>RETENCIÓN- PQ PP MYT 0519 MED RC.-MEDIMAS-RAD. 274490</t>
  </si>
  <si>
    <t>RETENCIÓN- PQ AJUSTE PP MYT 0518 TUT RS.-MEDIMAS-  RAD. 264150</t>
  </si>
  <si>
    <t>COOPERATIVA DE LA RED DE LA SALUD</t>
  </si>
  <si>
    <t>JUAN PABLO CASTANO CASTELLANOS PABLO CASTANO CASTELLANOS</t>
  </si>
  <si>
    <t>COOMEVA ENTIDAD PROMOTORA DE SALUD S.A. COOMEVA EPS S.A.</t>
  </si>
  <si>
    <t>RECLASIFICACION_PROVEEDOR_LMA_98_MUNICIPIOS A EPS_COOMEVA E.P.S.  S.A.</t>
  </si>
  <si>
    <t>CLINICA GENERAL DE CIENAGA</t>
  </si>
  <si>
    <t>MEDICALFLY S.A.S</t>
  </si>
  <si>
    <t>CLINICA LA MILAGROSA S.A.</t>
  </si>
  <si>
    <t>SOCIEDAD DE CIRUGIA DE BOGOTA HOSPITAL DE SAN JOSE</t>
  </si>
  <si>
    <t>ORGANIZACION CLINICA GENERAL DEL NORTE S.A.</t>
  </si>
  <si>
    <t>CLINICA MARTHA S.A.</t>
  </si>
  <si>
    <t>RECLASIFICACION_PROVEEDOR_LMA_90_MUNICIPIOS A EPS_SALUDVIDA S.A .E.P.S</t>
  </si>
  <si>
    <t>UNION TEMPORAL TICSOCIAL</t>
  </si>
  <si>
    <t>UNION TEMPORAL UT CRITICAL CARE GROUP</t>
  </si>
  <si>
    <t>SALDO REC.GIRODIR IPS A EPS SALUDVID SG RET REC SUPERSALUD LMADIC18</t>
  </si>
  <si>
    <t>RECL GIRDIR IPS´s A EPS SALUDVID SG INSTR LYG LMA ENE19</t>
  </si>
  <si>
    <t>RECL GIRDIR IPS´s A EPS SALUDVID SG INSTR LYG LMA FEB19</t>
  </si>
  <si>
    <t>MEDICAL ROOM SERVICES MRS S.A.S</t>
  </si>
  <si>
    <t>SOCIEDAD SAN JOSE DE TORICES S.A.S.</t>
  </si>
  <si>
    <t>BEJARANO ORLANDO BEJARANO</t>
  </si>
  <si>
    <t>RECLASIFICACION_PROVEEDOR_LMA_98_MUNICIPIOS A EPS_SALUDVIDA</t>
  </si>
  <si>
    <t>DAVITA S.A.S</t>
  </si>
  <si>
    <t>JUNIO DE 2019</t>
  </si>
  <si>
    <t>CAJA DE COMPENSACION FAMILIAR DE CUNDINAMARCA COMFACUNDI</t>
  </si>
  <si>
    <t>COOMEVA ENTIDAD PROMOTORA DE SALUD S.A</t>
  </si>
  <si>
    <t>CAJA DE COMPENSACION FAMILIAR DE CARTAGENA</t>
  </si>
  <si>
    <t>27329503-Pago previo reclamaciones eventos terroristas</t>
  </si>
  <si>
    <t>27329504-Pago previo reclamaciones eventos catastroficos</t>
  </si>
  <si>
    <t>27329505-Pago previo reclamaciones accidentes de transito</t>
  </si>
  <si>
    <t>27329502-Giro Previo Recobros No PBS Rég. Subsidiado (DB)</t>
  </si>
  <si>
    <t>GIRO PREVIO RECOBROS NO PBS REG. SUB</t>
  </si>
  <si>
    <t>REND FIN.MONOPOLIO RENTÍSTICO DE LICORES DESTILADOS - DERECHOS DE EXP</t>
  </si>
  <si>
    <t>PAGO PREVIO RECLAMACIONES EVENTOS TERRORISTAS</t>
  </si>
  <si>
    <t>Giro Previo Recobros No PBS Rég. Contributivo (DB)</t>
  </si>
  <si>
    <t>PAGO PREVIO RECLAMACIONES EVENTOS CATASTRÓFICOS</t>
  </si>
  <si>
    <t>PAGO PREVIO RECLAMACIONES ACCIDENTES DE TRÁNSITO</t>
  </si>
  <si>
    <t>CAJA DE COMPENSACION FAMILIAR DE LA GUAJIRA</t>
  </si>
  <si>
    <t>Recursos Conting COVID Art. 9 del DL 8 - SOAT</t>
  </si>
  <si>
    <t>29020111 - Recursos Conting COVID Art. 9 del DL 8 - SOAT</t>
  </si>
  <si>
    <t>FECHA REGISTRO</t>
  </si>
  <si>
    <t>FACTURA</t>
  </si>
  <si>
    <t>AREA O DIRECCIÓN</t>
  </si>
  <si>
    <t>AREA O DIRECCION</t>
  </si>
  <si>
    <t>FECHA CREACION</t>
  </si>
  <si>
    <t>ENTIDAD PROMOTORA DE SALUD SANITAS S A S</t>
  </si>
  <si>
    <t>27329501- GIRO PREVIO RECOBROS No PBS RÉG. CONTRIBUTIVO (DB)</t>
  </si>
  <si>
    <t xml:space="preserve">Recaudo </t>
  </si>
  <si>
    <t>29041219-REND FIN.MONOPOLIO RENTÍSTICO DE LICORES DESTILADOS - DERECHOS DE EXP</t>
  </si>
  <si>
    <t>COMPARTA EPS</t>
  </si>
  <si>
    <t>29041007 - Participación monopolio alcohol potable producción extranjer</t>
  </si>
  <si>
    <t>29041101-IVA licores vinos aperit imilares cedidos a departamentos</t>
  </si>
  <si>
    <t>JULIO DE 2022</t>
  </si>
  <si>
    <t>N/A</t>
  </si>
  <si>
    <t>24031502 -SGSSS - LIQUIDACIÓN MENSUAL DE AFILIADOS - LMA</t>
  </si>
  <si>
    <t>CUENTA - NOMBRE CUENTA</t>
  </si>
  <si>
    <t>LMA_77_EPS</t>
  </si>
  <si>
    <t>LMA_78_EPS</t>
  </si>
  <si>
    <t>LMA_80_EPS</t>
  </si>
  <si>
    <t>UPC RÉGIMEN SUBSIDIADO</t>
  </si>
  <si>
    <t>LMA_81_EPS</t>
  </si>
  <si>
    <t>LMA_96_EPS</t>
  </si>
  <si>
    <t>EMBARGO_RECLASIFICACION_PROVEEDOR_LMA_98_MUNICIPIOS A EPS_SALUDVIDA MAYO 19</t>
  </si>
  <si>
    <t>LMA_98_EPS</t>
  </si>
  <si>
    <t xml:space="preserve">EMBARGO RECLASIFICACIÓN ENTIDADES TERRITORIALES A EPS LMA EMPRESA MUTUAL PARA EL DESARROLLO INTEGRAL SALUD EMDISALUD LMA_102_EPS "Embargo Oficio: 2015  811004055 EMPRESA MUTUAL PARA EL DESARROLLO INTEGRAL SALUD EMDISALUD" - </t>
  </si>
  <si>
    <t>LMA_102_EPS</t>
  </si>
  <si>
    <t>EMBARGO_RECLASIFICACIÓN ENTIDADES TERRITORIALES A EPS LMA EMPRESA MUTUAL PARA EL DESARROLLO INTEGRAL SALUD EMDISALUD LMA_103_EPS</t>
  </si>
  <si>
    <t>LMA_104_EPS_HEMO</t>
  </si>
  <si>
    <t>RECLASIFICACIÓN ENTIDADES TERRITORIALES A EPS LMA EMPRESA MUTUAL PARA EL DESARROLLO INTEGRAL SALUD EMDISALUD LMA_104_EPS</t>
  </si>
  <si>
    <t>LMA_104_EPS</t>
  </si>
  <si>
    <t>RAD. 35990-RECL E.T.A EPS LMA_EMDISALUD LMA_105_EPS</t>
  </si>
  <si>
    <t>LMA_105_EPS</t>
  </si>
  <si>
    <t>REVERSA DESC_AUDIT_LMA_106_MUTUAL SER_ACOMFACHOCO_ARCON004 RES 37073/19_CAPITAL 38979</t>
  </si>
  <si>
    <t>RAD. 38979</t>
  </si>
  <si>
    <t>RECLASIFICACIÓN ENTIDADES TERRITORIALES A EPS LMA EMPRESA MUTUAL PARA EL DESARROLLO INTEGRAL SALUD EMDISALUD LMA_107_EPS</t>
  </si>
  <si>
    <t>LMA_107_EPS</t>
  </si>
  <si>
    <t>RECLASIFICACIÓN ENTIDADES TERRITORIALES A EPS LMA EMPRESA MUTUAL PARA EL DESARROLLO INTEGRAL SALUD EMDISALUD LMA_108_EPS</t>
  </si>
  <si>
    <t>LMA_108_EPS</t>
  </si>
  <si>
    <t>RECLASIFICACIÓN ENTIDADES TERRITORIALES A EPS LMA SALUDVIDA S.A. EMPRESA PROMOTORA DE SALUD EPS LMA_108_EPS</t>
  </si>
  <si>
    <t>RECLASIFICACIÓN ENTIDADES TERRITORIALES A EPS LMA EMPRESA MUTUAL PARA EL DESARROLLO INTEGRAL SALUD EMDISALUD LMA_109_EPS</t>
  </si>
  <si>
    <t>LMA_109_EPS</t>
  </si>
  <si>
    <t>RECLASIFICACIÓN ENTIDADES TERRITORIALES A EPS LMA SALUDVIDA S.A. EMPRESA PROMOTORA DE SALUD EPS LMA_109_EPS</t>
  </si>
  <si>
    <t>RECLASIFICACIÓN ENTIDADES TERRITORIALES A EPS LMA LMA_110_EPS EMPRESA MUTUAL PARA EL DESARROLLO INTEGRAL SALUD EMDISALUD</t>
  </si>
  <si>
    <t>LMA_110_EPS</t>
  </si>
  <si>
    <t>RECLASIFICACIÓN ENTIDADES TERRITORIALES A EPS LMA LMA_111_EPS SALUDVIDA S.A. EMPRESA PROMOTORA DE SALUD EPS</t>
  </si>
  <si>
    <t>LMA_111_EPS</t>
  </si>
  <si>
    <t>RECLASIFICACIÓN ENTIDADES TERRITORIALES A EPS LMA LMA_111_EPS EMPRESA MUTUAL PARA EL DESARROLLO INTEGRAL SALUD EMDISALUD</t>
  </si>
  <si>
    <t>RECLASIFICACIÓN ENTIDADES TERRITORIALES A EPS LMA LMA_112_EPS EMPRESA MUTUAL PARA EL DESARROLLO INTEGRAL SALUD EMDISALUD</t>
  </si>
  <si>
    <t>LMA_112_EPS</t>
  </si>
  <si>
    <t>RECLASIFICACIÓN ENTIDADES TERRITORIALES A EPS LMA LMA_112_EPS SALUDVIDA S.A. EMPRESA PROMOTORA DE SALUD EPS</t>
  </si>
  <si>
    <t>RECLASIFICACIÓN ENTIDADES TERRITORIALES A EPS LMA LMA_113_EPS EMPRESA MUTUAL PARA EL DESARROLLO INTEGRAL SALUD EMDISALUD</t>
  </si>
  <si>
    <t>LMA_113_EPS</t>
  </si>
  <si>
    <t>RECLASIFICACIÓN ENTIDADES TERRITORIALES A EPS LMA LMA_113_EPS SALUDVIDA S.A. EMPRESA PROMOTORA DE SALUD EPS</t>
  </si>
  <si>
    <t>RECLASIFICACIÓN ENTIDADES TERRITORIALES A EPS LMA LMA_114_EPS EMPRESA MUTUAL PARA EL DESARROLLO INTEGRAL SALUD EMDISALUD</t>
  </si>
  <si>
    <t>LMA_114_EPS</t>
  </si>
  <si>
    <t>RECLASIFICACIÓN ENTIDADES TERRITORIALES A EPS LMA LMA_114_EPS SALUDVIDA S.A. EMPRESA PROMOTORA DE SALUD EPS</t>
  </si>
  <si>
    <t>RECLASIFICACIÓN ENTIDADES TERRITORIALES A EPS LMA LMA_115_EPS EMPRESA MUTUAL PARA EL DESARROLLO INTEGRAL SALUD EMDISALUD</t>
  </si>
  <si>
    <t>LMA_115_EPS</t>
  </si>
  <si>
    <t>RECLASIFICACIÓN ENTIDADES TERRITORIALES A EPS LMA LMA_115_EPS SALUDVIDA S.A. EMPRESA PROMOTORA DE SALUD EPS</t>
  </si>
  <si>
    <t>RECLASIFICACIÓN ENTIDADES TERRITORIALES A EPS LMA LMA_116_EPS EMPRESA MUTUAL PARA EL DESARROLLO INTEGRAL SALUD EMDISALUD</t>
  </si>
  <si>
    <t>LMA_116_EPS</t>
  </si>
  <si>
    <t>RECLASIFICACIÓN ENTIDADES TERRITORIALES A EPS LMA LMA_116_EPS SALUDVIDA S.A. EMPRESA PROMOTORA DE SALUD EPS</t>
  </si>
  <si>
    <t>RECLASIFICACIÓN ENTIDADES TERRITORIALES A EPS LMA LMA_117_EPS EMPRESA MUTUAL PARA EL DESARROLLO INTEGRAL SALUD EMDISALUD</t>
  </si>
  <si>
    <t>LMA_117_EPS</t>
  </si>
  <si>
    <t>RECLASIFICACIÓN ENTIDADES TERRITORIALES A EPS LMA LMA_117_EPS SALUDVIDA S.A. EMPRESA PROMOTORA DE SALUD EPS</t>
  </si>
  <si>
    <t>RECLASIF. CTA LMA - RECLASIFICACIÓN ENTIDADES TERRITORIALES A EPS LMA LMA_118_EPS EMPRESA MUTUAL PARA EL DESARROLLO INTEGRAL SALUD EMDISALUD</t>
  </si>
  <si>
    <t>LMA_118_EPS</t>
  </si>
  <si>
    <t>RECLASIF. CTA LMA - RECLASIFICACIÓN ENTIDADES TERRITORIALES A EPS LMA LMA_118_EPS ASOCIACION DE CABILDO INDIGENAS DEL CESAR Y LA GUAJIRA DUSAK</t>
  </si>
  <si>
    <t>RECLASIF. CTA LMA - RECLASIFICACIÓN ENTIDADES TERRITORIALES A EPS LMA LMA_118_EPS SALUDVIDA S.A. EMPRESA PROMOTORA DE SALUD EPS</t>
  </si>
  <si>
    <t>RECLASIFICACIÓN ENTIDADES TERRITORIALES A EPS LMA LMA_120_EPS SALUDVIDA S.A. EMPRESA PROMOTORA DE SALUD EPS</t>
  </si>
  <si>
    <t>LMA_120_EPS</t>
  </si>
  <si>
    <t>RECLASIFICACIÓN ENTIDADES TERRITORIALES A EPS LMA LMA_120_EPS EMPRESA MUTUAL PARA EL DESARROLLO INTEGRAL SALUD EMDISALUD</t>
  </si>
  <si>
    <t>RECLASIFICACIÓN ENTIDADES TERRITORIALES A EPS LMA LMA_122_EPS EMPRESA MUTUAL PARA EL DESARROLLO INTEGRAL SALUD EMDISALUD</t>
  </si>
  <si>
    <t>LMA_122_EPS</t>
  </si>
  <si>
    <t>RECLASIFICACIÓN ENTIDADES TERRITORIALES A EPS LMA LMA_122_EPS ASOCIACION DE CABILDO INDIGENAS DEL CESAR Y LA GUAJIRA DUSAK</t>
  </si>
  <si>
    <t>RECLASIFICACIÓN ENTIDADES TERRITORIALES A EPS LMA LMA_123_EPS EMPRESA MUTUAL PARA EL DESARROLLO INTEGRAL SALUD EMDISALUD</t>
  </si>
  <si>
    <t>LMA_123_EPS</t>
  </si>
  <si>
    <t>RECLASIFICACIÓN ENTIDADES TERRITORIALES A EPS LMA LMA_123_EPS ASOCIACION DE CABILDO INDIGENAS DEL CESAR Y LA GUAJIRA DUSAK</t>
  </si>
  <si>
    <t>RECLASIFICACIÓN ENTIDADES TERRITORIALES A EPS LMA LMA_123_EPS SALUDVIDA S.A. EMPRESA PROMOTORA DE SALUD EPS</t>
  </si>
  <si>
    <t>RET. RECURSOS RECL. ENTIDADES TERRITORIALES A EPS LMA_124_EPS SALUDVIDA S.A. EMPRESA PROMOTORA DE SALUD EPS</t>
  </si>
  <si>
    <t>LMA_124_EPS</t>
  </si>
  <si>
    <t>RET. RECURSOS RECLASIFICACIÓN ENTIDADES TERRITORIALES A EPS LMA_125_EPS COMPARTA EPS-S</t>
  </si>
  <si>
    <t>LMA_125_IPS</t>
  </si>
  <si>
    <t>RET. RECURSOS RECLASIFICACIÓN ENTIDADES TERRITORIALES A EPS LMA_125_EPS EMPRESA MUTUAL PARA EL DESARROLLO INTEGRAL SALUD EMDISALUD</t>
  </si>
  <si>
    <t>LMA_125_EPS</t>
  </si>
  <si>
    <t>RET. RECURSOS RECLASIFICACIÓN ENTIDADES TERRITORIALES A EPS LMA LMA_125_EPS ASOCIACION DE CABILDO INDIGENAS DEL CESAR Y LA GUAJIRA DUSAK</t>
  </si>
  <si>
    <t>RET. RECURSOS RECLASIFICACIÓN ENTIDADES TERRITORIALES A EPS LMA_126_EPS COMPARTA EPS-S</t>
  </si>
  <si>
    <t>LMA_126_EPS</t>
  </si>
  <si>
    <t>RET. RECURSOS RECLASIFICACIÓN ENTIDADES TERRITORIALES A EPS LMA_126_EPS EMPRESA MUTUAL PARA EL DESARROLLO INTEGRAL SALUD EMDISALUD</t>
  </si>
  <si>
    <t>RET. RECURSOS RECLASIFICACIÓN ENTIDADES TERRITORIALES A EPS LMA_126_DUSAKAWI</t>
  </si>
  <si>
    <t>RET. RECURSOS RECLASIFICACIÓN ENTIDADES TERRITORIALES A EPS LMA_126_SALUDVIDA</t>
  </si>
  <si>
    <t>RETENCIÓN RECURSOS_LMA_130_DUSAKAWI_RAD. 2733</t>
  </si>
  <si>
    <t>LMA_130_EPS</t>
  </si>
  <si>
    <t>LMA_131_EPS</t>
  </si>
  <si>
    <t>RETENCIÓN_LMA_131_EPS_DUSAKAWI</t>
  </si>
  <si>
    <t>RET. RECURSOS RECLASIFICACIÓN ENTIDADES TERRITORIALES A EPS LMA_132_DUSAKAWI</t>
  </si>
  <si>
    <t>LMA_132_EPS</t>
  </si>
  <si>
    <t>RET. RECURSOS RECLASIFICACIÓN ENTIDADES TERRITORIALES A EPS LMA_132_MEDIMAS</t>
  </si>
  <si>
    <t>RET. RECURSOS RECLASIFICACIÓN ENTIDADES TERRITORIALES A EPS LMA LMA_133_EPS ASOCIACION DE CABILDO INDIGENAS DEL CESAR Y LA GUAJIRA DUSAK</t>
  </si>
  <si>
    <t>LMA_133_EPS</t>
  </si>
  <si>
    <t>LMA_134_EPS</t>
  </si>
  <si>
    <t>RET. RECURSOS RECLASIFICACIÓN ENTIDADES TERRITORIALES A EPS LMA_134_DUSAKAWI</t>
  </si>
  <si>
    <t>LMA_136_EPS</t>
  </si>
  <si>
    <t>RET. RECURSOS LMA_136_EPS DUSAKAWI</t>
  </si>
  <si>
    <t>RET. RECURSOS LMA_138_EPS COMFAMILIAR HUILA</t>
  </si>
  <si>
    <t>LMA_138_EPS</t>
  </si>
  <si>
    <t>RAD. 71913_RETENCIÓN LMA_140_EPS_COMFAGUAJIRA</t>
  </si>
  <si>
    <t>LMA_140_EPS</t>
  </si>
  <si>
    <t>RAD. 78353_RET. RECURSOS LMA_141_EPS COMFAMILIAR HUILA_RESOL. 5521_SNS</t>
  </si>
  <si>
    <t>LMA_141_EPS</t>
  </si>
  <si>
    <t>RAD. 3013_RETENCIÓN RECURSOS_GIRO LMA_142_COMFAMILIAR HUILA</t>
  </si>
  <si>
    <t>LMA_142_EPS</t>
  </si>
  <si>
    <t>ENTIDAD PROMOTORA DE SALUD DEL REGIMEN SUBSIDIADO EPSS CONVIDA</t>
  </si>
  <si>
    <t>RAD. 3013_RETENCIÓN LMA_142_EPS_CONVIDA</t>
  </si>
  <si>
    <t>RAD. 07383_RET. RECURSOS LMA_143_EPS CONVIDA_RESOL.
120223200300058746_00002</t>
  </si>
  <si>
    <t>LMA_143_EPS</t>
  </si>
  <si>
    <t>LMA_145_EPS</t>
  </si>
  <si>
    <t>RAD. 21053_RETENCIÓN RECURSOS_GIRO LMA_145_EPS_ECOOPSOS</t>
  </si>
  <si>
    <t>24079008 - SALDO A FAVOR OTRAS ENTIDADES</t>
  </si>
  <si>
    <t>ARS002</t>
  </si>
  <si>
    <t>SLD49816 CONS 14JUL16 DE CAFAMCXP MY VALOR CONS LMA JUN16</t>
  </si>
  <si>
    <t>SLD56816 CXP MY VR CONS 4AG16CAFAM CAP E INT  LMA JUL16</t>
  </si>
  <si>
    <t>SLD71516 CXP DIF DEUDA CIERTAARS002AJ244/39216 OF12483</t>
  </si>
  <si>
    <t>SLD79616 MY VR CONS REINTEGRO LMA SOND15 EF16 CAFAM</t>
  </si>
  <si>
    <t>DEVOLUCION MAYOR VALOR GIRADO RESTITUCIONES S/G CMP102017</t>
  </si>
  <si>
    <t>CXP DIF DEUDA CIERTA CAPITAL ARS004 SLD42817 OF425112 CAFA</t>
  </si>
  <si>
    <t xml:space="preserve">ARS004 </t>
  </si>
  <si>
    <t>DEVOLUCION MAYORES VALORES CONSIGNADOS SEGUN CMP120617</t>
  </si>
  <si>
    <t>CUENTAS POR PAGAR ERROR EN CONSIGNA SLD70817 CRC026717</t>
  </si>
  <si>
    <t>CAJACOPI EPS SAS</t>
  </si>
  <si>
    <t>CUENTAS POR PAGAR ERROR EN CONSIGNA SLD70717 CRC026617</t>
  </si>
  <si>
    <t>DEF. RECLASIFI CXP SOLIC CGN</t>
  </si>
  <si>
    <t>CUENTAS POR PAGAR ERROR EN CONSIGNA SLD71017 CRC026917</t>
  </si>
  <si>
    <t>CUENTAS POR PAGAR ERROR EN CONSIGNA SLD72017 CRC027017</t>
  </si>
  <si>
    <t>BDEX002</t>
  </si>
  <si>
    <t>ARCON003</t>
  </si>
  <si>
    <t>CXP MAYOR VR CONSIGNADO 13 09 2017SALUD TOTALSG. RAD.395</t>
  </si>
  <si>
    <t>RAD 17976CRUZ BLANCA CXP MY VR DCTO CAPITAL ARS009 LMA AG18</t>
  </si>
  <si>
    <t>ARS009</t>
  </si>
  <si>
    <t>RAD 17976SALUDVIDA CXP MY VR DCTO CAP ARS009 LMA SP18</t>
  </si>
  <si>
    <t>RAD 23322REVERSIÓN RAD 22226 ERROR CONFIRMACIÓN ENTIDAD RAD 187351 ABONOS CAPITAL ARS_BDEX002CXP ARS009</t>
  </si>
  <si>
    <t>ARS010</t>
  </si>
  <si>
    <t>RESOL. 31572017 REVOCA PARC. AUTO 16542013  REINTEGRO REC. SERV. MÉD. COLPATRIA  RAD. 20790</t>
  </si>
  <si>
    <t>RAD. 34478_EPS CRUZ BLANCA_CXP_SAL A FAV VIG19_CAPITAL__ARS011</t>
  </si>
  <si>
    <t>ARS011</t>
  </si>
  <si>
    <t>RAD. 34478_EPS CRUZ BLANCA_CXP_SAL A FAV VIG19_IPC__ARS011</t>
  </si>
  <si>
    <t>EMDISALUD_SAFA EPS_ARSREX001_OBL_210_RAD_37618</t>
  </si>
  <si>
    <t>ARSREX001</t>
  </si>
  <si>
    <t>EMDISALUD_SAFA EPS_ARS004_OBL_210_RAD_37618</t>
  </si>
  <si>
    <t>EMDISALUD_SAFA EPS_ARS002_OBL_210_RAD_37618</t>
  </si>
  <si>
    <t>EMDISALUD_SAFA EPS_ARS001_OBL_210_RAD_37618</t>
  </si>
  <si>
    <t>ARS001</t>
  </si>
  <si>
    <t>CRUZ BLANCA_SAFA EPS_ARS010_OBL_210_RAD_37618</t>
  </si>
  <si>
    <t>CRUZ BLANCA_SAFA EPS_ARS008_OBL_210_RAD_37618</t>
  </si>
  <si>
    <t>ARS008</t>
  </si>
  <si>
    <t>CRUZ BLANCA_SAFA EPS_ARS007_OBL_210_RAD_37618</t>
  </si>
  <si>
    <t>ARS007</t>
  </si>
  <si>
    <t>CRUZ BLANCA_SAFA EPS_ARS006_OBL_210_RAD_37618</t>
  </si>
  <si>
    <t>ARS006</t>
  </si>
  <si>
    <t>CRUZ BLANCA_SAFA EPS_ARS005_OBL_210_RAD_37618</t>
  </si>
  <si>
    <t>ARS005</t>
  </si>
  <si>
    <t>CRUZ BLANCA_SAFA EPS_ARS002_OBL_210_RAD_37618</t>
  </si>
  <si>
    <t>CRUZ BLANCA_SAFA EPS_ARS001_OBL_210_RAD_37618</t>
  </si>
  <si>
    <t>SALUDVIDA_SAFA EPS_ARS002_OBL_210_RAD_37618</t>
  </si>
  <si>
    <t>RAD. 39523_CXP_ CRUZ BLANCA_SAFA ARS009_ SG OF 358740 REV DCTO LMA AG18</t>
  </si>
  <si>
    <t>CXP MAYOR VALOR DESCONTADO EPS SALUDVIDA ENERO 2020 IPC ARS001  RECLASIFICACION CUENTA</t>
  </si>
  <si>
    <t>CXP MAYOR VALOR DESCONTADO EPS SALUDVIDA ENERO 2020 CAPITAL ARS001  RECLASIFICACION CUENTA</t>
  </si>
  <si>
    <t>DEVOLUCION CONSIG ERRONEA ABRIL 2019  IDENTIFICACION PPI VIG ANTERIOR</t>
  </si>
  <si>
    <t>CRUZ BLANCA_RAD_47974_CXP IPC_ARS008_SG_OF 47295 REV PARTE DCTO LMA AG18</t>
  </si>
  <si>
    <t>SALDOS A FAVOR DE LAS EPS AUDITORIA ARCON_BDEX003 CAPITAL RAD. 2373</t>
  </si>
  <si>
    <t>ARCON_BDEX003</t>
  </si>
  <si>
    <t>EPS CRUZ BLANCA_RAD_19823_CXP_CAPITAL_ARS_BDEX003_SG_INFORME FINAL DE AUDITORÍAREC CN AB/20</t>
  </si>
  <si>
    <t>ARS_BDEX003</t>
  </si>
  <si>
    <t>SALDOS A FAVOR DE LAS EPS AUDITORIA ARCON002 CAP. VIG. ANTERIOR  RAD.24823</t>
  </si>
  <si>
    <t>ARCON002</t>
  </si>
  <si>
    <t>ARCON006</t>
  </si>
  <si>
    <t>ARCON005</t>
  </si>
  <si>
    <t>SALDOS A FAVOR DE LAS EPS AUDITORIA ARCON006 IPC VIG. ANTERIOR RAD.29363</t>
  </si>
  <si>
    <t>ARS013</t>
  </si>
  <si>
    <t>SANITAS_RAD_29363_CXP_CAPITAL_ARS013_SG_INF AUDITORIA COM_20201500013583REV CNG 21/09/2020</t>
  </si>
  <si>
    <t>ANAS WAYUU EPS INDIGENA</t>
  </si>
  <si>
    <t>NUEVA EPS _RAD_29363_CXP_CAPITAL_ARS013_SG_INF AUDITORIA COM_20201500012553REV CNG 19/10/2020</t>
  </si>
  <si>
    <t>SAVIA SALUD_RAD_29363_CXP_CAPITAL_ARS013_SG_INF AUDITORIA COM_20201500012913AA 597/2021 ORDENAREV DCTO LMA OCT2020</t>
  </si>
  <si>
    <t>NUEVA EPS _RAD_29363_CXP_CAPITAL_ARS013_SG_INF AUDITORIA COM_20201500012543REV CNG 11/09/2020</t>
  </si>
  <si>
    <t>NUEVA EPS_RAD_29363_CXP_CAPITAL_ARS008_SG_VALIDACION TÉCNICA COMUNICACIÓN 20211500159831 REV CGN 03/01/2019</t>
  </si>
  <si>
    <t>EPS PIJAOSALUD_RAD_29363_CXP_CAPITAL_ARS_BDEX002_SG_AA 176 DE 2021  REVERSION DESCUENTO LMA JUNIO 2020</t>
  </si>
  <si>
    <t>ARS_BDEX002</t>
  </si>
  <si>
    <t>MUTUAL SER_RAD_29363_CXP_CAPITAL_ARS008_SG_VALIDACION TECNICA COMUNICACIÓN 20211500211891REVERSION DCTO LMA AGOSTO 2018</t>
  </si>
  <si>
    <t>NUEVA EPS _RAD_29363_CXP_IPC_ARS013_SG_INF AUDITORIA COM_20201500012553REV CNG 19/10/2020</t>
  </si>
  <si>
    <t>NUEVA EPS _RAD_29363_CXP_IPC_ARS013_SG_INF AUDITORIA COM_20201500012543REV CNG 11/09/2020</t>
  </si>
  <si>
    <t>NUEVA EPS_RAD_35243_CXP_IPC_ARCON006_SG_AA 813 DE 2021 RESOLUCIÓN ORDENAREV CNG 18/01/2021</t>
  </si>
  <si>
    <t>CAFESALUD _RAD_41233_CXP_CAPITAL_ARCON007_SG_RES 918 DE 2021 AA ORDENA REV CRUCE SOLICITADO OFICIO 20211500032693</t>
  </si>
  <si>
    <t>ARCON007</t>
  </si>
  <si>
    <t>DEVOL MAYOR VALOR CONSIG CTA 8701 RESTIT RECUR EPS SURA SG CORREO RECAUDO</t>
  </si>
  <si>
    <t>SANITAS_RAD_46623_CXP_SAFA_CAPITAL_ARCON005_SG_AA RESUELVE RES. 9092021 RESUELVE RECURSO RES.3096/20 REV CONSIG 26 MAR21</t>
  </si>
  <si>
    <t>SANITAS_RAD_46623_CXP_SAFA_IPC_ARCON005_SG_AA RESUELVE RES. 9092021 RESUELVE RECURSO RES.3096/20 REV CONSIG 26 MAR21</t>
  </si>
  <si>
    <t>ARCON001</t>
  </si>
  <si>
    <t>ARS_BDEX004</t>
  </si>
  <si>
    <t>SAVIA SALUD_RAD_46623_CXP_SAFA_CAPITAL_4023II2016_SG_VAL. TÉC. OF_20211500339771  REV CNG 05/09/2019 $56,268 REV CNG 16/02/2017 $34.414,93</t>
  </si>
  <si>
    <t>4023-II-2016</t>
  </si>
  <si>
    <t>SAVIA SALUD_RAD_46623_CXP_SAFA_IPC_4023II2016_SG_VAL. TÉC. OF_20211500339771  REV CNG 05/09/2019 $56,268 REV CNG 16/02/2017 $34.414,93</t>
  </si>
  <si>
    <t>RAD. 46623_CXP_CAPITAL_ARS_BDEX004_Inf. Aud. Rev dto LMA abril 2021Resol. 1175 de 2021 AA 900604350</t>
  </si>
  <si>
    <t>ARCON008</t>
  </si>
  <si>
    <t>SANITAS_RAD_53363_CXP_CAPITAL_ARCON007_SG_INF AUD_ COM_ 20211500020523-AA 2143 QUE ORDENA - REV CNG 18 FEBRERO 2021</t>
  </si>
  <si>
    <t>NUEVA EPS_RAD_53363_CXP_IPC_ARCON007_SG_INF AUD_ COM_ 20211500020223- REV CNG 24 MARZO DE 2021</t>
  </si>
  <si>
    <t>NUEVA EPS_RAD_53363_CXP_IPC_ARCON006_SG_AA ORDENA-REV CNG 18/01/2021</t>
  </si>
  <si>
    <t>SAVIA SALUD_RAD_53363_CXP_CAPITAL_ARCON006_SG_AA 1322 DE 2021 RESUELVE RECURSO 571/21- REV CNG 07/09/2020</t>
  </si>
  <si>
    <t>EXTRACTO 8701 -SEPT 2021</t>
  </si>
  <si>
    <t>RAD. 53363_CXP_CAPITAL_Val. téc. com. 20211500497231- Rev Cng 15/06/2018</t>
  </si>
  <si>
    <t>ARS014</t>
  </si>
  <si>
    <t>RAD. 53363_CXP_CAPITAL_Inf. aud. com. 2021150002324-AA 2066 DE 2021-Rev CNG 19 mayo 2021</t>
  </si>
  <si>
    <t>RAD. 53363_CXP_CAPITAL_Inf. aud. com. 20211500023213 AA 2039 de 2021 ordena- Rev CNG 16 junio 2021</t>
  </si>
  <si>
    <t>RAD. 53363_CXP_CAPITAL_AA 1949 de 2021 resuelve recurso Res 603 de 2021-Rev Dcto LMA diciembre 2020</t>
  </si>
  <si>
    <t>RAD. 53363_CXP_IPC_Val. téc. com. 20211500497231- Rev Cng 15/06/2018</t>
  </si>
  <si>
    <t>RAD. 53363_CXP_IPC_Inf. aud. com. 20211500021823-CXP Rev CNG 18/02/2021-AA 2055 de 2021</t>
  </si>
  <si>
    <t>NUEVA EPS_RAD_60583_CXP CAPITAL_ARCON007_SG_AA ORDENA 2155 - REV CNG 30 ABRIL 2021</t>
  </si>
  <si>
    <t>NUEVA EPS_RAD_60583_CXP IPC_ARCON007_SG_AA ORDENA 2155 - REV CNG 30 ABRIL 2021</t>
  </si>
  <si>
    <t>DEVOL MAYOR VALOR CONSIG CTA 8701 NOV 21 POR RESTIT RECUR EPS ASMET SALUD SG CORREO RECAUDO</t>
  </si>
  <si>
    <t>EXTRAC NOV 21 – BBVA 8701</t>
  </si>
  <si>
    <t>EPS SANITAS_RAD_73093_CXP_CAPITAL_ARCON004_SG_RESOLUCIÓN 869 DE 2021 -RESUELVE RECURSO RESOLUCIÓN 28168/19- REVERSION CNG 05 DE JUNIO 2020</t>
  </si>
  <si>
    <t>ARCON004</t>
  </si>
  <si>
    <t>EPS SANITAS_RAD_73093_CXP_IPC_ARCON004_SG_RESOLUCIÓN 869 DE 2021 -RESUELVE RECURSO RESOLUCIÓN 28168/19- REVERSION CNG 05 DE JUNIO 2020</t>
  </si>
  <si>
    <t>RAD. 73093_CXP_INDEXACIÓN_ARS015_AA 2378 que ordena- CxP reversion crece solicitado comunicación 20211500053203</t>
  </si>
  <si>
    <t>RAD. 73093</t>
  </si>
  <si>
    <t>CAFESALUD _RAD_6623_CXP_CAPITAL_ARCON008_SG_AA 2827 DE 2021- REV SOLICITUD CRUCE OFICIO 20211500046563 AG-21</t>
  </si>
  <si>
    <t>SANITAS_RAD_6623_CXP_CAPITAL_ARCON008_SG_AA 2850 DE 2021- REV CNG_ 24 AG-21</t>
  </si>
  <si>
    <t>NUEVA EPS_RAD_6623_CXP_CAPITAL_ARCON008_SG_AA 0040 DE 2022-- REV CNG_ 29 DE DIC21</t>
  </si>
  <si>
    <t>NUEVA EPS_RAD_6623_CXC IPC_ARCON008_SG_AA 0040 DE 2022-- REV CNG_ 29 DE DIC21</t>
  </si>
  <si>
    <t>NUEVA EPS_RAD_6623_CXC IPC_ARCON005_SG_AA RESUELVE 2875 DE 2021 RES REC 3065 DE 2020-REV CNG 16/12/2020</t>
  </si>
  <si>
    <t>RAD. 6623_CXP CAP.ARS015_AA 0053 de 2022 que ordena-20211500058553-Rev consignacion 26 de agosto 2021</t>
  </si>
  <si>
    <t>RAD. 6623</t>
  </si>
  <si>
    <t>RAD. 6623_CXP CAP.ARS015_AA 0033 de 2022 que ordena-20211500053763- Rev dto LMA septiembre 2021</t>
  </si>
  <si>
    <t>CXP ARS006_EPS SOS_DOBLE CONSIGNACIÓN 18/08/21_17/01/22</t>
  </si>
  <si>
    <t>RAD. 21563_CXP CAP.ARS015_AA 344 de 2022 ordena - cuenta por pagar por Rev Cng 29 de diciembre 2021 -Abono de $55.410.649,81 por consignacion aud propias del 10 de septiembre de 2021 que abonaros registros de la ARS015</t>
  </si>
  <si>
    <t>ARS015</t>
  </si>
  <si>
    <t>EPS SAVIA SALUD_RAD_21563_REG CTA x PAGAR_IPC_ARCON006_SG_Act IPC firmeza  Res 1322 de 2021 Resuelve Res 571 de 2021-Rev CNG 07 de septiembre de 2020</t>
  </si>
  <si>
    <t>CXP MAYOR VALOR GIRADO POR LA ENTIDAD RENDIMIENTOS SGP EN ABRIL 2022</t>
  </si>
  <si>
    <t>DEV-REND-ABR-2022</t>
  </si>
  <si>
    <t>CXP VALOR CONSIG MAYO22 - IPC ARCON006</t>
  </si>
  <si>
    <t>CXP VALOR CONSIG MAYO22 - CAPITAL ARCON006</t>
  </si>
  <si>
    <t>RAD. 32423_CXP CAP. ARS016_AA 1010 de21022_EPS SOS</t>
  </si>
  <si>
    <t>ARS016</t>
  </si>
  <si>
    <t>RAD. 32423_CXP CAP. ARS016_AA 996 de 2022_EPS PIJAOSALUD</t>
  </si>
  <si>
    <t>RAD. 29283_CXP CAP.ARS016_Informe de auditoría comunicación 20221500016813- Reversion cruce Oficio 20221500008563-20221500013633</t>
  </si>
  <si>
    <t>RAD. 29283_CXP CAP.ARS016_Informe de auditoría comunicación 20221500016353-Rev Dcto LMA febrero 2022</t>
  </si>
  <si>
    <t>EPS COMFAMILIAR HUILA_RAD_32423_REG CUENTA X PAGAR_CAPITAL_ARCON009_SG_AA 987 de 2022</t>
  </si>
  <si>
    <t>ARCON009</t>
  </si>
  <si>
    <t>CUENTA POR PAGAR A FAVOR DE LA ENTIDAD S/G REPORTADO POR LA DLYG ERROR RECAUDO CASO BANCO BOGOTA JUN22</t>
  </si>
  <si>
    <t>CXP_ERROR_LYG_JUN_17</t>
  </si>
  <si>
    <t>EMPRESAS PUBLICAS DE MEDELLIN ESP</t>
  </si>
  <si>
    <t>NUEVA EPS_RAD_56623_REG. CTA X PAGAR_CAPITAL_ARCON_BDEX005_SG_Creacion de cuenta de acuerdo a AA 33188 de 2022 que ordena el reintegro- rev CNG aud internas 21/12/2021</t>
  </si>
  <si>
    <t>ARCON_BDEX005</t>
  </si>
  <si>
    <t>RAD. 56623_CXP CAP. NUEVA EPS _según informe de auditoría comunicación 20221500017433- Rev consignación 08 de marzo 2022_900156264</t>
  </si>
  <si>
    <t>RAD. 56623_CXP CAP. NUEVA EPS _Creacion de cuenta de acuerdo a AA que ordena el reintegro-Rev consignación 08 de marzo de 2022_900156264</t>
  </si>
  <si>
    <t>RAD. 56623_CXP CAP. EPS SANITAS_AA 1026 DE 2022- Rev conignación 21 de enero 2022_800251440</t>
  </si>
  <si>
    <t>RAD. 70863_CXP CAP. EPS SOS_AA 71866 DE 2022 resuelve recurso Res 0037 de 2022-Rev Cng 30 de martzo 2022_805001157</t>
  </si>
  <si>
    <t>ARS019</t>
  </si>
  <si>
    <t>RAD. 70863_CXP CAP. EPS SAVIA SALUD_AA 71981 de 2022 ORDENA-Rev Dcto Lma septiembre 2022_900604350</t>
  </si>
  <si>
    <t>RAD. 70863_CXP CAP. NUEVA EPS EPSS37_AA 71903 de 2022 resuelve recurso Res 0024 de 2022 -Rev Cng 16 mayo de 2022_900156264</t>
  </si>
  <si>
    <t>RAD. 77083_CXP IPC. ARS019_Registro informe auditoría Rev descuento LMA septiembre y octubre 2022</t>
  </si>
  <si>
    <t>RAD. 77083_CXP CAP. ARS019_Registro informe auditoría Rev descuento LMA septiembre y octubre 2022</t>
  </si>
  <si>
    <t>EPS ALIANSALUD_RAD_077083_REG. CTA X PAGAR_IPC_ARCON009_SG_AA 72429 de 2022 que resuelve Res 999 de 2022-Rev Consignación 23 junio 2022</t>
  </si>
  <si>
    <t>NUEVA EPS (EPS037)_RAD_077083_REG. CTA X PAGAR_CAPITAL_ARCON011_SG_AA 72203 de 2022 que ordena-Rev consignación 28 de septiembre 2022</t>
  </si>
  <si>
    <t>ARCON011</t>
  </si>
  <si>
    <t>NUEVA EPS (EPS037)_RAD_077083_REG. CTA X PAGAR_IPC_ARCON011_SG_AA 72203 de 2022 que ordena-Rev consignación 28 de septiembre 2022</t>
  </si>
  <si>
    <t>CXP MAYOR VALOR CONSIGNADO POR REND FIN CTAS REC EPS.-SEP22 EMDISALUD</t>
  </si>
  <si>
    <t>rEND. SEP_SGP_31</t>
  </si>
  <si>
    <t>CUENTAS POR PAGAR ERROR EN CONSIGNA SLD70917 CRC026817</t>
  </si>
  <si>
    <t>RAD. 0063_CXP CAP. ARS019_AA 72155 de 2022 que ordena-REV CNG 01/09/2022_EPS SANITAS</t>
  </si>
  <si>
    <t>RAD. 6213_CXP CAP. ARS016_CXP Res 72279 de 2022 - Rev Consig. 21 de enero de 2022_800251440_Vig. Ant.</t>
  </si>
  <si>
    <t>E.P.S.  MALLAMAS E.P.S. INDIGENA</t>
  </si>
  <si>
    <t xml:space="preserve"> EPS MALLAMAS _RAD_009293_REG. CTA X PAGAR_CAPITAL_ ARCON011 _SG_Registro mayor valor reintegrodp IPC firmeza Res 72065/22</t>
  </si>
  <si>
    <t xml:space="preserve"> ARCON011</t>
  </si>
  <si>
    <t>EPS MUTUAL SER EPS048_RAD_014353_REG. CREACIÓN CTA X PAGAR_CAPITAL_ARCON011_SG_Comuniccaión 20231500061361-Reversion descuento segundo proceso enero 2023- Descuento aplicado por firmeza sin embargo tenia recurso de reposición</t>
  </si>
  <si>
    <t>EPS SANITAS_RAD_014353_REG. CREACIÓN CTA X PAGAR_IPC_ARCON008_SG_Ajuste IPC- Rev descuento aplicado segundo proceso diciembre 2022</t>
  </si>
  <si>
    <t>EPS MUTUAL SER EPS048_RAD_014353_REG. CREACIÓN CTA X PAGAR_IPC_ARCON011_SG_Comuniccaión 20231500061361-Reversion descuento segundo proceso enero 2023- Descuento aplicado por firmeza sin embargo tenia recurso de reposición</t>
  </si>
  <si>
    <t>EPS ASMET SALUD_RAD_019503_REG. CREACIÓN CTA X PAGAR_IPC_ARCON_BDEX005_SG_Registro cxp mayor valor descontado IPC-Rev dcto segundo proceso marzo 2023</t>
  </si>
  <si>
    <t>ARCON013</t>
  </si>
  <si>
    <t>NUEVA EPS_RAD_019503_REG. CREACIÓN CTA X PAGAR_CAPITAL_ARCON011_SG_AA 613 de 2023 que resuelve recurso Res 72203 de 2022- Rev Cng del 28 oct 2022 $56.009.067,21, Rev CNG del 15 de nov de 2022 $93.348.784,24 y Rev CNG del 22 dic 2022 $11.253.764,07. Reclasificación aud interna del 24 ed diciembre 2021 como abono aud ARCON011 POR $456.303,11</t>
  </si>
  <si>
    <t>ARS021</t>
  </si>
  <si>
    <t>RAD. 26243_CXP_CAPITAL_EPS SANITAS_ARS021_AA 943 de 2023 que ordena-Rev consignación febrero 2023</t>
  </si>
  <si>
    <t>EPS PIJAOS SALUD_RAD_026243_REG. CREACIÓN CTA X PAGAR_IPC_ARCON_BDEX008_SG_Informe de auditoría con rad 20231500022423-Rev cuarto proceso compensación marzo 2023</t>
  </si>
  <si>
    <t>ARCON_BDEX008</t>
  </si>
  <si>
    <t>EPS COOSALUD ESSC24_RAD_026243_REG. CREACIÓN CTA X PAGAR_CAPITAL_ARCON013_SG_Informe de auditoría rad 20231500017943- Auto de cierre 122 de 2023-Rev segundo proceso de febrero y reclasificación de $19.181.266,67 de descuento de capital a IPC</t>
  </si>
  <si>
    <t>24100101 - PROCESO DE COMPENSACIÓN RÉGIMEN CONTRIBUTIVO ORDINARIO</t>
  </si>
  <si>
    <t>C0008</t>
  </si>
  <si>
    <t>P-0001</t>
  </si>
  <si>
    <t>S00061</t>
  </si>
  <si>
    <t>S00062</t>
  </si>
  <si>
    <t>S00063</t>
  </si>
  <si>
    <t>proceso 3737_30</t>
  </si>
  <si>
    <t>proceso 3755_3</t>
  </si>
  <si>
    <t>proceso 3767_36</t>
  </si>
  <si>
    <t>proceso 3767_14</t>
  </si>
  <si>
    <t>proceso 3786_36</t>
  </si>
  <si>
    <t>proceso 3786_14</t>
  </si>
  <si>
    <t>proceso 3800_36</t>
  </si>
  <si>
    <t>proceso 3800_14</t>
  </si>
  <si>
    <t>proceso 3819_15</t>
  </si>
  <si>
    <t>proceso 3819_32</t>
  </si>
  <si>
    <t>proceso 3839_14</t>
  </si>
  <si>
    <t>proceso 3839_31</t>
  </si>
  <si>
    <t>proceso 3861_15</t>
  </si>
  <si>
    <t>proceso 3861_32</t>
  </si>
  <si>
    <t>proceso 3884_15</t>
  </si>
  <si>
    <t>proceso 3884_32</t>
  </si>
  <si>
    <t>proceso 4962_1</t>
  </si>
  <si>
    <t>proceso 5005_1</t>
  </si>
  <si>
    <t>proceso 5078_25</t>
  </si>
  <si>
    <t>EMBARGO-PROCESO DE COMPENSACION PENDIENTE DE PAGO 4TO PROCESO</t>
  </si>
  <si>
    <t>proceso 5207_6</t>
  </si>
  <si>
    <t>proceso 5233_5</t>
  </si>
  <si>
    <t>proceso 5249_5</t>
  </si>
  <si>
    <t>proceso 6267_34</t>
  </si>
  <si>
    <t>proceso 6267_23</t>
  </si>
  <si>
    <t>proceso 5270_4</t>
  </si>
  <si>
    <t>proceso 5289_5</t>
  </si>
  <si>
    <t>proceso 5312_4</t>
  </si>
  <si>
    <t>proceso 5330_4</t>
  </si>
  <si>
    <t>proceso 5349_4</t>
  </si>
  <si>
    <t>proceso 5372_22</t>
  </si>
  <si>
    <t>proceso 5372_4</t>
  </si>
  <si>
    <t>proceso 5372_24</t>
  </si>
  <si>
    <t>proceso 5396_22</t>
  </si>
  <si>
    <t>proceso 5396_4</t>
  </si>
  <si>
    <t>proceso 5417_23</t>
  </si>
  <si>
    <t>proceso 5417_4</t>
  </si>
  <si>
    <t>proceso 5436_23</t>
  </si>
  <si>
    <t>proceso 5436_33</t>
  </si>
  <si>
    <t>proceso 5436_4</t>
  </si>
  <si>
    <t>proceso 5459_33</t>
  </si>
  <si>
    <t>proceso 5459_23</t>
  </si>
  <si>
    <t>proceso 5459_4</t>
  </si>
  <si>
    <t>proceso 5476_33</t>
  </si>
  <si>
    <t>proceso 5476_23</t>
  </si>
  <si>
    <t>proceso 5476_4</t>
  </si>
  <si>
    <t>proceso 5493_23</t>
  </si>
  <si>
    <t>proceso 5493_33</t>
  </si>
  <si>
    <t>proceso 5493_4</t>
  </si>
  <si>
    <t>proceso 5523_23</t>
  </si>
  <si>
    <t>proceso 5523_33</t>
  </si>
  <si>
    <t>proceso 5523_4</t>
  </si>
  <si>
    <t>proceso 5558_34</t>
  </si>
  <si>
    <t>proceso 5558_23</t>
  </si>
  <si>
    <t>proceso 5558_4</t>
  </si>
  <si>
    <t>CAJACOPI-RECL NIT-RESULTADO 2DO PROC COMP MY19 -VR EMBARGADO -SG RES.2022310010005241-6 -10/AG-22</t>
  </si>
  <si>
    <t>proceso 5576_8</t>
  </si>
  <si>
    <t>proceso 5576_4</t>
  </si>
  <si>
    <t>proceso 5595_4</t>
  </si>
  <si>
    <t>proceso 5616_5</t>
  </si>
  <si>
    <t>proceso 5638_4</t>
  </si>
  <si>
    <t>proceso 5674_4</t>
  </si>
  <si>
    <t>proceso 5694_4</t>
  </si>
  <si>
    <t>proceso 5713_4</t>
  </si>
  <si>
    <t>proceso 5730_4</t>
  </si>
  <si>
    <t>proceso 5749_4</t>
  </si>
  <si>
    <t>proceso 5769_21</t>
  </si>
  <si>
    <t>proceso 5769_4</t>
  </si>
  <si>
    <t>proceso 5802_31</t>
  </si>
  <si>
    <t>proceso 5802_4</t>
  </si>
  <si>
    <t>proceso 5819_4</t>
  </si>
  <si>
    <t>proceso 5839_1</t>
  </si>
  <si>
    <t>proceso 5839_5</t>
  </si>
  <si>
    <t>proceso 5854_1</t>
  </si>
  <si>
    <t>proceso 5854_5</t>
  </si>
  <si>
    <t>proceso 5878_4</t>
  </si>
  <si>
    <t>proceso 5896_24</t>
  </si>
  <si>
    <t>proceso 5916_22</t>
  </si>
  <si>
    <t>proceso 5916_4</t>
  </si>
  <si>
    <t>proceso 5937_23</t>
  </si>
  <si>
    <t>proceso 5937_35</t>
  </si>
  <si>
    <t>proceso 5937_4</t>
  </si>
  <si>
    <t>proceso 5975_35</t>
  </si>
  <si>
    <t>proceso 5975_23</t>
  </si>
  <si>
    <t>proceso 5975_4</t>
  </si>
  <si>
    <t>proceso 5998_23</t>
  </si>
  <si>
    <t>proceso 5998_35</t>
  </si>
  <si>
    <t>proceso 5998_4</t>
  </si>
  <si>
    <t>proceso 6015_36</t>
  </si>
  <si>
    <t>proceso 6015_24</t>
  </si>
  <si>
    <t>proceso 6015_1</t>
  </si>
  <si>
    <t>proceso 6036_24</t>
  </si>
  <si>
    <t>proceso 6036_36</t>
  </si>
  <si>
    <t>proceso 6036_5</t>
  </si>
  <si>
    <t>proceso 6036_1</t>
  </si>
  <si>
    <t>PROCESO DE COMPENSACION APLICACION DE EMBARGO 1ER PROCESO</t>
  </si>
  <si>
    <t>proceso 6062_34</t>
  </si>
  <si>
    <t>proceso 6062_22</t>
  </si>
  <si>
    <t>proceso 6062_4</t>
  </si>
  <si>
    <t>PROCESO DE COMPENSACION APLICACION DE EMBARGO 2DO PROCESO</t>
  </si>
  <si>
    <t>proceso 6080_34</t>
  </si>
  <si>
    <t>proceso 6080_22</t>
  </si>
  <si>
    <t>proceso 6080_4</t>
  </si>
  <si>
    <t>PROCESO DE COMPENSACION APLICACION DE EMBARGO 3ER PROCESO</t>
  </si>
  <si>
    <t>proceso 6096_35</t>
  </si>
  <si>
    <t>proceso 6096_23</t>
  </si>
  <si>
    <t>proceso 6096_4</t>
  </si>
  <si>
    <t>PROCESO DE COMPENSACION APLICACION DE EMBARGO 4TO PROCESO</t>
  </si>
  <si>
    <t>proceso 6116_34</t>
  </si>
  <si>
    <t>proceso 6116_22</t>
  </si>
  <si>
    <t>proceso 6116_4</t>
  </si>
  <si>
    <t>proceso 6138_22</t>
  </si>
  <si>
    <t>proceso 6138_34</t>
  </si>
  <si>
    <t>proceso 6138_4</t>
  </si>
  <si>
    <t>proceso 6157_35</t>
  </si>
  <si>
    <t>proceso 6157_23</t>
  </si>
  <si>
    <t>proceso 6157_4</t>
  </si>
  <si>
    <t>proceso 6157_27</t>
  </si>
  <si>
    <t>proceso 6157_44</t>
  </si>
  <si>
    <t>proceso 6178_34</t>
  </si>
  <si>
    <t>proceso 6178_23</t>
  </si>
  <si>
    <t>proceso 6178_27</t>
  </si>
  <si>
    <t>proceso 6178_43</t>
  </si>
  <si>
    <t>proceso 6198_34</t>
  </si>
  <si>
    <t>proceso 6198_23</t>
  </si>
  <si>
    <t>proceso 6198_4</t>
  </si>
  <si>
    <t>proceso 6198_43</t>
  </si>
  <si>
    <t>proceso 6245_34</t>
  </si>
  <si>
    <t>proceso 6228_4</t>
  </si>
  <si>
    <t>proceso 6245_23</t>
  </si>
  <si>
    <t>proceso 6245_4</t>
  </si>
  <si>
    <t>proceso 6267_4</t>
  </si>
  <si>
    <t>proceso 6287_35</t>
  </si>
  <si>
    <t>proceso 6287_23</t>
  </si>
  <si>
    <t>proceso 6287_4</t>
  </si>
  <si>
    <t>VALORES RETENIDOS - PRIMER PROCESO COMP ENERO UPC</t>
  </si>
  <si>
    <t>VALORES RETENIDOS - PRIMER PROCESO COMP ENERO PYP</t>
  </si>
  <si>
    <t>VALORES RETENIDOS - PRIMER PROCESO COMP ENERO IEG</t>
  </si>
  <si>
    <t>VALORES RETENIDOS - SEGUNDO PROCESO COMP ENERO UPC</t>
  </si>
  <si>
    <t>VALORES RETENIDOS - SEGUNDO PROCESO COMP ENERO PYP</t>
  </si>
  <si>
    <t>VALORES RETENIDOS - SEGUNDO PROCESO COMP ENERO IEG</t>
  </si>
  <si>
    <t>VALORES RETENIDOS - sEGUNDO PROCESO COMP ENERO PYP</t>
  </si>
  <si>
    <t>VALORES RETENIDOS - TERCER PROCESO COMP ENERO PYP</t>
  </si>
  <si>
    <t>VALORES RETENIDOS - TERCER PROCESO COMP ENERO IEG</t>
  </si>
  <si>
    <t>VALORES RETENIDOS - TERCER PROCESO COMP ENERO UPC</t>
  </si>
  <si>
    <t>VALORES RETENIDOS - CUARTO PROCESO COMP ENERO UPC</t>
  </si>
  <si>
    <t>VALORES RETENIDOS - CUARTO PROCESO COMP ENERO PYP</t>
  </si>
  <si>
    <t>VALORES RETENIDOS - CUARTO PROCESO COMP ENERO IEG</t>
  </si>
  <si>
    <t>proceso 6308_34</t>
  </si>
  <si>
    <t>proceso 6308_23</t>
  </si>
  <si>
    <t>proceso 6308_4</t>
  </si>
  <si>
    <t>proceso 6327_23</t>
  </si>
  <si>
    <t>proceso 6327_35</t>
  </si>
  <si>
    <t>proceso 6327_4</t>
  </si>
  <si>
    <t>PROCESO DE CORRECIÓN EXCEPCIONAL SGP (DÉFICIT)</t>
  </si>
  <si>
    <t>proceso 6292_21</t>
  </si>
  <si>
    <t>proceso 6347_23</t>
  </si>
  <si>
    <t>proceso 6347_35</t>
  </si>
  <si>
    <t>proceso 6347_4</t>
  </si>
  <si>
    <t>proceso 6371_23</t>
  </si>
  <si>
    <t>proceso 6371_35</t>
  </si>
  <si>
    <t>VALOR RETENIDO POR PARTE DE LA ADRES POR UPC PROCESO CMP FEB2020</t>
  </si>
  <si>
    <t>VALOR RETENIDO POR PARTE DE LA ADRES POR PROMOCION Y PREVENCION PROCESO CMP FEB2020</t>
  </si>
  <si>
    <t>VALOR RETENIDO POR PARTE DE LA ADRES POR INCAPACIDAD ACTUAL PROCESO CMP FEB2020</t>
  </si>
  <si>
    <t>VALOR RETENIDO POR PARTE DE LA ADRES POR INCAPACIDADES PROCESO CMP FEB2020</t>
  </si>
  <si>
    <t>APROPIACION RENDIMIENTOS FINANCIEROS - NOVIEMBRE DE 2019</t>
  </si>
  <si>
    <t>proceso 6391_22</t>
  </si>
  <si>
    <t>proceso 6391_33</t>
  </si>
  <si>
    <t>proceso 6391_4</t>
  </si>
  <si>
    <t>proceso 6410_23</t>
  </si>
  <si>
    <t>proceso 6410_35</t>
  </si>
  <si>
    <t>proceso 6410_4</t>
  </si>
  <si>
    <t>proceso 6429_23</t>
  </si>
  <si>
    <t>proceso 6429_35</t>
  </si>
  <si>
    <t>proceso 6429_4</t>
  </si>
  <si>
    <t>proceso 6450_23</t>
  </si>
  <si>
    <t>proceso 6450_35</t>
  </si>
  <si>
    <t>proceso 6450_4</t>
  </si>
  <si>
    <t>VALOR RETENIDO A TRANSFERIR POR UPC PROCESO COMP MARZO 2020</t>
  </si>
  <si>
    <t>VALOR RETENIDO RECONOCIMIENTO PROMOCION Y PREVENCION PROCESO COMP MARZO 2020</t>
  </si>
  <si>
    <t>VALOR RETENIDO A TRANSFERIR POR INCAPACIDADES PROCESO COMP MARZO 2020</t>
  </si>
  <si>
    <t>VALOR RETENIDO RECONOCIMIENTO PROMOCION Y PREVENCION ACTUAL PROCESO COMP MARZO 2020</t>
  </si>
  <si>
    <t>VALOR RETENIDO RECONOCIMIENTO INCAPACIDAD ACTUAL PROCESO COMP MARZO 2020</t>
  </si>
  <si>
    <t>proceso 6484_35</t>
  </si>
  <si>
    <t>proceso 6484_23</t>
  </si>
  <si>
    <t>proceso 6484_4</t>
  </si>
  <si>
    <t>proceso 6497_33</t>
  </si>
  <si>
    <t>proceso 6516_23</t>
  </si>
  <si>
    <t>proceso 6516_35</t>
  </si>
  <si>
    <t>proceso 6516_4</t>
  </si>
  <si>
    <t>proceso 6535_23</t>
  </si>
  <si>
    <t>proceso 6535_35</t>
  </si>
  <si>
    <t>VALOR RETENIDO POR TRANSFERIR POR UPC  PROCESO COMP ABRIL 2020</t>
  </si>
  <si>
    <t>VALOR RETENIDO POR TRANSFERIR POR PROMOCION Y PREVENCION PROCESO COMP ABRIL 2020</t>
  </si>
  <si>
    <t>VALOR RETENIDO POR TRANSFERIR POR INCAPACIDADES PROCESO COMP ABRIL 2020</t>
  </si>
  <si>
    <t>VALOR RETENIDO POR TRANSFERIR POR PROMOCION Y PREVENCION ACTUAL PROCESO COMP ABRIL 2020</t>
  </si>
  <si>
    <t>VALOR RETENIDO POR RECONOCIMIENTO INCAPACIDAD  ACTUAL PROCESO COMP ABRIL 2020</t>
  </si>
  <si>
    <t>proceso 6552_34</t>
  </si>
  <si>
    <t>proceso 6552_22</t>
  </si>
  <si>
    <t>proceso 6552_4</t>
  </si>
  <si>
    <t>Proceso6570_36</t>
  </si>
  <si>
    <t>Proceso6570_24</t>
  </si>
  <si>
    <t>Proceso6570_5</t>
  </si>
  <si>
    <t>Proceso6590_24</t>
  </si>
  <si>
    <t>Proceso6590_36</t>
  </si>
  <si>
    <t>Proceso6590_5</t>
  </si>
  <si>
    <t>Proceso6608_24</t>
  </si>
  <si>
    <t>Proceso6608_36</t>
  </si>
  <si>
    <t>Proceso6608_5</t>
  </si>
  <si>
    <t>VALOR RETENIDO POR TRANSFERIR POR UPC PROC COMP MAYO 2020</t>
  </si>
  <si>
    <t>VALOR RETENIDO POR TRANSFERIR POR PROMOCION Y PREVENCION PROC COMP MAYO 2020</t>
  </si>
  <si>
    <t>VALOR RETENIDO POR TRANSFERIR POR INCAPACIDADES PROC COMP MAYO 2020</t>
  </si>
  <si>
    <t>VALOR RETENIDO POR RECONOCIMIENTO  POR PROMOCION Y PREVENCION ACTUAL PROC COMP MAYO 2020</t>
  </si>
  <si>
    <t>VALOR RETENIDO POR RECONOCIMIENTO  POR INCAPACIDAD ACTUAL PROC COMP MAYO 2020</t>
  </si>
  <si>
    <t>VALOR RETENIDO CORRESPONDIENTE A APROPIACION DE RENDIMIENTOS FINANCIEROS  DIC2019</t>
  </si>
  <si>
    <t>Proceso6625_23</t>
  </si>
  <si>
    <t>Proceso6625_35</t>
  </si>
  <si>
    <t>Proceso6625_5</t>
  </si>
  <si>
    <t>Proceso6644_23</t>
  </si>
  <si>
    <t>Proceso6644_34</t>
  </si>
  <si>
    <t>Proceso6644_5</t>
  </si>
  <si>
    <t>Proceso6665_36</t>
  </si>
  <si>
    <t>Proceso6665_24</t>
  </si>
  <si>
    <t>Proceso6665_5</t>
  </si>
  <si>
    <t>Proceso6684_36</t>
  </si>
  <si>
    <t>Proceso6684_24</t>
  </si>
  <si>
    <t>VALOR RETENIDO POR VALOR A TRANSFERIR POR UPC CUARTO PROCESO DE MAYO DE 2020</t>
  </si>
  <si>
    <t>VALOR RETENIDO POR VALOR A TRANSFERIR POR PROMOCION Y PREVENCION CUARTO PROCESO DE MAYO DE 2020</t>
  </si>
  <si>
    <t>VALOR RETENIDO POR VALOR A TRANSFERIR POR INCAPACIDADES CUARTO PROCESO DE MAYO DE 2020</t>
  </si>
  <si>
    <t>VALOR RETENIDO POR RECONOCIMIENTO PROMOCION Y PREVENCION ACTUAL CUARTO PROCESO DE MAYO DE 2020</t>
  </si>
  <si>
    <t>VALOR RETENIDO POR RECONOCIMIENTO INCAPACIDAD ACTUAL CUARTO PROCESO DE MAYO DE 2020</t>
  </si>
  <si>
    <t>VALOR RETENIDO POR VALOR A TRANSFERIR POR UPC SEGUNDO PROCESO DE JUNIO DE 2020</t>
  </si>
  <si>
    <t>VALOR RETENIDO POR VALOR A TRANSFERIR POR PROMOCION Y PREVENCION SEGUNDO PROCESO DE JUNIO DE 2020</t>
  </si>
  <si>
    <t>VALOR RETENIDO POR VALOR A TRANSFERIR POR INCAPACIDADES SEGUNDO PROCESO DE JUNIO DE 2020</t>
  </si>
  <si>
    <t>VALOR RETENIDO POR RECONOCIMIENTO PROMOCION Y PREVENCION ACTUAL - PRIMERO TERCER PROCESODE JUNIO DE 2020</t>
  </si>
  <si>
    <t>VALOR RETENIDO POR RECONOCIMIENTO INCAPACIDAD ACTUAL - PRIMERO TERCER PROCESODE JUNIO DE 2020</t>
  </si>
  <si>
    <t>VALOR RETENIDO POR VALOR TRANSFERIR POR UPC - SEGUNDO SEGUNDO PROCESO DE JUNIO DE 2020</t>
  </si>
  <si>
    <t>VALOR RETENIDO POR VALOR A TRANSFERIR PROMOCION Y PREVENCION - SEGUNDO SEGUNDO PROCESO DE JUNIO DE 2020</t>
  </si>
  <si>
    <t>VALOR RETENIDO POR VALOR A TRANSFERIR INCAPACIDADES - SEGUNDO SEGUNDO PROCESO DE JUNIO DE 2020</t>
  </si>
  <si>
    <t>VALOR RETENIDO POR APROPIACION DE RENDIMIENTOS FINANCIEROS ENERO</t>
  </si>
  <si>
    <t>VALOR RETENIDO POR APROPIACION DE RENDIMIENTOS FINANCIEROS ABRIL</t>
  </si>
  <si>
    <t>VALOR RETENIDO POR APROPIACION DE RENDIMIENTOS FINANCIEROS FEBRERO</t>
  </si>
  <si>
    <t>VALOR RETENIDO POR APROPIACION DE RENDIMIENTOS FINANCIEROS MARZO</t>
  </si>
  <si>
    <t>VALOR RETENIDO POR RECONOCIMIENTO PROMOCION Y PREVENCION ACTUAL CUARTO PROCESO JUNIO DE 2020</t>
  </si>
  <si>
    <t>VALOR RETENIDO POR RECONOCIMIENTO INCAPACIDAD ACTUAL CUARTO PROCESO JUNIO DE 2020</t>
  </si>
  <si>
    <t>Proceso6710_35</t>
  </si>
  <si>
    <t>Proceso6710_23</t>
  </si>
  <si>
    <t>Proceso6710_5</t>
  </si>
  <si>
    <t>Proceso6729_36</t>
  </si>
  <si>
    <t>Proceso6729_24</t>
  </si>
  <si>
    <t>Proceso6729_5</t>
  </si>
  <si>
    <t>Proceso6748_36</t>
  </si>
  <si>
    <t>Proceso6748_5</t>
  </si>
  <si>
    <t>Proceso6767_35</t>
  </si>
  <si>
    <t>Proceso6767_23</t>
  </si>
  <si>
    <t>Proceso6767_5</t>
  </si>
  <si>
    <t>VALOR RETENIDO POR VALOR TRANSFERIR POR UPC PRIMER PROCESO DE COMPENSACION DE JULIO DE 2020</t>
  </si>
  <si>
    <t>VALOR RETENIDO POR VALOR TRANSFERIR POR PROMOCION Y PREVENCION PRIMER PROCESO DE COMPENSACION DE JULIO DE 2020</t>
  </si>
  <si>
    <t>VALOR RETENIDO POR VALOR TRANSFERIR POR INCAPACIDADES PRIMER PROCESO DE COMPENSACION DE JULIO DE 2020</t>
  </si>
  <si>
    <t>VALOR RETENIDO POR VALOR TRANSFERIR POR RECONOCIMIENTO PROMOCION Y PREVENCION ANTERIOR PRIMER PROCESO DE COMPENSACION DE JULIO DE 2020</t>
  </si>
  <si>
    <t>VALOR RETENIDO POR VALOR TRANSFERIR POR RECONOCIMIENTO INCAPACIDAD ANTERIOR PRIMER PROCESO DE COMPENSACION DE JULIO DE 2020</t>
  </si>
  <si>
    <t>VALOR RETENIDO POR VALOR TRANSFERIR POR UPC SEGUNDO PROCESO DE COMPENSACION DE JULIO DE 2020</t>
  </si>
  <si>
    <t>VALOR RETENIDO POR VALOR TRANSFERIR POR PROMOCION Y PREVENCION SEGUNDO PROCESO DE COMPENSACION DE JULIO DE 2020</t>
  </si>
  <si>
    <t>VALOR RETENIDO POR VALOR TRANSFERIR POR INCAPACIDADES SEGUNDO PROCESO DE COMPENSACION DE JULIO DE 2020</t>
  </si>
  <si>
    <t>VALOR RETENIDO POR VALOR TRANSFERIR POR UPC TERCER PROCESO JULIO 2020</t>
  </si>
  <si>
    <t>VALOR RETENIDO POR VALOR TRANSFERIR POR PROMOCION Y PREVENCION TERCER PROCESO JULIO 2020</t>
  </si>
  <si>
    <t>VALOR RETENIDO POR VALOR TRANSFERIR POR INCAPACIDADES TERCER PROCESO JULIO 2020</t>
  </si>
  <si>
    <t>Proceso6789_23</t>
  </si>
  <si>
    <t>Proceso6789_34</t>
  </si>
  <si>
    <t>Proceso6789_5</t>
  </si>
  <si>
    <t>Proceso6803_23</t>
  </si>
  <si>
    <t>Proceso6803_34</t>
  </si>
  <si>
    <t>Proceso6803_5</t>
  </si>
  <si>
    <t>Proceso6824_24</t>
  </si>
  <si>
    <t>Proceso6824_5</t>
  </si>
  <si>
    <t>proceso 6843_23-</t>
  </si>
  <si>
    <t>proceso 6843_35-</t>
  </si>
  <si>
    <t>proceso 6843_4-</t>
  </si>
  <si>
    <t>VALOR RETENIDO POR PROMOCION Y PREVENCION ACTUAL 4TO PROCESO JULIO2020</t>
  </si>
  <si>
    <t>VALOR RETENIDO POR INCAPACIDAD ACTUAL 4TO PROCESO JULIO2020</t>
  </si>
  <si>
    <t>VALOR RETENIDO POR TRANSFERIR POR UPC 4TO PROCESO JULIO2020</t>
  </si>
  <si>
    <t>VALOR RETENIDO POR PROMOCION Y PREVENCION 4TO PROCESO JULIO2020</t>
  </si>
  <si>
    <t>VALOR RETENIDO POR INCAPACIDADES 4TO PROCESO JULIO2020</t>
  </si>
  <si>
    <t>VALOR RETENIDO POR APROPIACION RENDIMIENTOS FINANCIROS MAYO DE 2020</t>
  </si>
  <si>
    <t>VALOR RETENIDO POR INCAPACIDAD ACTUAL 2DO PROCESO AGOSTO 2020</t>
  </si>
  <si>
    <t>VALOR RETENIDO POR PROMOCION Y PREVENCION ACTUAL 2DO PROCESO AGOSTO 2020</t>
  </si>
  <si>
    <t>VALOR RETENIDO POR TRANSFERIR POR UPC 3ER PROCESO AGOSTO 2020</t>
  </si>
  <si>
    <t>VALOR RETENIDO POR PROMOCION Y PREVENCION 3ER PROCESO AGOSTO 2020</t>
  </si>
  <si>
    <t>VALOR RETENIDO POR INCAPACIDADES 3ER PROCESO AGOSTO 2020</t>
  </si>
  <si>
    <t>VALOR RETENIDO POR APROPIACION RENDIMIENTOS FINANCIROS JUNIO DE 2020</t>
  </si>
  <si>
    <t>Proceso6861_35</t>
  </si>
  <si>
    <t>Proceso6861_23</t>
  </si>
  <si>
    <t>Proceso6861_5</t>
  </si>
  <si>
    <t>Proceso6878_35</t>
  </si>
  <si>
    <t>Proceso6878_23</t>
  </si>
  <si>
    <t>Proceso6878_5</t>
  </si>
  <si>
    <t>Proceso6895_35</t>
  </si>
  <si>
    <t>Proceso6895_24</t>
  </si>
  <si>
    <t>Proceso6895_5</t>
  </si>
  <si>
    <t>proceso 6918_4</t>
  </si>
  <si>
    <t>VALOR RETENIDO POR PROMOCION Y PREVENCION ACTUAL  CUARTO DE AGOSTO DE 2020</t>
  </si>
  <si>
    <t>VALOR RETENIDO POR INCAPACIDAD ACTUAL  CUARTO DE AGOSTO DE 2020</t>
  </si>
  <si>
    <t>VALOR RETENIDO POR TRANSFERIR POR UPC  CUARTO DE AGOSTO DE 2020</t>
  </si>
  <si>
    <t>VALOR RETENIDO POR PROMOCION Y PREVENCION  CUARTO DE AGOSTO DE 2020</t>
  </si>
  <si>
    <t>VALOR RETENIDO POR INCAPACIDADES  CUARTO DE AGOSTO DE 2020</t>
  </si>
  <si>
    <t>VALOR RETENIDO POR PROMOCION Y PREVENCION ACTUAL  SEGUNDO DE SEPTIEMBRE DE 2020</t>
  </si>
  <si>
    <t>VALOR RETENIDO POR INCAPACIDAD ACTUAL  SEGUNDO DE SEPTIEMBRE DE 2020</t>
  </si>
  <si>
    <t>VALOR RETENIDO POR TRANSFERIR POR UPC  SEGUNDO DE SEPTIEMBRE DE 2020</t>
  </si>
  <si>
    <t>VALOR RETENIDO POR PROMOCION Y PREVENCION  SEGUNDO DE SEPTIEMBRE DE 2020</t>
  </si>
  <si>
    <t>VALOR RETENIDO POR INCAPACIDADES  SEGUNDO DE SEPTIEMBRE DE 2020</t>
  </si>
  <si>
    <t>VALOR RETENIDO POR PROMOCION Y PREVENCION ACTUAL  TERCERO DE SEPTIEMBRE DE 2020</t>
  </si>
  <si>
    <t>VALOR RETENIDO POR INCAPACIDAD ACTUAL  TERCERO DE SEPTIEMBRE DE 2020</t>
  </si>
  <si>
    <t>VALOR RETENIDO POR TRANSFERIR POR UPC  CUARTO DE SEPTIEMBRE DE 2020</t>
  </si>
  <si>
    <t>VALOR RETENIDO POR PROMOCION Y PREVENCION  CUARTO DE SEPTIEMBRE DE 2020</t>
  </si>
  <si>
    <t>VALOR RETENIDO POR INCAPACIDADES  CUARTO DE SEPTIEMBRE DE 2020</t>
  </si>
  <si>
    <t>Proceso6947_24</t>
  </si>
  <si>
    <t>Proceso6947_36</t>
  </si>
  <si>
    <t>Proceso6947_5</t>
  </si>
  <si>
    <t>Proceso6960_24</t>
  </si>
  <si>
    <t>Proceso6960_36</t>
  </si>
  <si>
    <t>Proceso6960_5</t>
  </si>
  <si>
    <t>Proceso6978_36</t>
  </si>
  <si>
    <t>Proceso6978_5</t>
  </si>
  <si>
    <t>proceso 7000_22</t>
  </si>
  <si>
    <t>proceso 7000_33</t>
  </si>
  <si>
    <t>proceso 7000_4</t>
  </si>
  <si>
    <t>VALOR RETENIDO POR RENDIMIENTOS FINANCIEROS JULIO DE 2020</t>
  </si>
  <si>
    <t>VALOR RETENIDO POR PRIMER PROCESO DE COMPENSACION DE OCTUBRE DE 2020</t>
  </si>
  <si>
    <t>VALOR RETENIDO POR SEGUNDO PROCESO DE COMPENSACION DE OCTUBRE DE 2020</t>
  </si>
  <si>
    <t>VALOR RETENIDO POR TERCER PROCESO DE COMPENSACION DE OCTUBRE DE 2020</t>
  </si>
  <si>
    <t>Proceso7021_23</t>
  </si>
  <si>
    <t>Proceso7021_5</t>
  </si>
  <si>
    <t>Proceso7036_24</t>
  </si>
  <si>
    <t>Proceso7036_36</t>
  </si>
  <si>
    <t>Proceso7036_5</t>
  </si>
  <si>
    <t>Proceso7053_36</t>
  </si>
  <si>
    <t>Proceso7053_24</t>
  </si>
  <si>
    <t>Proceso7053_5</t>
  </si>
  <si>
    <t>proceso 7070_23</t>
  </si>
  <si>
    <t>proceso 7070_33</t>
  </si>
  <si>
    <t>proceso 7070_4</t>
  </si>
  <si>
    <t>VALOR RETENIDO EN EL CUARTO PROCESO DE COMPENSACION DE OCTUBRE DE 2020</t>
  </si>
  <si>
    <t>VALOR RETENIDO EN EL SEGUNDO PROCESO DE COMPENSACION DE NOVIEMBRE DE 2020</t>
  </si>
  <si>
    <t>VALOR RETENIDO EN EL TERCER PROCESO DE COMPENSACION DE NOVIEMBRE DE 2020</t>
  </si>
  <si>
    <t>VALOR RETENIDO EN EL CUARTO PROCESO DE COMPENSACION DE NOVIEMBRE DE 2020</t>
  </si>
  <si>
    <t>Proceso7091_34</t>
  </si>
  <si>
    <t>Proceso7091_23</t>
  </si>
  <si>
    <t>Proceso7091_5</t>
  </si>
  <si>
    <t>Proceso7091_27</t>
  </si>
  <si>
    <t>Proceso7091_44</t>
  </si>
  <si>
    <t>Proceso7106_24</t>
  </si>
  <si>
    <t>Proceso7106_36</t>
  </si>
  <si>
    <t>Proceso7106_5</t>
  </si>
  <si>
    <t>Proceso7106_47</t>
  </si>
  <si>
    <t>Proceso7106_28</t>
  </si>
  <si>
    <t>Proceso7123_36</t>
  </si>
  <si>
    <t>Proceso7123_24</t>
  </si>
  <si>
    <t>Proceso7123_5</t>
  </si>
  <si>
    <t>Proceso7123_28</t>
  </si>
  <si>
    <t>Proceso7123_46</t>
  </si>
  <si>
    <t>proceso 7147_4</t>
  </si>
  <si>
    <t>proceso 7147_26</t>
  </si>
  <si>
    <t>proceso 7147_43</t>
  </si>
  <si>
    <t>VALOR RETENIDO POR RENDIMIENTOS FINANCIEROS DE AGOSTO DE 2020</t>
  </si>
  <si>
    <t>VALOR RETENIDO POR RENDIMIENTOS FINANCIEROS DE SEPTIEMBRE DE 2020</t>
  </si>
  <si>
    <t>VALOR RETENIDO POR SEGUNDO PROCESO DE COMPENSACION DE DICIEMBRE DE 2020</t>
  </si>
  <si>
    <t>VALOR RETENIDO POR TERCER PROCESO DE COMPENSACION DE DICIEMBRE DE 2020</t>
  </si>
  <si>
    <t>VALOR RETENIDO POR CUARTO PROCESO DE COMPENSACION DE DICIEMBRE DE 2020</t>
  </si>
  <si>
    <t>PROCESO DE COMPENSACION PAGO RETENIDO 1ER PROCESO</t>
  </si>
  <si>
    <t>Proceso7173_35</t>
  </si>
  <si>
    <t>Proceso7173_24</t>
  </si>
  <si>
    <t>Proceso7173_5</t>
  </si>
  <si>
    <t>Proceso7173_45</t>
  </si>
  <si>
    <t>Proceso7173_28</t>
  </si>
  <si>
    <t>PROCESO DE COMPENSACION PAGO RETENIDO 2DO PROCESO</t>
  </si>
  <si>
    <t>Proceso7194_24</t>
  </si>
  <si>
    <t>Proceso7194_36</t>
  </si>
  <si>
    <t>Proceso7194_5</t>
  </si>
  <si>
    <t>Proceso7194_28</t>
  </si>
  <si>
    <t>Proceso7194_47</t>
  </si>
  <si>
    <t>PROCESO DE COMPENSACION PAGO RETENIDO 3ER PROCESO</t>
  </si>
  <si>
    <t>Proceso7215_24</t>
  </si>
  <si>
    <t>Proceso7215_36</t>
  </si>
  <si>
    <t>Proceso7215_5</t>
  </si>
  <si>
    <t>Proceso7215_46</t>
  </si>
  <si>
    <t>Proceso7215_28</t>
  </si>
  <si>
    <t>PROCESO DE COMPENSACION PAGO RETENIDO 4TO PROCESO</t>
  </si>
  <si>
    <t>proceso 7237_34</t>
  </si>
  <si>
    <t>proceso 7237_22</t>
  </si>
  <si>
    <t>proceso 7237_4</t>
  </si>
  <si>
    <t>proceso 7237_43</t>
  </si>
  <si>
    <t>proceso 7237_26</t>
  </si>
  <si>
    <t>SEGUNDO PROCESO DE COMPENSACION ENERO 2021</t>
  </si>
  <si>
    <t>TERCER PROCESO DE COMPENSACION ENERO 2021</t>
  </si>
  <si>
    <t>CUARTO PROCESO DE COMPENSACION ENERO 2021</t>
  </si>
  <si>
    <t>Proceso7260_23</t>
  </si>
  <si>
    <t>Proceso7260_34</t>
  </si>
  <si>
    <t>Proceso7260_5</t>
  </si>
  <si>
    <t>Proceso7260_27</t>
  </si>
  <si>
    <t>Proceso7260_44</t>
  </si>
  <si>
    <t>Proceso7280_5</t>
  </si>
  <si>
    <t>Proceso7280_45</t>
  </si>
  <si>
    <t>Proceso7280_28</t>
  </si>
  <si>
    <t>Proceso7303_24</t>
  </si>
  <si>
    <t>Proceso7303_35</t>
  </si>
  <si>
    <t>Proceso7303_5</t>
  </si>
  <si>
    <t>Proceso7303_45</t>
  </si>
  <si>
    <t>Proceso7303_28</t>
  </si>
  <si>
    <t>proceso 7326_4</t>
  </si>
  <si>
    <t>proceso 7326_38</t>
  </si>
  <si>
    <t>proceso 7326_23</t>
  </si>
  <si>
    <t>RENDIMIENTOS FINANCIEROS DE OCTUBRE DE 2020</t>
  </si>
  <si>
    <t>CORREO RECAUDO</t>
  </si>
  <si>
    <t>POR SEGUNDO PROCESO DE COMPENSACION DE FEBRERO DE 2021</t>
  </si>
  <si>
    <t>POR TERCER PROCESO DE COMPENSACION DE FEBRERO DE 2021</t>
  </si>
  <si>
    <t>Proceso7347_24</t>
  </si>
  <si>
    <t>Proceso7347_36</t>
  </si>
  <si>
    <t>Proceso7347_5</t>
  </si>
  <si>
    <t>Proceso7347_46</t>
  </si>
  <si>
    <t>Proceso7347_28</t>
  </si>
  <si>
    <t>Proceso7366_24</t>
  </si>
  <si>
    <t>Proceso7366_5</t>
  </si>
  <si>
    <t>Proceso7366_47</t>
  </si>
  <si>
    <t>Proceso7366_28</t>
  </si>
  <si>
    <t>Proceso7386_36</t>
  </si>
  <si>
    <t>Proceso7386_24</t>
  </si>
  <si>
    <t>Proceso7386_5</t>
  </si>
  <si>
    <t>Proceso7386_46</t>
  </si>
  <si>
    <t>Proceso7386_28</t>
  </si>
  <si>
    <t>proceso 7408_32</t>
  </si>
  <si>
    <t>proceso 7408_21</t>
  </si>
  <si>
    <t>proceso 7408_4</t>
  </si>
  <si>
    <t>proceso 7408_25</t>
  </si>
  <si>
    <t>proceso 7408_41</t>
  </si>
  <si>
    <t>SEGUNDO PROCESO DE COMPENSACION DE MARZO DE 2021</t>
  </si>
  <si>
    <t>TERCER PROCESO DE COMPENSACION DE MARZO DE 2021</t>
  </si>
  <si>
    <t>CUARTO PROCESO DE COMPENSACION DE MARZO DE 2021</t>
  </si>
  <si>
    <t>SIN FACTURA</t>
  </si>
  <si>
    <t>Proceso7435_23</t>
  </si>
  <si>
    <t>Proceso7435_35</t>
  </si>
  <si>
    <t>Proceso7435_5</t>
  </si>
  <si>
    <t>Proceso7435_27</t>
  </si>
  <si>
    <t>Proceso7435_46</t>
  </si>
  <si>
    <t>Proceso7453_23</t>
  </si>
  <si>
    <t>Proceso7453_5</t>
  </si>
  <si>
    <t>Proceso7453_27</t>
  </si>
  <si>
    <t>Proceso7453_45</t>
  </si>
  <si>
    <t>Proceso7472_24</t>
  </si>
  <si>
    <t>Proceso7472_5</t>
  </si>
  <si>
    <t>Proceso7472_28</t>
  </si>
  <si>
    <t>Proceso7472_46</t>
  </si>
  <si>
    <t>proceso 7492_3</t>
  </si>
  <si>
    <t>proceso 7492_32</t>
  </si>
  <si>
    <t>proceso 7492_18</t>
  </si>
  <si>
    <t>SEGUNDO PROCESO DE COMPENSACION DE ABRIL DE 2021</t>
  </si>
  <si>
    <t>APROPIACION RENDIMIENTOS FINANCIEROS DE NOVIEMBRE DE 2020</t>
  </si>
  <si>
    <t>APROPIACION RENDIMIENTOS FINANCIEROS DE DICIEMBRE DE 2020</t>
  </si>
  <si>
    <t>TERCER PROCESO DE COMPENSACION DE ABRIL DE 2021</t>
  </si>
  <si>
    <t>Proceso7512_24</t>
  </si>
  <si>
    <t>Proceso7512_36</t>
  </si>
  <si>
    <t>Proceso7512_5</t>
  </si>
  <si>
    <t>Proceso7512_47</t>
  </si>
  <si>
    <t>Proceso7512_28</t>
  </si>
  <si>
    <t>Proceso7528_24</t>
  </si>
  <si>
    <t>Proceso7528_36</t>
  </si>
  <si>
    <t>Proceso7528_5</t>
  </si>
  <si>
    <t>Proceso7528_47</t>
  </si>
  <si>
    <t>Proceso7528_28</t>
  </si>
  <si>
    <t>EMBARGO- TERCER PROCESO COMP MAYO2021</t>
  </si>
  <si>
    <t>Proceso7547_46</t>
  </si>
  <si>
    <t>Proceso7547_35</t>
  </si>
  <si>
    <t>Proceso7547_5</t>
  </si>
  <si>
    <t>Proceso7547_27</t>
  </si>
  <si>
    <t>Proceso7547_45</t>
  </si>
  <si>
    <t>proceso 7565_22</t>
  </si>
  <si>
    <t>proceso 7565_3</t>
  </si>
  <si>
    <t>proceso 7565_33</t>
  </si>
  <si>
    <t>proceso 7565_20</t>
  </si>
  <si>
    <t>CUARTO PROCESO DE COMPENSACION DE ABRIL DE 2021</t>
  </si>
  <si>
    <t>SEGUNDO PROCESO DE COMPENSACION DE MAYO DE 2021</t>
  </si>
  <si>
    <t>TERCER PROCESO DE COMPENSACION DE MAYO DE 2021</t>
  </si>
  <si>
    <t>CUARTO PROCESO DE COMPENSACION DE MAYO DE 2021</t>
  </si>
  <si>
    <t>PROCESO DE COMPENSACION PAGO RETENIDO 1ER PROCESO DE JUNIO DE 2021</t>
  </si>
  <si>
    <t>Proceso7592_24</t>
  </si>
  <si>
    <t>PROCESO DE COMPENSACION PAGO RETENIDO 2DO PROCESO DE JUNIO DE 2021</t>
  </si>
  <si>
    <t>Proceso7614_24</t>
  </si>
  <si>
    <t>PROCESO DE COMPENSACION PAGO RETENIDO 4TO PROCESO DE JUNIO DE 2021</t>
  </si>
  <si>
    <t>proceso 7648_22</t>
  </si>
  <si>
    <t>PROCESO DE COMPENSACION_MOV_PAGO RETENIDO 1ER PROCESO DE JUNIO DE 2021</t>
  </si>
  <si>
    <t>Proceso7592_35</t>
  </si>
  <si>
    <t>PROCESO DE COMPENSACION_MOV_ PAGO RETENIDO 2DO PROCESO DE JUNIO DE 2021</t>
  </si>
  <si>
    <t>Proceso7614_36</t>
  </si>
  <si>
    <t>PROCESO DE COMPENSACION_MOV_ PAGO RETENIDO 3ER PROCESO DE JUNIO DE 2021</t>
  </si>
  <si>
    <t>Proceso7628_36</t>
  </si>
  <si>
    <t>CUARTO PROCESO DE COMPENSACION DE JUNIO DE 2021</t>
  </si>
  <si>
    <t>TERCER PROCESO DE COMPENSACION DE JUNIO DE 2021</t>
  </si>
  <si>
    <t>PROCESO DE COMPENSACION APLICACIÓN DE EMBARGO 1ER PROCESO DE JUNIO DE 2021</t>
  </si>
  <si>
    <t>Proceso7592_5</t>
  </si>
  <si>
    <t>PROCESO DE COMPENSACION APLICACIÓN DE EMBARGO 2DO PROCESO DE JUNIO DE 2021</t>
  </si>
  <si>
    <t>Proceso7614_5</t>
  </si>
  <si>
    <t>PROCESO DE COMPENSACION APLICACIÓN DE EMBARGO 3ER PROCESO DE JUNIO DE 2021</t>
  </si>
  <si>
    <t>Proceso7628_5</t>
  </si>
  <si>
    <t>PROCESO DE COMPENSACION APLICACIÓN DE EMBARGO 4TO PROCESO DE JUNIO DE 2021</t>
  </si>
  <si>
    <t>proceso 7648_2</t>
  </si>
  <si>
    <t>proceso 7648_15</t>
  </si>
  <si>
    <t>Proceso7592_28</t>
  </si>
  <si>
    <t>Proceso7614_28</t>
  </si>
  <si>
    <t>Proceso7628_28</t>
  </si>
  <si>
    <t>proceso 7648_18</t>
  </si>
  <si>
    <t>PROCESO DE COMPENSACION_MOV_ APLICACIÓN DE EMBARGO 1ER PROCESO DE JUNIO DE 2021</t>
  </si>
  <si>
    <t>Proceso7592_45</t>
  </si>
  <si>
    <t>PROCESO DE COMPENSACION_MOV_APLICACIÓN DE EMBARGO 2DO PROCESO DE JUNIO DE 2021</t>
  </si>
  <si>
    <t>Proceso7614_47</t>
  </si>
  <si>
    <t>PROCESO DE COMPENSACION_MOV_ APLICACIÓN DE EMBARGO 3ER PROCESO DE JUNIO DE 2021</t>
  </si>
  <si>
    <t>Proceso7628_46</t>
  </si>
  <si>
    <t>PROCESO DE COMPENSACION_MOV_APLICACIÓN DE EMBARGO 4TO PROCESO DE JUNIO DE 2021</t>
  </si>
  <si>
    <t>proceso 7648_43</t>
  </si>
  <si>
    <t>PROCESO DE COMPENSACION-MOV PAGO RETENIDO 1ER PROCESO DE JULIO DE 2021</t>
  </si>
  <si>
    <t>Proceso7681_35</t>
  </si>
  <si>
    <t>PROCESO DE COMPENSACION-CONT PAGO RETENIDO 1ER PROCESO DE JULIO DE 2021</t>
  </si>
  <si>
    <t>Proceso7681_24</t>
  </si>
  <si>
    <t>PROCESO DE COMPENSACION-MOV PAGO RETENIDO 2DO PROCESO DE JULIO DE 2021</t>
  </si>
  <si>
    <t>Proceso7700_35</t>
  </si>
  <si>
    <t>PROCESO DE COMPENSACION-MOV PAGO RETENIDO 3ER PROCESO DE JULIO DE 2021</t>
  </si>
  <si>
    <t>Proceso7720_36</t>
  </si>
  <si>
    <t>PROCESO DE COMPENSACION-CONT PAGO RETENIDO 4TO PROCESO DE JULIO DE 2021</t>
  </si>
  <si>
    <t>proceso 7739_22</t>
  </si>
  <si>
    <t>PROCESO DE COMPENSACION-MOV PAGO RETENIDO 4TO PROCESO DE JULIO DE 2021</t>
  </si>
  <si>
    <t>proceso 7739_33</t>
  </si>
  <si>
    <t>CUARTO PROCESO DE COMPENSACION DE JULIO DE 2021</t>
  </si>
  <si>
    <t>TERCER PROCESO DE COMPENSACION DE JULIO DE 2021</t>
  </si>
  <si>
    <t xml:space="preserve"> RENDIMIENTOS FINANCIEROS ENERO DE 2021</t>
  </si>
  <si>
    <t xml:space="preserve"> RENDIMIENTOS FINANCIEROS FEBRERO DE 2021</t>
  </si>
  <si>
    <t xml:space="preserve"> RENDIMIENTOS FINANCIEROS MARZO DE 2021</t>
  </si>
  <si>
    <t xml:space="preserve"> RENDIMIENTOS FINANCIEROS ABRIL DE 2021</t>
  </si>
  <si>
    <t>PRIMER PROCESO DE COMPENSACION DE JULIO DE 2021</t>
  </si>
  <si>
    <t>SEGUNDO PROCESO DE COMPENSACION DE JULIO DE 2021</t>
  </si>
  <si>
    <t>PROCESO DE COMPENSACION APLICACIÓN DE EMBARGO 1ER PROCESO DE JULIO DE 2021</t>
  </si>
  <si>
    <t>PROCESO DE COMPENSACION APLICACIÓN DE EMBARGO 2DO PROCESO DE JULIO DE 2021</t>
  </si>
  <si>
    <t>PROCESO DE COMPENSACION APLICACIÓN DE EMBARGO 3ER PROCESO DE JULIO DE 2021</t>
  </si>
  <si>
    <t>PROCESO DE COMPENSACION APLICACIÓN DE EMBARGO 4TO PROCESO DE JULIO DE 2021</t>
  </si>
  <si>
    <t>Proceso7681_28</t>
  </si>
  <si>
    <t>Proceso7700_28</t>
  </si>
  <si>
    <t>Proceso7720_28</t>
  </si>
  <si>
    <t>proceso 7739_26</t>
  </si>
  <si>
    <t>PROCESO DE COMPENSACION MOV-APLICACIÓN DE EMBARGO 1ER PROCESO DE JULIO DE 2021</t>
  </si>
  <si>
    <t>Proceso7681_45</t>
  </si>
  <si>
    <t>PROCESO DE COMPENSACION MOV-APLICACIÓN DE EMBARGO 2DO PROCESO DE JULIO DE 2021</t>
  </si>
  <si>
    <t>Proceso7700_46</t>
  </si>
  <si>
    <t>PROCESO DE COMPENSACION MOV-APLICACIÓN DE EMBARGO 3ER PROCESO DE JULIO DE 2021</t>
  </si>
  <si>
    <t>Proceso7720_47</t>
  </si>
  <si>
    <t>PROCESO DE COMPENSACION MOV-APLICACIÓN DE EMBARGO 4TO PROCESO DE JULIO DE 2021</t>
  </si>
  <si>
    <t>proceso 7739_42</t>
  </si>
  <si>
    <t>TERCER PROCESO DE COMPENSACION DE AGOSTO DE 2021</t>
  </si>
  <si>
    <t>PROCESO DE COMPENSACIÓN-TERCER PROCESO</t>
  </si>
  <si>
    <t>PROCESO7804_47</t>
  </si>
  <si>
    <t>PROCESO DE COMPENSACIÓN-CUARTO PROCESO</t>
  </si>
  <si>
    <t>PROC 7823_42</t>
  </si>
  <si>
    <t>RENDIMIENTOS FINANCIEROS DE ENERO DE 2021</t>
  </si>
  <si>
    <t>RENDIMIENTOS FINANCIEROS DE MAYO DE 2021</t>
  </si>
  <si>
    <t>PROCESO DE COMPENSACIÓN CONT-PRIMER PROCESO</t>
  </si>
  <si>
    <t>Proceso7764_23</t>
  </si>
  <si>
    <t>PROCESO DE COMPENSACIÓN CONT-SEGUNDO PROCESO</t>
  </si>
  <si>
    <t>Proceso7785_23</t>
  </si>
  <si>
    <t>PROCESO DE COMPENSACIÓN CONT-TERCER PROCESO</t>
  </si>
  <si>
    <t>Proceso7804_24</t>
  </si>
  <si>
    <t>PROCESO DE COMPENSACIÓN MOV-PRIMER PROCESO</t>
  </si>
  <si>
    <t>Proceso7764_35</t>
  </si>
  <si>
    <t>PROCESO DE COMPENSACIÓN MOV-SEGUNDO PROCESO</t>
  </si>
  <si>
    <t>Proceso7785_34</t>
  </si>
  <si>
    <t>CUARTO PROCESO DE COMPENSACION DE AGOSTO DE 2021</t>
  </si>
  <si>
    <t>APLICACIÓN EMBARGO-PROCESO DE COMPENSACIÓN-PRIMER PROCESO</t>
  </si>
  <si>
    <t>APLICACIÓN EMBARGO-PROCESO DE COMPENSACIÓN-SEGUNDO PROCESO</t>
  </si>
  <si>
    <t>APLICACIÓN EMBARGO-PROCESO DE COMPENSACIÓN-TERCER PROCESO</t>
  </si>
  <si>
    <t>APLICACIÓN EMBARGO-PROCESO DE COMPENSACIÓN-CUARTO PROCESO</t>
  </si>
  <si>
    <t>PROCESO DE COMPENSACIÓN -PRIMER PROCESO</t>
  </si>
  <si>
    <t>Proceso7764_27</t>
  </si>
  <si>
    <t>Proceso7785_27</t>
  </si>
  <si>
    <t>Proceso7804_28</t>
  </si>
  <si>
    <t>proceso 7823_25</t>
  </si>
  <si>
    <t>APLICACIÓN EMBARGO-PROCESO DE COMPENSACIÓN MOV-PRIMER PROCESO</t>
  </si>
  <si>
    <t>Proceso7764_45</t>
  </si>
  <si>
    <t>APLICACIÓN EMBARGO-PROCESO DE COMPENSACIÓN MOV-SEGUNDO PROCESO</t>
  </si>
  <si>
    <t>Proceso7785_44</t>
  </si>
  <si>
    <t>APLICACIÓN EMBARGO-PROCESO DE COMPENSACIÓN MOV-TERCER PROCESO</t>
  </si>
  <si>
    <t>Proceso7804_46</t>
  </si>
  <si>
    <t>APLICACIÓN EMBARGO-PROCESO DE COMPENSACIÓN MOV-CUARTO PROCESO</t>
  </si>
  <si>
    <t>proceso 7823_41</t>
  </si>
  <si>
    <t>PROCESO DE COMPENSACIÓN -PRIMER  PROCESO</t>
  </si>
  <si>
    <t>Proceso7855_46</t>
  </si>
  <si>
    <t>PROCESO DE COMPENSACIÓN -SEGUNDO PROCESO</t>
  </si>
  <si>
    <t>Proceso7871_46</t>
  </si>
  <si>
    <t>PROCESO DE COMPENSACIÓN -TECER PROCESO</t>
  </si>
  <si>
    <t>Proceso7890_46</t>
  </si>
  <si>
    <t>PROCESO DE COMPENSACIÓN -CUARTO PROCESO COVID</t>
  </si>
  <si>
    <t>proceso 7914_38</t>
  </si>
  <si>
    <t>PROCESO DE COMPENSACIÓN -CUARTO PROCESO</t>
  </si>
  <si>
    <t>proceso 7914_45</t>
  </si>
  <si>
    <t>VALOR RETENIDO POR CUARTO PROCESO DE COMPENSACION Proceso 7823 DE AGOSTO DE 2021 RAD. 20211500466991</t>
  </si>
  <si>
    <t>VALOR RETENIDO POR RENDIMIENTOS FINANCIEROS DE JUNIO 2021 RAD. 20211500046463</t>
  </si>
  <si>
    <t>VALOR RETENIDO POR RENDIMIENTOS FINANCIEROS DE JULIO 2021 RAD. 20211500051403</t>
  </si>
  <si>
    <t>VALOR RETENIDO POR EL SEGUNDO PROCESO DE COMPENSACION Proceso 7871 DE SEPTIEMBRE DE 2021 RAD. 20211500049783</t>
  </si>
  <si>
    <t>VALOR RETENIDO POR EL TERCER PROCESO DE COMPENSACION Proceso 7890 DE SPETIEMBRE DE 2021 RAD. 20211500051423</t>
  </si>
  <si>
    <t>VALOR RETENIDO POR EL PRIMER PROCESO DE COMPENSACION Proceso 7855 DE SEPTIEMBRE DE 2021 RAD. 20211500515401</t>
  </si>
  <si>
    <t>VALOR RETENIDO POR EL CUARTO PROCESO DE COMPENSACION Proceso 7914 DE SPETIEMBRE DE 2021 RAD.20211500053133</t>
  </si>
  <si>
    <t>Proceso7855_23</t>
  </si>
  <si>
    <t>Proceso7855_35</t>
  </si>
  <si>
    <t>Proceso7871_24</t>
  </si>
  <si>
    <t>Proceso7871_35</t>
  </si>
  <si>
    <t>proceso 7914_23</t>
  </si>
  <si>
    <t>VALOR RETENIDO POR SEGUNDO PROCESO DE COMPENSACION Proceso 7785 DE AGOSTO DE 2021 RAD. 20211500043063</t>
  </si>
  <si>
    <t>RENDIMIENTOS FINANCIEROS DE NOVIEMBRE DE 2020</t>
  </si>
  <si>
    <t>PROCESO DE COMPENSACIÓN -TERCER PROCESO</t>
  </si>
  <si>
    <t>Proceso 7890</t>
  </si>
  <si>
    <t>EMBARGO-PROCESO DE COMPENSACIÓN -PRIMER PROCESO</t>
  </si>
  <si>
    <t>EMBARGO-PROCESO DE COMPENSACIÓN -SEGUNDO PROCESO</t>
  </si>
  <si>
    <t>Proceso7855_27</t>
  </si>
  <si>
    <t>Proceso7855_45</t>
  </si>
  <si>
    <t>Proceso7871_45</t>
  </si>
  <si>
    <t>Proceso7871_28</t>
  </si>
  <si>
    <t>EMBARGO-PROCESO DE COMPENSACIÓN -TERCER PROCESO</t>
  </si>
  <si>
    <t>Proceso7890_24</t>
  </si>
  <si>
    <t>PROCESO DE COMPENSACIÓN - PRIMER PROCESO</t>
  </si>
  <si>
    <t>Proceso7934_46</t>
  </si>
  <si>
    <t>PROCESO DE COMPENSACIÓN - SEGUNDO PROCESO</t>
  </si>
  <si>
    <t>Proceso7953_45</t>
  </si>
  <si>
    <t>PROCESO DE COMPENSACIÓN - TERCER PROCESO</t>
  </si>
  <si>
    <t>Proceso7972_47</t>
  </si>
  <si>
    <t>proceso 7992_38</t>
  </si>
  <si>
    <t>proceso 7992_44</t>
  </si>
  <si>
    <t>CUARTO PROCESO DE COMPENSACION DE OCTUBRE DE 2021</t>
  </si>
  <si>
    <t>TERCER PROCESO DE COMPENSACION DE OCTUBRE DE 2021</t>
  </si>
  <si>
    <t>SEGUNDO PROCESO DE COMPENSACION DE OCTUBRE DE 2021</t>
  </si>
  <si>
    <t>PRIMER PROCESO DE COMPENSACION DE OCTUBRE DE 2021</t>
  </si>
  <si>
    <t>Proceso7934_23</t>
  </si>
  <si>
    <t>Proceso7953_23</t>
  </si>
  <si>
    <t>Proceso7972_24</t>
  </si>
  <si>
    <t>RENDIMIENTOS FINANCIEROS DE JULIO DE 2021</t>
  </si>
  <si>
    <t>CUARTO PROCESO DE COMPENSACION DE SEPTIEMBRE DE 2021</t>
  </si>
  <si>
    <t>PROCESO DE COMPENSACIÓN - CUARTO PROCESO</t>
  </si>
  <si>
    <t>Proceso7972</t>
  </si>
  <si>
    <t>Proceso7953</t>
  </si>
  <si>
    <t>Proceso7934</t>
  </si>
  <si>
    <t>Proceso 7914</t>
  </si>
  <si>
    <t>proceso 8016_46</t>
  </si>
  <si>
    <t>proceso 8034_44</t>
  </si>
  <si>
    <t>proceso 8055_46</t>
  </si>
  <si>
    <t>proceso 8072_42</t>
  </si>
  <si>
    <t>PROCESO DE COMPENSACIÓN - CUARTO PROCESO-COVID</t>
  </si>
  <si>
    <t>proceso 8072_36</t>
  </si>
  <si>
    <t>VALOR RETENIDO POR EL CUARTO PROCESO DE COMPENSACION DE NOVIEMBRE DE 2021</t>
  </si>
  <si>
    <t>VALOR RETENIDO POR EL SEGUNDO PROCESO DE COMPENSACION DE NOVIEMBRE DE 2021</t>
  </si>
  <si>
    <t>VALOR RETENIDO POR EL TERCER PROCESO DE COMPENSACION DE NOVIEMBRE DE 2021</t>
  </si>
  <si>
    <t>VR RETENIDO POR RENDIMIENTOS FINANCIEROS DE AGOSTO DE 2021</t>
  </si>
  <si>
    <t>VR RETENIDO  POR RENDIMIENTOS FINANCIEROS DE AGOSTO DE 2021</t>
  </si>
  <si>
    <t>proceso 8016_23</t>
  </si>
  <si>
    <t>proceso 8034_34</t>
  </si>
  <si>
    <t>proceso 8016_35</t>
  </si>
  <si>
    <t>VALOR RETENIDO POR EL CUARTO PROCESO DE COMPENSACION DE OCTUBRE DE 2021</t>
  </si>
  <si>
    <t>VR RETENIDO  POR RENDIMIENTOS FINANCIEROS DE MAYO DE 2021</t>
  </si>
  <si>
    <t>VR RETENIDO  POR RENDIMIENTOS FINANCIEROS DE NOVIEMBRE DE 2020</t>
  </si>
  <si>
    <t>VR RETENIDO  POR RENDIMIENTOS FINANCIEROS DE OCTUBRE DE 2020</t>
  </si>
  <si>
    <t>Proceso 7992</t>
  </si>
  <si>
    <t>proceso 8103_46</t>
  </si>
  <si>
    <t>proceso 8121_44</t>
  </si>
  <si>
    <t>proceso 8140_46</t>
  </si>
  <si>
    <t>proceso 8156_43</t>
  </si>
  <si>
    <t>proceso 8156_37</t>
  </si>
  <si>
    <t>proceso 8103_23</t>
  </si>
  <si>
    <t>proceso 8140_24</t>
  </si>
  <si>
    <t>PROCESO DE COMPENSACIÓN -PRIMER PROCESO-RS</t>
  </si>
  <si>
    <t>proceso 8103_35</t>
  </si>
  <si>
    <t>CUARTO PROCESO DE COMEPENSACION DE DICIEMBRE DE 2021</t>
  </si>
  <si>
    <t>PRIMER PROCESO DE COMEPENSACION DE DICIEMBRE DE 2021</t>
  </si>
  <si>
    <t>Proceso8103</t>
  </si>
  <si>
    <t>SEGUNDO PROCESO DE COMEPENSACION DE DICIEMBRE DE 2021</t>
  </si>
  <si>
    <t>Proceso8121</t>
  </si>
  <si>
    <t>SEGUNDO PROCESO DE COMPENSACION DE DICIEMBRE DE 2021</t>
  </si>
  <si>
    <t>TERCER PROCESO DE COMPENSACION DE DICIEMBRE DE 2021</t>
  </si>
  <si>
    <t>RENDIMIENTOS FINANCIEROS DE OCTUBRE DE 2021</t>
  </si>
  <si>
    <t>RENDIMIENTOS FINANCIEROS DE SEPTIEMBRE DE 2021</t>
  </si>
  <si>
    <t>REND_SEP_2021</t>
  </si>
  <si>
    <t>PROCESO DE COMPENSACIÓN -PRIMER PROCESO-ENE22</t>
  </si>
  <si>
    <t>PROCESO8175_47</t>
  </si>
  <si>
    <t>PROCESO DE COMPENSACIÓN -SEGUNDO PROCESO-ENE22</t>
  </si>
  <si>
    <t>PROCESO8193_44</t>
  </si>
  <si>
    <t>PROCESO DE COMPENSACIÓN -TERCER PROCESO-ENE22</t>
  </si>
  <si>
    <t>PROCESO8213_46</t>
  </si>
  <si>
    <t>PROCESO DE COMPENSACIÓN -CUARTO PROCESO-ENE222</t>
  </si>
  <si>
    <t>PROCESO 8230_4</t>
  </si>
  <si>
    <t>CUARTO PROCESO DE COMPENSACION DE ENERO DE 2022</t>
  </si>
  <si>
    <t>SEGUNDO PROCESO DE COMPENSACION DE ENERO DE 2022</t>
  </si>
  <si>
    <t>TERCER PROCESO DE COMPENSACION DE ENERO DE 2022</t>
  </si>
  <si>
    <t>PROCESO8175_24</t>
  </si>
  <si>
    <t>PROCESO DE COMPENSACIÓN -MOVILIDAD-PRIMER PROCESO-ENE22</t>
  </si>
  <si>
    <t>PROCESO8175_36</t>
  </si>
  <si>
    <t>PROCESO8213_24</t>
  </si>
  <si>
    <t>PROCESO 8230_33</t>
  </si>
  <si>
    <t>Proceso 8193</t>
  </si>
  <si>
    <t>Proceso 8213</t>
  </si>
  <si>
    <t>REND_OCT_2021</t>
  </si>
  <si>
    <t>Proceso 8230</t>
  </si>
  <si>
    <t>EMBARGO-PROCESO DE COMPENSACIÓN -CUARTO PROCESO-FEB22</t>
  </si>
  <si>
    <t>proceso 8314_13</t>
  </si>
  <si>
    <t>PROCESO DE COMPENSACIÓN -PRIMER PROCESO-FEB22</t>
  </si>
  <si>
    <t>Proceso 8258_46</t>
  </si>
  <si>
    <t>PROCESO DE COMPENSACIÓN -SEGUNDO PROCESO-FEB22</t>
  </si>
  <si>
    <t>Proceso8277_44</t>
  </si>
  <si>
    <t>PROCESO DE COMPENSACIÓN -TERCER PROCESO-FEB22</t>
  </si>
  <si>
    <t>Proceso8294_45</t>
  </si>
  <si>
    <t>PROCESO DE COMPENSACIÓN -CUARTO PROCESO-FEB22</t>
  </si>
  <si>
    <t>Proceso8314_44</t>
  </si>
  <si>
    <t>PROCESO DE COMPENSACIÓN -CUARTO PROCESO-FEB22-COVID</t>
  </si>
  <si>
    <t>Proceso8314_38</t>
  </si>
  <si>
    <t>RENDIMIENTOS FINANCIEROS DE NOVIEMBRE DE 2021</t>
  </si>
  <si>
    <t>SEGUNDO PROCESO DE COMPENSACION DE FEBRERO DE 2022</t>
  </si>
  <si>
    <t>TERCER PROCESO DE COMPENSACION DE FEBRERO DE 2022</t>
  </si>
  <si>
    <t>CUARTO PROCESO DE COMPENSACION DE FEBRERO DE 2022</t>
  </si>
  <si>
    <t>proceso8258_23</t>
  </si>
  <si>
    <t>PROCESO DE COMPENSACIÓN -PRIMER PROCESO-FEB22MOVILIDAD</t>
  </si>
  <si>
    <t>proceso8258_35</t>
  </si>
  <si>
    <t>proceso8277_33</t>
  </si>
  <si>
    <t>PROCESO DE COMPENSACIÓN -CUARTO PROCESO-FEB22MOVILIDAD</t>
  </si>
  <si>
    <t>proceso8314_34</t>
  </si>
  <si>
    <t>RENDIMIENTOS FINANCIEROS DE DICIEMBRE DE 2021</t>
  </si>
  <si>
    <t>REND_NOV_2021</t>
  </si>
  <si>
    <t>REND_DIC_2021</t>
  </si>
  <si>
    <t>Proceso 8314</t>
  </si>
  <si>
    <t>EMBARGO-PROCESO DE COMPENSACIÓN -PRIMER PROCESO-MAR22</t>
  </si>
  <si>
    <t>Proceso8337_14</t>
  </si>
  <si>
    <t>EMBARGO-PROCESO DE COMPENSACIÓN -SEGUNDO PROCESO-MAR22</t>
  </si>
  <si>
    <t>Proceso8357_14</t>
  </si>
  <si>
    <t>EMBARGO-PROCESO DE COMPENSACIÓN -TERCER PROCESO-MAR22</t>
  </si>
  <si>
    <t>Proceso8375_13</t>
  </si>
  <si>
    <t>EMBARGO-PROCESO DE COMPENSACIÓN -CUARTO PROCESO-MAR22</t>
  </si>
  <si>
    <t>proceso 8395_13</t>
  </si>
  <si>
    <t>PROCESO DE COMPENSACIÓN -PRIMER PROCESO-MAR22</t>
  </si>
  <si>
    <t>Proceso8337_45</t>
  </si>
  <si>
    <t>PROCESO DE COMPENSACIÓN -SEGUNDO PROCESO-MAR22</t>
  </si>
  <si>
    <t>Proceso8357_45</t>
  </si>
  <si>
    <t>PROCESO DE COMPENSACIÓN -TERCER PROCESO-MAR22</t>
  </si>
  <si>
    <t>Proceso8375_45</t>
  </si>
  <si>
    <t>PROCESO DE COMPENSACIÓN -CUARTO PROCESO-MAR22</t>
  </si>
  <si>
    <t>proceso 8395_44</t>
  </si>
  <si>
    <t>PROCESO DE COMPENSACIÓN -CUARTO PROCESO-MAR22-COVID</t>
  </si>
  <si>
    <t>proceso 8395_37</t>
  </si>
  <si>
    <t>TERCER PROCESO DE COMPENSACION DE MARZO DE 2022</t>
  </si>
  <si>
    <t>SEGUNDO PROCESO DE COMPENSACION DE MARZO DE 2022</t>
  </si>
  <si>
    <t>CUARTO PROCESO DE COMPENSACION DE MARZO DE 2022</t>
  </si>
  <si>
    <t>Proceso8337_23</t>
  </si>
  <si>
    <t>Proceso8357_23</t>
  </si>
  <si>
    <t>proceso 8395_23</t>
  </si>
  <si>
    <t>PROCESO DE COMPENSACIÓN -PRIMER PROCESO-MAR22-MOVILIDAD</t>
  </si>
  <si>
    <t>Proceso8337_34</t>
  </si>
  <si>
    <t>PROCESO DE COMPENSACIÓN -SEGUNDO PROCESO-MAR22-MOVILIDAD</t>
  </si>
  <si>
    <t>Proceso8357_34</t>
  </si>
  <si>
    <t>Proceso 8357</t>
  </si>
  <si>
    <t>Proceso 8395</t>
  </si>
  <si>
    <t>EMBARGO-PROCESO DE COMPENSACIÓN -PRIMER PROCESO-AB22</t>
  </si>
  <si>
    <t>Proceso8428_14</t>
  </si>
  <si>
    <t>EMBARGO-PROCESO DE COMPENSACIÓN -TERCER PROCESO-AB22</t>
  </si>
  <si>
    <t>Proceso8460_14</t>
  </si>
  <si>
    <t>EMBARGO-PROCESO DE COMPENSACIÓN -CUARTO PROCESO-AB22</t>
  </si>
  <si>
    <t>proceso 8479_13</t>
  </si>
  <si>
    <t>PROCESO DE COMPENSACIÓN -PRIMER PROCESO-AB22</t>
  </si>
  <si>
    <t>Proceso8428_46</t>
  </si>
  <si>
    <t>PROCESO DE COMPENSACIÓN -SEGUNDO PROCESO-AB22</t>
  </si>
  <si>
    <t>Proceso8446_47</t>
  </si>
  <si>
    <t>PROCESO DE COMPENSACIÓN -TERCER PROCESO-AB22</t>
  </si>
  <si>
    <t>Proceso8460_47</t>
  </si>
  <si>
    <t>PROCESO DE COMPENSACIÓN -CUARTO PROCESO-AB22</t>
  </si>
  <si>
    <t>proceso 8479_43</t>
  </si>
  <si>
    <t>PROCESO DE COMPENSACIÓN -CUARTO PROCESO-AB22 COVID</t>
  </si>
  <si>
    <t>proceso 8479_37</t>
  </si>
  <si>
    <t>CUARTO PROCESO DE COMPENSACION DE ABRIL DE 2022</t>
  </si>
  <si>
    <t>TERCER PROCESO DE COMPENSACION DE ABRIL DE 2022</t>
  </si>
  <si>
    <t>SEGUNDO PROCESO DE COMPENSACION DE ABRIL DE 2022</t>
  </si>
  <si>
    <t>PRIMER PROCESO DE COMPENSACION DE ABRIL DE 2022</t>
  </si>
  <si>
    <t>Proceso8446_43</t>
  </si>
  <si>
    <t>Proceso8460_43</t>
  </si>
  <si>
    <t>RENDIMIENTOS FINANCIEROS DE SEPTIEMBRE DE 2020</t>
  </si>
  <si>
    <t>RENDIMIENTOS FINANCIEROS DE SEPTIEMBRE DE 2019</t>
  </si>
  <si>
    <t>RENDIMIENTOS FINANCIEROS DE OCTUBRE DE 2019</t>
  </si>
  <si>
    <t>RENDIMIENTOS FINANCIEROS DE OCTUBRE DE 2018</t>
  </si>
  <si>
    <t>RENDIMIENTOS FINANCIEROS DE NOVIEMBRE DE 2019</t>
  </si>
  <si>
    <t>RENDIMIENTOS FINANCIEROS DE MAYO DE 2020</t>
  </si>
  <si>
    <t>RENDIMIENTOS FINANCIEROS DE MAYO DE 2019</t>
  </si>
  <si>
    <t>RENDIMIENTOS FINANCIEROS DE MAYO DE 2018</t>
  </si>
  <si>
    <t>RENDIMIENTOS FINANCIEROS DE MARZO DE 2021</t>
  </si>
  <si>
    <t>RENDIMIENTOS FINANCIEROS DE MARZO DE 2020</t>
  </si>
  <si>
    <t>RENDIMIENTOS FINANCIEROS DE MARZO DE 2019</t>
  </si>
  <si>
    <t>RENDIMIENTOS FINANCIEROS DE JUNIO DE 2021</t>
  </si>
  <si>
    <t>RENDIMIENTOS FINANCIEROS DE JUNIO DE 2020</t>
  </si>
  <si>
    <t>RENDIMIENTOS FINANCIEROS DE JUNIO DE 2019</t>
  </si>
  <si>
    <t>RENDIMIENTOS FINANCIEROS DE JUNIO DE 2018</t>
  </si>
  <si>
    <t>RENDIMIENTOS FINANCIEROS DE JULIO DE 2020</t>
  </si>
  <si>
    <t>RENDIMIENTOS FINANCIEROS DE JULIO DE 2019</t>
  </si>
  <si>
    <t>RENDIMIENTOS FINANCIEROS DE FEBRERO DE 2021</t>
  </si>
  <si>
    <t>RENDIMIENTOS FINANCIEROS DE FEBRERO DE 2020</t>
  </si>
  <si>
    <t>RENDIMIENTOS FINANCIEROS DE FEBRERO DE 2019</t>
  </si>
  <si>
    <t>RENDIMIENTOS FINANCIEROS DE ENERO DE 2020</t>
  </si>
  <si>
    <t>RENDIMIENTOS FINANCIEROS DE ENERO DE 2019</t>
  </si>
  <si>
    <t>RENDIMIENTOS FINANCIEROS DE DICIEMBRE DE 2020</t>
  </si>
  <si>
    <t>RENDIMIENTOS FINANCIEROS DE DICIEMBRE DE 2019</t>
  </si>
  <si>
    <t>RENDIMIENTOS FINANCIEROS DE DICIEMBRE DE 2018</t>
  </si>
  <si>
    <t>RENDIMIENTOS FINANCIEROS DE AGOSTO DE 2021</t>
  </si>
  <si>
    <t>RENDIMIENTOS FINANCIEROS DE AGOSTO DE 2020</t>
  </si>
  <si>
    <t>RENDIMIENTOS FINANCIEROS DE AGOSTO DE 2019</t>
  </si>
  <si>
    <t>RENDIMIENTOS FINANCIEROS DE ABRIL DE 2021</t>
  </si>
  <si>
    <t>RENDIMIENTOS FINANCIEROS DE ABRIL DE 2020</t>
  </si>
  <si>
    <t>RENDIMIENTOS FINANCIEROS DE ABRIL DE 2019</t>
  </si>
  <si>
    <t>Proceso8428_23</t>
  </si>
  <si>
    <t>Proceso8428_35</t>
  </si>
  <si>
    <t>Proceso8460_24</t>
  </si>
  <si>
    <t>proceso 8479_23</t>
  </si>
  <si>
    <t>proceso 8479</t>
  </si>
  <si>
    <t>REND_JUL_2021</t>
  </si>
  <si>
    <t>REND_AGO_2021</t>
  </si>
  <si>
    <t>Proceso 8460</t>
  </si>
  <si>
    <t>Proceso 8446</t>
  </si>
  <si>
    <t>EMBARGO-PROCESO DE COMPENSACIÓN -SEGUNDO PROCESO-AB22</t>
  </si>
  <si>
    <t xml:space="preserve">EMBARGO-PROCESO DE COMPENSACIÓN -CUARTO PROCESO-AB22 </t>
  </si>
  <si>
    <t>Proceso8446_48</t>
  </si>
  <si>
    <t>Proceso8460_48</t>
  </si>
  <si>
    <t>PROCESO DE COMPENSACIÓN -PRIMER PROCESO-MAY22</t>
  </si>
  <si>
    <t>Proceso8500_14</t>
  </si>
  <si>
    <t>EMBARGO-PROCESO DE COMPENSACIÓN -PRIMER PROCESO-MAY22</t>
  </si>
  <si>
    <t>EMBARGO-PROCESO DE COMPENSACIÓN -TERCER PROCESO-MAY22</t>
  </si>
  <si>
    <t>Proceso8537_14</t>
  </si>
  <si>
    <t>Proceso8500_45</t>
  </si>
  <si>
    <t>PROCESO DE COMPENSACIÓN -SEGUNDO PROCESO-MAY22</t>
  </si>
  <si>
    <t>Proceso8519_44</t>
  </si>
  <si>
    <t>PROCESO DE COMPENSACIÓN -TERCER PROCESO-MAY22</t>
  </si>
  <si>
    <t>Proceso8537_45</t>
  </si>
  <si>
    <t>PROCESO DE COMPENSACIÓN -CUARTO PROCESO-MAY22</t>
  </si>
  <si>
    <t>proceso 8557_42</t>
  </si>
  <si>
    <t>TERCER PROCESO DE COMPENSACION DE MAYO DE 2022</t>
  </si>
  <si>
    <t>Proceso 8537</t>
  </si>
  <si>
    <t>SEGUNDO PROCESO DE COMPENSACION DE MAYO DE 2022</t>
  </si>
  <si>
    <t>Proceso 8519</t>
  </si>
  <si>
    <t>CUARTO PROCESO DE COMPENSACION DE MAYO DE 2022</t>
  </si>
  <si>
    <t>Proceso 8557</t>
  </si>
  <si>
    <t>Proceso8500_41</t>
  </si>
  <si>
    <t>Proceso8519_40</t>
  </si>
  <si>
    <t>Proceso8519_33</t>
  </si>
  <si>
    <t>Proceso8537_35</t>
  </si>
  <si>
    <t>Proceso8537_24</t>
  </si>
  <si>
    <t>proceso 8557_21</t>
  </si>
  <si>
    <t>REN_SEP_21</t>
  </si>
  <si>
    <t>PROCESO DE COMPENSACIÓN -PRIMER PROCESO-JUN22</t>
  </si>
  <si>
    <t>Proceso8586_42-NoSGP-M</t>
  </si>
  <si>
    <t>PROCESO DE COMPENSACIÓN -SEGUNDO PROCESO-JUN22</t>
  </si>
  <si>
    <t>Proceso8603_43-NoSGP-M</t>
  </si>
  <si>
    <t>PROCESO DE COMPENSACIÓN -TERCER PROCESO-JUN22</t>
  </si>
  <si>
    <t>Proceso8622_39-NoSGP-M</t>
  </si>
  <si>
    <t>RENDIMIENTOS FINANCIEROS DE MARZO DE 2022</t>
  </si>
  <si>
    <t>REND_MAR_22</t>
  </si>
  <si>
    <t>RENDIMIENTOS FINANCIEROS DE FEBRERO DE 2022</t>
  </si>
  <si>
    <t>REND_FEB_22</t>
  </si>
  <si>
    <t>RENDIMIENTOS FINANCIEROS DE ENERO DE 2022</t>
  </si>
  <si>
    <t>REND_ENE_22</t>
  </si>
  <si>
    <t>RENDIMIENTOS FINANCIEROS DE ABRIL DE 2022</t>
  </si>
  <si>
    <t>REND_ABR_22</t>
  </si>
  <si>
    <t>RENDIMIENTOS FINANCIEROS DE MAYO DE 2022</t>
  </si>
  <si>
    <t>Proceso8586_38-NoSGP-M</t>
  </si>
  <si>
    <t>Proceso8603_39-NoSGP-M</t>
  </si>
  <si>
    <t>Proceso8586_20-NoSGP-C</t>
  </si>
  <si>
    <t>PROCESO DE COMPENSACIÓN -PRIMER PROCESO-JUN22-MOVILIDAD</t>
  </si>
  <si>
    <t>Proceso8586_31-NoSGP-M</t>
  </si>
  <si>
    <t>Proceso8603_21-NoSGP-C</t>
  </si>
  <si>
    <t>PROCESO DE COMPENSACIÓN -SEGUNDO PROCESO-JUN22-MOVILIDAD</t>
  </si>
  <si>
    <t>Proceso8603_32-NoSGP-M</t>
  </si>
  <si>
    <t>Proceso8622_19-NoSGP-C</t>
  </si>
  <si>
    <t>REND_MAY_22</t>
  </si>
  <si>
    <t>PROCESO DE COMPENSACIÓN-CUARTO PROCESO-JUN22</t>
  </si>
  <si>
    <t>Proceso_8639_86</t>
  </si>
  <si>
    <t>PROCESO COMPENSACIÓN -PRIMER PROCESO-JUL22</t>
  </si>
  <si>
    <t>Proceso8654_42-NoSGP-M</t>
  </si>
  <si>
    <t>PROCESO DE COMPENSACIÓN-TERCER PROCESO-JUL22</t>
  </si>
  <si>
    <t>Proceso8692_39-NoSGP-M</t>
  </si>
  <si>
    <t>PROCESO DE COMPENSACIÓN-CUARTO PROCESO-JUL22</t>
  </si>
  <si>
    <t>Proceso_8712_80</t>
  </si>
  <si>
    <t>PROCESO DE COMPENSACIÓN-SEGUNDO PROCESO-JUL22</t>
  </si>
  <si>
    <t>Proceso_8639_82</t>
  </si>
  <si>
    <t>Proceso8654_38-NoSGP-M</t>
  </si>
  <si>
    <t>Proceso8672_35-NoSGP-M</t>
  </si>
  <si>
    <t>Proceso_8639_64</t>
  </si>
  <si>
    <t>Proceso_8639_75</t>
  </si>
  <si>
    <t>Proceso8654_20-NoSGP-C</t>
  </si>
  <si>
    <t>Proceso8654_31-NoSGP-M</t>
  </si>
  <si>
    <t>Proceso8692_19-NoSGP-C</t>
  </si>
  <si>
    <t>CUARTO PROCESO DE COMPENSACION DE JUNIO DE 2022</t>
  </si>
  <si>
    <t>Proceso8672_40-NoSGP-M</t>
  </si>
  <si>
    <t>Proceso8692_41-NoSGP-M</t>
  </si>
  <si>
    <t>Proceso_8712_41</t>
  </si>
  <si>
    <t>Proceso_8712_82</t>
  </si>
  <si>
    <t>PROCESO COMPENSACIÓN-SEGUNDO PROCESO- AG22</t>
  </si>
  <si>
    <t>PROCESO COMPENSACIÓN-TERCER PROCESO- AG22</t>
  </si>
  <si>
    <t>PROCESO COMPENSACIÓN-CUARTO PROCESO- AG22</t>
  </si>
  <si>
    <t>RENDIMIENTOS FINANCIEROS DE JUNIO DE 2022</t>
  </si>
  <si>
    <t>REND_JUN_22</t>
  </si>
  <si>
    <t>EMBARGO-PROCESO COMPENSACIÓN-PRIMER  PROCESO-AG22</t>
  </si>
  <si>
    <t>EMBARGO-PROCESO COMPENSACIÓN-SEGUNDO PROCESO- AG22</t>
  </si>
  <si>
    <t>EMBARGO-PROCESO COMPENSACIÓN-TERCER PROCESO- AG22</t>
  </si>
  <si>
    <t>PROCESO COMPENSACIÓN-PRIMER  PROCESO-AG22</t>
  </si>
  <si>
    <t>Proceso8736_39-NoSGP-M</t>
  </si>
  <si>
    <t>Proceso8758_38-NoSGP-M</t>
  </si>
  <si>
    <t>Proceso8780_39-NoSGP-M</t>
  </si>
  <si>
    <t>PROCESO COMPENSACIÓN-CUARTO PROCESO- AG22-COVID</t>
  </si>
  <si>
    <t>Proceso_8800_1_38</t>
  </si>
  <si>
    <t>Proceso_8800_1_78</t>
  </si>
  <si>
    <t>Proceso8736_35-NoSGP-M</t>
  </si>
  <si>
    <t>PROCESO COMPENSACIÓN-CUARTO PROCESO-JUL22</t>
  </si>
  <si>
    <t>Proceso_8712_76</t>
  </si>
  <si>
    <t>RENDIMIENTOS FINANCIEROS DE ENERO A JUNIO DE 2022</t>
  </si>
  <si>
    <t>REND_ENE_A_JUN_22</t>
  </si>
  <si>
    <t>Proceso8736_41-NoSGP-M</t>
  </si>
  <si>
    <t>Proceso8758_40-NoSGP-M</t>
  </si>
  <si>
    <t>Proceso8780_41-NoSGP-M</t>
  </si>
  <si>
    <t>Proceso_8800_1_40</t>
  </si>
  <si>
    <t>Proceso_8800_1_80</t>
  </si>
  <si>
    <t>Proceso8736_19-NoSGP-C</t>
  </si>
  <si>
    <t>Proceso8758_19-NoSGP-C</t>
  </si>
  <si>
    <t>Proceso8780_20-NoSGP-C</t>
  </si>
  <si>
    <t>PROCESO COMPENSACIÓN-PRIMER  PROCESO-SEP22</t>
  </si>
  <si>
    <t>PROCESO COMPENSACIÓN-CUARTO  PROCESO-SEP22</t>
  </si>
  <si>
    <t>RENDIMIENTOS FINANCIEROS DE JULIO DE 2022</t>
  </si>
  <si>
    <t>REND_JUL_22</t>
  </si>
  <si>
    <t>Proceso8832_39-NoSGP-M</t>
  </si>
  <si>
    <t>PROCESO COMPENSACIÓN-SEGUNDO PROCESO-SEP22</t>
  </si>
  <si>
    <t>Proceso8851_38-NoSGP-M</t>
  </si>
  <si>
    <t>PROCESO COMPENSACIÓN-TERCER PROCESO-SEP22</t>
  </si>
  <si>
    <t>Proceso8871_37-NoSGP-M</t>
  </si>
  <si>
    <t>Proceso_8891_80</t>
  </si>
  <si>
    <t>Proceso8832_41-NoSGP-M</t>
  </si>
  <si>
    <t>Proceso8851_40-NoSGP-M</t>
  </si>
  <si>
    <t>Proceso8871_39-NoSGP-M</t>
  </si>
  <si>
    <t>Proceso_8891_82</t>
  </si>
  <si>
    <t>Proceso8851_27-NoSGP-M</t>
  </si>
  <si>
    <t>Proceso8871_26-NoSGP-M</t>
  </si>
  <si>
    <t>Proceso_8891_69</t>
  </si>
  <si>
    <t>Proceso_8891_28</t>
  </si>
  <si>
    <t>SEGUNDO PROCESO DE COMPENSACION DE SEPTIEMBRE DE 2022</t>
  </si>
  <si>
    <t>REND_SEP_22</t>
  </si>
  <si>
    <t>PROCESO COMPENSACIÓN-PRIMER  PROCESO-OCT22</t>
  </si>
  <si>
    <t>Proceso8913_38-NoSGP-M</t>
  </si>
  <si>
    <t>PROCESO COMPENSACIÓN-SEGUNDO PROCESO-OCT22</t>
  </si>
  <si>
    <t>Proceso8933_40-NoSGP-M</t>
  </si>
  <si>
    <t>PROCESO COMPENSACIÓN-TERCER PROCESO-OCT22</t>
  </si>
  <si>
    <t>Proceso8953_38-NoSGP-M</t>
  </si>
  <si>
    <t>PROCESO COMPENSACIÓN-CUARTO  PROCESO-OCT22-COVID</t>
  </si>
  <si>
    <t>Proceso_8973_38</t>
  </si>
  <si>
    <t>PROCESO COMPENSACIÓN-CUARTO  PROCESO-OCT22</t>
  </si>
  <si>
    <t>Proceso_8973_78</t>
  </si>
  <si>
    <t>RENDIMIENTOS FIANNCIEROS DE MAYO DE 2022</t>
  </si>
  <si>
    <t>RENDIMIENTOS FIANNCIEROS DE JUNIO DE 2022</t>
  </si>
  <si>
    <t>RENDIMIENTOS FINANCIEROS DE AGOSTO DE 2022</t>
  </si>
  <si>
    <t>REND_AGO_22</t>
  </si>
  <si>
    <t>RENDIMIENTOS FIANNCIEROS DE JULIO DE 2022</t>
  </si>
  <si>
    <t>Proceso8933_19-NoSGP-C</t>
  </si>
  <si>
    <t>Proceso8933_30-NoSGP-M</t>
  </si>
  <si>
    <t>RENDIMIENTOS FIANNCIEROS DE MARZO DE 2022</t>
  </si>
  <si>
    <t>RENDIMIENTOS FIANNCIEROS DE FEBRERO DE 2022</t>
  </si>
  <si>
    <t>RENDIMIENTOS FIANNCIEROS DE ENERO DE 2022</t>
  </si>
  <si>
    <t>RENDIMIENTOS FIANNCIEROS DE ABRIL DE 2022</t>
  </si>
  <si>
    <t>Proceso8913_3-NoSGP-M</t>
  </si>
  <si>
    <t>Proceso8953_3-NoSGP-M</t>
  </si>
  <si>
    <t>Proceso_8973_3</t>
  </si>
  <si>
    <t>Proceso_8973_43</t>
  </si>
  <si>
    <t>Proceso8913_27-NoSGP-M</t>
  </si>
  <si>
    <t>Proceso8933_28-NoSGP-M</t>
  </si>
  <si>
    <t>Proceso8953_27-NoSGP-M</t>
  </si>
  <si>
    <t>Proceso_8973_27</t>
  </si>
  <si>
    <t>Proceso_8973_67</t>
  </si>
  <si>
    <t>Proceso8913_40-NoSGP-M</t>
  </si>
  <si>
    <t>Proceso8933_42-NoSGP-M</t>
  </si>
  <si>
    <t>Proceso8953_40-NoSGP-M</t>
  </si>
  <si>
    <t>Proceso_8973_80</t>
  </si>
  <si>
    <t>Proceso_8973_40</t>
  </si>
  <si>
    <t>PROCESO COMPENSACIÓN-CUARTO  PROCESO-NOV22</t>
  </si>
  <si>
    <t>Proceso8995_3-NoSGP-M</t>
  </si>
  <si>
    <t>PROCESO COMPENSACIÓN-SEGUNDO PROCESO-NOV22</t>
  </si>
  <si>
    <t>Proceso9015_3-NoSGP-M</t>
  </si>
  <si>
    <t>PROCESO COMPENSACIÓN-TERCER PROCESO-NOV22</t>
  </si>
  <si>
    <t>Proceso9034_3-NoSGP-M</t>
  </si>
  <si>
    <t>Proceso9054_3-NoSGP-M</t>
  </si>
  <si>
    <t>Proceso8995_37-NoSGP-M</t>
  </si>
  <si>
    <t>Proceso9015_37-NoSGP-M</t>
  </si>
  <si>
    <t>4TO PROCESO DE COMPENSACIÓN NOV-22 SGP</t>
  </si>
  <si>
    <t>Proceso 9054</t>
  </si>
  <si>
    <t xml:space="preserve"> 4TO PROCESO DE COMPENSACIÓN NOV-22 SGP</t>
  </si>
  <si>
    <t>RENDIMIENTOS FINANCIEROS AGOSTO 2022</t>
  </si>
  <si>
    <t>RENDIMIENTOS FINANCIEROS JUNIO 2022</t>
  </si>
  <si>
    <t>PROCESO COMPENSACIÓN-PRIMER  PROCESO-NOV22</t>
  </si>
  <si>
    <t>Proceso8995_39-NoSGP-M</t>
  </si>
  <si>
    <t>Proceso9015_39-NoSGP-M</t>
  </si>
  <si>
    <t>Proceso9034_39-NoSGP-M</t>
  </si>
  <si>
    <t>Proceso9054_41-NoSGP-M</t>
  </si>
  <si>
    <t>Proceso8995_26-NoSGP-M</t>
  </si>
  <si>
    <t>Proceso9015_26-NoSGP-M</t>
  </si>
  <si>
    <t>Proceso9034_27-NoSGP-M</t>
  </si>
  <si>
    <t>Proceso9054_28-NoSGP-M</t>
  </si>
  <si>
    <t>Proceso9054_19-NoSGP-C</t>
  </si>
  <si>
    <t>PROCESO COMPENSACIÓN-PRIMER  PROCESO-DIC22</t>
  </si>
  <si>
    <t>Proceso9083_39-NoSGP-M</t>
  </si>
  <si>
    <t>PROCESO COMPENSACIÓN-SEGUNDO PROCESO-DIC22</t>
  </si>
  <si>
    <t>Proceso9102_38-NoSGP-M</t>
  </si>
  <si>
    <t>PROCESO COMPENSACIÓN-TERCER PROCESO-DIC22</t>
  </si>
  <si>
    <t>Proceso9125_39-NoSGP-M</t>
  </si>
  <si>
    <t>RENDIMIENTOS FINANCIEROS DE OCTUBRE DE 2022</t>
  </si>
  <si>
    <t>REND_OCT_22</t>
  </si>
  <si>
    <t>RENDIMIENTOS FINANCIEROS DE SEPTIEMBRE DE 2022</t>
  </si>
  <si>
    <t>PROCESO COMPENSACIÓN-CUARTO  PROCESO-DIC22</t>
  </si>
  <si>
    <t>RENDIMEINTOS FINANCIEROS DE ENERO A OCTUBRE DE 2022</t>
  </si>
  <si>
    <t>REND_22</t>
  </si>
  <si>
    <t>RENDIMEINTOS FINANCIEROS</t>
  </si>
  <si>
    <t>Proceso9083_3-NoSGP-M</t>
  </si>
  <si>
    <t>Proceso9102_3-NoSGP-M</t>
  </si>
  <si>
    <t>Proceso9125_3-NoSGP-M</t>
  </si>
  <si>
    <t>Proceso9141_3-NoSGP-M</t>
  </si>
  <si>
    <t>Proceso9083_2-NoSGP-M</t>
  </si>
  <si>
    <t>Proceso9102_2-NoSGP-M</t>
  </si>
  <si>
    <t>Proceso9125_2-NoSGP-M</t>
  </si>
  <si>
    <t>Proceso9141_2-NoSGP-M</t>
  </si>
  <si>
    <t>Proceso9083_28-NoSGP-M</t>
  </si>
  <si>
    <t>Proceso9102_27-NoSGP-M</t>
  </si>
  <si>
    <t>Proceso9125_28-NoSGP-M</t>
  </si>
  <si>
    <t>Proceso9141_27-NoSGP-M</t>
  </si>
  <si>
    <t>Proceso9083_41-NoSGP-M</t>
  </si>
  <si>
    <t>Proceso9102_40-NoSGP-M</t>
  </si>
  <si>
    <t>Proceso9125_41-NoSGP-M</t>
  </si>
  <si>
    <t>Proceso9141_39-NoSGP-M</t>
  </si>
  <si>
    <t>PROCESO COMPENSACIÓN-PRIMER PROCESO-ENE23</t>
  </si>
  <si>
    <t>Proceso9163_40-NoSGP-M</t>
  </si>
  <si>
    <t>PROCESO COMPENSACIÓN-SEGUNDO PROCESO-ENE23</t>
  </si>
  <si>
    <t>Proceso9182_40-NoSGP-M</t>
  </si>
  <si>
    <t>RENDIMIENTOS FINANCIEROS DE NOVIEMBRE DE 2022</t>
  </si>
  <si>
    <t>REND_NOV_22</t>
  </si>
  <si>
    <t>PROCESO COMPENSACIÓN-TERCER PROCESO-ENE23</t>
  </si>
  <si>
    <t>PROCESO COMPENSACIÓN-CUARTO PROCESO-ENE23</t>
  </si>
  <si>
    <t>Proceso9163_30-NoSGP-M</t>
  </si>
  <si>
    <t>Proceso9163_3-NoSGP-M</t>
  </si>
  <si>
    <t>Proceso9182_3-NoSGP-M</t>
  </si>
  <si>
    <t>Proceso9203_3-NoSGP-M</t>
  </si>
  <si>
    <t>Proceso9221_2-NoSGP-M</t>
  </si>
  <si>
    <t>Proceso9163_2-NoSGP-M</t>
  </si>
  <si>
    <t>Proceso9182_2-NoSGP-M</t>
  </si>
  <si>
    <t>Proceso9203_2-NoSGP-M</t>
  </si>
  <si>
    <t>Proceso9163_28-NoSGP-M</t>
  </si>
  <si>
    <t>Proceso9182_29-NoSGP-M</t>
  </si>
  <si>
    <t>Proceso9203_28-NoSGP-M</t>
  </si>
  <si>
    <t>Proceso9221_27-NoSGP-M</t>
  </si>
  <si>
    <t>Proceso9163_42-NoSGP-M</t>
  </si>
  <si>
    <t>Proceso9182_42-NoSGP-M</t>
  </si>
  <si>
    <t>Proceso9203_40-NoSGP-M</t>
  </si>
  <si>
    <t>Proceso9221_39-NoSGP-M</t>
  </si>
  <si>
    <t>PROCESO COMPENSACIÓN-PRIMER PROCESO-FEB23</t>
  </si>
  <si>
    <t>Proceso9254_39-NoSGP-M</t>
  </si>
  <si>
    <t>PROCESO COMPENSACIÓN-TERCER PROCESO-FEB23</t>
  </si>
  <si>
    <t>Proceso9296_38-NoSGP-M</t>
  </si>
  <si>
    <t>VALOR RETENIDO POR RENDIMIENTOS FINANCIEROS DE DICIEMBRE DE 2022</t>
  </si>
  <si>
    <t>REND_DIC_22</t>
  </si>
  <si>
    <t>VALOR RETENIDO POR RENDIMIENTOS FINANCIEROS JULIO 2022</t>
  </si>
  <si>
    <t>PROCESO COMPENSACIÓN-SEGUNDO PROCESO-FEB23</t>
  </si>
  <si>
    <t>VALOR RETENIDO POR RENDIMIENTOS FINANCIEROS AGOSTO 2022</t>
  </si>
  <si>
    <t>VALOR RETENIDO POR RENDIMIENTOS FINANCIEROS</t>
  </si>
  <si>
    <t>VALOR RETENIDO POR RENDIMIENTOS FINANCIEROS DICIEMBRE 2022</t>
  </si>
  <si>
    <t>VALOR RETENIDO POR RESULTADO DE PROCESOS</t>
  </si>
  <si>
    <t>VL RETENIDO PROCESO</t>
  </si>
  <si>
    <t>Proceso9254_3-NoSGP-M</t>
  </si>
  <si>
    <t>Proceso9275_3-NoSGP-M</t>
  </si>
  <si>
    <t>Proceso9296_3-NoSGP-M</t>
  </si>
  <si>
    <t>EMBARGO-PROCESO COMPENSACIÓN-SEGUNDO PROCESO-FEB23</t>
  </si>
  <si>
    <t>EMBARGO-PROCESO COMPENSACIÓN-TERCER PROCESO-FEB23</t>
  </si>
  <si>
    <t>Proceso9254_2-NoSGP-M</t>
  </si>
  <si>
    <t>Proceso9275_2-NoSGP-M</t>
  </si>
  <si>
    <t>Proceso9296_2-NoSGP-M</t>
  </si>
  <si>
    <t>Proceso9254_28-NoSGP-M</t>
  </si>
  <si>
    <t>Proceso9275_27-NoSGP-M</t>
  </si>
  <si>
    <t>Proceso9296_27-NoSGP-M</t>
  </si>
  <si>
    <t>Proceso9296_37-NoSGP-M</t>
  </si>
  <si>
    <t>Proceso9275_38-NoSGP-M</t>
  </si>
  <si>
    <t>Proceso9296_39-NoSGP-M</t>
  </si>
  <si>
    <t>Proceso9254_41-NoSGP-M</t>
  </si>
  <si>
    <t>Proceso9275_39-NoSGP-M</t>
  </si>
  <si>
    <t>Proceso9296_40-NoSGP-M</t>
  </si>
  <si>
    <t>PROCESO COMPENSACIÓN-PRIMER PROCESO-MAR23</t>
  </si>
  <si>
    <t>Proceso9331_39-NoSGP-M</t>
  </si>
  <si>
    <t>PROCESO COMPENSACIÓN-SEGUNDO PROCESO-MAR23</t>
  </si>
  <si>
    <t>Proceso9354_39-NoSGP-M</t>
  </si>
  <si>
    <t>PROCESO COMPENSACIÓN-TERCER PROCESO-MAR23</t>
  </si>
  <si>
    <t>Proceso9376_35-NoSGP-M</t>
  </si>
  <si>
    <t>PROCESO COMPENSACIÓN-CUARTO PROCESO-FEB23</t>
  </si>
  <si>
    <t>PROCESO COMPENSACIÓN-CUARTO PROCESO-MAR23</t>
  </si>
  <si>
    <t>Proceso9354_18-NoSGP-C</t>
  </si>
  <si>
    <t>VALOR RETENIDO POR RENDIMIENTOS FINANCIEROS NOVIEMBRE 2022</t>
  </si>
  <si>
    <t>VALOR RETENIDO POR RENDIMIENTOS FINANCIEROS SGP NOVIEMBRE  2022</t>
  </si>
  <si>
    <t>VALOR RETENIDO POR RENDIMIENTOS FINANCIEROS VIG 2023</t>
  </si>
  <si>
    <t>REND_23</t>
  </si>
  <si>
    <t>VALOR RETENIDO POR RENDIMIENTOS FINANCIEROS MARZO 2018</t>
  </si>
  <si>
    <t>REND_MAR_18</t>
  </si>
  <si>
    <t>VALOR RETENIDO POR RENDIMIENTOS FINANCIEROS 2022</t>
  </si>
  <si>
    <t>Proceso9317_3-NoSGP-M</t>
  </si>
  <si>
    <t>Proceso9331_3-NoSGP-M</t>
  </si>
  <si>
    <t>Proceso9354_3-NoSGP-M</t>
  </si>
  <si>
    <t>Proceso9396_3-NoSGP-M</t>
  </si>
  <si>
    <t>EMBARGO-PROCESO COMPENSACIÓN-CUARTO PROCESO-FEB23</t>
  </si>
  <si>
    <t>EMBARGO-PROCESO COMPENSACIÓN-PRIMER PROCESO-MAR23</t>
  </si>
  <si>
    <t>EMBARGO-PROCESO COMPENSACIÓN-SEGUNDO PROCESO-MAR23</t>
  </si>
  <si>
    <t>EMBARGO-PROCESO COMPENSACIÓN-TERCER PROCESO-MAR23</t>
  </si>
  <si>
    <t>EMBARGO-PROCESO COMPENSACIÓN-CUARTO PROCESO-MAR23</t>
  </si>
  <si>
    <t>Proceso9317_2-NoSGP-M</t>
  </si>
  <si>
    <t>Proceso9331_2-NoSGP-M</t>
  </si>
  <si>
    <t>Proceso9354_2-NoSGP-M</t>
  </si>
  <si>
    <t>Proceso9396_2-NoSGP-M</t>
  </si>
  <si>
    <t>Proceso9317_26-NoSGP-M</t>
  </si>
  <si>
    <t>Proceso9331_28-NoSGP-M</t>
  </si>
  <si>
    <t>Proceso9354_28-NoSGP-M</t>
  </si>
  <si>
    <t>Proceso9376_24-NoSGP-M</t>
  </si>
  <si>
    <t>Proceso9396_27-NoSGP-M</t>
  </si>
  <si>
    <t>Proceso9317_21-NoSGP-C</t>
  </si>
  <si>
    <t>Proceso9331_22-NoSGP-C</t>
  </si>
  <si>
    <t>Proceso9354_22-NoSGP-C</t>
  </si>
  <si>
    <t>Proceso9376_19-NoSGP-C</t>
  </si>
  <si>
    <t>Proceso9396_21-NoSGP-C</t>
  </si>
  <si>
    <t>Proceso9317_37-NoSGP-M</t>
  </si>
  <si>
    <t>Proceso9331_40-NoSGP-M</t>
  </si>
  <si>
    <t>Proceso9354_40-NoSGP-M</t>
  </si>
  <si>
    <t>Proceso9376_36-NoSGP-M</t>
  </si>
  <si>
    <t>Proceso9396_38-NoSGP-M</t>
  </si>
  <si>
    <t>Proceso9317_38-NoSGP-M</t>
  </si>
  <si>
    <t>Proceso9331_41-NoSGP-M</t>
  </si>
  <si>
    <t>Proceso9354_41-NoSGP-M</t>
  </si>
  <si>
    <t>Proceso9376_37-NoSGP-M</t>
  </si>
  <si>
    <t>Proceso9396_39-NoSGP-M</t>
  </si>
  <si>
    <t>EMBARGO-PROCESO COMPENSACIÓN-PRIMER PROCESO-AB23</t>
  </si>
  <si>
    <t>Proceso9415_37-NoSGP-M</t>
  </si>
  <si>
    <t>EMBARGO-PROCESO COMPENSACIÓN-SEGUNDO PROCESO-AB23</t>
  </si>
  <si>
    <t>Proceso9428_36-NoSGP-M</t>
  </si>
  <si>
    <t>EMBARGO-PROCESO COMPENSACIÓN-TERCER PROCESO-AB23</t>
  </si>
  <si>
    <t>Proceso9447_39-NoSGP-M</t>
  </si>
  <si>
    <t>EMBARGO-PROCESO COMPENSACIÓN-CUARTO PROCESO-AB23</t>
  </si>
  <si>
    <t>Proceso9466_38-NoSGP-M</t>
  </si>
  <si>
    <t>PROCESO COMPENSACIÓN-PRIMER PROCESO-AB23</t>
  </si>
  <si>
    <t>Proceso9415_2-NoSGP-M</t>
  </si>
  <si>
    <t>PROCESO COMPENSACIÓN-TERCER PROCESO-AB23</t>
  </si>
  <si>
    <t>Proceso9447_2-NoSGP-M</t>
  </si>
  <si>
    <t>PROCESO COMPENSACIÓN-CUARTO PROCESO-AB23</t>
  </si>
  <si>
    <t>Proceso9466_2-NoSGP-M</t>
  </si>
  <si>
    <t>Proceso9415_3-NoSGP-M</t>
  </si>
  <si>
    <t>PROCESO COMPENSACIÓN-SEGUNDO PROCESO-AB23</t>
  </si>
  <si>
    <t>Proceso9428_2-NoSGP-M</t>
  </si>
  <si>
    <t>Proceso9447_3-NoSGP-M</t>
  </si>
  <si>
    <t>Proceso9466_3-NoSGP-M</t>
  </si>
  <si>
    <t>Proceso9447_38-NoSGP-M</t>
  </si>
  <si>
    <t>VALOR RETENIDO POR RENDIMIENTOS FINANCIEROS FEBRERO 2023</t>
  </si>
  <si>
    <t>REND_FEB_23</t>
  </si>
  <si>
    <t>EMBRGO-ROCESO COMPENSACIÓN-PRIMER PROCESO-AB23</t>
  </si>
  <si>
    <t>Proceso9415_21-NoSGP-C</t>
  </si>
  <si>
    <t>Proceso9428_20-NoSGP-C</t>
  </si>
  <si>
    <t>Proceso9447_21-NoSGP-C</t>
  </si>
  <si>
    <t>Proceso9466_21-NoSGP-C</t>
  </si>
  <si>
    <t>Proceso9415_38-NoSGP-M</t>
  </si>
  <si>
    <t>Proceso9428_37-NoSGP-M</t>
  </si>
  <si>
    <t>Proceso9466_39-NoSGP-M</t>
  </si>
  <si>
    <t>Proceso9415_26-NoSGP-M</t>
  </si>
  <si>
    <t>Proceso9428_25-NoSGP-M</t>
  </si>
  <si>
    <t>Proceso9447_27-NoSGP-M</t>
  </si>
  <si>
    <t>Proceso9466_27-NoSGP-M</t>
  </si>
  <si>
    <t>VALOR RETENIDO POR RENDIMIENTOS FINANCIEROS SEP21-ENE-DIC22</t>
  </si>
  <si>
    <t>REND_SEP_21</t>
  </si>
  <si>
    <t>24100107 - PROCESO COMPENSACIÓN RC GIRO DIRECTO IPS</t>
  </si>
  <si>
    <t>C00042</t>
  </si>
  <si>
    <t>C00043</t>
  </si>
  <si>
    <t>C00044</t>
  </si>
  <si>
    <t>proceso 4986 GD COOM</t>
  </si>
  <si>
    <t>proceso 5005 GD COOM</t>
  </si>
  <si>
    <t>proceso 5064 GD COOM</t>
  </si>
  <si>
    <t>proceso 5094 GD COOM</t>
  </si>
  <si>
    <t>GIRO DIRECTO RECURSOS UPC IPS PROC 5142 -</t>
  </si>
  <si>
    <t>proceso 5142 GD COOM</t>
  </si>
  <si>
    <t>proceso 5523 GD COOM</t>
  </si>
  <si>
    <t>GIRO DIRECTO RECURSOS UPC IPS PROC 5694 - APLICACIÓN DE EMBARGO</t>
  </si>
  <si>
    <t>proceso 5694 GD COOMEVA</t>
  </si>
  <si>
    <t>RECLASIFICACION GIRO DIRECTO RECURSOS UPC IPS RAD. 31487</t>
  </si>
  <si>
    <t>RAD. 31487</t>
  </si>
  <si>
    <t>RECLASIFICACION GIRO DIRECTO RECURSOS UPC IPS CONTRIBUTIVO RAD. 40208</t>
  </si>
  <si>
    <t>24101101 - RENDIMIENTOS DE LA CUENTA MAESTRA DE RECAUDO</t>
  </si>
  <si>
    <t>RENDIMIENTOS FINANCIEROS COTIZACIONES - CSF PROCESO_8909_CSF_3 CAJA DE COMPENSACION FAMILIAR DEL HUILA</t>
  </si>
  <si>
    <t>Proceso_8909_CSF_3</t>
  </si>
  <si>
    <t>RENDIMIENTOS FINANCIEROS COTIZACIONES - CSF PROCESO_8909_CSF_23 ENTIDAD PROMOTORA DE SALUD DEL REGIMEN SUBSIDIADO EPSS CONVIDA</t>
  </si>
  <si>
    <t>Proceso_8909_CSF_23</t>
  </si>
  <si>
    <t>RENDIMIENTOS FINANCIEROS COTIZACIONES - CSF PROCESO_8994_CSF_3 CAJA DE COMPENSACION FAMILIAR DEL HUILA</t>
  </si>
  <si>
    <t>Proceso_8994_CSF_3</t>
  </si>
  <si>
    <t>RENDIMIENTOS FINANCIEROS COTIZACIONES - CSF PROCESO_8994_CSF_23 ENTIDAD PROMOTORA DE SALUD DEL REGIMEN SUBSIDIADO EPSS CONVIDA</t>
  </si>
  <si>
    <t>Proceso_8994_CSF_23</t>
  </si>
  <si>
    <t>RENDIMIENTOS FINANCIEROS COTIZACIONES - CSF PROCESO_9073_CSF_23 ENTIDAD PROMOTORA DE SALUD DEL REGIMEN SUBSIDIADO EPSS CONVIDA</t>
  </si>
  <si>
    <t>Proceso_9073_CSF_23</t>
  </si>
  <si>
    <t>RENDIMIENTOS FINANCIEROS COTIZACIONES - CSF PROCESO_9073_CSF_2 CAJA DE COMPENSACION FAMILIAR DE LA GUAJIRA</t>
  </si>
  <si>
    <t>Proceso_9073_CSF_2</t>
  </si>
  <si>
    <t>RENDIMIENTOS FINANCIEROS COTIZACIONES - CSF PROCESO_9073_CSF_3 CAJA DE COMPENSACION FAMILIAR DEL HUILA</t>
  </si>
  <si>
    <t>Proceso_9073_CSF_3</t>
  </si>
  <si>
    <t>RENDIMIENTOS FINANCIEROS COTIZACIONES - CSF PROCESO_9159_CSF_2 CAJA DE COMPENSACION FAMILIAR DE LA GUAJIRA</t>
  </si>
  <si>
    <t>Proceso_9159_CSF_2</t>
  </si>
  <si>
    <t>RENDIMIENTOS FINANCIEROS COTIZACIONES - CSF PROCESO_9159_CSF_3 CAJA DE COMPENSACION FAMILIAR DEL HUILA</t>
  </si>
  <si>
    <t>Proceso_9159_CSF_3</t>
  </si>
  <si>
    <t>RENDIMIENTOS FINANCIEROS COTIZACIONES - CSF PROCESO_9159_CSF_24 ENTIDAD PROMOTORA DE SALUD DEL REGIMEN SUBSIDIADO EPSS CONVIDA</t>
  </si>
  <si>
    <t>Proceso_9159_CSF_24</t>
  </si>
  <si>
    <t>proceso 6277_15</t>
  </si>
  <si>
    <t>proceso 6277_23</t>
  </si>
  <si>
    <t>proceso 6357_20</t>
  </si>
  <si>
    <t>proceso 6357_30</t>
  </si>
  <si>
    <t>Proceso6599_24</t>
  </si>
  <si>
    <t>Proceso6672_18</t>
  </si>
  <si>
    <t>Proceso6756_27</t>
  </si>
  <si>
    <t>Proceso6833_18</t>
  </si>
  <si>
    <t>LICENCIAS DE MATERNIDAD PROCESO7904_36 COMPARTA EPS-S</t>
  </si>
  <si>
    <t>Proceso7904_36</t>
  </si>
  <si>
    <t>LICENCIAS DE MATERNIDAD PROCESO8385_38 COMPARTA EPS-S</t>
  </si>
  <si>
    <t>Proceso8385_38</t>
  </si>
  <si>
    <t>LICENCIAS DE MAT-PAT PROCESO8385_4 CAJA DE COMPENSACION FAMILIAR DE NARINO</t>
  </si>
  <si>
    <t>Proceso8385_4</t>
  </si>
  <si>
    <t>LICENCIAS DE MATERNIDAD PROCESO8488_33 COMPARTA EPS-S</t>
  </si>
  <si>
    <t>Proceso8488_33</t>
  </si>
  <si>
    <t>LICENCIAS DE MATERNIDAD PROCESO8488_3 CAJA DE COMPENSACION FAMILIAR DE NARINO</t>
  </si>
  <si>
    <t>Proceso8488_3</t>
  </si>
  <si>
    <t>LICENCIAS DE MATERNIDAD PROCESO8546_4 CAJA DE COMPENSACION FAMILIAR DE NARINO</t>
  </si>
  <si>
    <t>Proceso8546_4</t>
  </si>
  <si>
    <t>LICENCIAS DE MATERNIDAD PROCESO8702_4 CAJA DE COMPENSACION FAMILIAR DE NARINO</t>
  </si>
  <si>
    <t>Proceso8702_4</t>
  </si>
  <si>
    <t>LICEN DE MATERN Y PATERN FALLOS JUDICIALES PROCESO8702_33 COMPARTA EPS-S</t>
  </si>
  <si>
    <t>Proceso8702_33</t>
  </si>
  <si>
    <t>LICENCIAS DE MATERNIDAD PROCESO8789_4 CAJA DE COMPENSACION FAMILIAR DE NARINO</t>
  </si>
  <si>
    <t>Proceso8789_4</t>
  </si>
  <si>
    <t>LICENCIAS DE MATERNIDAD-PATERNIDAD-TUTELAS_PROCESO8789_36 COMPARTA</t>
  </si>
  <si>
    <t>Proceso8789_36</t>
  </si>
  <si>
    <t>LICENCIAS DE MATERNIDAD PROCESO8886_32 COMPARTA EPS-S</t>
  </si>
  <si>
    <t>Proceso8886_32</t>
  </si>
  <si>
    <t>LICENCIAS DE MATERN Y PATERNIDAD_ PROCESO8886_23 ENTIDAD PROMOTORA DE SALUD DEL REGIMEN SUBSIDIADO EPSS CONVIDA</t>
  </si>
  <si>
    <t>Proceso8886_23</t>
  </si>
  <si>
    <t>LICENCIAS DE MATERNIDAD PROCESO8962_3 CAJA DE COMPENSACION FAMILIAR DE NARINO</t>
  </si>
  <si>
    <t>Proceso8962_3</t>
  </si>
  <si>
    <t>LICEN DE MATERN Y PATERN FALLOS JUDICIALES PROCESO8962_34 COMPARTA EPS-S</t>
  </si>
  <si>
    <t>Proceso8962_34</t>
  </si>
  <si>
    <t>LICENCIAS DE MATERNIDAD PROCESO8962_23 ENTIDAD PROMOTORA DE SALUD DEL REGIMEN SUBSIDIADO EPSS CONVIDA</t>
  </si>
  <si>
    <t>Proceso8962_23</t>
  </si>
  <si>
    <t>LICENCIAS DE MAT Y PAT _PROCESO9045_2 CAJA DE COMPENSACION FAMILIAR DE LA GUAJIRA</t>
  </si>
  <si>
    <t>Proceso9045_2</t>
  </si>
  <si>
    <t>LICENCIAS DE MATERNIDAD PROCESO9045_3 CAJA DE COMPENSACION FAMILIAR DEL HUILA</t>
  </si>
  <si>
    <t>Proceso9045_3</t>
  </si>
  <si>
    <t>LICEN DE MATERN Y PATERN FALLOS JUDICIALES PROCESO9045_33 COMPARTA EPS-S</t>
  </si>
  <si>
    <t>Proceso9045_33</t>
  </si>
  <si>
    <t>LICENCIAS DE MAT Y PAT PROCESO9045_23 ENTIDAD PROMOTORA DE SALUD DEL REGIMEN SUBSIDIADO EPSS CONVIDA</t>
  </si>
  <si>
    <t>Proceso9045_23</t>
  </si>
  <si>
    <t>LICENCIAS DE MATER Y PAT PROCESO9134_1 CAJA DE COMPENSACION FAMILIAR DE LA GUAJIRA</t>
  </si>
  <si>
    <t>Proceso9134_1</t>
  </si>
  <si>
    <t>LICEN DE MATERN Y PATERN FALLOS JUDICIALES PROCESO9134_2 CAJA DE COMPENSACION FAMILIAR DEL HUILA</t>
  </si>
  <si>
    <t>Proceso9134_2</t>
  </si>
  <si>
    <t>LICEN DE MATERN Y PATERN FALLOS JUDICIALES PROCESO9134_29 COMPARTA EPS-S</t>
  </si>
  <si>
    <t>Proceso9134_29</t>
  </si>
  <si>
    <t>LICENCIAS DE MATERNIDAD PROCESO9134_21 ENTIDAD PROMOTORA DE SALUD DEL REGIMEN SUBSIDIADO EPSS CONVIDA</t>
  </si>
  <si>
    <t>Proceso9134_21</t>
  </si>
  <si>
    <t>LICEN DE MATERN Y PAT PROCESO9213_1 CAJA DE COMPENSACION FAMILIAR DE LA GUAJIRA</t>
  </si>
  <si>
    <t>Proceso9213_1</t>
  </si>
  <si>
    <t>LICEN DE MATERN Y PATERN FALLOS JUDICIALES PROCESO9213_2 CAJA DE COMPENSACION FAMILIAR DEL HUILA</t>
  </si>
  <si>
    <t>Proceso9213_2</t>
  </si>
  <si>
    <t>LICEN DE MATERN Y PATERN FALLOS JUDICIALES PROCESO9213_30 COMPARTA EPS-S</t>
  </si>
  <si>
    <t>Proceso9213_30</t>
  </si>
  <si>
    <t>LICEN DE MATERN Y PATERN FALLOS JUDICIALES PROCESO9310</t>
  </si>
  <si>
    <t>Proceso9310_30</t>
  </si>
  <si>
    <t>Proceso9310_1</t>
  </si>
  <si>
    <t>LICEN DE MATERN Y PATERN FALLOS JUDICIALES PROCESO9389</t>
  </si>
  <si>
    <t>Proceso9389_2</t>
  </si>
  <si>
    <t>LICEN DE MATERN Y PATERN FALLOS JUDICIALES PROCESO9461_2 CAJA DE COMPENSACION FAMILIAR DE LA GUAJIRA</t>
  </si>
  <si>
    <t>Proceso9461_2</t>
  </si>
  <si>
    <t>LICEN DE MATERN Y PATERN FALLOS JUDICIALES PROCESO9461_31 EMPRESA PROMOTORA DE SALUD ECOOPSOS EPS S.A.S</t>
  </si>
  <si>
    <t>Proceso9461_31</t>
  </si>
  <si>
    <t>24101501 - SERVIC Y TEC SALUD NO FINAN CON UPC NI CON PPTO MÁX RÉG CONT</t>
  </si>
  <si>
    <t>C00041</t>
  </si>
  <si>
    <t>0415_3</t>
  </si>
  <si>
    <t>MYT04041404</t>
  </si>
  <si>
    <t>C00067</t>
  </si>
  <si>
    <t>C00062</t>
  </si>
  <si>
    <t>RETENCIÓN- PQ GT081216_M - GOLDEN GROUP - SG RAD, 2699</t>
  </si>
  <si>
    <t>GT081216_M</t>
  </si>
  <si>
    <t>RETENCIÓN PQ GT020217 - GOLDEN GROUP -SG RAD, 2764</t>
  </si>
  <si>
    <t>GT020217_M</t>
  </si>
  <si>
    <t>RETENCIÓN RECONOC GLOSA TRANSVERSAL TUTELAS VIG COR PQT GT020217</t>
  </si>
  <si>
    <t>GT020217_T</t>
  </si>
  <si>
    <t>RETENCIÓN - PQ COMPLEMENTO MYT 0717_2 - MED, REG, CONTRIBUTIVO- RAD, 37720</t>
  </si>
  <si>
    <t>VALORES RETENIDOS FINANCIACIÓN OBLIGACIONES ART 237 LEY 1955 DE 2019 - RÉGIMEN CONTRIBUTIVO</t>
  </si>
  <si>
    <t>VALORES RETENIDOS RECOBROS REEMBOLSOS RÉGIMEN CONTRIBUTIVO-PRESTADOS ENE/FEB2020</t>
  </si>
  <si>
    <t>CAPVI_0421 RECOBRO M 2020 EPS</t>
  </si>
  <si>
    <t>VALORES RETENIDOS RECOBROS RÉGIMEN CONTRIBUTIVO - ACUERDOS DE PAGO LEY 1955 DE 2019</t>
  </si>
  <si>
    <t>CAPVI_0421_EPS M</t>
  </si>
  <si>
    <t>APF_S02_1020_1120_EPS_RECOBROS M</t>
  </si>
  <si>
    <t>APF_0121_EPS_RECOBROS M</t>
  </si>
  <si>
    <t>RE_MYT01_7G_DTO_EPS_2019</t>
  </si>
  <si>
    <t>RE_MYT01_1G_A_RECOBRO</t>
  </si>
  <si>
    <t>RE_GT_1G_RECOBRO</t>
  </si>
  <si>
    <t>RE_MYT04_1G_COBRO</t>
  </si>
  <si>
    <t>RE_MYT04_1G_RECOBRO_</t>
  </si>
  <si>
    <t>SegA_0502_RECOBRO</t>
  </si>
  <si>
    <t>SAA_APR_02_COBRO</t>
  </si>
  <si>
    <t>SAA_APR_02_RECOBRO</t>
  </si>
  <si>
    <t>SAA_APR_01_COBRO</t>
  </si>
  <si>
    <t>SAA_APR_01_RECOBRO</t>
  </si>
  <si>
    <t>VALORES RETENIDOS BRECOBROS RÉGIMEN CONTRIBUTIVO - ACUERDOS DE PAGO LEY 1955 DE 2019</t>
  </si>
  <si>
    <t>RE_MYT01_4G_RECOBRO</t>
  </si>
  <si>
    <t>SAA_APR_07_COBRO</t>
  </si>
  <si>
    <t>SAA_APR_07_RECOBRO</t>
  </si>
  <si>
    <t>SAA_APR_05 _COBRO</t>
  </si>
  <si>
    <t>SAA_APR_05 _RECOBRO</t>
  </si>
  <si>
    <t>SAA_APR_04_RECOBRO</t>
  </si>
  <si>
    <t>APF (9 - 20de septiembre de 2021)  Recobros M EPS</t>
  </si>
  <si>
    <t>APF (9 - 20de septiembre de 2021)  Recobros T EPS</t>
  </si>
  <si>
    <t>RE_MYT04_2G  RECOBRO T_EPS</t>
  </si>
  <si>
    <t>RE_MYT04_2G  COBRO T_EPS</t>
  </si>
  <si>
    <t>RE_MYT04_2G  RECOBRO M_EPS</t>
  </si>
  <si>
    <t>RE_MYT04_2G  COBRO M_EPS</t>
  </si>
  <si>
    <t>RE_GT_1G_EPS</t>
  </si>
  <si>
    <t>CAPVI_0821_13 EPS</t>
  </si>
  <si>
    <t>CAPVI_0821_Art 245_EPS_2</t>
  </si>
  <si>
    <t>CAPVI_0821_Art 245_EPS_1</t>
  </si>
  <si>
    <t>RE_GT_2G_CON_TUT</t>
  </si>
  <si>
    <t>RE_MYT01_9G_EPS</t>
  </si>
  <si>
    <t>APF (8-18 de febrero de 2022)</t>
  </si>
  <si>
    <t>CAPVI_1221 RECOBROS T EPS-CONT</t>
  </si>
  <si>
    <t>CAPVI_1221 RECOBROS M EPS-CONT</t>
  </si>
  <si>
    <t>VALORES RETENIDOS SERVIC Y TECNOL NO FINANCIADAS CON PRESUP MÁXIMOS RÉGIMEN CONTRIBUTIVO</t>
  </si>
  <si>
    <t>PM_REE_1221 RECOBROS M EPS SUB</t>
  </si>
  <si>
    <t>PM_REE_1221 RECOBROS T EPS SUB</t>
  </si>
  <si>
    <t>SERVIC Y TECNOL NO FINANCIADAS CON PRESUP MÁXIMOS RÉGIMEN CONTRIBUTIVO</t>
  </si>
  <si>
    <t>PM_REE_0222 RECOBROS M EPS SUB</t>
  </si>
  <si>
    <t>PM_REE_0222 RECOBROS T EPS SUB</t>
  </si>
  <si>
    <t>APF_0421 COBROS  T EPS</t>
  </si>
  <si>
    <t>APF_0421 RECOBROS  M EPS</t>
  </si>
  <si>
    <t>APF _0621_0721  RECOBRO CONT M EPS</t>
  </si>
  <si>
    <t>COBRO C_M_2019- EPS</t>
  </si>
  <si>
    <t>RECOBRO C_T_2019- EPS</t>
  </si>
  <si>
    <t>RECOBRO C_M_2019- EPS</t>
  </si>
  <si>
    <t>RECOBRO C_M_2020- EPS</t>
  </si>
  <si>
    <t>RECOBRO C_T_2020- EPS</t>
  </si>
  <si>
    <t>RECOBRO C_T_2019- EPS_</t>
  </si>
  <si>
    <t>RECOBRO C_M_2019- EPS_</t>
  </si>
  <si>
    <t>PM_REE_0622_9-</t>
  </si>
  <si>
    <t>APF_0322-0422_8</t>
  </si>
  <si>
    <t>APF_0322-0422_7</t>
  </si>
  <si>
    <t>24101502 - SERVIC Y TEC SALUD NO FINAN CON UPC NI CON PPTO MÁX RÉG SUBS</t>
  </si>
  <si>
    <t>RETENCIÓN-PQ COMPL, MYT 0118- TUT RS - RAD, 13621 - CAPRECOM</t>
  </si>
  <si>
    <t>0118_T2</t>
  </si>
  <si>
    <t>VALORES RETENIDOS RECOBROS REEMBOLSOS RÉGIMEN SUBSIDIADO-PRESTADOS ENE/FEB2020</t>
  </si>
  <si>
    <t>CAPVI_0421 RECOBRO M SUB 2020</t>
  </si>
  <si>
    <t>CAPVI_0421 RECOBRO T SUB 2020</t>
  </si>
  <si>
    <t>VALORES RETENIDOS RECOBROS REEMBOLSOS RÉGIMEN SUBSIDIADO-TUTELAS – COMPL,</t>
  </si>
  <si>
    <t>CAPVI_0421 RECOBRO M SUB 2019</t>
  </si>
  <si>
    <t>RE_MYT02_1G_COBRO_LIQ</t>
  </si>
  <si>
    <t>RE_MYT02_1G_EPS_LIQ</t>
  </si>
  <si>
    <t>RE_MYT04_1G_EPS_LIQ</t>
  </si>
  <si>
    <t>CAPVI_0621_0721 RECOBRO T SUB 2020</t>
  </si>
  <si>
    <t>RE_GT_2G RECOBRO  SUB T 2019 EPS</t>
  </si>
  <si>
    <t>RE_MYT04_2G RECOBRO SUBISIDADO</t>
  </si>
  <si>
    <t>CAPVI_0821_15_EPS</t>
  </si>
  <si>
    <t>CAPVI_0821_16_EPS</t>
  </si>
  <si>
    <t>CAPVI_1221 RECOBROS T EPS-SUB</t>
  </si>
  <si>
    <t>CAPVI_1221 RECOBROS M EPS-SUB</t>
  </si>
  <si>
    <t>RECOBRO S_M_2020- EPS</t>
  </si>
  <si>
    <t>RECOBRO S_T_2020- EPS</t>
  </si>
  <si>
    <t>RECOBRO S_T_2020_CAPVI_0322_RE_EPS</t>
  </si>
  <si>
    <t>RECOBRO S_M_2020_CAPVI_0322_RE_EPS</t>
  </si>
  <si>
    <t>FUNDACION SALUD MIA EPS</t>
  </si>
  <si>
    <t>24109014 - PRESUPUESTO MÁXIMO RÉGIMEN CONTRIBUTIVO</t>
  </si>
  <si>
    <t>VALORES RETENIDOS PRESUPUESTO MÁXIMO REGIMEN CONTRIBUTIVO</t>
  </si>
  <si>
    <t>PM Medimas 2022  EPS C</t>
  </si>
  <si>
    <t>VALORES RETENIDOS AJUSTE PRESUPUESTO MÁXIMO RÉGIMEN CONTRIBUTIVO, VIGENCIAS ANTERIORES</t>
  </si>
  <si>
    <t>24109015 - PRESUPUESTO MÁXIMO RÉGIMEN SUBSIDIADO</t>
  </si>
  <si>
    <t>VALORES RETENIDOS AJUSTES PRESUPUESTO MÁXIMO RÉGIMEN SUBSIDIADO, VIGENCIAS ANTERIORES</t>
  </si>
  <si>
    <t>PM Ajuste 2020  EPS S_3</t>
  </si>
  <si>
    <t>PM Ajuste 2020  EPS S_6</t>
  </si>
  <si>
    <t>PM Ajuste 2021 EPS S_1</t>
  </si>
  <si>
    <t>VALORES RETENIDOS PRESUPUESTO MÁXIMO REGIMEN SUBSIDIADO</t>
  </si>
  <si>
    <t>PM Medimas  2022  EPS S</t>
  </si>
  <si>
    <t>PM Dciembre 2022  EPS S</t>
  </si>
  <si>
    <t>24909001 - DEVOLUCION DE COTIZACIONES R.C.</t>
  </si>
  <si>
    <t>(RECHAZO) DEVOLUCIÓN COTIZACIONES-VIG. ANTER 9262_DECRETO-1437-780-MOVILIDA CAJA DE COMPENSACION FAMILIAR DEL HUILA</t>
  </si>
  <si>
    <t>9262_Decreto-1437-780-Movilida</t>
  </si>
  <si>
    <t>ARS_BDEX008</t>
  </si>
  <si>
    <t>RAD. 34983 CXP CAPITAL_ARS_BDEX008_EPS SANITAS_AA 1433 de 2023 que ordena-Rev consignación 08 febrero 2023</t>
  </si>
  <si>
    <t>RAD. 34983 CXP CAPITAL_ARS019_EPS SANITAS_AA 1599 de 2023 que resuelve recurso Res 72155 de 2022 -Rv CNG 01 de septiembre de 2022</t>
  </si>
  <si>
    <t>RAD. 34983 CXP CAPITAL_ARS019_EPS SOS_AA 1600 de 2023 que resuelve recurso Res 72213 de 2022  Rev CNG 09 dic 2022 por $131.592,25 y Rev $236.570,70  LMA oct 2022</t>
  </si>
  <si>
    <t>EPS MUTUAL SER EPS048_RAD_034983_REG. CREACIÓN CTA X PAGAR_CAPITAL_ARCON011_SG_Por anulación de firmeza Res 72059 de 2022-AA 1585 DE 2023 que resuelve recurso Res 72059 de 2022 - Rev Descuento firmeza segundo proceso enero 2023</t>
  </si>
  <si>
    <t>EPS MUTUAL SER EPS048_RAD_034983_REG. CREACIÓN CTA X PAGAR_IPC_ARCON011_SG_Creación cuenta de orden por anulación de firmeza Res 72059 de 2022-AA 1585 DE 2023 que resuelve recurso Res 72059 de 2022 - Rev Descuento firmeza segundo proceso enero 2023</t>
  </si>
  <si>
    <t>AUD PROPIAS</t>
  </si>
  <si>
    <t>NUEVA EPS (EPS037)_RAD_034983_REG. CREACIÓN CTA X PAGAR_CAPITAL_AUD PROPIAS_SG_Registro saldos a favor Rev consignación 28 nenero 2020 comunicación 20233220339831</t>
  </si>
  <si>
    <t>RAD. 34983 CXP CAPITAL_ARS_BDEX008_EPS SALUD MIA_Informe de auditoría comunicación 20231500027263- Reversion descuento LMA marzo 2023</t>
  </si>
  <si>
    <t>RAD. 34983 CREA CXP IPC_ARS_BDEX008_EPS SALUD MIA_Informe de auditoría comunicación 20231500027263- Reversion descuento LMA marzo 2023</t>
  </si>
  <si>
    <t>PROCESO COMPENSACIÓN-CUARTO  PROCESO-SEP22-COVID</t>
  </si>
  <si>
    <t>PROCESO COMPENSACIÓN-PRIMER PROCESO-NOV22</t>
  </si>
  <si>
    <t>PROCESO COMPENSACIÓN-SEGUNDO PROCESO MAY23</t>
  </si>
  <si>
    <t>Proceso9500_39-NoSGP-M</t>
  </si>
  <si>
    <t>PROCESO COMPENSACIÓN-PRIMER PROCESO MAY23</t>
  </si>
  <si>
    <t>PROCESO COMPENSACIÓN-TERCER PROCESO MAY23</t>
  </si>
  <si>
    <t>PROCESO COMPENSACIÓN-CUARTO PROCESO MAY23</t>
  </si>
  <si>
    <t>Proceso9483_3-NoSGP-M</t>
  </si>
  <si>
    <t>Proceso9500_3-NoSGP-M</t>
  </si>
  <si>
    <t>Proceso9520_2-NoSGP-M</t>
  </si>
  <si>
    <t>Proceso9538_3-NoSGP-M</t>
  </si>
  <si>
    <t>EMBARGO PROCESO COMPENSACIÓN-PRIMER PROCESO MAY23</t>
  </si>
  <si>
    <t>EMBARGO PROCESO COMPENSACIÓN-SEGUNDO PROCESO MAY23</t>
  </si>
  <si>
    <t>EMBARGO PROCESO COMPENSACIÓN-TERCER PROCESO MAY23</t>
  </si>
  <si>
    <t>EMBARGO PROCESO COMPENSACIÓN-CUARTO PROCESO MAY23</t>
  </si>
  <si>
    <t>Proceso9483_2-NoSGP-M</t>
  </si>
  <si>
    <t>Proceso9500_2-NoSGP-M</t>
  </si>
  <si>
    <t>Proceso9538_2-NoSGP-M</t>
  </si>
  <si>
    <t>Proceso9483_26-NoSGP-M</t>
  </si>
  <si>
    <t>Proceso9500_28-NoSGP-M</t>
  </si>
  <si>
    <t>Proceso9520_25-NoSGP-M</t>
  </si>
  <si>
    <t>Proceso9538_26-NoSGP-M</t>
  </si>
  <si>
    <t>Proceso9483_21-NoSGP-C</t>
  </si>
  <si>
    <t>Proceso9500_22-NoSGP-C</t>
  </si>
  <si>
    <t>Proceso9520_20-NoSGP-C</t>
  </si>
  <si>
    <t>Proceso9538_21-NoSGP-C</t>
  </si>
  <si>
    <t>Proceso9483_37-NoSGP-M</t>
  </si>
  <si>
    <t>Proceso9500_40-NoSGP-M</t>
  </si>
  <si>
    <t>Proceso9520_36-NoSGP-M</t>
  </si>
  <si>
    <t>Proceso9538_37-NoSGP-M</t>
  </si>
  <si>
    <t>Proceso9483_38-NoSGP-M</t>
  </si>
  <si>
    <t>Proceso9500_41-NoSGP-M</t>
  </si>
  <si>
    <t>Proceso9520_37-NoSGP-M</t>
  </si>
  <si>
    <t>Proceso9538_38-NoSGP-M</t>
  </si>
  <si>
    <t>1. CAPVI_0622 EPS</t>
  </si>
  <si>
    <t>2. CAPVI_0622 EPS</t>
  </si>
  <si>
    <t>7. CAPVI_0622 EPS</t>
  </si>
  <si>
    <t>6. CAPVI_0622 EPS</t>
  </si>
  <si>
    <t>1. EPS_ART 245</t>
  </si>
  <si>
    <t>2. EPS_ART 245</t>
  </si>
  <si>
    <t>3. CAPVI_0822 EPS</t>
  </si>
  <si>
    <t>1. Coomeva_Cafe APF_0322-0422</t>
  </si>
  <si>
    <t>1. APF_0422-0522 Cafe_saludcoop</t>
  </si>
  <si>
    <t>1. APF_0422-0522 Cafe_saludcoo</t>
  </si>
  <si>
    <t>2. APF_0422-0522 Cruz Blanca</t>
  </si>
  <si>
    <t>2. RE_GT_1G_RECOBRO_T</t>
  </si>
  <si>
    <t>13. RE_GT_3G_RECOBRO_M</t>
  </si>
  <si>
    <t>1. RE_GT_1G_RECOBRO_M</t>
  </si>
  <si>
    <t>15. RE_MYT04_2G_RECOBRO_M</t>
  </si>
  <si>
    <t>9. RE_MYT04_1G_COBRO_M</t>
  </si>
  <si>
    <t>14. RE_MYT04_2G_RECOBRO_M</t>
  </si>
  <si>
    <t>7. RE_MYT02_1G_COBRO_T</t>
  </si>
  <si>
    <t>12. RE_EH_4G_RECOBRO_M</t>
  </si>
  <si>
    <t>10. RE_MYT04_1G_RECOBRO_M</t>
  </si>
  <si>
    <t>5. RE_MYT01_1G_B_COBRO_M</t>
  </si>
  <si>
    <t>3. RE_MYT01_1G_A_COBRO_M</t>
  </si>
  <si>
    <t>11. RE_EH_3G_A_RECOBRO_M</t>
  </si>
  <si>
    <t>6. RE_MYT01_1G_B_RECOBRO_M</t>
  </si>
  <si>
    <t>8. RE_MYT02_1G_RECOBRO_T</t>
  </si>
  <si>
    <t>4. RE_MYT01_1G_A_RECOBRO_M</t>
  </si>
  <si>
    <t>11. CAPVI_1122_EPS</t>
  </si>
  <si>
    <t>13. CAPVI_1122_EPS</t>
  </si>
  <si>
    <t>13. CAPVI_0123_0223_EPS</t>
  </si>
  <si>
    <t>12. CAPVI_0123_0223_EPS</t>
  </si>
  <si>
    <t>5. CAPVI_1122 ART 245-EPS_Res 1085</t>
  </si>
  <si>
    <t>6. CAPVI_0123_0223_ art245-EPS</t>
  </si>
  <si>
    <t>6. CAPVI_1122 ART 245-EPS_Res 1085</t>
  </si>
  <si>
    <t>5. CAPVI_0123_0223_ art245-EPS</t>
  </si>
  <si>
    <t>5. CAPVI_0622 EPS</t>
  </si>
  <si>
    <t>3. CAPVI_0622 EPS</t>
  </si>
  <si>
    <t>11. CAPVI_0622 EPS</t>
  </si>
  <si>
    <t>4. CAPVI_0622 EPS</t>
  </si>
  <si>
    <t>9. CAPVI_0622 EPS</t>
  </si>
  <si>
    <t>8. CAPVI_0622 EPS</t>
  </si>
  <si>
    <t>10. CAPVI_0622 EPS</t>
  </si>
  <si>
    <t>8. CAPVI_0822 EPS</t>
  </si>
  <si>
    <t>5. CAPVI_0822 EPS</t>
  </si>
  <si>
    <t>6. CAPVI_0822 EPS</t>
  </si>
  <si>
    <t>2. CAPVI_0822 EPS</t>
  </si>
  <si>
    <t>1. CAPVI_0822 EPS</t>
  </si>
  <si>
    <t>4. CAPVI_0922 EPS_Corriente</t>
  </si>
  <si>
    <t>15. CAPVI_1122_EPS</t>
  </si>
  <si>
    <t>VALORES RETENIDOS RECOBROS REEMBOLSOS RÉGIMEN SUBSIDIADO-TUTELAS – COMPL.</t>
  </si>
  <si>
    <t>16. CAPVI_1122_EPS</t>
  </si>
  <si>
    <t>14. CAPVI_1122_EPS</t>
  </si>
  <si>
    <t>17. CAPVI_1222_EPS</t>
  </si>
  <si>
    <t>11. CAPVI_0123_0223_EPS</t>
  </si>
  <si>
    <t>14. CAPVI_0123_0223_EPS</t>
  </si>
  <si>
    <t>15. CAPVI_0123_0223_EPS</t>
  </si>
  <si>
    <t>10. CAPVI_0123_0223_EPS</t>
  </si>
  <si>
    <t>2. PM Ajuste 2021 CONT</t>
  </si>
  <si>
    <t>2. PM Ajuste Res 163_2021 CONT</t>
  </si>
  <si>
    <t>1. PM Ajuste 2021 SUB</t>
  </si>
  <si>
    <t>6. PM Ajuste Res 163_ 2021 SUB</t>
  </si>
  <si>
    <t>LMA_147_EPS</t>
  </si>
  <si>
    <t>RAD. 36253_RETENCIÓN RECURSOS_GIRO LMA_147_ECOOPSOS</t>
  </si>
  <si>
    <t>EPS SOS_RAD_042843_REG. CREACIÓN CTA X PAGAR_IPC_ARCON001_SG_Saldo a favor IPC Comuniccaión 20211501080221 REV CNG 27 julio de 2018</t>
  </si>
  <si>
    <t>RAD. 42843_CXP CAP. ARS_BDEX008_AA 1446 de 2023 que ordena-Rev Dcto LMA abril 2023_EPS SOS</t>
  </si>
  <si>
    <t>RAD. 42843_CXP CAP. ARS014_Mayor valor consignado 27 octubre 2021_EPS ALIANSALUD</t>
  </si>
  <si>
    <t>PROCESO COMPENSACIÓN-CUARTO PROCESO JUN23</t>
  </si>
  <si>
    <t>PROCESO DE COMPENSACIÓN-SEGUNDO PROCESO-JUN23</t>
  </si>
  <si>
    <t>Proceso9592_38-NoSGP-M</t>
  </si>
  <si>
    <t>PROCESO DE COMPENSACIÓN-TERCER PROCESO JUN23</t>
  </si>
  <si>
    <t>Proceso9611_38-NoSGP-M</t>
  </si>
  <si>
    <t>Proceso9632_37-NoSGP-M</t>
  </si>
  <si>
    <t>PROCESO DE COMPENSACIÓN-PRIMER PROCESO JUN23</t>
  </si>
  <si>
    <t>Proceso9573_3-NoSGP-M</t>
  </si>
  <si>
    <t>Proceso9592_3-NoSGP-M</t>
  </si>
  <si>
    <t>Proceso9611_3-NoSGP-M</t>
  </si>
  <si>
    <t>Proceso9632_3-NoSGP-M</t>
  </si>
  <si>
    <t>EMBARGO-PROCESO DE COMPENSACIÓN-PRIMER PROCESO JUN23</t>
  </si>
  <si>
    <t>EMBARGO-PROCESO DE COMPENSACIÓN-SEGUNDO PROCESO-JUN23</t>
  </si>
  <si>
    <t>EMBARGO-PROCESO DE COMPENSACIÓN-TERCER PROCESO JUN23</t>
  </si>
  <si>
    <t>EMBARGO-PROCESO COMPENSACIÓN-CUARTO PROCESO JUN23</t>
  </si>
  <si>
    <t>Proceso9573_2-NoSGP-M</t>
  </si>
  <si>
    <t>Proceso9592_2-NoSGP-M</t>
  </si>
  <si>
    <t>Proceso9611_2-NoSGP-M</t>
  </si>
  <si>
    <t>Proceso9632_2-NoSGP-M</t>
  </si>
  <si>
    <t>Proceso9573_26-NoSGP-M</t>
  </si>
  <si>
    <t>Proceso9592_27-NoSGP-M</t>
  </si>
  <si>
    <t>Proceso9611_27-NoSGP-M</t>
  </si>
  <si>
    <t>Proceso9632_26-NoSGP-M</t>
  </si>
  <si>
    <t>Proceso9573_21-NoSGP-C</t>
  </si>
  <si>
    <t>Proceso9592_21-NoSGP-C</t>
  </si>
  <si>
    <t>Proceso9611_21-NoSGP-C</t>
  </si>
  <si>
    <t>Proceso9632_21-NoSGP-C</t>
  </si>
  <si>
    <t>Proceso9573_37-NoSGP-M</t>
  </si>
  <si>
    <t>Proceso9592_39-NoSGP-M</t>
  </si>
  <si>
    <t>Proceso9573_38-NoSGP-M</t>
  </si>
  <si>
    <t>Proceso9592_40-NoSGP-M</t>
  </si>
  <si>
    <t>Proceso9611_40-NoSGP-M</t>
  </si>
  <si>
    <t>Proceso9632_39-NoSGP-M</t>
  </si>
  <si>
    <t>LICEN DE MATERN Y PATERN FALLOS JUDICIALES PROCESO9621</t>
  </si>
  <si>
    <t>Proceso9621_18</t>
  </si>
  <si>
    <t>Proceso9621_19</t>
  </si>
  <si>
    <t>PM_REE_1122_0123 RECOBROS T EP</t>
  </si>
  <si>
    <t>PM_REE_1122_0123 RECOBROS T IP</t>
  </si>
  <si>
    <t>PM_REE_1122_0123 RECOBROS M EP</t>
  </si>
  <si>
    <t>E.P.S. MALLAMAS E.P.S. INDIGENA</t>
  </si>
  <si>
    <t>4. PM Ajuste Res 163_2021 Medimas-CONT</t>
  </si>
  <si>
    <t>6. PM Ajuste Res 163_ 2021 Medimas - Comfagujira SUB</t>
  </si>
  <si>
    <t>LMA_148_EPS</t>
  </si>
  <si>
    <t>RAD. 44013_RETENCIÓN RECURSOS_GIRO LMA_148_ECOOPSOS</t>
  </si>
  <si>
    <t>CXP ING. NO PROC._IPC ARS_BDEX008_CONSIG. 04/07/23_PIJAOS_SG CORREO COORD. RECAUDO</t>
  </si>
  <si>
    <t>PROCESO DE COMPENSACIÓN-PRIMER PROCESO JUL23</t>
  </si>
  <si>
    <t>Proceso9652_2-NoSGP-M</t>
  </si>
  <si>
    <t>PROCESO DE COMPENSACIÓN-SEGUNDO PROCESO JUL23</t>
  </si>
  <si>
    <t>Proceso9668_2-NoSGP-M</t>
  </si>
  <si>
    <t>PROCESO COMPENSACIÓN-TERCER PROCESO JUL23</t>
  </si>
  <si>
    <t>Proceso9688_2-NoSGP-M</t>
  </si>
  <si>
    <t>EMBARGO PROCESO DE COMPENSACIÓN-PRIMER PROCESO JUL23</t>
  </si>
  <si>
    <t>Proceso9652_3-NoSGP-M</t>
  </si>
  <si>
    <t>Proceso9668_3-NoSGP-M</t>
  </si>
  <si>
    <t>Proceso9688_3-NoSGP-M</t>
  </si>
  <si>
    <t>PROCESO COMPENSACIÓN-CUARTO PROCESO JUL23</t>
  </si>
  <si>
    <t>Proceso9708_2-NoSGP-M</t>
  </si>
  <si>
    <t>Proceso9652_21-NoSGP-C</t>
  </si>
  <si>
    <t>Proceso9652_38-NoSGP-M</t>
  </si>
  <si>
    <t>Proceso9668_37-NoSGP-M</t>
  </si>
  <si>
    <t>Proceso9688_39-NoSGP-M</t>
  </si>
  <si>
    <t>Proceso9708_36-NoSGP-M</t>
  </si>
  <si>
    <t>Proceso9652_26-NoSGP-M</t>
  </si>
  <si>
    <t>Proceso9652_22-NoSGP-C</t>
  </si>
  <si>
    <t>Proceso9668_22-NoSGP-C</t>
  </si>
  <si>
    <t>Proceso9688_22-NoSGP-C</t>
  </si>
  <si>
    <t>Proceso9708_21-NoSGP-C</t>
  </si>
  <si>
    <t>RDTOS FIN</t>
  </si>
  <si>
    <t>REND_FIN_23</t>
  </si>
  <si>
    <t>LICEN DE MATERN Y PATERN FALLOS JUDICIALES PROCESO9699_31 EMPRESA PROMOTORA DE SALUD ECOOPSOS EPS S.A.S</t>
  </si>
  <si>
    <t>Proceso9699_31</t>
  </si>
  <si>
    <t>LICEN DE MATERN Y PATERN FALLOS JUDICIALES PROCESO9699_17 MEDIMÁS EPS S.A.S.</t>
  </si>
  <si>
    <t>Proceso9699_17</t>
  </si>
  <si>
    <t>LICEN DE MATERN Y PATERN FALLOS JUDICIALES PROCESO9699_18 MEDIMÁS EPS S.A.S.</t>
  </si>
  <si>
    <t>Proceso9699_18</t>
  </si>
  <si>
    <t>ENVIO 6</t>
  </si>
  <si>
    <t>Proceso 7823</t>
  </si>
  <si>
    <t>REN.FIN.JUN.21</t>
  </si>
  <si>
    <t>REN.FIN.JUL.21</t>
  </si>
  <si>
    <t>Proceso 7871</t>
  </si>
  <si>
    <t>Proceso 7855</t>
  </si>
  <si>
    <t>proceso 8156</t>
  </si>
  <si>
    <t>Proceso8140</t>
  </si>
  <si>
    <t>Proceso 8277</t>
  </si>
  <si>
    <t>Proceso 8294</t>
  </si>
  <si>
    <t>Proceso 8375</t>
  </si>
  <si>
    <t>Proceso 8428</t>
  </si>
  <si>
    <t>CUENTA POR PAGAR APROPIACION RENDIMIENTOS FINANCIEROS – VIGENCIA2023</t>
  </si>
  <si>
    <t>CUENTA POR PAGAR VALOR RETENIDO POR APROPIACION RENDIMIENTOS FINANCIEROS – DIC2020 a DIC2022</t>
  </si>
  <si>
    <t>REND_FIN_20-21-22</t>
  </si>
  <si>
    <t>PROCESO COMPENSACIÓN-1ER PC AG23</t>
  </si>
  <si>
    <t>Proceso9728_2-NoSGP-M</t>
  </si>
  <si>
    <t>PROCESO COMPENSACIÓN-2DO PC AG23</t>
  </si>
  <si>
    <t>Proceso9744_2-NoSGP-M</t>
  </si>
  <si>
    <t>PROCESO COMPENSACIÓN-4TO PC AG23</t>
  </si>
  <si>
    <t>Proceso9783_2-NoSGP-M</t>
  </si>
  <si>
    <t>Proceso9728_3-NoSGP-M</t>
  </si>
  <si>
    <t>Proceso9744_3-NoSGP-M</t>
  </si>
  <si>
    <t>PROCESO COMPENSACIÓN-3ER PC AG23</t>
  </si>
  <si>
    <t>Proceso9762_2-NoSGP-M</t>
  </si>
  <si>
    <t>Proceso9783_3-NoSGP-M</t>
  </si>
  <si>
    <t>Proceso9783_38-NoSGP-M</t>
  </si>
  <si>
    <t>Proceso9728_38-NoSGP-M</t>
  </si>
  <si>
    <t>Proceso9744_38-NoSGP-M</t>
  </si>
  <si>
    <t>Proceso9762_37-NoSGP-M</t>
  </si>
  <si>
    <t>Proceso9783_40-NoSGP-M</t>
  </si>
  <si>
    <t>CUENTA POR PAGAR VALOR RETENIDO POR APROPIACION RENDIMIENTOS FINANCIEROS – MAYO 2022</t>
  </si>
  <si>
    <t>REND_FIN_MAY22</t>
  </si>
  <si>
    <t>Proceso9728_26-NoSGP-M</t>
  </si>
  <si>
    <t>Proceso9744_26-NoSGP-M</t>
  </si>
  <si>
    <t>Proceso9762_25-NoSGP-M</t>
  </si>
  <si>
    <t>Proceso9783_27-NoSGP-M</t>
  </si>
  <si>
    <t>Proceso9728_22-NoSGP-C</t>
  </si>
  <si>
    <t>Proceso9744_22-NoSGP-C</t>
  </si>
  <si>
    <t>Proceso9762_21-NoSGP-C</t>
  </si>
  <si>
    <t>Proceso9783_22-NoSGP-C</t>
  </si>
  <si>
    <t>Proceso9783_23-NoSGP-M</t>
  </si>
  <si>
    <t>LICEN DE MATERN Y PATERN FALLOS JUDICIALES PROCESO9778_17 MEDIMÁS EPS S.A.S.</t>
  </si>
  <si>
    <t>Proceso9778_17</t>
  </si>
  <si>
    <t>LICEN DE MATERN Y PATERN FALLOS JUDICIALES PROCESO9778_18 MEDIMÁS EPS S.A.S.</t>
  </si>
  <si>
    <t>Proceso9778_18</t>
  </si>
  <si>
    <t>PM_REE_0323_GD9</t>
  </si>
  <si>
    <t>LMA_150_EPS</t>
  </si>
  <si>
    <t>MAYOR VALOR REINTEGRADO PQ_116 UTF2014 RES4962/2022590000008035-6-SNS INDEX. X INGRESO A CTA 8719 BBVA SEPT/2023</t>
  </si>
  <si>
    <t>AUDITORIA EPS_PQ_116 UTF2014 RES4962</t>
  </si>
  <si>
    <t>MAYOR VALOR REINTEGRADO PQ_116 UTF2014 RES4962/2022590000008035-6-SNS CAPITAL X INGRESO A CTA 8719 BBVA SEPT/2023</t>
  </si>
  <si>
    <t>CXP. CONSIG. NO PROCEDENTE ARS007_CAPITAL_CTA BANCOLOMBIA 80042</t>
  </si>
  <si>
    <t>CXP. CONSIG. NO PROCEDENTE ARS007_IPC/INT_CTA BANCOLOMBIA 80042</t>
  </si>
  <si>
    <t>EPS SAVIA SALUD_RAD_061543_REG. CREACIÓN CTA POR PAGAR_IPC_ARCON014_SG_AA 23306 de 2023 que ordena-Rev descuento primer proceso compensación agosto 2023</t>
  </si>
  <si>
    <t>ARCON014</t>
  </si>
  <si>
    <t>EPS SURA_RAD_061543_REG. CREACIÓN CTA POR PAGAR_IPC_ARCON014_SG_AA 23307 de 2023 que ordena- Rev consignación 04 de agosto de 2023</t>
  </si>
  <si>
    <t>NUEVA EPS EPS037 _RAD_061543_REG. CREACIÓN CTA POR PAGAR_IPC_ARCON013_SG_AA 23316 de 2023 resuelve recurso Res 866 de 2023- Rev Cng 30/03/2023 por valor de $37.993.272,58 y rev CNG 02/05/2023 por valor de $6.717.563,55</t>
  </si>
  <si>
    <t>NUEVA EPS EPS037 _RAD_061543_REG. CREACIÓN CTA POR PAGAR_CAPITAL_ARCON013_SG_AA 23316 de 2023 resuelve recurso Res 866 de 2023- Rev Cng 30/03/2023 por valor de $37.993.272,58 y rev CNG 02/05/2023 por valor de $6.717.563,55</t>
  </si>
  <si>
    <t>RAD. 61543_CREA_CXP_CAPITAL_Registro saldo a favor AA 2510 de 2021- Rev CNG 19 oct de 2020</t>
  </si>
  <si>
    <t>RAD. 61543_CREA_CXP_CAPITAL_Registro saldo a favor AA 2338 de 2021- Rev CNG 16 marzo 2020</t>
  </si>
  <si>
    <t>ARS012</t>
  </si>
  <si>
    <t>CXP SALDO CUENTA SGP S/G CORREO LYG 09/04/2021 IDENTIFICACION RECURSOS ENVIO #6 MARZO-SALDO NO COMPENSADO SGP TRASFERIDO POR CIERRE DE LA CUENTA CON DESTINACIÓN ESPECIFICA</t>
  </si>
  <si>
    <t>PROCESO COMPENSACIÓN -2DO PC SEP23</t>
  </si>
  <si>
    <t>Proceso9839_36-NoSGP-M</t>
  </si>
  <si>
    <t>PROCESO COMPENSACIÓN 4TO PC SEP23</t>
  </si>
  <si>
    <t>Proceso9877_37-NoSGP-M</t>
  </si>
  <si>
    <t>PROCESO COMPENSACIÓN -1ER PC SEP23</t>
  </si>
  <si>
    <t>PROCESO COMPENSACIÓN -3ER PC SEP23</t>
  </si>
  <si>
    <t>PROCESO COMPENSACIÓN -4TO PC SEP23</t>
  </si>
  <si>
    <t>Proceso9839_2-NoSGP-M</t>
  </si>
  <si>
    <t>Proceso9859_2-NoSGP-M</t>
  </si>
  <si>
    <t>Proceso9877_3-NoSGP-M</t>
  </si>
  <si>
    <t>Proceso9877_2-NoSGP-M</t>
  </si>
  <si>
    <t>Proceso9820_25-NoSGP-M</t>
  </si>
  <si>
    <t>Proceso9839_25-NoSGP-M</t>
  </si>
  <si>
    <t>Proceso9859_25-NoSGP-M</t>
  </si>
  <si>
    <t>Proceso9877_26-NoSGP-M</t>
  </si>
  <si>
    <t>Proceso9820_37-NoSGP-M</t>
  </si>
  <si>
    <t>Proceso9839_38-NoSGP-M</t>
  </si>
  <si>
    <t>Proceso9859_37-NoSGP-M</t>
  </si>
  <si>
    <t>Proceso9877_39-NoSGP-M</t>
  </si>
  <si>
    <t>Proceso9820_21-NoSGP-C</t>
  </si>
  <si>
    <t>Proceso9839_21-NoSGP-C</t>
  </si>
  <si>
    <t>Proceso9859_21-NoSGP-C</t>
  </si>
  <si>
    <t>Proceso9877_22-NoSGP-C</t>
  </si>
  <si>
    <t>LICEN DE MATERN Y PATERN FALLOS JUDICIALES PROCESO9873_17 MEDIMÁS EPS S.A.S.</t>
  </si>
  <si>
    <t>Proceso9873_17</t>
  </si>
  <si>
    <t>LICEN DE MATERN Y PATERN FALLOS JUDICIALES PROCESO9873_18 MEDIMÁS EPS S.A.S.</t>
  </si>
  <si>
    <t>Proceso9873_18</t>
  </si>
  <si>
    <t>PM_Jul_Agot_Sept_2023_EPSC_1</t>
  </si>
  <si>
    <t>PM_Jul_Agost_Sept_2023_EPSS _1</t>
  </si>
  <si>
    <t>LMA_151_EPS</t>
  </si>
  <si>
    <t>EPS FAMILIAR DE COLOMBIA SAS</t>
  </si>
  <si>
    <t>RAD. 68903_CXP CAP. ARS022_AA 23426 de 2023 que ordena-Reversión descuento LMA agosto 2023_EPS MUTUAL SER ESS207</t>
  </si>
  <si>
    <t>ARS022</t>
  </si>
  <si>
    <t>CXP RECURSOS CONSIG. 05/10/2023_CTA 80042_RESTITUCIONES REG. SUBSIDIADO_COMFACOR RAD. 00147_2021</t>
  </si>
  <si>
    <t>CXP_COMFACOR</t>
  </si>
  <si>
    <t>NUEVA EPS _RAD_20233220068903_REG. CREACION CUENTA POR COBRAR_CAPITAL_AUD PROPIAS_SG_registro saldos favor auditorías internas comunicación 20233221615171-Rev cng 13 agosto de 2021 $2.722.635,00, Rev CNG 10 septiembre 2021 $536.566, Rev CGN 24 diciembre 2021 $29.664.208-Rev CNG 27/07/2022 $612.917, Rev CNG 18 octubre 2022 por $23.582, Rev CNG 03 de agosto 2023 por $312.438</t>
  </si>
  <si>
    <t>CXP CONSIG. 25/10/23_CAPITAL_ARS022_NUEVA EPS_SOL. COORD. RECAUDO</t>
  </si>
  <si>
    <t>CXP_CONSIG.251023</t>
  </si>
  <si>
    <t>CXP CONSIG. 25/10/23_INDEXACIÓN_ARS022_NUEVA EPS_SOL. COORD. RECAUDO</t>
  </si>
  <si>
    <t>cXP_CONSIG.251023</t>
  </si>
  <si>
    <t>EMBARGO-PROCESO COMPENSACIÓN-CUARTO  PROCESO-DIC22</t>
  </si>
  <si>
    <t>PROCESO COMPENSACIÓN -1ER PC OCT23</t>
  </si>
  <si>
    <t>Proceso9896_2-NoSGP-M</t>
  </si>
  <si>
    <t>PROCESO COMPENSACIÓN -2DO PC OCT23</t>
  </si>
  <si>
    <t>Proceso9915_2-NoSGP-M</t>
  </si>
  <si>
    <t>REND FIN</t>
  </si>
  <si>
    <t>REND_FIN_ABR_23</t>
  </si>
  <si>
    <t>REND_FIN_AGO_23</t>
  </si>
  <si>
    <t>REND_FIN_ENE_23</t>
  </si>
  <si>
    <t>REND_FIN_FEB_23</t>
  </si>
  <si>
    <t>REND_FIN_JUL_23</t>
  </si>
  <si>
    <t>REND_FIN_JUN_23</t>
  </si>
  <si>
    <t>REND_FIN_MAR_23</t>
  </si>
  <si>
    <t>REND_FIN_MAY_23</t>
  </si>
  <si>
    <t>Proceso9896_3-NoSGP-M</t>
  </si>
  <si>
    <t>PROCESO COMPENSACIÓN -4TO PC OCT23</t>
  </si>
  <si>
    <t>Proceso9953_2-NoSGP-M</t>
  </si>
  <si>
    <t>REND_FIN_OCT_2023</t>
  </si>
  <si>
    <t>PROCESO COMPENSACIÓN -3ER PC OCT23</t>
  </si>
  <si>
    <t>CXP VALOR RETENIDO POR RENDIMIENTOS MAYO DE 2023</t>
  </si>
  <si>
    <t>CXP VALOR RETENIDO POR RENDIMIENTOS MARZO DE 2023</t>
  </si>
  <si>
    <t>CXP VALOR RETENIDO POR RENDIMIENTOS JUNIO DE 2023</t>
  </si>
  <si>
    <t>CXP VALOR RETENIDO POR RENDIMIENTOS JULIO DE 2023</t>
  </si>
  <si>
    <t>CXP VALOR RETENIDO POR RENDIMIENTOS FEBRERO DE 2023</t>
  </si>
  <si>
    <t>CXP VALOR RETENIDO POR RENDIMIENTOS ENERO DE 2023</t>
  </si>
  <si>
    <t>CXP VALOR RETENIDO POR RENDIMIENTOS AGOSTO DE 2023</t>
  </si>
  <si>
    <t>CXP VALOR RETENIDO POR RENDIMIENTOS ABRIL DE 2023</t>
  </si>
  <si>
    <t>Proceso9896_37-NoSGP-M</t>
  </si>
  <si>
    <t>Proceso9915_37-NoSGP-M</t>
  </si>
  <si>
    <t>Proceso9934_35-NoSGP-M</t>
  </si>
  <si>
    <t>Proceso9953_36-NoSGP-M</t>
  </si>
  <si>
    <t>CXP VALOR RETENIDO POR RENDIMIENTOS FINANCIEROS – VIGENCIA2023</t>
  </si>
  <si>
    <t>CXP VALOR RETENIDO POR RENDIMIENTOS FINANCIEROS – SGP JUL-DIC2019</t>
  </si>
  <si>
    <t>REND_FIN_19</t>
  </si>
  <si>
    <t>CXP VALOR RETENIDO POR APROPIACION RENDIMIENTOS FINANCIEROS – VIGENCIA2023</t>
  </si>
  <si>
    <t>CXP VALOR RETENIDO POR APROPIACION RENDIMIENTOS FINANCIEROS SGP– OCT2016 a DIC2022</t>
  </si>
  <si>
    <t>REND_FIN_DIC22</t>
  </si>
  <si>
    <t>CXP VALOR RETENIDO POR APROPIACION RENDIMIENTOS FINANCIEROS NOSGP– OCT2016 a DIC2022</t>
  </si>
  <si>
    <t>CXP VALOR RETENIDO RENDIMIENTOS FINANCIEROS – VIGENCIA2023</t>
  </si>
  <si>
    <t>REND_FIN_2023</t>
  </si>
  <si>
    <t>Proceso9896_22-NoSGP-C</t>
  </si>
  <si>
    <t>Proceso9915_22-NoSGP-C</t>
  </si>
  <si>
    <t>Proceso9934_20-NoSGP-C</t>
  </si>
  <si>
    <t>Proceso9953_21-NoSGP-C</t>
  </si>
  <si>
    <t>LICENCIAS DE MATERNIDAD Y PATERNIDAD PROCESO9948_17 MEDIMÁS EPS S.A.S.</t>
  </si>
  <si>
    <t>Proceso9948_17</t>
  </si>
  <si>
    <t>LICENCIAS DE MATERNIDAD PROCESO9948_18 MEDIMÁS EPS S.A.S.</t>
  </si>
  <si>
    <t>Proceso9948_18</t>
  </si>
  <si>
    <t>8. CAPVI_RNG_SP2019_2020_EPS 8</t>
  </si>
  <si>
    <t>9. CAPVI_RNG_SP2019_2020_EPS 9</t>
  </si>
  <si>
    <t>PM_Jul_Agot_Sept_Octu _2023_EPS</t>
  </si>
  <si>
    <t>PM_Jul_Agot_Sept_2023_EPSC_4</t>
  </si>
  <si>
    <t>PM_Oct_2023_EPSC _5</t>
  </si>
  <si>
    <t>VALORES RETENIDOS AJUSTES PRESUPUESTO MÁXIMO RÉGIMEN SUBSIDIADO, VIGENCIAS ANTERIORES S/G RAD. 20234200063343</t>
  </si>
  <si>
    <t>PM_Jul_Agost_Sept_2023_EPSS _2</t>
  </si>
  <si>
    <t>PM_Jul_Agost_Sept_2023_EPSS_4</t>
  </si>
  <si>
    <t>PM_Oct_2023_EPSS_5</t>
  </si>
  <si>
    <t>RAD. 63143 RETENCION RECURSOS_GIRO  LMA_151_ECOOPSOS</t>
  </si>
  <si>
    <t>RAD. 70063 RETENCION RECURSOS_GIRO  LMA_152_DUSAKAWI</t>
  </si>
  <si>
    <t>LMA_152_EPS</t>
  </si>
  <si>
    <t>RAD. 75873_CXP CAP. ARS022_AA 27439 de 2023 que ordena-Reversion consignación 03 de agosto de 2023_EPS SURA</t>
  </si>
  <si>
    <t>RAD. 75873</t>
  </si>
  <si>
    <t>RAD. 75873_CXP IPC. ARS022_AA 27439 de 2023 que ordena-Reversion consignación 03 de agosto de 2023_EPS SURA</t>
  </si>
  <si>
    <t>RAD. 75873_CXP CAP. ARS022_AA 27437 de 2023 que ordena-Rerv CNG 27 de julio 2023_EPS SALUD TOTAL</t>
  </si>
  <si>
    <t>RAD. 75873_CXP CAP. ARS022_AA 27443 de 2023 que ordena-Rev CNG 28 de julio 2023_EPS SANITAS</t>
  </si>
  <si>
    <t>RAD. 75873_CXP IPC. ARS022_AA 27443 de 2023 que ordena-Rev CNG 28 de julio 2023_EPS SANITAS</t>
  </si>
  <si>
    <t>RAD. 75873_CXP CAP. ARS022_AA 27445 de 2023 que ordena-Rev dcto LMA agosto 2023_EPS SOS</t>
  </si>
  <si>
    <t>RAD. 75873_CXP CAP. ARS022_AA 27441 de 2023 que ordena_EPS MUTUAL SER EPSS48</t>
  </si>
  <si>
    <t>DEVOL RECURSOS POR ERROR EN CONSIG_RESTIT RECURS REGIM CONTR_EPS MUTUAL SER_SG CORREO RECAUDO - DLYG</t>
  </si>
  <si>
    <t>EXTRA BBVA CTA 8701_NOV 23</t>
  </si>
  <si>
    <t>MAYOR VALOR REINTEGRADO CAP. PQ_CAPVI&amp;SUB_S02_111220 RES767-2023 ADRES S/G RAD. 20234200071913</t>
  </si>
  <si>
    <t>PRNOUPC_PQ_CAPVI&amp;SUB_S02_111220_RES767</t>
  </si>
  <si>
    <t>MAYOR VALOR REINTEGRADO INDEX. PQ_CAPVI&amp;SUB_S02_111220 RES767-2023 ADRES S/G RAD. 20234200071913</t>
  </si>
  <si>
    <t>MAYOR VALOR REINTEGRADO CAP. PQ_CAPVI_0421 RES767-2023 ADRES RAD. 20234200071913</t>
  </si>
  <si>
    <t>PRNOUPC_PQ_CAPVI_0421_RES767</t>
  </si>
  <si>
    <t>MAYOR VALOR REINTEGRADO INDEX. PQ_CAPVI_0421 RES767-2023 ADRES RAD. 20234200071913</t>
  </si>
  <si>
    <t>NUEVA EPS_RAD_20233220075873_REG.  CREACIÓN CTA POR PAGAR_CAPITAL_ARCON013_SG_Ajuste cuenta por pagar rev consignación 02 de mayo 2023</t>
  </si>
  <si>
    <t>RAD. 75873_CXP CAP. ARS022_AA 27438 de 2023 que ordena-rev decuento LMA septiembre 2023_EPS SAVIA SALUD</t>
  </si>
  <si>
    <t>RAD. 75873_CXP IPC. ARS022_AA 27438 de 2023 que ordena-rev decuento LMA septiembre 2023_EPS SAVIA SALUD</t>
  </si>
  <si>
    <t>RAD. 75873_CXP CAP. ARS022_AA de 2023 que ordena-Rev descuento LMA sept 2023 y ajuste de cuneta por cobrar por aclaración de registros_EPS EMSSANAR</t>
  </si>
  <si>
    <t>PROCESO COMPENSACIÓN -3ER PC NOV23</t>
  </si>
  <si>
    <t>Proceso10012_37-NoSGP-M</t>
  </si>
  <si>
    <t>PROCESO COMPENSACIÓN -1ER PC NOV23</t>
  </si>
  <si>
    <t>PROCESO COMPENSACIÓN -2DO PC NOV23</t>
  </si>
  <si>
    <t>PROCESO COMPENSACIÓN -4TO PC NOV23</t>
  </si>
  <si>
    <t>CUENTA POR PAGAR POR VALOR RETENIDO RENDIMIENTOS COTIZACIONES SEPTIEMBRE DE 2023</t>
  </si>
  <si>
    <t>REN_SEPTIEMBRE23</t>
  </si>
  <si>
    <t>CUENTA POR PAGAR POR VALOR RETENIDO RENDIMIENTOS COTIZACIONES OCTUBRE DE 2023</t>
  </si>
  <si>
    <t>REN_OCTUBRE23</t>
  </si>
  <si>
    <t>CUENTA POR PAGAR POR VALOR RETENIDO RENDIMIENTOS COTIZACIONES MAYO DE 2023</t>
  </si>
  <si>
    <t>REN_MAYO23</t>
  </si>
  <si>
    <t>CUENTA POR PAGAR POR VALOR RETENIDO RENDIMIENTOS COTIZACIONES MARZO DE 2023</t>
  </si>
  <si>
    <t>REN_MARZO23</t>
  </si>
  <si>
    <t>CUENTA POR PAGAR POR VALOR RETENIDO RENDIMIENTOS COTIZACIONES JUNIO DE 2023</t>
  </si>
  <si>
    <t>REN_JUNIO23</t>
  </si>
  <si>
    <t>CUENTA POR PAGAR POR VALOR RETENIDO RENDIMIENTOS COTIZACIONES AGOSTO DE 2023</t>
  </si>
  <si>
    <t>REN_AGOSTO23</t>
  </si>
  <si>
    <t>CUENTA POR PAGAR POR VALOR RETENIDO RENDIMIENTOS COTIZACIONES ENERO DE 2023</t>
  </si>
  <si>
    <t>REN_ENERO23</t>
  </si>
  <si>
    <t>CUENTA POR PAGAR POR VALOR RETENIDO RENDIMIENTOS COTIZACIONES FEBRERO DE 2023</t>
  </si>
  <si>
    <t>REN_FEBRERO23</t>
  </si>
  <si>
    <t>CUENTA POR PAGAR POR VALOR RETENIDO RENDIMIENTOS COTIZACIONES JULIO DE 2023</t>
  </si>
  <si>
    <t>REN_JULIO23</t>
  </si>
  <si>
    <t>CUENTA POR PAGAR POR VALOR RETENIDO RENDIMIENTOS COTIZACIONES ABRIL DE 2023</t>
  </si>
  <si>
    <t>REN_ABRIL23</t>
  </si>
  <si>
    <t>CUENTA POR PAGAR POR MAYOR VALOR CONSIGNADO RENDIMIENTOS COTIZACIONES JUNIO DE 2021</t>
  </si>
  <si>
    <t>REN_JUN_21</t>
  </si>
  <si>
    <t>CUENTA POR PAGAR POR MAYOR VALOR CONSIGNADO RENDIMIENTOS COTIZACIONES MAYO DE 2021</t>
  </si>
  <si>
    <t>REN_MAY_21</t>
  </si>
  <si>
    <t>Proceso9979_3-NoSGP-M</t>
  </si>
  <si>
    <t>Proceso10012_3-NoSGP-M</t>
  </si>
  <si>
    <t>Proceso10034_3-NoSGP-M</t>
  </si>
  <si>
    <t>Proceso9979_2-NoSGP-M</t>
  </si>
  <si>
    <t>Proceso10012_2-NoSGP-M</t>
  </si>
  <si>
    <t>Proceso10034_2-NoSGP-M</t>
  </si>
  <si>
    <t>Proceso9979_26-NoSGP-M</t>
  </si>
  <si>
    <t>Proceso9995_25-NoSGP-M</t>
  </si>
  <si>
    <t>Proceso10012_26-NoSGP-M</t>
  </si>
  <si>
    <t>Proceso10034_26-NoSGP-M</t>
  </si>
  <si>
    <t>Proceso9979_38-NoSGP-M</t>
  </si>
  <si>
    <t>Proceso9995_37-NoSGP-M</t>
  </si>
  <si>
    <t>Proceso10012_39-NoSGP-M</t>
  </si>
  <si>
    <t>Proceso10034_38-NoSGP-M</t>
  </si>
  <si>
    <t>CUENTA POR PAGAR POR APROPIACION RENDIMIENTOS COTIZACIONES MAYO DE 2022</t>
  </si>
  <si>
    <t>REN_MAYO22</t>
  </si>
  <si>
    <t>CUENTA POR PAGAR POR MAYOR VALOR CONSIGNADO RENDIMIENTOS COTIZACIONES SEPTIEMBRE DE 2023</t>
  </si>
  <si>
    <t>REN_SEPT_23</t>
  </si>
  <si>
    <t>CUENTA POR PAGAR POR MAYOR VALOR CONSIGNADO RENDIMIENTOS COTIZACIONES MAYO DE 2022</t>
  </si>
  <si>
    <t>REN_MAY_22</t>
  </si>
  <si>
    <t>Proceso9979_22-NoSGP-C</t>
  </si>
  <si>
    <t>Proceso9995_20-NoSGP-C</t>
  </si>
  <si>
    <t>Proceso9995_21-NoSGP-M</t>
  </si>
  <si>
    <t>Proceso10012_22-NoSGP-C</t>
  </si>
  <si>
    <t>Proceso10034_22-NoSGP-C</t>
  </si>
  <si>
    <t>RENDIMIENTOS FINANCIEROS COTIZACIONES - CSF PROCESO_9321_CSF_3 CAJA DE COMPENSACION FAMILIAR DEL HUILA</t>
  </si>
  <si>
    <t>Proceso_9321_CSF_3</t>
  </si>
  <si>
    <t>RENDIMIENTOS FINANCIEROS COTIZACIONES - CSF PROCESO_9243_CSF_3 CAJA DE COMPENSACION FAMILIAR DEL HUILA</t>
  </si>
  <si>
    <t>Proceso_9243_CSF_3</t>
  </si>
  <si>
    <t>RENDIMIENTOS FINANCIEROS COTIZACIONES - CSF PROCESO_9412_CSF_3 CAJA DE COMPENSACION FAMILIAR DEL HUILA</t>
  </si>
  <si>
    <t>Proceso_9412_CSF_3</t>
  </si>
  <si>
    <t>RENDIMIENTOS FINANCIEROS COTIZACIONES - CSF PROCESO_9321_CSF_2 CAJA DE COMPENSACION FAMILIAR DE LA GUAJIRA</t>
  </si>
  <si>
    <t>Proceso_9321_CSF_2</t>
  </si>
  <si>
    <t>RENDIMIENTOS FINANCIEROS COTIZACIONES - CSF PROCESO_9243_CSF_2 CAJA DE COMPENSACION FAMILIAR DE LA GUAJIRA</t>
  </si>
  <si>
    <t>Proceso_9243_CSF_2</t>
  </si>
  <si>
    <t>RENDIMIENTOS FINANCIEROS COTIZACIONES - CSF PROCESO_9243_CSF_24 ENTIDAD PROMOTORA DE SALUD DEL REGIMEN SUBSIDIADO EPSS CONVIDA</t>
  </si>
  <si>
    <t>Proceso_9243_CSF_24</t>
  </si>
  <si>
    <t>RENDIMIENTOS FINANCIEROS COTIZACIONES - CSF PROCESO_9321_CSF_24 ENTIDAD PROMOTORA DE SALUD DEL REGIMEN SUBSIDIADO EPSS CONVIDA</t>
  </si>
  <si>
    <t>Proceso_9321_CSF_24</t>
  </si>
  <si>
    <t>RENDIMIENTOS FINANCIEROS COTIZACIONES - CSF PROCESO_9412_CSF_2 CAJA DE COMPENSACION FAMILIAR DE LA GUAJIRA</t>
  </si>
  <si>
    <t>Proceso_9412_CSF_2</t>
  </si>
  <si>
    <t>RENDIMIENTOS FINANCIEROS COTIZACIONES - CSF PROCESO_9243_CSF_36 EMPRESA PROMOTORA DE SALUD ECOOPSOS EPS S.A.S</t>
  </si>
  <si>
    <t>Proceso_9243_CSF_36</t>
  </si>
  <si>
    <t>RENDIMIENTOS FINANCIEROS COTIZACIONES - CSF PROCESO_9321_CSF_36 EMPRESA PROMOTORA DE SALUD ECOOPSOS EPS S.A.S</t>
  </si>
  <si>
    <t>Proceso_9321_CSF_36</t>
  </si>
  <si>
    <t>RENDIMIENTOS FINANCIEROS COTIZACIONES - CSF PROCESO_9563_CSF_24 ENTIDAD PROMOTORA DE SALUD DEL REGIMEN SUBSIDIADO EPSS CONVIDA MAYO 2023</t>
  </si>
  <si>
    <t>Proceso_9563_CSF_24</t>
  </si>
  <si>
    <t>RENDIMIENTOS FINANCIEROS COTIZACIONES - CSF PROCESO_9563_CSF_36 EMPRESA PROMOTORA DE SALUD ECOOPSOS EPS S.A.S_MAYO2023</t>
  </si>
  <si>
    <t>Proceso_9563_CSF_36</t>
  </si>
  <si>
    <t>RENDIMIENTOS FINANCIEROS COTIZACIONES - CSF PROCESO_9649_CSF_2 CAJA DE COMPENSACION FAMILIAR DE LA GUAJIRA_JUNIO2023</t>
  </si>
  <si>
    <t>Proceso_9649_CSF_2</t>
  </si>
  <si>
    <t>RENDIMIENTOS FINANCIEROS COTIZACIONES - CSF PROCESO_9649_CSF_3 CAJA DE COMPENSACION FAMILIAR DEL HUILA_JUNIO2023</t>
  </si>
  <si>
    <t>Proceso_9649_CSF_3</t>
  </si>
  <si>
    <t>RENDIMIENTOS FINANCIEROS COTIZACIONES - CSF PROCESO_9649_CSF_24 ENTIDAD PROMOTORA DE SALUD DEL REGIMEN SUBSIDIADO EPSS CONVIDA_JUNIO2023</t>
  </si>
  <si>
    <t>Proceso_9649_CSF_24</t>
  </si>
  <si>
    <t>RENDIMIENTOS FINANCIEROS COTIZACIONES - CSF PROCESO_9649_CSF_36 EMPRESA PROMOTORA DE SALUD ECOOPSOS EPS S.A.S_JUNIO2023</t>
  </si>
  <si>
    <t>Proceso_9649_CSF_36</t>
  </si>
  <si>
    <t>RENDIMIENTOS FINANCIEROS COTIZACIONES - CSF PROCESO_9726_CSF_2 CAJA DE COMPENSACION FAMILIAR DE LA GUAJIRA_JULIO2023</t>
  </si>
  <si>
    <t>Proceso_9726_CSF_2</t>
  </si>
  <si>
    <t>RENDIMIENTOS FINANCIEROS COTIZACIONES - CSF PROCESO_9726_CSF_3 CAJA DE COMPENSACION FAMILIAR DEL HUILA_JULIO2023</t>
  </si>
  <si>
    <t>Proceso_9726_CSF_3</t>
  </si>
  <si>
    <t>RENDIMIENTOS FINANCIEROS COTIZACIONES - CSF PROCESO_9726_CSF_24 ENTIDAD PROMOTORA DE SALUD DEL REGIMEN SUBSIDIADO EPSS CONVIDA_JULIO2023</t>
  </si>
  <si>
    <t>Proceso_9726_CSF_24</t>
  </si>
  <si>
    <t>RENDIMIENTOS FINANCIEROS COTIZACIONES - CSF PROCESO_9412_CSF_24 ENTIDAD PROMOTORA DE SALUD DEL REGIMEN SUBSIDIADO EPSS CONVIDA</t>
  </si>
  <si>
    <t>Proceso_9412_CSF_24</t>
  </si>
  <si>
    <t>RENDIMIENTOS FINANCIEROS COTIZACIONES - CSF PROCESO_9412_CSF_36 EMPRESA PROMOTORA DE SALUD ECOOPSOS EPS S.A.S</t>
  </si>
  <si>
    <t>Proceso_9412_CSF_36</t>
  </si>
  <si>
    <t>RENDIMIENTOS FINANCIEROS COTIZACIONES - CSF PROCESO_9480_CSF_2 CAJA DE COMPENSACION FAMILIAR DE LA GUAJIRA</t>
  </si>
  <si>
    <t>Proceso_9480_CSF_2</t>
  </si>
  <si>
    <t>RENDIMIENTOS FINANCIEROS COTIZACIONES - CSF PROCESO_9480_CSF_24 ENTIDAD PROMOTORA DE SALUD DEL REGIMEN SUBSIDIADO EPSS CONVIDA</t>
  </si>
  <si>
    <t>Proceso_9480_CSF_24</t>
  </si>
  <si>
    <t>RENDIMIENTOS FINANCIEROS COTIZACIONES - CSF PROCESO_9480_CSF_3 CAJA DE COMPENSACION FAMILIAR DEL HUILA</t>
  </si>
  <si>
    <t>Proceso_9480_CSF_3</t>
  </si>
  <si>
    <t>RENDIMIENTOS FINANCIEROS COTIZACIONES - CSF PROCESO_9480_CSF_36 EMPRESA PROMOTORA DE SALUD ECOOPSOS EPS S.A.S</t>
  </si>
  <si>
    <t>Proceso_9480_CSF_36</t>
  </si>
  <si>
    <t>RENDIMIENTOS FINANCIEROS COTIZACIONES - CSF PROCESO_9563_CSF_2 CAJA DE COMPENSACION FAMILIAR DE LA GUAJIRA</t>
  </si>
  <si>
    <t>Proceso_9563_CSF_2</t>
  </si>
  <si>
    <t>RENDIMIENTOS FINANCIEROS COTIZACIONES - CSF PROCESO_9563_CSF_3 CAJA DE COMPENSACION FAMILIAR DEL HUILA</t>
  </si>
  <si>
    <t>Proceso_9563_CSF_3</t>
  </si>
  <si>
    <t>RENDIMIENTOS FINANCIEROS COTIZACIONES - CSF PROCESO_9726_CSF_JUL23_EMPRESA PROMOTORA DE SALUD ECOOPSOS EPS S.A.S</t>
  </si>
  <si>
    <t>Proceso_9726_CSF_36</t>
  </si>
  <si>
    <t>RENDIMIENTOS FINANCIEROS COTIZACIONES - CSF PROCESO_9810_CSF_AG23_CAJA DE COMPENSACION FAMILIAR DEL HUILA</t>
  </si>
  <si>
    <t>Proceso_9810_CSF_3</t>
  </si>
  <si>
    <t>RENDIMIENTOS FINANCIEROS COTIZACIONES - CSF PROCESO_9810_CSF_AG23 ENTIDAD PROMOTORA DE SALUD DEL REGIMEN SUBSIDIADO EPSS CONVIDA</t>
  </si>
  <si>
    <t>Proceso_9810_CSF_24</t>
  </si>
  <si>
    <t>RENDIMIENTOS FINANCIEROS COTIZACIONES - CSF PROCESO_9810_CSF_AG23_EMPRESA PROMOTORA DE SALUD ECOOPSOS EPS S.A.S</t>
  </si>
  <si>
    <t>Proceso_9810_CSF_36</t>
  </si>
  <si>
    <t>RENDIMIENTOS FINANCIEROS COTIZACIONES - CSF PROCESO_9893_CSF_SEP23_CAJA DE COMPENSACION FAMILIAR DE LA GUAJIRA</t>
  </si>
  <si>
    <t>Proceso_9893_CSF_2</t>
  </si>
  <si>
    <t>RENDIMIENTOS FINANCIEROS COTIZACIONES - CSF PROCESO_9893_CSF_SEP23_CAJA DE COMPENSACION FAMILIAR DEL HUILA</t>
  </si>
  <si>
    <t>Proceso_9893_CSF_3</t>
  </si>
  <si>
    <t>RENDIMIENTOS FINANCIEROS COTIZACIONES - CSF PROCESO_9893_CSF_SEP23_ ENTIDAD PROMOTORA DE SALUD DEL REGIMEN SUBSIDIADO EPSS CONVIDA</t>
  </si>
  <si>
    <t>Proceso_9893_CSF_24</t>
  </si>
  <si>
    <t>RENDIMIENTOS FINANCIEROS COTIZACIONES - CSF PROCESO_9893_CSF_SEP23_EMPRESA PROMOTORA DE SALUD ECOOPSOS EPS S.A.S</t>
  </si>
  <si>
    <t>Proceso_9893_CSF_36</t>
  </si>
  <si>
    <t>RENDIMIENTOS FINANCIEROS COTIZACIONES - CSF PROCESO_9810_CSF_AG23_CAJA DE COMPENSACION FAMILIAR DE LA GUAJIRA</t>
  </si>
  <si>
    <t>Proceso_9810_CSF_2</t>
  </si>
  <si>
    <t>RENDIMIENTOS FINANCIEROS COTIZACIONES - CSF PROCESO_9968_CSF_24 ENTIDAD PROMOTORA DE SALUD DEL REGIMEN SUBSIDIADO EPSS CONVIDA</t>
  </si>
  <si>
    <t>Proceso_9968_CSF_24</t>
  </si>
  <si>
    <t>RENDIMIENTOS FINANCIEROS COTIZACIONES - CSF PROCESO_9968_CSF_36 EMPRESA PROMOTORA DE SALUD ECOOPSOS EPS S.A.S</t>
  </si>
  <si>
    <t>Proceso_9968_CSF_36</t>
  </si>
  <si>
    <t>RENDIMIENTOS FINANCIEROS COTIZACIONES - CSF PROCESO_9968_CSF_2 CAJA DE COMPENSACION FAMILIAR DE LA GUAJIRA</t>
  </si>
  <si>
    <t>Proceso_9968_CSF_2</t>
  </si>
  <si>
    <t>RENDIMIENTOS FINANCIEROS COTIZACIONES - CSF PROCESO_9968_CSF_3 CAJA DE COMPENSACION FAMILIAR DEL HUILA</t>
  </si>
  <si>
    <t>Proceso_9968_CSF_3</t>
  </si>
  <si>
    <t>LICENCIAS DE MAT, PAT Y FALLOS TUT PROCESO10030_19 MEDIMÁS EPS S.A.S.</t>
  </si>
  <si>
    <t>Proceso10030_19</t>
  </si>
  <si>
    <t>LICENCIAS DE MATERNIDAD PROCESO10030_20 MEDIMÁS EPS S.A.S.</t>
  </si>
  <si>
    <t>Proceso10030_20</t>
  </si>
  <si>
    <t>13. CAPVI_RNG_0623_GD 13</t>
  </si>
  <si>
    <t>14. CAPVI_RNG_0623_GD 14</t>
  </si>
  <si>
    <t>RAD. 71663_ALCANCE RAD. 52603_REVER DISM. CXP_VALORES RETENIDOS AJUSTES PRESUPUESTO MÁXIMO RÉGIMEN SUBSIDIADO, VIGENCIAS ANTERIORES_COMPENSA CXC REST. RÉG. SUBS. Y CONTR.</t>
  </si>
  <si>
    <t>Ajuste Res 163_ 2021 SUB_ Oct</t>
  </si>
  <si>
    <t>Ecoopsos_2022 SUB</t>
  </si>
  <si>
    <t>RAD. 78413 RETENCION RECURSOS_GIRO  LMA_153_EMSSANAR</t>
  </si>
  <si>
    <t>LMA_153_EPS</t>
  </si>
  <si>
    <t>EPS SAVIA SALUD_RAD_20233220086953_REG. CREA CTAS POR PAGAR_IPC_ARCON013_SG_Anulacion firmeza Resolución 865 de 2023--Registro saldo a favor por aclaracion de registros- Rev Consignación 30 de octubre 2023</t>
  </si>
  <si>
    <t>PROCESO DE COMPENSACIÓN-2DO PC DIC23</t>
  </si>
  <si>
    <t>Proceso10070_2-NoSGP-M</t>
  </si>
  <si>
    <t>PROCESO DE COMPENSACIÓN-4TO PC DIC23</t>
  </si>
  <si>
    <t>Proceso10108_2-NoSGP-M</t>
  </si>
  <si>
    <t>CUENTA POR PAGAR VALOR RETENIDO RENDIMIENTOS NOVIEMBRE 2023</t>
  </si>
  <si>
    <t>REN_NOV23</t>
  </si>
  <si>
    <t>CUENTA POR PAGAR VALOR RETENIDO RENDIMIENTOS MAYO 2023</t>
  </si>
  <si>
    <t>CUENTA POR PAGAR VALOR RETENIDO RENDIMIENTOS MARZO 2023</t>
  </si>
  <si>
    <t>CUENTA POR PAGAR VALOR RETENIDO RENDIMIENTOS JUNIO 2023</t>
  </si>
  <si>
    <t>CUENTA POR PAGAR VALOR RETENIDO RENDIMIENTOS JULIO 2023</t>
  </si>
  <si>
    <t>CUENTA POR PAGAR VALOR RETENIDO RENDIMIENTOS FEBRERO 2023</t>
  </si>
  <si>
    <t>CUENTA POR PAGAR VALOR RETENIDO RENDIMIENTOS ENERO 2023</t>
  </si>
  <si>
    <t>CUENTA POR PAGAR VALOR RETENIDO RENDIMIENTOS AGOSTO 2023</t>
  </si>
  <si>
    <t>CUENTA POR PAGAR VALOR RETENIDO RENDIMIENTOS ABRIL 2023</t>
  </si>
  <si>
    <t>CUENTA POR PAGAR VALOR RETENIDO RENDIMIENTOS OCTUBRE 2023</t>
  </si>
  <si>
    <t>CUENTA POR PAGAR RENDIMIENTOS NOVIEMBRE 2023</t>
  </si>
  <si>
    <t>CUENTA POR PAGAR APROPIACIÓN RENDIMIENTOS NOVIEMBRE 2023</t>
  </si>
  <si>
    <t>PROCESO DE COMPENSACIÓN-1ER PC DIC23</t>
  </si>
  <si>
    <t>Proceso10052_2-NoSGP-M</t>
  </si>
  <si>
    <t>Proceso10070_3-NoSGP-M</t>
  </si>
  <si>
    <t>PROCESO DE COMPENSACIÓN-3ER PC DIC23</t>
  </si>
  <si>
    <t>Proceso10087_2-NoSGP-M</t>
  </si>
  <si>
    <t>Proceso10108_3-NoSGP-M</t>
  </si>
  <si>
    <t>Proceso10070_38-NoSGP-M</t>
  </si>
  <si>
    <t>Proceso10070_21-NoSGP-C</t>
  </si>
  <si>
    <t>Proceso10087_20-NoSGP-C</t>
  </si>
  <si>
    <t>Proceso10108_21-NoSGP-C</t>
  </si>
  <si>
    <t>Proceso10052_36-NoSGP-M</t>
  </si>
  <si>
    <t>Proceso10070_40-NoSGP-M</t>
  </si>
  <si>
    <t>Proceso10087_37-NoSGP-M</t>
  </si>
  <si>
    <t>Proceso10108_38-NoSGP-M</t>
  </si>
  <si>
    <t>Proceso10052_24-NoSGP-M</t>
  </si>
  <si>
    <t>Proceso10070_27-NoSGP-M</t>
  </si>
  <si>
    <t>Proceso10087_25-NoSGP-M</t>
  </si>
  <si>
    <t>Proceso10108_26-NoSGP-M</t>
  </si>
  <si>
    <t>Proceso10070_22-NoSGP-C</t>
  </si>
  <si>
    <t>Proceso10070_23-NoSGP-M</t>
  </si>
  <si>
    <t>Proceso10087_21-NoSGP-C</t>
  </si>
  <si>
    <t>Proceso10108_22-NoSGP-C</t>
  </si>
  <si>
    <t>CUENTA POR PAGAR VALOR RETENIDO RENDIMIENTOS SEPTIEMBRE 2023</t>
  </si>
  <si>
    <t>REN_SETP23</t>
  </si>
  <si>
    <t>CUENTA POR PAGAR RENDIMIENTOS OCTUBRE 2023</t>
  </si>
  <si>
    <t>REN_OCT23</t>
  </si>
  <si>
    <t>RENDIMIENTOS FINANCIEROS COTIZACIONES - CSF PROCESO_10045_CSF_2 CAJA DE COMPENSACION FAMILIAR DE LA GUAJIRA</t>
  </si>
  <si>
    <t>Proceso_10045_CSF_2</t>
  </si>
  <si>
    <t>RENDIMIENTOS FINANCIEROS COTIZACIONES - CSF PROCESO_10045_CSF_3 CAJA DE COMPENSACION FAMILIAR DEL HUILA</t>
  </si>
  <si>
    <t>Proceso_10045_CSF_3</t>
  </si>
  <si>
    <t>RENDIMIENTOS FINANCIEROS COTIZACIONES - CSF PROCESO_10045_CSF_36 EMPRESA PROMOTORA DE SALUD ECOOPSOS EPS S.A.S</t>
  </si>
  <si>
    <t>Proceso_10045_CSF_36</t>
  </si>
  <si>
    <t>RENDIMIENTOS FINANCIEROS COTIZACIONES - CSF PROCESO_10045_CSF_24 ENTIDAD PROMOTORA DE SALUD DEL REGIMEN SUBSIDIADO EPSS CONVIDA</t>
  </si>
  <si>
    <t>Proceso_10045_CSF_24</t>
  </si>
  <si>
    <t>LICEN DE MATERN Y PATERN FALLOS JUDICIALES PROCESO10100_30 EMPRESA PROMOTORA DE SALUD ECOOPSOS EPS S.A.S</t>
  </si>
  <si>
    <t>Proceso10100_30</t>
  </si>
  <si>
    <t>LICENCIAS DE MATERNIDAD y PATERNIDAD PROCESO10100_16 MEDIMÁS EPS S.A.S.</t>
  </si>
  <si>
    <t>Proceso10100_16</t>
  </si>
  <si>
    <t>LICENCIAS DE MATERNIDAD PROCESO10100_17 MEDIMÁS EPS S.A.S.</t>
  </si>
  <si>
    <t>Proceso10100_17</t>
  </si>
  <si>
    <t>VALORES RETENIDOS  RECOBROS RÉGIMEN CONTRIBUTIVO - ACUERDOS DE PAGO LEY 1955 DE 2019</t>
  </si>
  <si>
    <t>1. CAPVI_0122_RE_Comparta</t>
  </si>
  <si>
    <t>2. CAPVI_0421_Comparta</t>
  </si>
  <si>
    <t>3. CAPVI_0622_Comparta _2</t>
  </si>
  <si>
    <t>3. CAPVI_0622_Comparta _1</t>
  </si>
  <si>
    <t>7. CAPVI_1122_Comparta</t>
  </si>
  <si>
    <t>5. CAPVI_0922_SP2015_19_Comparta</t>
  </si>
  <si>
    <t>5. CAPVI_1021_Comparta</t>
  </si>
  <si>
    <t>5. CAPVI_RNG_0623_ART 245_5</t>
  </si>
  <si>
    <t>4. CAPVI_0822_Comparta</t>
  </si>
  <si>
    <t>4. CAPVI_RNG_SP2019_2020_ART 245_4</t>
  </si>
  <si>
    <t>6. CAPVI_RNG_0623_ART 245_6</t>
  </si>
  <si>
    <t>1. APF_PJ CAFESALUD_1</t>
  </si>
  <si>
    <t>1. APF_PJ COMPENSAR - SALUDCOO</t>
  </si>
  <si>
    <t>FINANCIACIÓN OBLIGACIONES ART 237 LEY 1955 DE 2019 - RÉGIMEN CONTRIBUTIVO</t>
  </si>
  <si>
    <t>1. APF_RNG CUENTA POR PAGAR_1</t>
  </si>
  <si>
    <t>PRESUPUESTO MÁXIMO REGIMEN CONTRIBUTIVO</t>
  </si>
  <si>
    <t>PM_cta por pagar Nov 2023_EPSC</t>
  </si>
  <si>
    <t>PRESUPUESTO MÁXIMO REGIMEN SUBSIDIADO</t>
  </si>
  <si>
    <t>PM_cta por pagar Nov_ 2023_EPSS</t>
  </si>
  <si>
    <t>PM_cta por pagar octubre_ 2023_</t>
  </si>
  <si>
    <t>PM_cta por pagar Ene - Jun_ 2023</t>
  </si>
  <si>
    <t>Reversión comprobante OTRNC_00000000014989</t>
  </si>
  <si>
    <t>Reversión(ARS_BDEX003_GIRO)</t>
  </si>
  <si>
    <t>NUEVA EPS EPS041_RAD_20243220094043_REG. CREA CTAS POR PAGAR_CAPITAL_ARCON014_SG_AA 133 de 2024 resuelve recurso Res 23421 de 2023- Rev Consignacion 20 noviembre 20223</t>
  </si>
  <si>
    <t>EMBARGO-PROCESO DE COMPENSACIÓN-2DO PC DIC23</t>
  </si>
  <si>
    <t>EMBARGO-PROCESO DE COMPENSACIÓN-3ER PC DIC23</t>
  </si>
  <si>
    <t>EMBARGO-PROCESO DE COMPENSACIÓN-4TO PC DIC23</t>
  </si>
  <si>
    <t>PROCESO DE COMPENSACIÓN-4TO PC ENE24</t>
  </si>
  <si>
    <t>Proceso10181_13-NoSGP-C</t>
  </si>
  <si>
    <t>CUENTA POR PAGAR RENDIMIENTOS DICIEMBRE 2023</t>
  </si>
  <si>
    <t>REN_DIC23</t>
  </si>
  <si>
    <t>CUENTA POR PAGAR VALOR RETENIDO RENDIMIENTOS NOV Y DIC 2023</t>
  </si>
  <si>
    <t>REN_NOV-DIC23</t>
  </si>
  <si>
    <t>PROCESO DE COMPENSACIÓN-1ER PC ENE24</t>
  </si>
  <si>
    <t>Proceso10126_2-NoSGP-M</t>
  </si>
  <si>
    <t>PROCESO DE COMPENSACIÓN-2DO PC ENE24</t>
  </si>
  <si>
    <t>Proceso10143_3-NoSGP-M</t>
  </si>
  <si>
    <t>PROCESO DE COMPENSACIÓN-3ER PC ENE24</t>
  </si>
  <si>
    <t>Proceso10160_3-NoSGP-M</t>
  </si>
  <si>
    <t>CUENTA POR PAGAR VALOR RETENIDO RENDIMIENTOS JUN-SEP22 Y ENE-OCT 2023</t>
  </si>
  <si>
    <t>REN_2022-2023</t>
  </si>
  <si>
    <t>Proceso10160_4-NoSGP-M</t>
  </si>
  <si>
    <t>Proceso10143_2-NoSGP-M</t>
  </si>
  <si>
    <t>Proceso10160_2-NoSGP-M</t>
  </si>
  <si>
    <t>Proceso10126_24-NoSGP-M</t>
  </si>
  <si>
    <t>Proceso10143_26-NoSGP-M</t>
  </si>
  <si>
    <t>Proceso10160_27-NoSGP-M</t>
  </si>
  <si>
    <t>UPC -PY P PROC CORRECCION 10151_49 NUEVA EMPRESA PROMOTORA DE SALUD S.A</t>
  </si>
  <si>
    <t>10151_49</t>
  </si>
  <si>
    <t>UPC Y PYP (CORRECCION) 10151_50 NUEVA EMPRESA PROMOTORA DE SALUD S.A</t>
  </si>
  <si>
    <t>10151_50</t>
  </si>
  <si>
    <t>EMBARGO-PROCESO DE COMPENSACIÓN-1ER PC ENE24</t>
  </si>
  <si>
    <t>Proceso10126_20-NoSGP-C</t>
  </si>
  <si>
    <t>EMBARGO-PROCESO DE COMPENSACIÓN-2DO PC ENE24</t>
  </si>
  <si>
    <t>Proceso10143_21-NoSGP-C</t>
  </si>
  <si>
    <t>EMBARGO-PROCESO DE COMPENSACIÓN-3ER PC ENE24</t>
  </si>
  <si>
    <t>Proceso10160_22-NoSGP-C</t>
  </si>
  <si>
    <t>EMBARGO-PROCESO DE COMPENSACIÓN-4TO PC ENE24</t>
  </si>
  <si>
    <t>Proceso10181_19-NoSGP-C</t>
  </si>
  <si>
    <t>Proceso10126_36-NoSGP-M</t>
  </si>
  <si>
    <t>Proceso10143_38-NoSGP-M</t>
  </si>
  <si>
    <t>Proceso10160_39-NoSGP-M</t>
  </si>
  <si>
    <t>Proceso10181_35-NoSGP-M</t>
  </si>
  <si>
    <t>Proceso10143_22-NoSGP-C</t>
  </si>
  <si>
    <t>Proceso10160_23-NoSGP-C</t>
  </si>
  <si>
    <t>Proceso10181_20-NoSGP-C</t>
  </si>
  <si>
    <t>Proceso10160_7-NoSGP-M</t>
  </si>
  <si>
    <t>RENDIMIENTOS FINANCIEROS COTIZACIONES - CSF PROCESO_10122_CSF_28 ASOCIACION INDIGENA DEL CAUCA</t>
  </si>
  <si>
    <t>Proceso_10122_CSF_28</t>
  </si>
  <si>
    <t>RENDIMIENTOS FINANCIEROS COTIZACIONES - CSF PROCESO_10122_CSF_29 ANAS WAYUU EPS INDIGENA</t>
  </si>
  <si>
    <t>Proceso_10122_CSF_29</t>
  </si>
  <si>
    <t>RENDIMIENTOS FINANCIEROS COTIZACIONES - CSF PROCESO_10122_CSF_30 E.P.S.  MALLAMAS E.P.S. INDIGENA</t>
  </si>
  <si>
    <t>Proceso_10122_CSF_30</t>
  </si>
  <si>
    <t>RENDIMIENTOS FINANCIEROS COTIZACIONES - CSF PROCESO_10122_CSF_31 PIJAOS SALUD EPSI</t>
  </si>
  <si>
    <t>Proceso_10122_CSF_31</t>
  </si>
  <si>
    <t>RENDIMIENTOS FINANCIEROS COTIZACIONES - CSF PROCESO_10122_CSF_32 ASOCIACION MUTUAL SER EMPRESA SOLIDARIA DE SALUD EPS-S</t>
  </si>
  <si>
    <t>Proceso_10122_CSF_32</t>
  </si>
  <si>
    <t>RENDIMIENTOS FINANCIEROS COTIZACIONES - CSF PROCESO_10122_CSF_33 EMSSANAR SAS</t>
  </si>
  <si>
    <t>Proceso_10122_CSF_33</t>
  </si>
  <si>
    <t>RENDIMIENTOS FINANCIEROS COTIZACIONES - CSF PROCESO_10122_CSF_34 COOSALUD ENTIDAD PROMOTORA DE SALUD S.A</t>
  </si>
  <si>
    <t>Proceso_10122_CSF_34</t>
  </si>
  <si>
    <t>RENDIMIENTOS FINANCIEROS COTIZACIONES - CSF PROCESO_10122_CSF_35 ASMET SALUD EPS SAS</t>
  </si>
  <si>
    <t>Proceso_10122_CSF_35</t>
  </si>
  <si>
    <t>RENDIMIENTOS FINANCIEROS COTIZACIONES - CSF PROCESO_10122_CSF_36 EMPRESA PROMOTORA DE SALUD ECOOPSOS EPS S.A.S</t>
  </si>
  <si>
    <t>Proceso_10122_CSF_36</t>
  </si>
  <si>
    <t>RENDIMIENTOS FINANCIEROS COTIZACIONES - CSF PROCESO_10122_CSF_1 CAJA DE COMPENSACION FAMILIAR DEL CHOCO COMFACHOCO</t>
  </si>
  <si>
    <t>Proceso_10122_CSF_1</t>
  </si>
  <si>
    <t>RENDIMIENTOS FINANCIEROS COTIZACIONES - CSF PROCESO_10122_CSF_2 CAJA DE COMPENSACION FAMILIAR DE LA GUAJIRA</t>
  </si>
  <si>
    <t>Proceso_10122_CSF_2</t>
  </si>
  <si>
    <t>RENDIMIENTOS FINANCIEROS COTIZACIONES - CSF PROCESO_10122_CSF_3 CAJA DE COMPENSACION FAMILIAR DEL HUILA</t>
  </si>
  <si>
    <t>Proceso_10122_CSF_3</t>
  </si>
  <si>
    <t>RENDIMIENTOS FINANCIEROS COTIZACIONES - CSF PROCESO_10122_CSF_4 EPS FAMILIAR DE COLOMBIA SAS</t>
  </si>
  <si>
    <t>Proceso_10122_CSF_4</t>
  </si>
  <si>
    <t>RENDIMIENTOS FINANCIEROS COTIZACIONES - CSF PROCESO_10122_CSF_5 CAJA DE COMPENSACION FAMILIAR DEL ORIENTE COMFAORIENTE</t>
  </si>
  <si>
    <t>Proceso_10122_CSF_5</t>
  </si>
  <si>
    <t>RENDIMIENTOS FINANCIEROS COTIZACIONES - CSF PROCESO_10122_CSF_6 CAJACOPI EPS SAS</t>
  </si>
  <si>
    <t>Proceso_10122_CSF_6</t>
  </si>
  <si>
    <t>RENDIMIENTOS FINANCIEROS COTIZACIONES - CSF PROCESO_10122_CSF_7 EMPRESAS PUBLICAS DE MEDELLIN ESP</t>
  </si>
  <si>
    <t>Proceso_10122_CSF_7</t>
  </si>
  <si>
    <t>FONDO DE PASIVO SOCIAL DE FERROCARRILES NACIONALES DE COLOMB</t>
  </si>
  <si>
    <t>RENDIMIENTOS FINANCIEROS COTIZACIONES - CSF PROCESO_10122_CSF_8 FONDO DE PASIVO SOCIAL DE FERROCARRILES NACIONALES DE COLOMBIA</t>
  </si>
  <si>
    <t>Proceso_10122_CSF_8</t>
  </si>
  <si>
    <t>RENDIMIENTOS FINANCIEROS COTIZACIONES - CSF PROCESO_10122_CSF_9 ALIANSALUD EPS S.A.</t>
  </si>
  <si>
    <t>Proceso_10122_CSF_9</t>
  </si>
  <si>
    <t>RENDIMIENTOS FINANCIEROS COTIZACIONES - CSF PROCESO_10122_CSF_17 NUEVA EMPRESA PROMOTORA DE SALUD S.A</t>
  </si>
  <si>
    <t>Proceso_10122_CSF_17</t>
  </si>
  <si>
    <t>RENDIMIENTOS FINANCIEROS COTIZACIONES - CSF PROCESO_10122_CSF_10 SALUD TOTAL S.A. ENTIDAD PROMOTORA DE SALUD</t>
  </si>
  <si>
    <t>Proceso_10122_CSF_10</t>
  </si>
  <si>
    <t>RENDIMIENTOS FINANCIEROS COTIZACIONES - CSF PROCESO_10122_CSF_11 ENTIDAD PROMOTORA DE SALUD SANITAS S A S</t>
  </si>
  <si>
    <t>Proceso_10122_CSF_11</t>
  </si>
  <si>
    <t>RENDIMIENTOS FINANCIEROS COTIZACIONES - CSF PROCESO_10122_CSF_12 CAJA DE COMPENSACION FAMILIAR COMPENSAR</t>
  </si>
  <si>
    <t>Proceso_10122_CSF_12</t>
  </si>
  <si>
    <t>RENDIMIENTOS FINANCIEROS COTIZACIONES - CSF PROCESO_10122_CSF_13 EPS Y MEDICINA PREPAGADA SURAMERICANA SA SURA</t>
  </si>
  <si>
    <t>Proceso_10122_CSF_13</t>
  </si>
  <si>
    <t>RENDIMIENTOS FINANCIEROS COTIZACIONES - CSF PROCESO_10122_CSF_14 CAJA DE COMPENSACION FAMILIAR DEL VALLE DEL COMFENALCO VALLE</t>
  </si>
  <si>
    <t>Proceso_10122_CSF_14</t>
  </si>
  <si>
    <t>RENDIMIENTOS FINANCIEROS COTIZACIONES - CSF PROCESO_10122_CSF_15 ENTIDAD PROMOTORA DE SALUD FAMISANAR S.A.S</t>
  </si>
  <si>
    <t>Proceso_10122_CSF_15</t>
  </si>
  <si>
    <t>RENDIMIENTOS FINANCIEROS COTIZACIONES - CSF PROCESO_10122_CSF_16 ENTIDAD PROMOTORA DE SALUD SERVICIO OCCIDENTAL DE SALUD</t>
  </si>
  <si>
    <t>Proceso_10122_CSF_16</t>
  </si>
  <si>
    <t>RENDIMIENTOS FINANCIEROS COTIZACIONES - CSF PROCESO_10122_CSF_18 ALIANZA MEDELLIN ANTIOQUIA EPS S.A.S</t>
  </si>
  <si>
    <t>Proceso_10122_CSF_18</t>
  </si>
  <si>
    <t>RENDIMIENTOS FINANCIEROS COTIZACIONES - CSF PROCESO_10122_CSF_19 NUEVA EMPRESA PROMOTORA DE SALUD S.A</t>
  </si>
  <si>
    <t>Proceso_10122_CSF_19</t>
  </si>
  <si>
    <t>RENDIMIENTOS FINANCIEROS COTIZACIONES - CSF PROCESO_10122_CSF_20 COOSALUD ENTIDAD PROMOTORA DE SALUD S.A</t>
  </si>
  <si>
    <t>Proceso_10122_CSF_20</t>
  </si>
  <si>
    <t>RENDIMIENTOS FINANCIEROS COTIZACIONES - CSF PROCESO_10122_CSF_21 FUNDACION SALUD MIA EPS</t>
  </si>
  <si>
    <t>Proceso_10122_CSF_21</t>
  </si>
  <si>
    <t>SALUD BOLIVAR EPS SAS</t>
  </si>
  <si>
    <t>RENDIMIENTOS FINANCIEROS COTIZACIONES - CSF PROCESO_10122_CSF_22 SALUD BOLIVAR EPS SAS</t>
  </si>
  <si>
    <t>Proceso_10122_CSF_22</t>
  </si>
  <si>
    <t>RENDIMIENTOS FINANCIEROS COTIZACIONES - CSF PROCESO_10122_CSF_23 ASOCIACION MUTUAL SER EMPRESA SOLIDARIA DE SALUD EPS-S</t>
  </si>
  <si>
    <t>Proceso_10122_CSF_23</t>
  </si>
  <si>
    <t>RENDIMIENTOS FINANCIEROS COTIZACIONES - CSF PROCESO_10122_CSF_24 ENTIDAD PROMOTORA DE SALUD DEL REGIMEN SUBSIDIADO EPSS CONVIDA</t>
  </si>
  <si>
    <t>Proceso_10122_CSF_24</t>
  </si>
  <si>
    <t>RENDIMIENTOS FINANCIEROS COTIZACIONES - CSF PROCESO_10122_CSF_25 CAPRESOCA E.P.S</t>
  </si>
  <si>
    <t>Proceso_10122_CSF_25</t>
  </si>
  <si>
    <t>RENDIMIENTOS FINANCIEROS COTIZACIONES - CSF PROCESO_10122_CSF_26 CAPITAL SALUD ENTIDAD PROMOTORA DE SALUD DEL REGIMEN SUBSIDI</t>
  </si>
  <si>
    <t>Proceso_10122_CSF_26</t>
  </si>
  <si>
    <t>RENDIMIENTOS FINANCIEROS COTIZACIONES - CSF PROCESO_10122_CSF_27 ASOCIACION DE CABILDO INDIGENAS DEL CESAR Y LA GUAJIRA DUSAK</t>
  </si>
  <si>
    <t>Proceso_10122_CSF_27</t>
  </si>
  <si>
    <t>LICENCIAS DE MAT-PAT Y FALLOS JUDICIALES PROCESO10174_16 MEDIMÁS EPS S.A.S.</t>
  </si>
  <si>
    <t>Proceso10174_16</t>
  </si>
  <si>
    <t>RAD. 89603 RETENCION RECURSOS_GIRO  LMA_154_ENERO24_ASMET SALUD</t>
  </si>
  <si>
    <t>LMA_154_EPS</t>
  </si>
  <si>
    <t>RAD. 89603 RETENCION RECURSOS_GIRO  LMA_154_ENERO24_EMSSANAR</t>
  </si>
  <si>
    <t>RAD. 89603 RETENCION RECURSOS_GIRO  LMA_154_ENERO24_DUSAKAWI</t>
  </si>
  <si>
    <t>ANEXO CUENTAS POR PAGAR  A EPS</t>
  </si>
  <si>
    <t>ANTIGÜEDAD</t>
  </si>
  <si>
    <t>A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</si>
</sst>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 * #,##0.00_ ;_ * \-#,##0.00_ ;_ * &quot;-&quot;??_ ;_ @_ "/>
    <numFmt numFmtId="166" formatCode="&quot; &quot;#,##0.00&quot; &quot;;&quot; -&quot;#,##0.00&quot; &quot;;&quot; -&quot;00&quot; &quot;;&quot; &quot;@&quot; &quot;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FUTURA"/>
    </font>
    <font>
      <sz val="9"/>
      <color theme="1"/>
      <name val="FUTURA"/>
    </font>
    <font>
      <b/>
      <sz val="9"/>
      <name val="FUTURA"/>
    </font>
    <font>
      <b/>
      <sz val="9"/>
      <color theme="1"/>
      <name val="FUTURA"/>
    </font>
    <font>
      <sz val="10"/>
      <name val="FUTURA"/>
    </font>
    <font>
      <sz val="10"/>
      <color theme="1"/>
      <name val="FUTURA"/>
    </font>
    <font>
      <b/>
      <sz val="10"/>
      <name val="FUTURA"/>
    </font>
    <font>
      <b/>
      <sz val="10"/>
      <color theme="1"/>
      <name val="FUTURA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rgb="FF000000"/>
      <name val="Calibri"/>
      <family val="2"/>
    </font>
    <font>
      <b/>
      <i/>
      <sz val="10"/>
      <color theme="1"/>
      <name val="FUTURA"/>
    </font>
    <font>
      <b/>
      <i/>
      <u/>
      <sz val="10"/>
      <color theme="1"/>
      <name val="FUTURA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b/>
      <sz val="9"/>
      <color theme="1"/>
      <name val="Arial Narrow"/>
      <family val="2"/>
    </font>
    <font>
      <sz val="10"/>
      <color theme="0"/>
      <name val="Arial Narrow"/>
      <family val="2"/>
    </font>
    <font>
      <sz val="12"/>
      <color theme="0"/>
      <name val="Arial Narrow"/>
      <family val="2"/>
    </font>
    <font>
      <b/>
      <i/>
      <sz val="9"/>
      <color theme="1"/>
      <name val="Arial Narrow"/>
      <family val="2"/>
    </font>
    <font>
      <sz val="10"/>
      <color rgb="FF000000"/>
      <name val="Arial Narrow"/>
      <family val="2"/>
    </font>
    <font>
      <b/>
      <i/>
      <sz val="11"/>
      <color theme="1"/>
      <name val="Arial Narrow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5"/>
      <color theme="1"/>
      <name val="Arial Narrow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8">
    <xf numFmtId="0" fontId="0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24" applyNumberFormat="0" applyAlignment="0" applyProtection="0"/>
    <xf numFmtId="0" fontId="27" fillId="10" borderId="25" applyNumberFormat="0" applyAlignment="0" applyProtection="0"/>
    <xf numFmtId="0" fontId="28" fillId="10" borderId="24" applyNumberFormat="0" applyAlignment="0" applyProtection="0"/>
    <xf numFmtId="0" fontId="29" fillId="0" borderId="26" applyNumberFormat="0" applyFill="0" applyAlignment="0" applyProtection="0"/>
    <xf numFmtId="0" fontId="30" fillId="11" borderId="27" applyNumberFormat="0" applyAlignment="0" applyProtection="0"/>
    <xf numFmtId="0" fontId="31" fillId="0" borderId="0" applyNumberFormat="0" applyFill="0" applyBorder="0" applyAlignment="0" applyProtection="0"/>
    <xf numFmtId="0" fontId="1" fillId="12" borderId="2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9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6" fontId="16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5">
    <xf numFmtId="0" fontId="0" fillId="0" borderId="0" xfId="0"/>
    <xf numFmtId="0" fontId="4" fillId="0" borderId="0" xfId="3" applyNumberFormat="1" applyFont="1" applyFill="1" applyBorder="1"/>
    <xf numFmtId="0" fontId="4" fillId="0" borderId="0" xfId="3" applyNumberFormat="1" applyFont="1" applyFill="1" applyBorder="1" applyAlignment="1">
      <alignment horizontal="right"/>
    </xf>
    <xf numFmtId="14" fontId="4" fillId="0" borderId="0" xfId="3" applyNumberFormat="1" applyFont="1" applyFill="1" applyBorder="1" applyAlignment="1">
      <alignment horizontal="right"/>
    </xf>
    <xf numFmtId="4" fontId="4" fillId="0" borderId="0" xfId="3" applyNumberFormat="1" applyFont="1" applyFill="1" applyBorder="1" applyAlignment="1">
      <alignment horizontal="right"/>
    </xf>
    <xf numFmtId="0" fontId="5" fillId="2" borderId="0" xfId="0" applyFont="1" applyFill="1"/>
    <xf numFmtId="0" fontId="6" fillId="0" borderId="0" xfId="3" applyNumberFormat="1" applyFont="1" applyFill="1" applyBorder="1" applyAlignment="1">
      <alignment horizontal="center"/>
    </xf>
    <xf numFmtId="14" fontId="6" fillId="0" borderId="0" xfId="3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" fontId="6" fillId="3" borderId="7" xfId="1" applyNumberFormat="1" applyFont="1" applyFill="1" applyBorder="1" applyAlignment="1">
      <alignment horizontal="center" vertical="center" wrapText="1"/>
    </xf>
    <xf numFmtId="0" fontId="5" fillId="2" borderId="9" xfId="0" applyFont="1" applyFill="1" applyBorder="1"/>
    <xf numFmtId="14" fontId="4" fillId="2" borderId="9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right"/>
    </xf>
    <xf numFmtId="4" fontId="5" fillId="2" borderId="0" xfId="0" applyNumberFormat="1" applyFont="1" applyFill="1"/>
    <xf numFmtId="14" fontId="5" fillId="2" borderId="0" xfId="0" applyNumberFormat="1" applyFont="1" applyFill="1"/>
    <xf numFmtId="0" fontId="5" fillId="2" borderId="0" xfId="0" applyFont="1" applyFill="1" applyAlignment="1">
      <alignment horizontal="right"/>
    </xf>
    <xf numFmtId="0" fontId="8" fillId="0" borderId="0" xfId="3" applyNumberFormat="1" applyFont="1" applyFill="1" applyBorder="1"/>
    <xf numFmtId="0" fontId="8" fillId="0" borderId="0" xfId="3" applyNumberFormat="1" applyFont="1" applyFill="1" applyBorder="1" applyAlignment="1">
      <alignment horizontal="right"/>
    </xf>
    <xf numFmtId="14" fontId="8" fillId="0" borderId="0" xfId="3" applyNumberFormat="1" applyFont="1" applyFill="1" applyBorder="1" applyAlignment="1">
      <alignment horizontal="right"/>
    </xf>
    <xf numFmtId="4" fontId="8" fillId="0" borderId="0" xfId="3" applyNumberFormat="1" applyFont="1" applyFill="1" applyBorder="1"/>
    <xf numFmtId="0" fontId="9" fillId="2" borderId="0" xfId="0" applyFont="1" applyFill="1"/>
    <xf numFmtId="4" fontId="9" fillId="2" borderId="0" xfId="0" applyNumberFormat="1" applyFont="1" applyFill="1"/>
    <xf numFmtId="14" fontId="9" fillId="2" borderId="0" xfId="0" applyNumberFormat="1" applyFont="1" applyFill="1"/>
    <xf numFmtId="4" fontId="5" fillId="0" borderId="20" xfId="0" applyNumberFormat="1" applyFont="1" applyBorder="1"/>
    <xf numFmtId="0" fontId="10" fillId="0" borderId="0" xfId="3" applyNumberFormat="1" applyFont="1" applyFill="1" applyBorder="1" applyAlignment="1">
      <alignment horizontal="center"/>
    </xf>
    <xf numFmtId="14" fontId="10" fillId="0" borderId="0" xfId="3" applyNumberFormat="1" applyFont="1" applyFill="1" applyBorder="1" applyAlignment="1">
      <alignment horizontal="center"/>
    </xf>
    <xf numFmtId="4" fontId="9" fillId="0" borderId="20" xfId="0" applyNumberFormat="1" applyFont="1" applyBorder="1"/>
    <xf numFmtId="0" fontId="5" fillId="2" borderId="8" xfId="0" applyFont="1" applyFill="1" applyBorder="1"/>
    <xf numFmtId="0" fontId="12" fillId="0" borderId="0" xfId="0" applyFont="1"/>
    <xf numFmtId="4" fontId="6" fillId="3" borderId="3" xfId="1" applyNumberFormat="1" applyFont="1" applyFill="1" applyBorder="1" applyAlignment="1">
      <alignment horizontal="center" vertical="center" wrapText="1"/>
    </xf>
    <xf numFmtId="4" fontId="4" fillId="2" borderId="10" xfId="7" applyNumberFormat="1" applyFont="1" applyFill="1" applyBorder="1" applyAlignment="1">
      <alignment horizontal="right" vertical="center" wrapText="1"/>
    </xf>
    <xf numFmtId="4" fontId="12" fillId="0" borderId="0" xfId="0" applyNumberFormat="1" applyFont="1"/>
    <xf numFmtId="0" fontId="12" fillId="0" borderId="9" xfId="0" applyFont="1" applyBorder="1"/>
    <xf numFmtId="14" fontId="12" fillId="0" borderId="9" xfId="0" applyNumberFormat="1" applyFont="1" applyBorder="1" applyAlignment="1">
      <alignment horizontal="center"/>
    </xf>
    <xf numFmtId="0" fontId="18" fillId="2" borderId="0" xfId="0" applyFont="1" applyFill="1"/>
    <xf numFmtId="4" fontId="17" fillId="5" borderId="13" xfId="0" applyNumberFormat="1" applyFont="1" applyFill="1" applyBorder="1"/>
    <xf numFmtId="0" fontId="14" fillId="0" borderId="0" xfId="3" applyNumberFormat="1" applyFont="1" applyFill="1" applyBorder="1"/>
    <xf numFmtId="0" fontId="14" fillId="0" borderId="0" xfId="3" applyNumberFormat="1" applyFont="1" applyFill="1" applyBorder="1" applyAlignment="1">
      <alignment horizontal="right"/>
    </xf>
    <xf numFmtId="0" fontId="14" fillId="0" borderId="0" xfId="3" applyNumberFormat="1" applyFont="1" applyFill="1" applyBorder="1" applyAlignment="1">
      <alignment horizontal="center"/>
    </xf>
    <xf numFmtId="14" fontId="14" fillId="0" borderId="0" xfId="3" applyNumberFormat="1" applyFont="1" applyFill="1" applyBorder="1" applyAlignment="1">
      <alignment horizontal="center"/>
    </xf>
    <xf numFmtId="4" fontId="14" fillId="0" borderId="0" xfId="3" applyNumberFormat="1" applyFont="1" applyFill="1" applyBorder="1"/>
    <xf numFmtId="0" fontId="12" fillId="2" borderId="0" xfId="0" applyFont="1" applyFill="1"/>
    <xf numFmtId="4" fontId="12" fillId="2" borderId="0" xfId="0" applyNumberFormat="1" applyFont="1" applyFill="1"/>
    <xf numFmtId="0" fontId="12" fillId="2" borderId="0" xfId="0" applyFont="1" applyFill="1" applyAlignment="1">
      <alignment horizontal="center"/>
    </xf>
    <xf numFmtId="0" fontId="15" fillId="0" borderId="0" xfId="3" applyNumberFormat="1" applyFont="1" applyFill="1" applyBorder="1" applyAlignment="1">
      <alignment horizontal="center"/>
    </xf>
    <xf numFmtId="1" fontId="12" fillId="0" borderId="9" xfId="0" applyNumberFormat="1" applyFont="1" applyBorder="1" applyAlignment="1">
      <alignment horizontal="left"/>
    </xf>
    <xf numFmtId="49" fontId="14" fillId="0" borderId="9" xfId="2" applyNumberFormat="1" applyFont="1" applyFill="1" applyBorder="1" applyAlignment="1">
      <alignment horizontal="left"/>
    </xf>
    <xf numFmtId="14" fontId="14" fillId="0" borderId="9" xfId="2" applyNumberFormat="1" applyFont="1" applyFill="1" applyBorder="1" applyAlignment="1" applyProtection="1">
      <alignment horizontal="right" vertical="center"/>
      <protection locked="0"/>
    </xf>
    <xf numFmtId="4" fontId="14" fillId="0" borderId="9" xfId="2" applyNumberFormat="1" applyFont="1" applyFill="1" applyBorder="1"/>
    <xf numFmtId="4" fontId="13" fillId="0" borderId="9" xfId="2" applyNumberFormat="1" applyFont="1" applyFill="1" applyBorder="1"/>
    <xf numFmtId="1" fontId="12" fillId="0" borderId="0" xfId="0" applyNumberFormat="1" applyFont="1" applyAlignment="1">
      <alignment horizontal="left"/>
    </xf>
    <xf numFmtId="49" fontId="14" fillId="0" borderId="0" xfId="2" applyNumberFormat="1" applyFont="1" applyFill="1" applyBorder="1" applyAlignment="1">
      <alignment horizontal="left"/>
    </xf>
    <xf numFmtId="14" fontId="14" fillId="0" borderId="0" xfId="2" applyNumberFormat="1" applyFont="1" applyFill="1" applyBorder="1" applyAlignment="1" applyProtection="1">
      <alignment horizontal="right" vertical="center"/>
      <protection locked="0"/>
    </xf>
    <xf numFmtId="4" fontId="13" fillId="0" borderId="0" xfId="0" applyNumberFormat="1" applyFont="1"/>
    <xf numFmtId="14" fontId="12" fillId="0" borderId="0" xfId="0" applyNumberFormat="1" applyFont="1"/>
    <xf numFmtId="0" fontId="40" fillId="2" borderId="0" xfId="0" applyFont="1" applyFill="1"/>
    <xf numFmtId="0" fontId="36" fillId="2" borderId="0" xfId="0" applyFont="1" applyFill="1"/>
    <xf numFmtId="0" fontId="15" fillId="3" borderId="9" xfId="0" applyFont="1" applyFill="1" applyBorder="1" applyAlignment="1">
      <alignment horizontal="center" vertical="center" wrapText="1"/>
    </xf>
    <xf numFmtId="1" fontId="15" fillId="3" borderId="9" xfId="0" applyNumberFormat="1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center" vertical="center"/>
    </xf>
    <xf numFmtId="14" fontId="15" fillId="3" borderId="9" xfId="0" applyNumberFormat="1" applyFont="1" applyFill="1" applyBorder="1" applyAlignment="1">
      <alignment horizontal="center" vertical="center" wrapText="1"/>
    </xf>
    <xf numFmtId="4" fontId="15" fillId="3" borderId="9" xfId="7" applyNumberFormat="1" applyFont="1" applyFill="1" applyBorder="1" applyAlignment="1">
      <alignment horizontal="center" vertical="center" wrapText="1"/>
    </xf>
    <xf numFmtId="0" fontId="15" fillId="37" borderId="9" xfId="0" applyFont="1" applyFill="1" applyBorder="1" applyAlignment="1">
      <alignment horizontal="center" vertical="center" wrapText="1"/>
    </xf>
    <xf numFmtId="1" fontId="15" fillId="37" borderId="9" xfId="0" applyNumberFormat="1" applyFont="1" applyFill="1" applyBorder="1" applyAlignment="1">
      <alignment horizontal="left" vertical="center" wrapText="1"/>
    </xf>
    <xf numFmtId="0" fontId="15" fillId="37" borderId="9" xfId="0" applyFont="1" applyFill="1" applyBorder="1" applyAlignment="1">
      <alignment horizontal="center" vertical="center"/>
    </xf>
    <xf numFmtId="14" fontId="15" fillId="37" borderId="9" xfId="0" applyNumberFormat="1" applyFont="1" applyFill="1" applyBorder="1" applyAlignment="1">
      <alignment horizontal="center" vertical="center" wrapText="1"/>
    </xf>
    <xf numFmtId="4" fontId="15" fillId="37" borderId="9" xfId="7" applyNumberFormat="1" applyFont="1" applyFill="1" applyBorder="1" applyAlignment="1">
      <alignment horizontal="center" vertical="center" wrapText="1"/>
    </xf>
    <xf numFmtId="4" fontId="15" fillId="3" borderId="30" xfId="1" applyNumberFormat="1" applyFont="1" applyFill="1" applyBorder="1" applyAlignment="1">
      <alignment horizontal="center" vertical="center" wrapText="1"/>
    </xf>
    <xf numFmtId="14" fontId="12" fillId="2" borderId="0" xfId="0" applyNumberFormat="1" applyFont="1" applyFill="1"/>
    <xf numFmtId="0" fontId="12" fillId="0" borderId="9" xfId="0" applyFont="1" applyBorder="1" applyProtection="1">
      <protection locked="0"/>
    </xf>
    <xf numFmtId="0" fontId="41" fillId="0" borderId="0" xfId="3" applyNumberFormat="1" applyFont="1" applyFill="1" applyBorder="1"/>
    <xf numFmtId="14" fontId="41" fillId="0" borderId="0" xfId="3" applyNumberFormat="1" applyFont="1" applyFill="1" applyBorder="1" applyAlignment="1">
      <alignment horizontal="right"/>
    </xf>
    <xf numFmtId="49" fontId="42" fillId="0" borderId="0" xfId="0" applyNumberFormat="1" applyFont="1"/>
    <xf numFmtId="0" fontId="40" fillId="0" borderId="0" xfId="0" applyFont="1"/>
    <xf numFmtId="4" fontId="40" fillId="0" borderId="0" xfId="0" applyNumberFormat="1" applyFont="1"/>
    <xf numFmtId="0" fontId="14" fillId="0" borderId="0" xfId="3" applyNumberFormat="1" applyFont="1" applyFill="1" applyBorder="1" applyAlignment="1"/>
    <xf numFmtId="14" fontId="14" fillId="0" borderId="0" xfId="3" applyNumberFormat="1" applyFont="1" applyFill="1" applyBorder="1" applyAlignment="1">
      <alignment horizontal="right"/>
    </xf>
    <xf numFmtId="49" fontId="44" fillId="0" borderId="0" xfId="0" applyNumberFormat="1" applyFont="1"/>
    <xf numFmtId="0" fontId="14" fillId="2" borderId="9" xfId="0" applyFont="1" applyFill="1" applyBorder="1" applyAlignment="1">
      <alignment horizontal="left" vertical="center"/>
    </xf>
    <xf numFmtId="14" fontId="14" fillId="2" borderId="9" xfId="0" applyNumberFormat="1" applyFont="1" applyFill="1" applyBorder="1" applyAlignment="1">
      <alignment horizontal="center" vertical="center" wrapText="1"/>
    </xf>
    <xf numFmtId="0" fontId="36" fillId="0" borderId="0" xfId="0" applyFont="1"/>
    <xf numFmtId="49" fontId="45" fillId="0" borderId="0" xfId="0" applyNumberFormat="1" applyFont="1"/>
    <xf numFmtId="0" fontId="13" fillId="2" borderId="0" xfId="0" applyFont="1" applyFill="1" applyAlignment="1">
      <alignment horizontal="center"/>
    </xf>
    <xf numFmtId="4" fontId="13" fillId="2" borderId="0" xfId="0" applyNumberFormat="1" applyFont="1" applyFill="1"/>
    <xf numFmtId="0" fontId="35" fillId="0" borderId="0" xfId="3" applyNumberFormat="1" applyFont="1" applyFill="1" applyBorder="1" applyAlignment="1">
      <alignment horizontal="center"/>
    </xf>
    <xf numFmtId="0" fontId="15" fillId="37" borderId="9" xfId="3" applyNumberFormat="1" applyFont="1" applyFill="1" applyBorder="1" applyAlignment="1">
      <alignment horizontal="center" vertical="center"/>
    </xf>
    <xf numFmtId="0" fontId="15" fillId="37" borderId="9" xfId="2" applyNumberFormat="1" applyFont="1" applyFill="1" applyBorder="1" applyAlignment="1">
      <alignment horizontal="center" vertical="center" wrapText="1"/>
    </xf>
    <xf numFmtId="4" fontId="13" fillId="37" borderId="9" xfId="0" applyNumberFormat="1" applyFont="1" applyFill="1" applyBorder="1"/>
    <xf numFmtId="0" fontId="40" fillId="0" borderId="0" xfId="0" applyFont="1" applyAlignment="1">
      <alignment horizontal="center"/>
    </xf>
    <xf numFmtId="0" fontId="41" fillId="0" borderId="0" xfId="3" applyNumberFormat="1" applyFont="1" applyFill="1" applyBorder="1" applyAlignment="1">
      <alignment horizontal="right"/>
    </xf>
    <xf numFmtId="165" fontId="40" fillId="0" borderId="0" xfId="8" applyFont="1"/>
    <xf numFmtId="0" fontId="40" fillId="0" borderId="0" xfId="8" applyNumberFormat="1" applyFont="1"/>
    <xf numFmtId="4" fontId="40" fillId="0" borderId="0" xfId="8" applyNumberFormat="1" applyFont="1"/>
    <xf numFmtId="165" fontId="43" fillId="0" borderId="0" xfId="8" applyFont="1"/>
    <xf numFmtId="165" fontId="12" fillId="0" borderId="0" xfId="8" applyFont="1"/>
    <xf numFmtId="0" fontId="12" fillId="0" borderId="0" xfId="8" applyNumberFormat="1" applyFont="1"/>
    <xf numFmtId="4" fontId="12" fillId="0" borderId="0" xfId="8" applyNumberFormat="1" applyFont="1"/>
    <xf numFmtId="14" fontId="12" fillId="0" borderId="9" xfId="0" applyNumberFormat="1" applyFont="1" applyBorder="1"/>
    <xf numFmtId="165" fontId="36" fillId="0" borderId="0" xfId="8" applyFont="1"/>
    <xf numFmtId="14" fontId="15" fillId="37" borderId="9" xfId="3" applyNumberFormat="1" applyFont="1" applyFill="1" applyBorder="1" applyAlignment="1">
      <alignment horizontal="center" vertical="center" wrapText="1"/>
    </xf>
    <xf numFmtId="14" fontId="41" fillId="0" borderId="0" xfId="3" applyNumberFormat="1" applyFont="1" applyFill="1" applyBorder="1" applyAlignment="1">
      <alignment horizontal="center"/>
    </xf>
    <xf numFmtId="4" fontId="41" fillId="0" borderId="0" xfId="3" applyNumberFormat="1" applyFont="1" applyFill="1" applyBorder="1"/>
    <xf numFmtId="0" fontId="39" fillId="37" borderId="9" xfId="0" applyFont="1" applyFill="1" applyBorder="1" applyAlignment="1">
      <alignment horizontal="center" vertical="center" wrapText="1"/>
    </xf>
    <xf numFmtId="0" fontId="39" fillId="37" borderId="9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14" fontId="14" fillId="0" borderId="9" xfId="0" applyNumberFormat="1" applyFont="1" applyBorder="1" applyAlignment="1" applyProtection="1">
      <alignment horizontal="center"/>
      <protection locked="0"/>
    </xf>
    <xf numFmtId="1" fontId="15" fillId="37" borderId="9" xfId="0" applyNumberFormat="1" applyFont="1" applyFill="1" applyBorder="1" applyAlignment="1">
      <alignment horizontal="center" vertical="center" wrapText="1"/>
    </xf>
    <xf numFmtId="4" fontId="15" fillId="37" borderId="9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" fontId="15" fillId="37" borderId="9" xfId="0" applyNumberFormat="1" applyFont="1" applyFill="1" applyBorder="1" applyAlignment="1">
      <alignment horizontal="right" vertical="center" wrapText="1"/>
    </xf>
    <xf numFmtId="1" fontId="14" fillId="0" borderId="9" xfId="0" applyNumberFormat="1" applyFont="1" applyBorder="1" applyAlignment="1" applyProtection="1">
      <alignment horizontal="right"/>
      <protection locked="0"/>
    </xf>
    <xf numFmtId="1" fontId="14" fillId="2" borderId="9" xfId="0" applyNumberFormat="1" applyFont="1" applyFill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left" wrapText="1"/>
      <protection locked="0"/>
    </xf>
    <xf numFmtId="14" fontId="14" fillId="0" borderId="9" xfId="0" applyNumberFormat="1" applyFont="1" applyBorder="1" applyProtection="1">
      <protection locked="0"/>
    </xf>
    <xf numFmtId="165" fontId="14" fillId="0" borderId="0" xfId="8" applyFont="1"/>
    <xf numFmtId="165" fontId="14" fillId="0" borderId="0" xfId="8" applyFont="1" applyAlignment="1">
      <alignment horizontal="right"/>
    </xf>
    <xf numFmtId="165" fontId="14" fillId="0" borderId="0" xfId="8" applyFont="1" applyAlignment="1">
      <alignment horizontal="center"/>
    </xf>
    <xf numFmtId="165" fontId="37" fillId="0" borderId="0" xfId="8" applyFont="1"/>
    <xf numFmtId="0" fontId="15" fillId="2" borderId="9" xfId="2" applyNumberFormat="1" applyFont="1" applyFill="1" applyBorder="1" applyAlignment="1">
      <alignment horizontal="center" vertical="center" wrapText="1"/>
    </xf>
    <xf numFmtId="165" fontId="14" fillId="0" borderId="9" xfId="2" applyFont="1" applyFill="1" applyBorder="1" applyAlignment="1">
      <alignment horizontal="left"/>
    </xf>
    <xf numFmtId="0" fontId="14" fillId="0" borderId="9" xfId="2" applyNumberFormat="1" applyFont="1" applyFill="1" applyBorder="1" applyAlignment="1">
      <alignment horizontal="left"/>
    </xf>
    <xf numFmtId="14" fontId="14" fillId="0" borderId="9" xfId="2" applyNumberFormat="1" applyFont="1" applyFill="1" applyBorder="1"/>
    <xf numFmtId="4" fontId="43" fillId="0" borderId="0" xfId="0" applyNumberFormat="1" applyFont="1"/>
    <xf numFmtId="0" fontId="43" fillId="0" borderId="0" xfId="0" applyFont="1"/>
    <xf numFmtId="165" fontId="12" fillId="0" borderId="0" xfId="53" applyFont="1"/>
    <xf numFmtId="0" fontId="12" fillId="0" borderId="0" xfId="53" applyNumberFormat="1" applyFont="1"/>
    <xf numFmtId="4" fontId="12" fillId="0" borderId="0" xfId="53" applyNumberFormat="1" applyFont="1"/>
    <xf numFmtId="165" fontId="13" fillId="0" borderId="0" xfId="53" applyFont="1"/>
    <xf numFmtId="165" fontId="38" fillId="0" borderId="0" xfId="8" applyFont="1"/>
    <xf numFmtId="0" fontId="41" fillId="0" borderId="0" xfId="3" applyNumberFormat="1" applyFont="1" applyFill="1" applyBorder="1" applyAlignment="1">
      <alignment horizontal="left"/>
    </xf>
    <xf numFmtId="0" fontId="40" fillId="0" borderId="0" xfId="0" applyFont="1" applyAlignment="1">
      <alignment horizontal="left"/>
    </xf>
    <xf numFmtId="0" fontId="42" fillId="0" borderId="0" xfId="0" applyFont="1"/>
    <xf numFmtId="4" fontId="42" fillId="0" borderId="0" xfId="0" applyNumberFormat="1" applyFont="1"/>
    <xf numFmtId="4" fontId="46" fillId="0" borderId="0" xfId="0" applyNumberFormat="1" applyFont="1"/>
    <xf numFmtId="0" fontId="41" fillId="0" borderId="0" xfId="3" applyNumberFormat="1" applyFont="1" applyFill="1" applyBorder="1" applyAlignment="1">
      <alignment horizontal="center"/>
    </xf>
    <xf numFmtId="4" fontId="39" fillId="0" borderId="18" xfId="3" applyNumberFormat="1" applyFont="1" applyFill="1" applyBorder="1" applyAlignment="1">
      <alignment horizontal="left" vertical="center"/>
    </xf>
    <xf numFmtId="0" fontId="39" fillId="0" borderId="18" xfId="3" applyNumberFormat="1" applyFont="1" applyFill="1" applyBorder="1" applyAlignment="1">
      <alignment horizontal="right" vertical="center"/>
    </xf>
    <xf numFmtId="4" fontId="41" fillId="0" borderId="18" xfId="3" applyNumberFormat="1" applyFont="1" applyFill="1" applyBorder="1" applyAlignment="1">
      <alignment horizontal="center" vertical="center"/>
    </xf>
    <xf numFmtId="14" fontId="39" fillId="0" borderId="18" xfId="3" applyNumberFormat="1" applyFont="1" applyFill="1" applyBorder="1" applyAlignment="1">
      <alignment horizontal="right" vertical="center" wrapText="1"/>
    </xf>
    <xf numFmtId="165" fontId="39" fillId="0" borderId="18" xfId="4" applyFont="1" applyFill="1" applyBorder="1"/>
    <xf numFmtId="0" fontId="41" fillId="0" borderId="0" xfId="0" applyFont="1"/>
    <xf numFmtId="0" fontId="39" fillId="37" borderId="9" xfId="2" applyNumberFormat="1" applyFont="1" applyFill="1" applyBorder="1" applyAlignment="1">
      <alignment horizontal="center" vertical="center" wrapText="1"/>
    </xf>
    <xf numFmtId="4" fontId="39" fillId="37" borderId="9" xfId="0" applyNumberFormat="1" applyFont="1" applyFill="1" applyBorder="1"/>
    <xf numFmtId="4" fontId="41" fillId="0" borderId="0" xfId="0" applyNumberFormat="1" applyFont="1"/>
    <xf numFmtId="4" fontId="41" fillId="0" borderId="0" xfId="3" applyNumberFormat="1" applyFont="1" applyFill="1" applyBorder="1" applyAlignment="1">
      <alignment horizontal="center"/>
    </xf>
    <xf numFmtId="0" fontId="40" fillId="0" borderId="0" xfId="0" applyFont="1" applyAlignment="1">
      <alignment horizontal="right"/>
    </xf>
    <xf numFmtId="14" fontId="41" fillId="0" borderId="0" xfId="3" applyNumberFormat="1" applyFont="1" applyFill="1" applyBorder="1" applyAlignment="1"/>
    <xf numFmtId="4" fontId="41" fillId="0" borderId="0" xfId="3" applyNumberFormat="1" applyFont="1" applyFill="1" applyBorder="1" applyAlignment="1">
      <alignment horizontal="right"/>
    </xf>
    <xf numFmtId="0" fontId="39" fillId="0" borderId="0" xfId="0" applyFont="1"/>
    <xf numFmtId="0" fontId="41" fillId="0" borderId="9" xfId="0" applyFont="1" applyBorder="1"/>
    <xf numFmtId="14" fontId="41" fillId="0" borderId="9" xfId="0" applyNumberFormat="1" applyFont="1" applyBorder="1" applyAlignment="1">
      <alignment horizontal="center"/>
    </xf>
    <xf numFmtId="14" fontId="41" fillId="0" borderId="9" xfId="0" applyNumberFormat="1" applyFont="1" applyBorder="1"/>
    <xf numFmtId="0" fontId="14" fillId="0" borderId="9" xfId="0" applyFont="1" applyBorder="1"/>
    <xf numFmtId="14" fontId="12" fillId="0" borderId="9" xfId="0" applyNumberFormat="1" applyFont="1" applyBorder="1" applyAlignment="1">
      <alignment horizontal="right"/>
    </xf>
    <xf numFmtId="1" fontId="12" fillId="0" borderId="0" xfId="0" applyNumberFormat="1" applyFont="1"/>
    <xf numFmtId="0" fontId="12" fillId="0" borderId="0" xfId="0" applyFont="1" applyAlignment="1">
      <alignment horizontal="right"/>
    </xf>
    <xf numFmtId="0" fontId="14" fillId="0" borderId="9" xfId="2" applyNumberFormat="1" applyFont="1" applyFill="1" applyBorder="1" applyAlignment="1" applyProtection="1">
      <alignment horizontal="left"/>
      <protection locked="0"/>
    </xf>
    <xf numFmtId="0" fontId="12" fillId="0" borderId="9" xfId="0" applyFont="1" applyBorder="1" applyAlignment="1">
      <alignment horizontal="left"/>
    </xf>
    <xf numFmtId="14" fontId="14" fillId="0" borderId="9" xfId="0" applyNumberFormat="1" applyFont="1" applyBorder="1"/>
    <xf numFmtId="0" fontId="37" fillId="0" borderId="0" xfId="0" applyFont="1"/>
    <xf numFmtId="0" fontId="36" fillId="0" borderId="0" xfId="8" applyNumberFormat="1" applyFont="1"/>
    <xf numFmtId="4" fontId="36" fillId="0" borderId="0" xfId="8" applyNumberFormat="1" applyFont="1"/>
    <xf numFmtId="165" fontId="36" fillId="0" borderId="0" xfId="53" applyFont="1"/>
    <xf numFmtId="0" fontId="36" fillId="0" borderId="0" xfId="53" applyNumberFormat="1" applyFont="1"/>
    <xf numFmtId="4" fontId="36" fillId="0" borderId="0" xfId="53" applyNumberFormat="1" applyFont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165" fontId="36" fillId="0" borderId="0" xfId="8" applyFont="1" applyBorder="1"/>
    <xf numFmtId="165" fontId="36" fillId="0" borderId="0" xfId="8" applyFont="1" applyBorder="1" applyAlignment="1">
      <alignment horizontal="right"/>
    </xf>
    <xf numFmtId="165" fontId="36" fillId="0" borderId="0" xfId="8" applyFont="1" applyBorder="1" applyAlignment="1">
      <alignment horizontal="center"/>
    </xf>
    <xf numFmtId="14" fontId="35" fillId="0" borderId="0" xfId="3" applyNumberFormat="1" applyFont="1" applyFill="1" applyBorder="1" applyAlignment="1">
      <alignment horizontal="center"/>
    </xf>
    <xf numFmtId="4" fontId="35" fillId="0" borderId="0" xfId="3" applyNumberFormat="1" applyFont="1" applyFill="1" applyBorder="1" applyAlignment="1">
      <alignment horizontal="center"/>
    </xf>
    <xf numFmtId="0" fontId="14" fillId="0" borderId="9" xfId="3" applyNumberFormat="1" applyFont="1" applyFill="1" applyBorder="1" applyAlignment="1">
      <alignment horizontal="right" vertical="center"/>
    </xf>
    <xf numFmtId="4" fontId="14" fillId="0" borderId="9" xfId="3" applyNumberFormat="1" applyFont="1" applyFill="1" applyBorder="1" applyAlignment="1">
      <alignment horizontal="left" vertical="center"/>
    </xf>
    <xf numFmtId="14" fontId="14" fillId="0" borderId="9" xfId="3" applyNumberFormat="1" applyFont="1" applyFill="1" applyBorder="1" applyAlignment="1">
      <alignment horizontal="right" vertical="center" wrapText="1"/>
    </xf>
    <xf numFmtId="0" fontId="41" fillId="0" borderId="9" xfId="3" applyNumberFormat="1" applyFont="1" applyFill="1" applyBorder="1"/>
    <xf numFmtId="0" fontId="41" fillId="0" borderId="9" xfId="3" applyNumberFormat="1" applyFont="1" applyFill="1" applyBorder="1" applyAlignment="1">
      <alignment horizontal="right"/>
    </xf>
    <xf numFmtId="14" fontId="41" fillId="0" borderId="9" xfId="3" applyNumberFormat="1" applyFont="1" applyFill="1" applyBorder="1" applyAlignment="1">
      <alignment horizontal="right"/>
    </xf>
    <xf numFmtId="4" fontId="41" fillId="0" borderId="9" xfId="3" applyNumberFormat="1" applyFont="1" applyFill="1" applyBorder="1"/>
    <xf numFmtId="1" fontId="39" fillId="37" borderId="9" xfId="0" applyNumberFormat="1" applyFont="1" applyFill="1" applyBorder="1" applyAlignment="1">
      <alignment horizontal="left" vertical="center" wrapText="1"/>
    </xf>
    <xf numFmtId="4" fontId="39" fillId="37" borderId="9" xfId="5" applyNumberFormat="1" applyFont="1" applyFill="1" applyBorder="1" applyAlignment="1">
      <alignment horizontal="center" vertical="center" wrapText="1"/>
    </xf>
    <xf numFmtId="165" fontId="39" fillId="37" borderId="9" xfId="4" applyFont="1" applyFill="1" applyBorder="1"/>
    <xf numFmtId="0" fontId="15" fillId="0" borderId="0" xfId="0" applyFont="1"/>
    <xf numFmtId="0" fontId="14" fillId="0" borderId="0" xfId="0" applyFont="1"/>
    <xf numFmtId="4" fontId="14" fillId="0" borderId="0" xfId="0" applyNumberFormat="1" applyFont="1"/>
    <xf numFmtId="14" fontId="14" fillId="0" borderId="9" xfId="0" applyNumberFormat="1" applyFont="1" applyBorder="1" applyAlignment="1">
      <alignment horizontal="right"/>
    </xf>
    <xf numFmtId="14" fontId="14" fillId="0" borderId="9" xfId="0" applyNumberFormat="1" applyFont="1" applyBorder="1" applyAlignment="1">
      <alignment horizontal="center"/>
    </xf>
    <xf numFmtId="14" fontId="39" fillId="37" borderId="9" xfId="2" applyNumberFormat="1" applyFont="1" applyFill="1" applyBorder="1" applyAlignment="1">
      <alignment horizontal="center" vertical="center" wrapText="1"/>
    </xf>
    <xf numFmtId="4" fontId="39" fillId="37" borderId="9" xfId="2" applyNumberFormat="1" applyFont="1" applyFill="1" applyBorder="1" applyAlignment="1">
      <alignment horizontal="center" vertical="center" wrapText="1"/>
    </xf>
    <xf numFmtId="14" fontId="15" fillId="37" borderId="9" xfId="2" applyNumberFormat="1" applyFont="1" applyFill="1" applyBorder="1" applyAlignment="1">
      <alignment horizontal="center" vertical="center" wrapText="1"/>
    </xf>
    <xf numFmtId="4" fontId="41" fillId="0" borderId="9" xfId="0" applyNumberFormat="1" applyFont="1" applyBorder="1"/>
    <xf numFmtId="49" fontId="14" fillId="0" borderId="9" xfId="2" applyNumberFormat="1" applyFont="1" applyFill="1" applyBorder="1" applyAlignment="1" applyProtection="1">
      <alignment horizontal="left"/>
      <protection locked="0"/>
    </xf>
    <xf numFmtId="14" fontId="14" fillId="0" borderId="9" xfId="2" applyNumberFormat="1" applyFont="1" applyFill="1" applyBorder="1" applyAlignment="1" applyProtection="1">
      <protection locked="0"/>
    </xf>
    <xf numFmtId="4" fontId="14" fillId="0" borderId="9" xfId="2" applyNumberFormat="1" applyFont="1" applyFill="1" applyBorder="1" applyAlignment="1"/>
    <xf numFmtId="0" fontId="15" fillId="4" borderId="9" xfId="2" applyNumberFormat="1" applyFont="1" applyFill="1" applyBorder="1" applyAlignment="1">
      <alignment horizontal="center" vertical="center" wrapText="1"/>
    </xf>
    <xf numFmtId="0" fontId="15" fillId="4" borderId="9" xfId="2" applyNumberFormat="1" applyFont="1" applyFill="1" applyBorder="1" applyAlignment="1">
      <alignment horizontal="left" vertical="center" wrapText="1"/>
    </xf>
    <xf numFmtId="4" fontId="13" fillId="3" borderId="9" xfId="0" applyNumberFormat="1" applyFont="1" applyFill="1" applyBorder="1"/>
    <xf numFmtId="4" fontId="13" fillId="37" borderId="9" xfId="2" applyNumberFormat="1" applyFont="1" applyFill="1" applyBorder="1"/>
    <xf numFmtId="165" fontId="40" fillId="0" borderId="0" xfId="0" applyNumberFormat="1" applyFont="1"/>
    <xf numFmtId="0" fontId="2" fillId="0" borderId="8" xfId="0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0" fontId="2" fillId="0" borderId="9" xfId="0" applyFont="1" applyBorder="1" applyProtection="1">
      <protection locked="0"/>
    </xf>
    <xf numFmtId="14" fontId="2" fillId="0" borderId="9" xfId="0" applyNumberFormat="1" applyFont="1" applyBorder="1" applyAlignment="1">
      <alignment horizontal="right"/>
    </xf>
    <xf numFmtId="4" fontId="13" fillId="37" borderId="7" xfId="53" applyNumberFormat="1" applyFont="1" applyFill="1" applyBorder="1"/>
    <xf numFmtId="4" fontId="38" fillId="38" borderId="13" xfId="0" applyNumberFormat="1" applyFont="1" applyFill="1" applyBorder="1"/>
    <xf numFmtId="4" fontId="48" fillId="38" borderId="13" xfId="0" applyNumberFormat="1" applyFont="1" applyFill="1" applyBorder="1"/>
    <xf numFmtId="4" fontId="15" fillId="37" borderId="9" xfId="3" applyNumberFormat="1" applyFont="1" applyFill="1" applyBorder="1" applyAlignment="1">
      <alignment horizontal="center" vertical="center"/>
    </xf>
    <xf numFmtId="0" fontId="15" fillId="37" borderId="8" xfId="0" applyFont="1" applyFill="1" applyBorder="1" applyAlignment="1">
      <alignment horizontal="center" vertical="center" wrapText="1"/>
    </xf>
    <xf numFmtId="4" fontId="15" fillId="37" borderId="10" xfId="4" applyNumberFormat="1" applyFont="1" applyFill="1" applyBorder="1" applyAlignment="1">
      <alignment horizontal="center" vertical="center" wrapText="1"/>
    </xf>
    <xf numFmtId="49" fontId="14" fillId="0" borderId="8" xfId="0" applyNumberFormat="1" applyFont="1" applyBorder="1" applyProtection="1">
      <protection locked="0"/>
    </xf>
    <xf numFmtId="4" fontId="14" fillId="0" borderId="10" xfId="0" applyNumberFormat="1" applyFont="1" applyBorder="1" applyProtection="1">
      <protection locked="0"/>
    </xf>
    <xf numFmtId="0" fontId="15" fillId="3" borderId="35" xfId="53" applyNumberFormat="1" applyFont="1" applyFill="1" applyBorder="1" applyAlignment="1" applyProtection="1">
      <protection locked="0"/>
    </xf>
    <xf numFmtId="4" fontId="15" fillId="3" borderId="36" xfId="53" applyNumberFormat="1" applyFont="1" applyFill="1" applyBorder="1" applyProtection="1">
      <protection locked="0"/>
    </xf>
    <xf numFmtId="4" fontId="15" fillId="37" borderId="10" xfId="1" applyNumberFormat="1" applyFont="1" applyFill="1" applyBorder="1" applyAlignment="1">
      <alignment horizontal="center" vertical="center" wrapText="1"/>
    </xf>
    <xf numFmtId="0" fontId="14" fillId="0" borderId="8" xfId="0" applyFont="1" applyBorder="1"/>
    <xf numFmtId="4" fontId="14" fillId="0" borderId="10" xfId="0" applyNumberFormat="1" applyFont="1" applyBorder="1"/>
    <xf numFmtId="4" fontId="15" fillId="37" borderId="36" xfId="0" applyNumberFormat="1" applyFont="1" applyFill="1" applyBorder="1"/>
    <xf numFmtId="0" fontId="41" fillId="0" borderId="42" xfId="3" applyNumberFormat="1" applyFont="1" applyFill="1" applyBorder="1"/>
    <xf numFmtId="0" fontId="41" fillId="0" borderId="43" xfId="3" applyNumberFormat="1" applyFont="1" applyFill="1" applyBorder="1" applyAlignment="1">
      <alignment horizontal="right"/>
    </xf>
    <xf numFmtId="0" fontId="41" fillId="0" borderId="43" xfId="3" applyNumberFormat="1" applyFont="1" applyFill="1" applyBorder="1"/>
    <xf numFmtId="14" fontId="41" fillId="0" borderId="43" xfId="3" applyNumberFormat="1" applyFont="1" applyFill="1" applyBorder="1" applyAlignment="1">
      <alignment horizontal="right"/>
    </xf>
    <xf numFmtId="4" fontId="41" fillId="0" borderId="44" xfId="3" applyNumberFormat="1" applyFont="1" applyFill="1" applyBorder="1"/>
    <xf numFmtId="0" fontId="37" fillId="0" borderId="45" xfId="0" applyFont="1" applyBorder="1"/>
    <xf numFmtId="0" fontId="37" fillId="0" borderId="38" xfId="0" applyFont="1" applyBorder="1"/>
    <xf numFmtId="0" fontId="15" fillId="37" borderId="8" xfId="2" applyNumberFormat="1" applyFont="1" applyFill="1" applyBorder="1" applyAlignment="1">
      <alignment horizontal="center" vertical="center" wrapText="1"/>
    </xf>
    <xf numFmtId="4" fontId="15" fillId="37" borderId="10" xfId="2" applyNumberFormat="1" applyFont="1" applyFill="1" applyBorder="1" applyAlignment="1">
      <alignment horizontal="center" vertical="center" wrapText="1"/>
    </xf>
    <xf numFmtId="0" fontId="15" fillId="37" borderId="10" xfId="2" applyNumberFormat="1" applyFont="1" applyFill="1" applyBorder="1" applyAlignment="1">
      <alignment horizontal="center" vertical="center" wrapText="1"/>
    </xf>
    <xf numFmtId="4" fontId="13" fillId="3" borderId="36" xfId="0" applyNumberFormat="1" applyFont="1" applyFill="1" applyBorder="1"/>
    <xf numFmtId="4" fontId="13" fillId="37" borderId="36" xfId="0" applyNumberFormat="1" applyFont="1" applyFill="1" applyBorder="1" applyAlignment="1">
      <alignment horizontal="center"/>
    </xf>
    <xf numFmtId="4" fontId="13" fillId="37" borderId="36" xfId="0" applyNumberFormat="1" applyFont="1" applyFill="1" applyBorder="1"/>
    <xf numFmtId="4" fontId="15" fillId="37" borderId="36" xfId="1" applyNumberFormat="1" applyFont="1" applyFill="1" applyBorder="1" applyAlignment="1" applyProtection="1">
      <alignment horizontal="right"/>
      <protection locked="0"/>
    </xf>
    <xf numFmtId="0" fontId="15" fillId="2" borderId="8" xfId="2" applyNumberFormat="1" applyFont="1" applyFill="1" applyBorder="1" applyAlignment="1">
      <alignment horizontal="center" vertical="center" wrapText="1"/>
    </xf>
    <xf numFmtId="0" fontId="15" fillId="2" borderId="10" xfId="2" applyNumberFormat="1" applyFont="1" applyFill="1" applyBorder="1" applyAlignment="1">
      <alignment horizontal="center" vertical="center" wrapText="1"/>
    </xf>
    <xf numFmtId="165" fontId="14" fillId="0" borderId="8" xfId="2" applyFont="1" applyFill="1" applyBorder="1" applyAlignment="1">
      <alignment horizontal="left"/>
    </xf>
    <xf numFmtId="4" fontId="12" fillId="2" borderId="10" xfId="3" applyNumberFormat="1" applyFont="1" applyFill="1" applyBorder="1"/>
    <xf numFmtId="4" fontId="13" fillId="0" borderId="36" xfId="0" applyNumberFormat="1" applyFont="1" applyBorder="1"/>
    <xf numFmtId="4" fontId="15" fillId="37" borderId="8" xfId="3" applyNumberFormat="1" applyFont="1" applyFill="1" applyBorder="1" applyAlignment="1">
      <alignment horizontal="center" vertical="center"/>
    </xf>
    <xf numFmtId="4" fontId="15" fillId="37" borderId="10" xfId="3" applyNumberFormat="1" applyFont="1" applyFill="1" applyBorder="1" applyAlignment="1">
      <alignment horizontal="center" vertical="center"/>
    </xf>
    <xf numFmtId="4" fontId="14" fillId="0" borderId="8" xfId="3" applyNumberFormat="1" applyFont="1" applyFill="1" applyBorder="1" applyAlignment="1">
      <alignment horizontal="left" vertical="center"/>
    </xf>
    <xf numFmtId="165" fontId="14" fillId="0" borderId="10" xfId="4" applyFont="1" applyFill="1" applyBorder="1"/>
    <xf numFmtId="165" fontId="15" fillId="37" borderId="36" xfId="4" applyFont="1" applyFill="1" applyBorder="1"/>
    <xf numFmtId="4" fontId="15" fillId="37" borderId="10" xfId="5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/>
    <xf numFmtId="4" fontId="13" fillId="37" borderId="36" xfId="8" applyNumberFormat="1" applyFont="1" applyFill="1" applyBorder="1"/>
    <xf numFmtId="0" fontId="12" fillId="0" borderId="8" xfId="0" applyFont="1" applyBorder="1"/>
    <xf numFmtId="4" fontId="13" fillId="37" borderId="7" xfId="3" applyNumberFormat="1" applyFont="1" applyFill="1" applyBorder="1"/>
    <xf numFmtId="0" fontId="14" fillId="0" borderId="0" xfId="3" applyNumberFormat="1" applyFont="1" applyFill="1" applyBorder="1" applyAlignment="1">
      <alignment horizontal="left"/>
    </xf>
    <xf numFmtId="165" fontId="36" fillId="0" borderId="0" xfId="8" applyFont="1" applyBorder="1" applyAlignment="1">
      <alignment horizontal="left"/>
    </xf>
    <xf numFmtId="1" fontId="14" fillId="2" borderId="9" xfId="0" applyNumberFormat="1" applyFont="1" applyFill="1" applyBorder="1" applyAlignment="1" applyProtection="1">
      <alignment horizontal="left"/>
      <protection locked="0"/>
    </xf>
    <xf numFmtId="165" fontId="14" fillId="0" borderId="0" xfId="8" applyFont="1" applyAlignment="1">
      <alignment horizontal="left"/>
    </xf>
    <xf numFmtId="4" fontId="14" fillId="0" borderId="0" xfId="3" applyNumberFormat="1" applyFont="1" applyFill="1" applyBorder="1" applyAlignment="1">
      <alignment horizontal="center" vertical="center"/>
    </xf>
    <xf numFmtId="0" fontId="35" fillId="0" borderId="0" xfId="3" applyNumberFormat="1" applyFont="1" applyFill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37" borderId="46" xfId="0" applyFont="1" applyFill="1" applyBorder="1" applyAlignment="1">
      <alignment horizontal="center" vertical="center" wrapText="1"/>
    </xf>
    <xf numFmtId="1" fontId="15" fillId="37" borderId="37" xfId="0" applyNumberFormat="1" applyFont="1" applyFill="1" applyBorder="1" applyAlignment="1">
      <alignment horizontal="center" vertical="center" wrapText="1"/>
    </xf>
    <xf numFmtId="0" fontId="15" fillId="37" borderId="37" xfId="0" applyFont="1" applyFill="1" applyBorder="1" applyAlignment="1">
      <alignment horizontal="center" vertical="center"/>
    </xf>
    <xf numFmtId="0" fontId="15" fillId="37" borderId="37" xfId="0" applyFont="1" applyFill="1" applyBorder="1" applyAlignment="1">
      <alignment horizontal="center" vertical="center" wrapText="1"/>
    </xf>
    <xf numFmtId="4" fontId="15" fillId="37" borderId="47" xfId="1" applyNumberFormat="1" applyFont="1" applyFill="1" applyBorder="1" applyAlignment="1">
      <alignment horizontal="center" vertical="center" wrapText="1"/>
    </xf>
    <xf numFmtId="0" fontId="12" fillId="0" borderId="31" xfId="0" applyFont="1" applyBorder="1"/>
    <xf numFmtId="1" fontId="12" fillId="0" borderId="32" xfId="0" applyNumberFormat="1" applyFont="1" applyBorder="1" applyAlignment="1">
      <alignment horizontal="left"/>
    </xf>
    <xf numFmtId="0" fontId="12" fillId="0" borderId="32" xfId="0" applyFont="1" applyBorder="1" applyProtection="1">
      <protection locked="0"/>
    </xf>
    <xf numFmtId="14" fontId="12" fillId="0" borderId="32" xfId="0" applyNumberFormat="1" applyFont="1" applyBorder="1" applyAlignment="1">
      <alignment horizontal="right"/>
    </xf>
    <xf numFmtId="4" fontId="12" fillId="0" borderId="33" xfId="1" applyNumberFormat="1" applyFont="1" applyFill="1" applyBorder="1" applyProtection="1">
      <protection locked="0"/>
    </xf>
    <xf numFmtId="0" fontId="14" fillId="0" borderId="8" xfId="2" applyNumberFormat="1" applyFont="1" applyFill="1" applyBorder="1" applyProtection="1">
      <protection locked="0"/>
    </xf>
    <xf numFmtId="4" fontId="14" fillId="0" borderId="10" xfId="2" applyNumberFormat="1" applyFont="1" applyFill="1" applyBorder="1"/>
    <xf numFmtId="0" fontId="14" fillId="0" borderId="8" xfId="2" applyNumberFormat="1" applyFont="1" applyFill="1" applyBorder="1" applyAlignment="1">
      <alignment horizontal="left"/>
    </xf>
    <xf numFmtId="0" fontId="14" fillId="0" borderId="9" xfId="2" applyNumberFormat="1" applyFont="1" applyFill="1" applyBorder="1" applyAlignment="1" applyProtection="1">
      <protection locked="0"/>
    </xf>
    <xf numFmtId="14" fontId="14" fillId="0" borderId="9" xfId="2" applyNumberFormat="1" applyFont="1" applyFill="1" applyBorder="1" applyAlignment="1" applyProtection="1">
      <alignment horizontal="right"/>
      <protection locked="0"/>
    </xf>
    <xf numFmtId="4" fontId="14" fillId="0" borderId="10" xfId="2" applyNumberFormat="1" applyFont="1" applyFill="1" applyBorder="1" applyAlignment="1" applyProtection="1">
      <alignment horizontal="right"/>
      <protection locked="0"/>
    </xf>
    <xf numFmtId="0" fontId="14" fillId="0" borderId="9" xfId="0" applyFont="1" applyBorder="1" applyAlignment="1">
      <alignment horizontal="left"/>
    </xf>
    <xf numFmtId="0" fontId="14" fillId="0" borderId="0" xfId="3" applyNumberFormat="1" applyFont="1" applyFill="1" applyBorder="1" applyAlignment="1">
      <alignment horizontal="center" vertical="center"/>
    </xf>
    <xf numFmtId="1" fontId="2" fillId="0" borderId="53" xfId="0" applyNumberFormat="1" applyFont="1" applyBorder="1" applyAlignment="1">
      <alignment horizontal="left"/>
    </xf>
    <xf numFmtId="0" fontId="2" fillId="0" borderId="53" xfId="0" applyFont="1" applyBorder="1" applyProtection="1">
      <protection locked="0"/>
    </xf>
    <xf numFmtId="4" fontId="2" fillId="0" borderId="10" xfId="57" applyNumberFormat="1" applyFont="1" applyFill="1" applyBorder="1" applyProtection="1">
      <protection locked="0"/>
    </xf>
    <xf numFmtId="0" fontId="2" fillId="0" borderId="54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14" fontId="12" fillId="0" borderId="32" xfId="1" applyNumberFormat="1" applyFont="1" applyFill="1" applyBorder="1" applyAlignment="1" applyProtection="1">
      <alignment horizontal="right"/>
      <protection locked="0"/>
    </xf>
    <xf numFmtId="0" fontId="14" fillId="0" borderId="8" xfId="0" applyFont="1" applyBorder="1" applyAlignment="1">
      <alignment horizontal="left"/>
    </xf>
    <xf numFmtId="14" fontId="12" fillId="0" borderId="9" xfId="1" applyNumberFormat="1" applyFont="1" applyFill="1" applyBorder="1" applyAlignment="1" applyProtection="1">
      <alignment horizontal="right"/>
      <protection locked="0"/>
    </xf>
    <xf numFmtId="4" fontId="12" fillId="0" borderId="10" xfId="1" applyNumberFormat="1" applyFont="1" applyFill="1" applyBorder="1" applyProtection="1">
      <protection locked="0"/>
    </xf>
    <xf numFmtId="166" fontId="47" fillId="0" borderId="10" xfId="54" applyFont="1" applyFill="1" applyBorder="1"/>
    <xf numFmtId="4" fontId="40" fillId="0" borderId="10" xfId="0" applyNumberFormat="1" applyFont="1" applyBorder="1"/>
    <xf numFmtId="0" fontId="40" fillId="0" borderId="51" xfId="0" applyFont="1" applyBorder="1"/>
    <xf numFmtId="14" fontId="40" fillId="0" borderId="51" xfId="0" applyNumberFormat="1" applyFont="1" applyBorder="1"/>
    <xf numFmtId="4" fontId="40" fillId="0" borderId="52" xfId="0" applyNumberFormat="1" applyFont="1" applyBorder="1"/>
    <xf numFmtId="0" fontId="40" fillId="0" borderId="9" xfId="0" applyFont="1" applyBorder="1"/>
    <xf numFmtId="14" fontId="40" fillId="0" borderId="9" xfId="0" applyNumberFormat="1" applyFont="1" applyBorder="1" applyAlignment="1">
      <alignment horizontal="right"/>
    </xf>
    <xf numFmtId="0" fontId="49" fillId="0" borderId="8" xfId="2" applyNumberFormat="1" applyFont="1" applyFill="1" applyBorder="1" applyAlignment="1" applyProtection="1">
      <alignment horizontal="left"/>
      <protection locked="0"/>
    </xf>
    <xf numFmtId="49" fontId="49" fillId="0" borderId="9" xfId="2" applyNumberFormat="1" applyFont="1" applyFill="1" applyBorder="1" applyAlignment="1" applyProtection="1">
      <alignment horizontal="left"/>
      <protection locked="0"/>
    </xf>
    <xf numFmtId="0" fontId="49" fillId="0" borderId="9" xfId="2" applyNumberFormat="1" applyFont="1" applyFill="1" applyBorder="1" applyAlignment="1" applyProtection="1">
      <alignment horizontal="left"/>
      <protection locked="0"/>
    </xf>
    <xf numFmtId="14" fontId="49" fillId="0" borderId="9" xfId="2" applyNumberFormat="1" applyFont="1" applyFill="1" applyBorder="1" applyAlignment="1" applyProtection="1">
      <protection locked="0"/>
    </xf>
    <xf numFmtId="4" fontId="49" fillId="0" borderId="10" xfId="2" applyNumberFormat="1" applyFont="1" applyFill="1" applyBorder="1" applyAlignment="1"/>
    <xf numFmtId="49" fontId="14" fillId="0" borderId="32" xfId="2" applyNumberFormat="1" applyFont="1" applyFill="1" applyBorder="1" applyAlignment="1">
      <alignment horizontal="left"/>
    </xf>
    <xf numFmtId="14" fontId="14" fillId="0" borderId="32" xfId="2" applyNumberFormat="1" applyFont="1" applyFill="1" applyBorder="1" applyAlignment="1" applyProtection="1">
      <alignment horizontal="right" vertical="center"/>
      <protection locked="0"/>
    </xf>
    <xf numFmtId="4" fontId="14" fillId="0" borderId="33" xfId="2" applyNumberFormat="1" applyFont="1" applyFill="1" applyBorder="1"/>
    <xf numFmtId="0" fontId="14" fillId="0" borderId="9" xfId="0" applyFont="1" applyBorder="1" applyAlignment="1">
      <alignment horizontal="left" vertical="center"/>
    </xf>
    <xf numFmtId="14" fontId="14" fillId="0" borderId="9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/>
    </xf>
    <xf numFmtId="4" fontId="14" fillId="2" borderId="10" xfId="7" applyNumberFormat="1" applyFont="1" applyFill="1" applyBorder="1" applyAlignment="1">
      <alignment horizontal="right" vertical="center" wrapText="1"/>
    </xf>
    <xf numFmtId="4" fontId="14" fillId="0" borderId="10" xfId="7" applyNumberFormat="1" applyFont="1" applyFill="1" applyBorder="1" applyAlignment="1">
      <alignment horizontal="right" vertical="center" wrapText="1"/>
    </xf>
    <xf numFmtId="49" fontId="41" fillId="2" borderId="9" xfId="2" applyNumberFormat="1" applyFont="1" applyFill="1" applyBorder="1" applyAlignment="1">
      <alignment horizontal="right"/>
    </xf>
    <xf numFmtId="0" fontId="41" fillId="2" borderId="9" xfId="2" applyNumberFormat="1" applyFont="1" applyFill="1" applyBorder="1" applyAlignment="1" applyProtection="1">
      <alignment horizontal="left"/>
      <protection locked="0"/>
    </xf>
    <xf numFmtId="14" fontId="40" fillId="2" borderId="9" xfId="6" applyNumberFormat="1" applyFont="1" applyFill="1" applyBorder="1"/>
    <xf numFmtId="14" fontId="40" fillId="2" borderId="9" xfId="6" applyNumberFormat="1" applyFont="1" applyFill="1" applyBorder="1" applyAlignment="1">
      <alignment horizontal="right"/>
    </xf>
    <xf numFmtId="49" fontId="41" fillId="0" borderId="9" xfId="2" applyNumberFormat="1" applyFont="1" applyFill="1" applyBorder="1" applyAlignment="1">
      <alignment horizontal="right"/>
    </xf>
    <xf numFmtId="0" fontId="41" fillId="0" borderId="9" xfId="2" applyNumberFormat="1" applyFont="1" applyFill="1" applyBorder="1" applyAlignment="1" applyProtection="1">
      <alignment horizontal="left"/>
      <protection locked="0"/>
    </xf>
    <xf numFmtId="14" fontId="40" fillId="0" borderId="9" xfId="6" applyNumberFormat="1" applyFont="1" applyBorder="1"/>
    <xf numFmtId="14" fontId="41" fillId="2" borderId="9" xfId="6" applyNumberFormat="1" applyFont="1" applyFill="1" applyBorder="1"/>
    <xf numFmtId="49" fontId="41" fillId="2" borderId="8" xfId="2" applyNumberFormat="1" applyFont="1" applyFill="1" applyBorder="1" applyAlignment="1" applyProtection="1">
      <protection locked="0"/>
    </xf>
    <xf numFmtId="164" fontId="41" fillId="2" borderId="10" xfId="5" applyFont="1" applyFill="1" applyBorder="1" applyAlignment="1"/>
    <xf numFmtId="49" fontId="41" fillId="0" borderId="8" xfId="2" applyNumberFormat="1" applyFont="1" applyFill="1" applyBorder="1" applyAlignment="1" applyProtection="1">
      <protection locked="0"/>
    </xf>
    <xf numFmtId="14" fontId="41" fillId="0" borderId="9" xfId="6" applyNumberFormat="1" applyFont="1" applyBorder="1" applyAlignment="1">
      <alignment horizontal="center"/>
    </xf>
    <xf numFmtId="164" fontId="41" fillId="0" borderId="10" xfId="5" applyFont="1" applyFill="1" applyBorder="1"/>
    <xf numFmtId="164" fontId="41" fillId="2" borderId="10" xfId="5" applyFont="1" applyFill="1" applyBorder="1"/>
    <xf numFmtId="14" fontId="41" fillId="0" borderId="9" xfId="6" applyNumberFormat="1" applyFont="1" applyBorder="1"/>
    <xf numFmtId="0" fontId="41" fillId="0" borderId="11" xfId="2" applyNumberFormat="1" applyFont="1" applyFill="1" applyBorder="1" applyAlignment="1" applyProtection="1">
      <alignment horizontal="left"/>
      <protection locked="0"/>
    </xf>
    <xf numFmtId="0" fontId="41" fillId="2" borderId="11" xfId="2" applyNumberFormat="1" applyFont="1" applyFill="1" applyBorder="1" applyAlignment="1" applyProtection="1">
      <alignment horizontal="left"/>
      <protection locked="0"/>
    </xf>
    <xf numFmtId="164" fontId="40" fillId="2" borderId="10" xfId="0" applyNumberFormat="1" applyFont="1" applyFill="1" applyBorder="1"/>
    <xf numFmtId="49" fontId="41" fillId="0" borderId="46" xfId="2" applyNumberFormat="1" applyFont="1" applyFill="1" applyBorder="1" applyAlignment="1" applyProtection="1">
      <protection locked="0"/>
    </xf>
    <xf numFmtId="49" fontId="41" fillId="0" borderId="37" xfId="2" applyNumberFormat="1" applyFont="1" applyFill="1" applyBorder="1" applyAlignment="1">
      <alignment horizontal="right"/>
    </xf>
    <xf numFmtId="0" fontId="41" fillId="0" borderId="37" xfId="2" applyNumberFormat="1" applyFont="1" applyFill="1" applyBorder="1" applyAlignment="1" applyProtection="1">
      <alignment horizontal="left"/>
      <protection locked="0"/>
    </xf>
    <xf numFmtId="164" fontId="40" fillId="0" borderId="52" xfId="0" applyNumberFormat="1" applyFont="1" applyBorder="1"/>
    <xf numFmtId="14" fontId="40" fillId="0" borderId="37" xfId="6" applyNumberFormat="1" applyFont="1" applyBorder="1"/>
    <xf numFmtId="164" fontId="41" fillId="2" borderId="47" xfId="5" applyFont="1" applyFill="1" applyBorder="1" applyAlignment="1"/>
    <xf numFmtId="49" fontId="41" fillId="2" borderId="46" xfId="2" applyNumberFormat="1" applyFont="1" applyFill="1" applyBorder="1" applyAlignment="1" applyProtection="1">
      <protection locked="0"/>
    </xf>
    <xf numFmtId="49" fontId="41" fillId="2" borderId="37" xfId="2" applyNumberFormat="1" applyFont="1" applyFill="1" applyBorder="1" applyAlignment="1">
      <alignment horizontal="right"/>
    </xf>
    <xf numFmtId="14" fontId="40" fillId="2" borderId="37" xfId="6" applyNumberFormat="1" applyFont="1" applyFill="1" applyBorder="1"/>
    <xf numFmtId="0" fontId="41" fillId="2" borderId="37" xfId="2" applyNumberFormat="1" applyFont="1" applyFill="1" applyBorder="1" applyAlignment="1" applyProtection="1">
      <alignment horizontal="left"/>
      <protection locked="0"/>
    </xf>
    <xf numFmtId="14" fontId="41" fillId="2" borderId="9" xfId="6" applyNumberFormat="1" applyFont="1" applyFill="1" applyBorder="1" applyAlignment="1">
      <alignment horizontal="center"/>
    </xf>
    <xf numFmtId="14" fontId="40" fillId="0" borderId="12" xfId="6" applyNumberFormat="1" applyFont="1" applyBorder="1" applyAlignment="1">
      <alignment horizontal="center"/>
    </xf>
    <xf numFmtId="14" fontId="40" fillId="0" borderId="9" xfId="6" applyNumberFormat="1" applyFont="1" applyBorder="1" applyAlignment="1">
      <alignment horizontal="center"/>
    </xf>
    <xf numFmtId="14" fontId="40" fillId="2" borderId="9" xfId="6" applyNumberFormat="1" applyFont="1" applyFill="1" applyBorder="1" applyAlignment="1">
      <alignment horizontal="center"/>
    </xf>
    <xf numFmtId="14" fontId="40" fillId="0" borderId="37" xfId="6" applyNumberFormat="1" applyFont="1" applyBorder="1" applyAlignment="1">
      <alignment horizontal="center"/>
    </xf>
    <xf numFmtId="14" fontId="40" fillId="2" borderId="37" xfId="6" applyNumberFormat="1" applyFont="1" applyFill="1" applyBorder="1" applyAlignment="1">
      <alignment horizontal="center"/>
    </xf>
    <xf numFmtId="49" fontId="41" fillId="0" borderId="50" xfId="2" applyNumberFormat="1" applyFont="1" applyFill="1" applyBorder="1" applyAlignment="1" applyProtection="1">
      <protection locked="0"/>
    </xf>
    <xf numFmtId="0" fontId="41" fillId="0" borderId="51" xfId="2" applyNumberFormat="1" applyFont="1" applyFill="1" applyBorder="1" applyAlignment="1" applyProtection="1">
      <alignment horizontal="left"/>
      <protection locked="0"/>
    </xf>
    <xf numFmtId="14" fontId="40" fillId="0" borderId="51" xfId="6" applyNumberFormat="1" applyFont="1" applyBorder="1" applyAlignment="1">
      <alignment horizontal="center"/>
    </xf>
    <xf numFmtId="164" fontId="41" fillId="0" borderId="52" xfId="5" applyFont="1" applyFill="1" applyBorder="1"/>
    <xf numFmtId="0" fontId="41" fillId="0" borderId="51" xfId="2" applyNumberFormat="1" applyFont="1" applyFill="1" applyBorder="1" applyAlignment="1">
      <alignment horizontal="center"/>
    </xf>
    <xf numFmtId="0" fontId="41" fillId="0" borderId="9" xfId="2" applyNumberFormat="1" applyFont="1" applyFill="1" applyBorder="1" applyAlignment="1">
      <alignment horizontal="center"/>
    </xf>
    <xf numFmtId="49" fontId="41" fillId="0" borderId="9" xfId="2" applyNumberFormat="1" applyFont="1" applyFill="1" applyBorder="1" applyAlignment="1">
      <alignment horizontal="center"/>
    </xf>
    <xf numFmtId="49" fontId="41" fillId="0" borderId="37" xfId="2" applyNumberFormat="1" applyFont="1" applyFill="1" applyBorder="1" applyAlignment="1">
      <alignment horizontal="center"/>
    </xf>
    <xf numFmtId="49" fontId="41" fillId="2" borderId="9" xfId="2" applyNumberFormat="1" applyFont="1" applyFill="1" applyBorder="1" applyAlignment="1">
      <alignment horizontal="center"/>
    </xf>
    <xf numFmtId="4" fontId="14" fillId="0" borderId="31" xfId="3" applyNumberFormat="1" applyFont="1" applyFill="1" applyBorder="1" applyAlignment="1">
      <alignment horizontal="left" vertical="center"/>
    </xf>
    <xf numFmtId="0" fontId="14" fillId="0" borderId="32" xfId="3" applyNumberFormat="1" applyFont="1" applyFill="1" applyBorder="1" applyAlignment="1">
      <alignment horizontal="right" vertical="center"/>
    </xf>
    <xf numFmtId="4" fontId="14" fillId="0" borderId="32" xfId="3" applyNumberFormat="1" applyFont="1" applyFill="1" applyBorder="1" applyAlignment="1">
      <alignment horizontal="left" vertical="center"/>
    </xf>
    <xf numFmtId="14" fontId="14" fillId="0" borderId="32" xfId="3" applyNumberFormat="1" applyFont="1" applyFill="1" applyBorder="1" applyAlignment="1">
      <alignment horizontal="right" vertical="center" wrapText="1"/>
    </xf>
    <xf numFmtId="165" fontId="14" fillId="0" borderId="33" xfId="4" applyFont="1" applyFill="1" applyBorder="1"/>
    <xf numFmtId="0" fontId="40" fillId="0" borderId="31" xfId="0" applyFont="1" applyBorder="1" applyProtection="1">
      <protection locked="0"/>
    </xf>
    <xf numFmtId="0" fontId="40" fillId="0" borderId="32" xfId="0" applyFont="1" applyBorder="1" applyProtection="1">
      <protection locked="0"/>
    </xf>
    <xf numFmtId="14" fontId="40" fillId="0" borderId="32" xfId="0" applyNumberFormat="1" applyFont="1" applyBorder="1" applyProtection="1">
      <protection locked="0"/>
    </xf>
    <xf numFmtId="4" fontId="40" fillId="0" borderId="33" xfId="0" applyNumberFormat="1" applyFont="1" applyBorder="1" applyProtection="1">
      <protection locked="0"/>
    </xf>
    <xf numFmtId="0" fontId="40" fillId="0" borderId="8" xfId="0" applyFont="1" applyBorder="1" applyProtection="1">
      <protection locked="0"/>
    </xf>
    <xf numFmtId="0" fontId="40" fillId="0" borderId="9" xfId="0" applyFont="1" applyBorder="1" applyProtection="1">
      <protection locked="0"/>
    </xf>
    <xf numFmtId="14" fontId="40" fillId="0" borderId="9" xfId="0" applyNumberFormat="1" applyFont="1" applyBorder="1" applyProtection="1">
      <protection locked="0"/>
    </xf>
    <xf numFmtId="4" fontId="40" fillId="0" borderId="10" xfId="0" applyNumberFormat="1" applyFont="1" applyBorder="1" applyProtection="1">
      <protection locked="0"/>
    </xf>
    <xf numFmtId="1" fontId="40" fillId="0" borderId="32" xfId="0" applyNumberFormat="1" applyFont="1" applyBorder="1" applyAlignment="1">
      <alignment horizontal="center"/>
    </xf>
    <xf numFmtId="1" fontId="40" fillId="0" borderId="9" xfId="0" applyNumberFormat="1" applyFont="1" applyBorder="1" applyAlignment="1">
      <alignment horizontal="center"/>
    </xf>
    <xf numFmtId="0" fontId="40" fillId="0" borderId="8" xfId="0" applyFont="1" applyBorder="1"/>
    <xf numFmtId="0" fontId="40" fillId="0" borderId="50" xfId="0" applyFont="1" applyBorder="1"/>
    <xf numFmtId="0" fontId="10" fillId="3" borderId="59" xfId="0" applyFont="1" applyFill="1" applyBorder="1" applyAlignment="1">
      <alignment horizontal="center" vertical="center" wrapText="1"/>
    </xf>
    <xf numFmtId="1" fontId="10" fillId="3" borderId="60" xfId="0" applyNumberFormat="1" applyFont="1" applyFill="1" applyBorder="1" applyAlignment="1">
      <alignment horizontal="left" vertical="center" wrapText="1"/>
    </xf>
    <xf numFmtId="0" fontId="10" fillId="3" borderId="60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4" fontId="10" fillId="3" borderId="61" xfId="1" applyNumberFormat="1" applyFont="1" applyFill="1" applyBorder="1" applyAlignment="1">
      <alignment horizontal="center" vertical="center" wrapText="1"/>
    </xf>
    <xf numFmtId="4" fontId="11" fillId="3" borderId="63" xfId="0" applyNumberFormat="1" applyFont="1" applyFill="1" applyBorder="1"/>
    <xf numFmtId="0" fontId="8" fillId="0" borderId="31" xfId="0" applyFont="1" applyBorder="1"/>
    <xf numFmtId="0" fontId="8" fillId="0" borderId="32" xfId="0" applyFont="1" applyBorder="1"/>
    <xf numFmtId="14" fontId="9" fillId="2" borderId="32" xfId="0" applyNumberFormat="1" applyFont="1" applyFill="1" applyBorder="1" applyAlignment="1">
      <alignment horizontal="center"/>
    </xf>
    <xf numFmtId="4" fontId="8" fillId="0" borderId="33" xfId="0" applyNumberFormat="1" applyFont="1" applyBorder="1"/>
    <xf numFmtId="0" fontId="8" fillId="0" borderId="34" xfId="0" applyFont="1" applyBorder="1"/>
    <xf numFmtId="0" fontId="8" fillId="0" borderId="35" xfId="0" applyFont="1" applyBorder="1"/>
    <xf numFmtId="14" fontId="9" fillId="2" borderId="35" xfId="0" applyNumberFormat="1" applyFont="1" applyFill="1" applyBorder="1" applyAlignment="1">
      <alignment horizontal="center"/>
    </xf>
    <xf numFmtId="4" fontId="8" fillId="0" borderId="36" xfId="0" applyNumberFormat="1" applyFont="1" applyBorder="1"/>
    <xf numFmtId="14" fontId="14" fillId="0" borderId="9" xfId="2" applyNumberFormat="1" applyFont="1" applyFill="1" applyBorder="1" applyAlignment="1" applyProtection="1">
      <alignment horizontal="center"/>
      <protection locked="0"/>
    </xf>
    <xf numFmtId="0" fontId="15" fillId="0" borderId="31" xfId="0" applyFont="1" applyBorder="1" applyProtection="1">
      <protection locked="0"/>
    </xf>
    <xf numFmtId="1" fontId="15" fillId="0" borderId="32" xfId="0" applyNumberFormat="1" applyFont="1" applyBorder="1" applyAlignment="1">
      <alignment horizontal="left"/>
    </xf>
    <xf numFmtId="4" fontId="14" fillId="0" borderId="32" xfId="0" applyNumberFormat="1" applyFont="1" applyBorder="1" applyProtection="1">
      <protection locked="0"/>
    </xf>
    <xf numFmtId="4" fontId="14" fillId="0" borderId="32" xfId="0" applyNumberFormat="1" applyFont="1" applyBorder="1" applyAlignment="1" applyProtection="1">
      <alignment horizontal="center" vertical="center"/>
      <protection locked="0"/>
    </xf>
    <xf numFmtId="14" fontId="14" fillId="0" borderId="32" xfId="0" applyNumberFormat="1" applyFont="1" applyBorder="1" applyAlignment="1" applyProtection="1">
      <alignment horizontal="right"/>
      <protection locked="0"/>
    </xf>
    <xf numFmtId="4" fontId="14" fillId="0" borderId="33" xfId="1" applyNumberFormat="1" applyFont="1" applyFill="1" applyBorder="1" applyProtection="1">
      <protection locked="0"/>
    </xf>
    <xf numFmtId="0" fontId="15" fillId="37" borderId="8" xfId="0" applyFont="1" applyFill="1" applyBorder="1" applyAlignment="1">
      <alignment horizontal="center" vertical="center"/>
    </xf>
    <xf numFmtId="4" fontId="15" fillId="37" borderId="10" xfId="7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/>
    <xf numFmtId="4" fontId="12" fillId="2" borderId="8" xfId="0" applyNumberFormat="1" applyFont="1" applyFill="1" applyBorder="1"/>
    <xf numFmtId="1" fontId="14" fillId="0" borderId="9" xfId="0" applyNumberFormat="1" applyFont="1" applyBorder="1" applyAlignment="1" applyProtection="1">
      <alignment horizontal="left"/>
      <protection locked="0"/>
    </xf>
    <xf numFmtId="1" fontId="14" fillId="0" borderId="9" xfId="0" applyNumberFormat="1" applyFont="1" applyBorder="1" applyAlignment="1" applyProtection="1">
      <alignment horizontal="center"/>
      <protection locked="0"/>
    </xf>
    <xf numFmtId="165" fontId="12" fillId="0" borderId="0" xfId="8" applyFont="1" applyFill="1"/>
    <xf numFmtId="165" fontId="40" fillId="0" borderId="0" xfId="53" applyFont="1"/>
    <xf numFmtId="14" fontId="6" fillId="4" borderId="60" xfId="3" applyNumberFormat="1" applyFont="1" applyFill="1" applyBorder="1" applyAlignment="1">
      <alignment horizontal="center" vertical="center" wrapText="1"/>
    </xf>
    <xf numFmtId="14" fontId="49" fillId="0" borderId="9" xfId="2" applyNumberFormat="1" applyFont="1" applyFill="1" applyBorder="1" applyAlignment="1" applyProtection="1">
      <alignment horizontal="left"/>
      <protection locked="0"/>
    </xf>
    <xf numFmtId="0" fontId="40" fillId="0" borderId="46" xfId="0" applyFont="1" applyBorder="1"/>
    <xf numFmtId="0" fontId="40" fillId="0" borderId="37" xfId="0" applyFont="1" applyBorder="1"/>
    <xf numFmtId="14" fontId="40" fillId="0" borderId="37" xfId="0" applyNumberFormat="1" applyFont="1" applyBorder="1"/>
    <xf numFmtId="4" fontId="40" fillId="0" borderId="47" xfId="0" applyNumberFormat="1" applyFont="1" applyBorder="1"/>
    <xf numFmtId="4" fontId="6" fillId="4" borderId="59" xfId="3" applyNumberFormat="1" applyFont="1" applyFill="1" applyBorder="1" applyAlignment="1">
      <alignment horizontal="left" vertical="center"/>
    </xf>
    <xf numFmtId="0" fontId="6" fillId="4" borderId="60" xfId="3" applyNumberFormat="1" applyFont="1" applyFill="1" applyBorder="1" applyAlignment="1">
      <alignment horizontal="center" vertical="center"/>
    </xf>
    <xf numFmtId="4" fontId="6" fillId="4" borderId="60" xfId="3" applyNumberFormat="1" applyFont="1" applyFill="1" applyBorder="1" applyAlignment="1">
      <alignment horizontal="center" vertical="center"/>
    </xf>
    <xf numFmtId="4" fontId="6" fillId="4" borderId="61" xfId="3" applyNumberFormat="1" applyFont="1" applyFill="1" applyBorder="1" applyAlignment="1">
      <alignment horizontal="center" vertical="center"/>
    </xf>
    <xf numFmtId="4" fontId="4" fillId="0" borderId="9" xfId="3" applyNumberFormat="1" applyFont="1" applyFill="1" applyBorder="1" applyAlignment="1">
      <alignment horizontal="left" vertical="center"/>
    </xf>
    <xf numFmtId="0" fontId="4" fillId="0" borderId="9" xfId="3" applyNumberFormat="1" applyFont="1" applyFill="1" applyBorder="1" applyAlignment="1">
      <alignment horizontal="center" vertical="center"/>
    </xf>
    <xf numFmtId="4" fontId="4" fillId="0" borderId="9" xfId="3" applyNumberFormat="1" applyFont="1" applyFill="1" applyBorder="1" applyAlignment="1">
      <alignment horizontal="right" vertical="center"/>
    </xf>
    <xf numFmtId="4" fontId="7" fillId="3" borderId="49" xfId="53" applyNumberFormat="1" applyFont="1" applyFill="1" applyBorder="1"/>
    <xf numFmtId="4" fontId="0" fillId="0" borderId="0" xfId="0" applyNumberFormat="1"/>
    <xf numFmtId="0" fontId="14" fillId="0" borderId="0" xfId="3" applyNumberFormat="1" applyFont="1"/>
    <xf numFmtId="0" fontId="14" fillId="0" borderId="0" xfId="3" applyNumberFormat="1" applyFont="1" applyAlignment="1">
      <alignment horizontal="right"/>
    </xf>
    <xf numFmtId="14" fontId="14" fillId="0" borderId="0" xfId="3" applyNumberFormat="1" applyFont="1" applyAlignment="1">
      <alignment horizontal="right"/>
    </xf>
    <xf numFmtId="4" fontId="14" fillId="0" borderId="0" xfId="3" applyNumberFormat="1" applyFont="1"/>
    <xf numFmtId="0" fontId="5" fillId="0" borderId="0" xfId="0" applyFont="1"/>
    <xf numFmtId="4" fontId="0" fillId="39" borderId="38" xfId="0" applyNumberFormat="1" applyFill="1" applyBorder="1"/>
    <xf numFmtId="0" fontId="5" fillId="0" borderId="31" xfId="0" applyFont="1" applyBorder="1"/>
    <xf numFmtId="0" fontId="5" fillId="0" borderId="32" xfId="0" applyFont="1" applyBorder="1"/>
    <xf numFmtId="14" fontId="5" fillId="0" borderId="32" xfId="0" applyNumberFormat="1" applyFont="1" applyBorder="1"/>
    <xf numFmtId="4" fontId="4" fillId="0" borderId="53" xfId="3" applyNumberFormat="1" applyFont="1" applyFill="1" applyBorder="1" applyAlignment="1">
      <alignment horizontal="left" vertical="center"/>
    </xf>
    <xf numFmtId="0" fontId="4" fillId="0" borderId="53" xfId="3" applyNumberFormat="1" applyFont="1" applyFill="1" applyBorder="1" applyAlignment="1">
      <alignment horizontal="center" vertical="center"/>
    </xf>
    <xf numFmtId="4" fontId="4" fillId="0" borderId="30" xfId="3" applyNumberFormat="1" applyFont="1" applyFill="1" applyBorder="1" applyAlignment="1">
      <alignment horizontal="right" vertical="center"/>
    </xf>
    <xf numFmtId="14" fontId="4" fillId="0" borderId="9" xfId="3" applyNumberFormat="1" applyFont="1" applyFill="1" applyBorder="1" applyAlignment="1">
      <alignment horizontal="right" vertical="center"/>
    </xf>
    <xf numFmtId="14" fontId="4" fillId="0" borderId="30" xfId="3" applyNumberFormat="1" applyFont="1" applyFill="1" applyBorder="1" applyAlignment="1">
      <alignment horizontal="right" vertical="center"/>
    </xf>
    <xf numFmtId="4" fontId="15" fillId="0" borderId="0" xfId="0" applyNumberFormat="1" applyFont="1"/>
    <xf numFmtId="0" fontId="14" fillId="0" borderId="9" xfId="2" applyNumberFormat="1" applyFont="1" applyFill="1" applyBorder="1" applyAlignment="1">
      <alignment horizontal="left" vertical="center"/>
    </xf>
    <xf numFmtId="4" fontId="14" fillId="0" borderId="9" xfId="0" applyNumberFormat="1" applyFont="1" applyBorder="1"/>
    <xf numFmtId="14" fontId="14" fillId="0" borderId="9" xfId="2" applyNumberFormat="1" applyFont="1" applyFill="1" applyBorder="1" applyAlignment="1">
      <alignment horizontal="right" vertical="center" wrapText="1"/>
    </xf>
    <xf numFmtId="0" fontId="51" fillId="0" borderId="9" xfId="0" applyFont="1" applyBorder="1"/>
    <xf numFmtId="0" fontId="55" fillId="0" borderId="0" xfId="0" applyFont="1"/>
    <xf numFmtId="4" fontId="53" fillId="40" borderId="49" xfId="0" applyNumberFormat="1" applyFont="1" applyFill="1" applyBorder="1"/>
    <xf numFmtId="4" fontId="53" fillId="40" borderId="35" xfId="2" applyNumberFormat="1" applyFont="1" applyFill="1" applyBorder="1" applyAlignment="1">
      <alignment horizontal="center" vertical="center" wrapText="1"/>
    </xf>
    <xf numFmtId="4" fontId="53" fillId="40" borderId="36" xfId="2" applyNumberFormat="1" applyFont="1" applyFill="1" applyBorder="1" applyAlignment="1">
      <alignment horizontal="center" vertical="center" wrapText="1"/>
    </xf>
    <xf numFmtId="0" fontId="6" fillId="3" borderId="59" xfId="2" applyNumberFormat="1" applyFont="1" applyFill="1" applyBorder="1" applyAlignment="1">
      <alignment horizontal="center" vertical="center" wrapText="1"/>
    </xf>
    <xf numFmtId="0" fontId="6" fillId="3" borderId="60" xfId="2" applyNumberFormat="1" applyFont="1" applyFill="1" applyBorder="1" applyAlignment="1">
      <alignment horizontal="center" vertical="center" wrapText="1"/>
    </xf>
    <xf numFmtId="0" fontId="14" fillId="0" borderId="9" xfId="2" applyNumberFormat="1" applyFont="1" applyFill="1" applyBorder="1" applyAlignment="1">
      <alignment horizontal="right" vertical="center" wrapText="1"/>
    </xf>
    <xf numFmtId="4" fontId="14" fillId="0" borderId="9" xfId="2" applyNumberFormat="1" applyFont="1" applyFill="1" applyBorder="1" applyAlignment="1">
      <alignment horizontal="right" vertical="center" wrapText="1"/>
    </xf>
    <xf numFmtId="4" fontId="15" fillId="41" borderId="52" xfId="0" applyNumberFormat="1" applyFont="1" applyFill="1" applyBorder="1"/>
    <xf numFmtId="4" fontId="14" fillId="0" borderId="0" xfId="0" applyNumberFormat="1" applyFont="1" applyAlignment="1">
      <alignment horizontal="left"/>
    </xf>
    <xf numFmtId="4" fontId="14" fillId="0" borderId="35" xfId="0" applyNumberFormat="1" applyFont="1" applyBorder="1"/>
    <xf numFmtId="0" fontId="14" fillId="0" borderId="35" xfId="0" applyFont="1" applyBorder="1"/>
    <xf numFmtId="0" fontId="14" fillId="0" borderId="9" xfId="2" applyNumberFormat="1" applyFont="1" applyFill="1" applyBorder="1" applyAlignment="1">
      <alignment horizontal="left" vertical="center" wrapText="1"/>
    </xf>
    <xf numFmtId="4" fontId="14" fillId="0" borderId="0" xfId="0" applyNumberFormat="1" applyFont="1" applyAlignment="1">
      <alignment horizontal="right"/>
    </xf>
    <xf numFmtId="4" fontId="6" fillId="4" borderId="59" xfId="3" applyNumberFormat="1" applyFont="1" applyFill="1" applyBorder="1" applyAlignment="1">
      <alignment horizontal="center" vertical="center"/>
    </xf>
    <xf numFmtId="4" fontId="7" fillId="3" borderId="63" xfId="3" applyNumberFormat="1" applyFont="1" applyFill="1" applyBorder="1"/>
    <xf numFmtId="0" fontId="15" fillId="3" borderId="59" xfId="0" applyFont="1" applyFill="1" applyBorder="1" applyAlignment="1">
      <alignment horizontal="center" vertical="center" wrapText="1"/>
    </xf>
    <xf numFmtId="1" fontId="15" fillId="3" borderId="60" xfId="0" applyNumberFormat="1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 wrapText="1"/>
    </xf>
    <xf numFmtId="4" fontId="15" fillId="3" borderId="61" xfId="5" applyNumberFormat="1" applyFont="1" applyFill="1" applyBorder="1" applyAlignment="1">
      <alignment horizontal="center" vertical="center" wrapText="1"/>
    </xf>
    <xf numFmtId="4" fontId="12" fillId="0" borderId="33" xfId="0" applyNumberFormat="1" applyFont="1" applyBorder="1"/>
    <xf numFmtId="0" fontId="12" fillId="0" borderId="35" xfId="0" applyFont="1" applyBorder="1"/>
    <xf numFmtId="4" fontId="12" fillId="0" borderId="36" xfId="0" applyNumberFormat="1" applyFont="1" applyBorder="1"/>
    <xf numFmtId="0" fontId="15" fillId="3" borderId="65" xfId="0" applyFont="1" applyFill="1" applyBorder="1" applyAlignment="1">
      <alignment horizontal="center" vertical="center" wrapText="1"/>
    </xf>
    <xf numFmtId="1" fontId="15" fillId="3" borderId="66" xfId="0" applyNumberFormat="1" applyFont="1" applyFill="1" applyBorder="1" applyAlignment="1">
      <alignment horizontal="center" vertical="center" wrapText="1"/>
    </xf>
    <xf numFmtId="0" fontId="15" fillId="3" borderId="66" xfId="0" applyFont="1" applyFill="1" applyBorder="1" applyAlignment="1">
      <alignment horizontal="center" vertical="center"/>
    </xf>
    <xf numFmtId="0" fontId="15" fillId="3" borderId="66" xfId="0" applyFont="1" applyFill="1" applyBorder="1" applyAlignment="1">
      <alignment horizontal="center" vertical="center" wrapText="1"/>
    </xf>
    <xf numFmtId="4" fontId="15" fillId="3" borderId="66" xfId="5" applyNumberFormat="1" applyFont="1" applyFill="1" applyBorder="1" applyAlignment="1">
      <alignment horizontal="center" vertical="center" wrapText="1"/>
    </xf>
    <xf numFmtId="4" fontId="15" fillId="3" borderId="67" xfId="5" applyNumberFormat="1" applyFont="1" applyFill="1" applyBorder="1" applyAlignment="1">
      <alignment horizontal="center" vertical="center" wrapText="1"/>
    </xf>
    <xf numFmtId="0" fontId="14" fillId="2" borderId="31" xfId="0" applyFont="1" applyFill="1" applyBorder="1"/>
    <xf numFmtId="0" fontId="14" fillId="2" borderId="32" xfId="0" applyFont="1" applyFill="1" applyBorder="1"/>
    <xf numFmtId="0" fontId="14" fillId="2" borderId="32" xfId="2" applyNumberFormat="1" applyFont="1" applyFill="1" applyBorder="1" applyAlignment="1" applyProtection="1">
      <alignment horizontal="left"/>
      <protection locked="0"/>
    </xf>
    <xf numFmtId="14" fontId="14" fillId="2" borderId="32" xfId="6" applyNumberFormat="1" applyFont="1" applyFill="1" applyBorder="1" applyAlignment="1">
      <alignment horizontal="center"/>
    </xf>
    <xf numFmtId="4" fontId="14" fillId="2" borderId="32" xfId="0" applyNumberFormat="1" applyFont="1" applyFill="1" applyBorder="1"/>
    <xf numFmtId="0" fontId="12" fillId="2" borderId="32" xfId="0" applyFont="1" applyFill="1" applyBorder="1"/>
    <xf numFmtId="0" fontId="14" fillId="2" borderId="8" xfId="0" applyFont="1" applyFill="1" applyBorder="1"/>
    <xf numFmtId="0" fontId="14" fillId="2" borderId="9" xfId="2" applyNumberFormat="1" applyFont="1" applyFill="1" applyBorder="1" applyAlignment="1" applyProtection="1">
      <alignment horizontal="left"/>
      <protection locked="0"/>
    </xf>
    <xf numFmtId="14" fontId="14" fillId="2" borderId="9" xfId="6" applyNumberFormat="1" applyFont="1" applyFill="1" applyBorder="1" applyAlignment="1">
      <alignment horizontal="center"/>
    </xf>
    <xf numFmtId="4" fontId="14" fillId="2" borderId="9" xfId="0" applyNumberFormat="1" applyFont="1" applyFill="1" applyBorder="1"/>
    <xf numFmtId="0" fontId="12" fillId="2" borderId="9" xfId="0" applyFont="1" applyFill="1" applyBorder="1"/>
    <xf numFmtId="14" fontId="14" fillId="0" borderId="9" xfId="6" applyNumberFormat="1" applyFont="1" applyBorder="1" applyAlignment="1">
      <alignment horizontal="center"/>
    </xf>
    <xf numFmtId="4" fontId="12" fillId="0" borderId="9" xfId="0" applyNumberFormat="1" applyFont="1" applyBorder="1"/>
    <xf numFmtId="0" fontId="14" fillId="0" borderId="34" xfId="0" applyFont="1" applyBorder="1"/>
    <xf numFmtId="0" fontId="14" fillId="0" borderId="35" xfId="2" applyNumberFormat="1" applyFont="1" applyFill="1" applyBorder="1" applyAlignment="1" applyProtection="1">
      <alignment horizontal="left"/>
      <protection locked="0"/>
    </xf>
    <xf numFmtId="14" fontId="14" fillId="0" borderId="35" xfId="6" applyNumberFormat="1" applyFont="1" applyBorder="1" applyAlignment="1">
      <alignment horizontal="center"/>
    </xf>
    <xf numFmtId="4" fontId="15" fillId="2" borderId="49" xfId="0" applyNumberFormat="1" applyFont="1" applyFill="1" applyBorder="1"/>
    <xf numFmtId="4" fontId="15" fillId="3" borderId="60" xfId="5" applyNumberFormat="1" applyFont="1" applyFill="1" applyBorder="1" applyAlignment="1">
      <alignment horizontal="center" vertical="center" wrapText="1"/>
    </xf>
    <xf numFmtId="0" fontId="14" fillId="2" borderId="32" xfId="2" applyNumberFormat="1" applyFont="1" applyFill="1" applyBorder="1" applyAlignment="1">
      <alignment horizontal="right"/>
    </xf>
    <xf numFmtId="0" fontId="14" fillId="2" borderId="9" xfId="2" applyNumberFormat="1" applyFont="1" applyFill="1" applyBorder="1" applyAlignment="1">
      <alignment horizontal="right"/>
    </xf>
    <xf numFmtId="0" fontId="14" fillId="2" borderId="34" xfId="0" applyFont="1" applyFill="1" applyBorder="1"/>
    <xf numFmtId="0" fontId="14" fillId="2" borderId="35" xfId="2" applyNumberFormat="1" applyFont="1" applyFill="1" applyBorder="1" applyAlignment="1" applyProtection="1">
      <alignment horizontal="left"/>
      <protection locked="0"/>
    </xf>
    <xf numFmtId="14" fontId="14" fillId="2" borderId="35" xfId="6" applyNumberFormat="1" applyFont="1" applyFill="1" applyBorder="1" applyAlignment="1">
      <alignment horizontal="center"/>
    </xf>
    <xf numFmtId="4" fontId="14" fillId="2" borderId="35" xfId="0" applyNumberFormat="1" applyFont="1" applyFill="1" applyBorder="1"/>
    <xf numFmtId="0" fontId="12" fillId="2" borderId="35" xfId="0" applyFont="1" applyFill="1" applyBorder="1"/>
    <xf numFmtId="0" fontId="50" fillId="0" borderId="32" xfId="0" applyFont="1" applyBorder="1"/>
    <xf numFmtId="4" fontId="56" fillId="4" borderId="61" xfId="3" applyNumberFormat="1" applyFont="1" applyFill="1" applyBorder="1" applyAlignment="1">
      <alignment horizontal="center" vertical="center"/>
    </xf>
    <xf numFmtId="0" fontId="50" fillId="0" borderId="33" xfId="0" applyFont="1" applyBorder="1"/>
    <xf numFmtId="4" fontId="5" fillId="0" borderId="32" xfId="0" applyNumberFormat="1" applyFont="1" applyBorder="1"/>
    <xf numFmtId="0" fontId="14" fillId="2" borderId="35" xfId="2" applyNumberFormat="1" applyFont="1" applyFill="1" applyBorder="1" applyAlignment="1">
      <alignment horizontal="right"/>
    </xf>
    <xf numFmtId="165" fontId="7" fillId="3" borderId="64" xfId="3" applyFont="1" applyFill="1" applyBorder="1" applyAlignment="1">
      <alignment horizontal="center"/>
    </xf>
    <xf numFmtId="0" fontId="53" fillId="40" borderId="59" xfId="2" applyNumberFormat="1" applyFont="1" applyFill="1" applyBorder="1" applyAlignment="1">
      <alignment horizontal="center" vertical="center" wrapText="1"/>
    </xf>
    <xf numFmtId="0" fontId="53" fillId="40" borderId="60" xfId="2" applyNumberFormat="1" applyFont="1" applyFill="1" applyBorder="1" applyAlignment="1">
      <alignment horizontal="center" vertical="center" wrapText="1"/>
    </xf>
    <xf numFmtId="14" fontId="53" fillId="40" borderId="60" xfId="2" applyNumberFormat="1" applyFont="1" applyFill="1" applyBorder="1" applyAlignment="1">
      <alignment horizontal="center" vertical="center" wrapText="1"/>
    </xf>
    <xf numFmtId="4" fontId="53" fillId="40" borderId="60" xfId="2" applyNumberFormat="1" applyFont="1" applyFill="1" applyBorder="1" applyAlignment="1">
      <alignment horizontal="center" vertical="center" wrapText="1"/>
    </xf>
    <xf numFmtId="4" fontId="53" fillId="40" borderId="61" xfId="2" applyNumberFormat="1" applyFont="1" applyFill="1" applyBorder="1" applyAlignment="1">
      <alignment horizontal="center" vertical="center" wrapText="1"/>
    </xf>
    <xf numFmtId="165" fontId="40" fillId="0" borderId="9" xfId="53" applyFont="1" applyBorder="1"/>
    <xf numFmtId="165" fontId="40" fillId="0" borderId="10" xfId="53" applyFont="1" applyBorder="1"/>
    <xf numFmtId="4" fontId="53" fillId="0" borderId="4" xfId="3" applyNumberFormat="1" applyFont="1" applyFill="1" applyBorder="1" applyAlignment="1">
      <alignment horizontal="center" vertical="center"/>
    </xf>
    <xf numFmtId="4" fontId="53" fillId="0" borderId="5" xfId="3" applyNumberFormat="1" applyFont="1" applyFill="1" applyBorder="1" applyAlignment="1">
      <alignment horizontal="center" vertical="center"/>
    </xf>
    <xf numFmtId="14" fontId="53" fillId="0" borderId="5" xfId="3" applyNumberFormat="1" applyFont="1" applyFill="1" applyBorder="1" applyAlignment="1">
      <alignment horizontal="center" vertical="center" wrapText="1"/>
    </xf>
    <xf numFmtId="14" fontId="51" fillId="0" borderId="9" xfId="0" applyNumberFormat="1" applyFont="1" applyBorder="1"/>
    <xf numFmtId="0" fontId="51" fillId="0" borderId="8" xfId="0" applyFont="1" applyBorder="1"/>
    <xf numFmtId="0" fontId="54" fillId="0" borderId="51" xfId="0" applyFont="1" applyBorder="1"/>
    <xf numFmtId="4" fontId="54" fillId="0" borderId="52" xfId="0" applyNumberFormat="1" applyFont="1" applyBorder="1"/>
    <xf numFmtId="4" fontId="53" fillId="0" borderId="5" xfId="0" applyNumberFormat="1" applyFont="1" applyBorder="1"/>
    <xf numFmtId="4" fontId="53" fillId="0" borderId="5" xfId="0" applyNumberFormat="1" applyFont="1" applyBorder="1" applyAlignment="1">
      <alignment horizontal="left"/>
    </xf>
    <xf numFmtId="4" fontId="54" fillId="0" borderId="51" xfId="0" applyNumberFormat="1" applyFont="1" applyBorder="1"/>
    <xf numFmtId="0" fontId="57" fillId="0" borderId="4" xfId="2" applyNumberFormat="1" applyFont="1" applyFill="1" applyBorder="1" applyAlignment="1">
      <alignment horizontal="center" vertical="center" wrapText="1"/>
    </xf>
    <xf numFmtId="0" fontId="57" fillId="0" borderId="5" xfId="2" applyNumberFormat="1" applyFont="1" applyFill="1" applyBorder="1" applyAlignment="1">
      <alignment horizontal="center" vertical="center" wrapText="1"/>
    </xf>
    <xf numFmtId="0" fontId="57" fillId="0" borderId="7" xfId="2" applyNumberFormat="1" applyFont="1" applyFill="1" applyBorder="1" applyAlignment="1">
      <alignment horizontal="center" vertical="center" wrapText="1"/>
    </xf>
    <xf numFmtId="4" fontId="53" fillId="0" borderId="7" xfId="0" applyNumberFormat="1" applyFont="1" applyBorder="1" applyAlignment="1">
      <alignment horizontal="left"/>
    </xf>
    <xf numFmtId="4" fontId="52" fillId="0" borderId="5" xfId="0" applyNumberFormat="1" applyFont="1" applyBorder="1"/>
    <xf numFmtId="4" fontId="52" fillId="0" borderId="7" xfId="0" applyNumberFormat="1" applyFont="1" applyBorder="1"/>
    <xf numFmtId="4" fontId="51" fillId="0" borderId="9" xfId="0" applyNumberFormat="1" applyFont="1" applyBorder="1"/>
    <xf numFmtId="0" fontId="51" fillId="0" borderId="37" xfId="0" applyFont="1" applyBorder="1"/>
    <xf numFmtId="0" fontId="60" fillId="0" borderId="0" xfId="3" applyNumberFormat="1" applyFont="1"/>
    <xf numFmtId="0" fontId="60" fillId="0" borderId="0" xfId="3" applyNumberFormat="1" applyFont="1" applyAlignment="1">
      <alignment horizontal="right"/>
    </xf>
    <xf numFmtId="14" fontId="60" fillId="0" borderId="0" xfId="3" applyNumberFormat="1" applyFont="1" applyAlignment="1">
      <alignment horizontal="right"/>
    </xf>
    <xf numFmtId="4" fontId="60" fillId="0" borderId="0" xfId="3" applyNumberFormat="1" applyFont="1"/>
    <xf numFmtId="4" fontId="53" fillId="0" borderId="37" xfId="0" applyNumberFormat="1" applyFont="1" applyBorder="1"/>
    <xf numFmtId="0" fontId="54" fillId="0" borderId="50" xfId="0" applyFont="1" applyBorder="1"/>
    <xf numFmtId="14" fontId="54" fillId="0" borderId="51" xfId="0" applyNumberFormat="1" applyFont="1" applyBorder="1" applyAlignment="1">
      <alignment horizontal="right"/>
    </xf>
    <xf numFmtId="14" fontId="54" fillId="0" borderId="51" xfId="0" applyNumberFormat="1" applyFont="1" applyBorder="1"/>
    <xf numFmtId="0" fontId="60" fillId="0" borderId="0" xfId="0" applyFont="1"/>
    <xf numFmtId="4" fontId="60" fillId="0" borderId="0" xfId="0" applyNumberFormat="1" applyFont="1"/>
    <xf numFmtId="4" fontId="52" fillId="0" borderId="5" xfId="3" applyNumberFormat="1" applyFont="1" applyFill="1" applyBorder="1"/>
    <xf numFmtId="0" fontId="52" fillId="0" borderId="5" xfId="3" applyNumberFormat="1" applyFont="1" applyFill="1" applyBorder="1" applyAlignment="1">
      <alignment horizontal="center" vertical="center"/>
    </xf>
    <xf numFmtId="4" fontId="52" fillId="0" borderId="7" xfId="3" applyNumberFormat="1" applyFont="1" applyFill="1" applyBorder="1" applyAlignment="1">
      <alignment horizontal="center" vertical="center"/>
    </xf>
    <xf numFmtId="0" fontId="51" fillId="0" borderId="10" xfId="0" applyFont="1" applyBorder="1"/>
    <xf numFmtId="0" fontId="53" fillId="0" borderId="5" xfId="3" applyNumberFormat="1" applyFont="1" applyFill="1" applyBorder="1" applyAlignment="1">
      <alignment vertical="center"/>
    </xf>
    <xf numFmtId="17" fontId="35" fillId="0" borderId="0" xfId="3" applyNumberFormat="1" applyFont="1" applyFill="1" applyBorder="1" applyAlignment="1">
      <alignment horizontal="center"/>
    </xf>
    <xf numFmtId="165" fontId="5" fillId="0" borderId="0" xfId="3" applyFont="1"/>
    <xf numFmtId="0" fontId="5" fillId="0" borderId="0" xfId="3" applyNumberFormat="1" applyFont="1"/>
    <xf numFmtId="4" fontId="5" fillId="0" borderId="0" xfId="3" applyNumberFormat="1" applyFont="1"/>
    <xf numFmtId="4" fontId="5" fillId="0" borderId="0" xfId="0" applyNumberFormat="1" applyFont="1"/>
    <xf numFmtId="4" fontId="53" fillId="0" borderId="4" xfId="3" applyNumberFormat="1" applyFont="1" applyFill="1" applyBorder="1" applyAlignment="1">
      <alignment horizontal="left" vertical="center"/>
    </xf>
    <xf numFmtId="0" fontId="12" fillId="0" borderId="0" xfId="3" applyNumberFormat="1" applyFont="1" applyFill="1" applyBorder="1"/>
    <xf numFmtId="0" fontId="12" fillId="0" borderId="0" xfId="3" applyNumberFormat="1" applyFont="1" applyFill="1" applyBorder="1" applyAlignment="1"/>
    <xf numFmtId="14" fontId="12" fillId="0" borderId="0" xfId="3" applyNumberFormat="1" applyFont="1" applyFill="1" applyBorder="1" applyAlignment="1">
      <alignment horizontal="center" vertical="center" wrapText="1"/>
    </xf>
    <xf numFmtId="4" fontId="12" fillId="0" borderId="0" xfId="3" applyNumberFormat="1" applyFont="1" applyFill="1" applyBorder="1"/>
    <xf numFmtId="14" fontId="12" fillId="0" borderId="0" xfId="0" applyNumberFormat="1" applyFont="1" applyAlignment="1">
      <alignment horizontal="right"/>
    </xf>
    <xf numFmtId="0" fontId="12" fillId="0" borderId="11" xfId="3" applyNumberFormat="1" applyFont="1" applyFill="1" applyBorder="1"/>
    <xf numFmtId="4" fontId="13" fillId="0" borderId="14" xfId="3" applyNumberFormat="1" applyFont="1" applyFill="1" applyBorder="1" applyAlignment="1">
      <alignment horizontal="center" vertical="center"/>
    </xf>
    <xf numFmtId="4" fontId="13" fillId="0" borderId="14" xfId="3" applyNumberFormat="1" applyFont="1" applyFill="1" applyBorder="1" applyAlignment="1">
      <alignment vertical="center"/>
    </xf>
    <xf numFmtId="4" fontId="13" fillId="0" borderId="14" xfId="4" applyNumberFormat="1" applyFont="1" applyFill="1" applyBorder="1" applyAlignment="1">
      <alignment horizontal="right"/>
    </xf>
    <xf numFmtId="4" fontId="13" fillId="0" borderId="14" xfId="2" applyNumberFormat="1" applyFont="1" applyFill="1" applyBorder="1" applyAlignment="1">
      <alignment horizontal="right"/>
    </xf>
    <xf numFmtId="0" fontId="13" fillId="3" borderId="51" xfId="2" applyNumberFormat="1" applyFont="1" applyFill="1" applyBorder="1" applyAlignment="1">
      <alignment horizontal="center" vertical="center"/>
    </xf>
    <xf numFmtId="0" fontId="13" fillId="3" borderId="51" xfId="2" applyNumberFormat="1" applyFont="1" applyFill="1" applyBorder="1" applyAlignment="1">
      <alignment vertical="center"/>
    </xf>
    <xf numFmtId="14" fontId="13" fillId="3" borderId="51" xfId="2" applyNumberFormat="1" applyFont="1" applyFill="1" applyBorder="1" applyAlignment="1">
      <alignment horizontal="center" vertical="center" wrapText="1"/>
    </xf>
    <xf numFmtId="4" fontId="13" fillId="3" borderId="51" xfId="2" applyNumberFormat="1" applyFont="1" applyFill="1" applyBorder="1" applyAlignment="1">
      <alignment horizontal="center" vertical="center"/>
    </xf>
    <xf numFmtId="0" fontId="13" fillId="3" borderId="51" xfId="2" applyNumberFormat="1" applyFont="1" applyFill="1" applyBorder="1" applyAlignment="1">
      <alignment horizontal="center" vertical="center" wrapText="1"/>
    </xf>
    <xf numFmtId="0" fontId="12" fillId="0" borderId="12" xfId="2" applyNumberFormat="1" applyFont="1" applyFill="1" applyBorder="1" applyAlignment="1">
      <alignment horizontal="left" vertical="center"/>
    </xf>
    <xf numFmtId="0" fontId="12" fillId="0" borderId="9" xfId="2" applyNumberFormat="1" applyFont="1" applyFill="1" applyBorder="1" applyAlignment="1">
      <alignment vertical="center"/>
    </xf>
    <xf numFmtId="0" fontId="12" fillId="0" borderId="9" xfId="2" applyNumberFormat="1" applyFont="1" applyFill="1" applyBorder="1" applyAlignment="1">
      <alignment horizontal="left" vertical="center"/>
    </xf>
    <xf numFmtId="14" fontId="12" fillId="0" borderId="9" xfId="2" applyNumberFormat="1" applyFont="1" applyFill="1" applyBorder="1" applyAlignment="1">
      <alignment vertical="center"/>
    </xf>
    <xf numFmtId="4" fontId="12" fillId="0" borderId="9" xfId="2" applyNumberFormat="1" applyFont="1" applyFill="1" applyBorder="1" applyAlignment="1">
      <alignment horizontal="right" vertical="center"/>
    </xf>
    <xf numFmtId="0" fontId="12" fillId="0" borderId="9" xfId="2" applyNumberFormat="1" applyFont="1" applyFill="1" applyBorder="1" applyAlignment="1" applyProtection="1">
      <protection locked="0"/>
    </xf>
    <xf numFmtId="1" fontId="12" fillId="0" borderId="9" xfId="0" applyNumberFormat="1" applyFont="1" applyBorder="1"/>
    <xf numFmtId="49" fontId="12" fillId="0" borderId="9" xfId="2" applyNumberFormat="1" applyFont="1" applyFill="1" applyBorder="1" applyAlignment="1"/>
    <xf numFmtId="14" fontId="12" fillId="0" borderId="9" xfId="2" applyNumberFormat="1" applyFont="1" applyFill="1" applyBorder="1" applyAlignment="1">
      <alignment horizontal="right"/>
    </xf>
    <xf numFmtId="14" fontId="12" fillId="0" borderId="9" xfId="2" applyNumberFormat="1" applyFont="1" applyFill="1" applyBorder="1" applyAlignment="1" applyProtection="1">
      <alignment horizontal="right" vertical="center"/>
      <protection locked="0"/>
    </xf>
    <xf numFmtId="4" fontId="12" fillId="0" borderId="9" xfId="2" applyNumberFormat="1" applyFont="1" applyFill="1" applyBorder="1" applyAlignment="1"/>
    <xf numFmtId="49" fontId="12" fillId="0" borderId="9" xfId="2" applyNumberFormat="1" applyFont="1" applyFill="1" applyBorder="1" applyAlignment="1">
      <alignment horizontal="left" vertical="center"/>
    </xf>
    <xf numFmtId="4" fontId="12" fillId="0" borderId="9" xfId="1" applyNumberFormat="1" applyFont="1" applyFill="1" applyBorder="1" applyAlignment="1" applyProtection="1">
      <protection locked="0"/>
    </xf>
    <xf numFmtId="0" fontId="12" fillId="0" borderId="9" xfId="2" applyNumberFormat="1" applyFont="1" applyFill="1" applyBorder="1" applyAlignment="1">
      <alignment horizontal="left"/>
    </xf>
    <xf numFmtId="49" fontId="12" fillId="0" borderId="9" xfId="2" applyNumberFormat="1" applyFont="1" applyFill="1" applyBorder="1" applyAlignment="1">
      <alignment horizontal="left"/>
    </xf>
    <xf numFmtId="4" fontId="12" fillId="0" borderId="9" xfId="1" applyNumberFormat="1" applyFont="1" applyFill="1" applyBorder="1" applyProtection="1">
      <protection locked="0"/>
    </xf>
    <xf numFmtId="0" fontId="12" fillId="0" borderId="12" xfId="0" applyFont="1" applyBorder="1"/>
    <xf numFmtId="14" fontId="12" fillId="0" borderId="0" xfId="0" applyNumberFormat="1" applyFont="1" applyAlignment="1">
      <alignment horizontal="center" vertical="center" wrapText="1"/>
    </xf>
    <xf numFmtId="14" fontId="13" fillId="0" borderId="14" xfId="2" applyNumberFormat="1" applyFont="1" applyFill="1" applyBorder="1" applyAlignment="1">
      <alignment horizontal="right"/>
    </xf>
    <xf numFmtId="1" fontId="12" fillId="0" borderId="9" xfId="2" applyNumberFormat="1" applyFont="1" applyFill="1" applyBorder="1" applyAlignment="1">
      <alignment horizontal="left" vertical="center"/>
    </xf>
    <xf numFmtId="4" fontId="13" fillId="0" borderId="9" xfId="0" applyNumberFormat="1" applyFont="1" applyBorder="1"/>
    <xf numFmtId="14" fontId="13" fillId="0" borderId="9" xfId="0" applyNumberFormat="1" applyFont="1" applyBorder="1" applyAlignment="1">
      <alignment horizontal="center" vertical="center" wrapText="1"/>
    </xf>
    <xf numFmtId="0" fontId="6" fillId="0" borderId="0" xfId="3" applyNumberFormat="1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" fontId="13" fillId="37" borderId="11" xfId="0" applyNumberFormat="1" applyFont="1" applyFill="1" applyBorder="1" applyAlignment="1">
      <alignment horizontal="center"/>
    </xf>
    <xf numFmtId="4" fontId="13" fillId="37" borderId="14" xfId="0" applyNumberFormat="1" applyFont="1" applyFill="1" applyBorder="1" applyAlignment="1">
      <alignment horizontal="center"/>
    </xf>
    <xf numFmtId="0" fontId="35" fillId="0" borderId="0" xfId="3" applyNumberFormat="1" applyFont="1" applyFill="1" applyBorder="1" applyAlignment="1">
      <alignment horizontal="center"/>
    </xf>
    <xf numFmtId="0" fontId="15" fillId="0" borderId="11" xfId="0" applyFont="1" applyBorder="1" applyAlignment="1" applyProtection="1">
      <alignment horizontal="left"/>
      <protection locked="0"/>
    </xf>
    <xf numFmtId="0" fontId="15" fillId="0" borderId="14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left"/>
      <protection locked="0"/>
    </xf>
    <xf numFmtId="4" fontId="13" fillId="2" borderId="11" xfId="0" applyNumberFormat="1" applyFont="1" applyFill="1" applyBorder="1" applyAlignment="1">
      <alignment horizontal="center"/>
    </xf>
    <xf numFmtId="4" fontId="13" fillId="2" borderId="14" xfId="0" applyNumberFormat="1" applyFont="1" applyFill="1" applyBorder="1" applyAlignment="1">
      <alignment horizontal="center"/>
    </xf>
    <xf numFmtId="0" fontId="15" fillId="2" borderId="31" xfId="0" applyFont="1" applyFill="1" applyBorder="1" applyAlignment="1" applyProtection="1">
      <alignment horizontal="left"/>
      <protection locked="0"/>
    </xf>
    <xf numFmtId="0" fontId="15" fillId="2" borderId="32" xfId="0" applyFont="1" applyFill="1" applyBorder="1" applyAlignment="1" applyProtection="1">
      <alignment horizontal="left"/>
      <protection locked="0"/>
    </xf>
    <xf numFmtId="0" fontId="15" fillId="2" borderId="33" xfId="0" applyFont="1" applyFill="1" applyBorder="1" applyAlignment="1" applyProtection="1">
      <alignment horizontal="left"/>
      <protection locked="0"/>
    </xf>
    <xf numFmtId="0" fontId="13" fillId="37" borderId="34" xfId="0" applyFont="1" applyFill="1" applyBorder="1" applyAlignment="1">
      <alignment horizontal="center"/>
    </xf>
    <xf numFmtId="0" fontId="13" fillId="37" borderId="35" xfId="0" applyFont="1" applyFill="1" applyBorder="1" applyAlignment="1">
      <alignment horizontal="center"/>
    </xf>
    <xf numFmtId="0" fontId="10" fillId="0" borderId="0" xfId="3" applyNumberFormat="1" applyFont="1" applyFill="1" applyBorder="1" applyAlignment="1">
      <alignment horizontal="center"/>
    </xf>
    <xf numFmtId="0" fontId="10" fillId="2" borderId="15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0" fontId="11" fillId="3" borderId="4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49" xfId="0" applyFont="1" applyFill="1" applyBorder="1" applyAlignment="1">
      <alignment horizontal="center"/>
    </xf>
    <xf numFmtId="0" fontId="12" fillId="37" borderId="39" xfId="0" applyFont="1" applyFill="1" applyBorder="1" applyAlignment="1">
      <alignment horizontal="center"/>
    </xf>
    <xf numFmtId="0" fontId="12" fillId="37" borderId="40" xfId="0" applyFont="1" applyFill="1" applyBorder="1" applyAlignment="1">
      <alignment horizontal="center"/>
    </xf>
    <xf numFmtId="0" fontId="12" fillId="37" borderId="4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3" applyNumberFormat="1" applyFont="1" applyFill="1" applyBorder="1" applyAlignment="1">
      <alignment horizontal="center"/>
    </xf>
    <xf numFmtId="0" fontId="13" fillId="37" borderId="11" xfId="0" applyFont="1" applyFill="1" applyBorder="1" applyAlignment="1">
      <alignment horizontal="center"/>
    </xf>
    <xf numFmtId="0" fontId="13" fillId="37" borderId="14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13" fillId="3" borderId="39" xfId="0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/>
    </xf>
    <xf numFmtId="0" fontId="15" fillId="2" borderId="31" xfId="53" applyNumberFormat="1" applyFont="1" applyFill="1" applyBorder="1" applyAlignment="1" applyProtection="1">
      <alignment horizontal="left"/>
      <protection locked="0"/>
    </xf>
    <xf numFmtId="0" fontId="15" fillId="2" borderId="32" xfId="53" applyNumberFormat="1" applyFont="1" applyFill="1" applyBorder="1" applyAlignment="1" applyProtection="1">
      <alignment horizontal="left"/>
      <protection locked="0"/>
    </xf>
    <xf numFmtId="0" fontId="15" fillId="2" borderId="33" xfId="53" applyNumberFormat="1" applyFont="1" applyFill="1" applyBorder="1" applyAlignment="1" applyProtection="1">
      <alignment horizontal="left"/>
      <protection locked="0"/>
    </xf>
    <xf numFmtId="0" fontId="15" fillId="37" borderId="34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0" fontId="35" fillId="0" borderId="45" xfId="3" applyNumberFormat="1" applyFont="1" applyFill="1" applyBorder="1" applyAlignment="1">
      <alignment horizontal="center"/>
    </xf>
    <xf numFmtId="0" fontId="35" fillId="0" borderId="38" xfId="3" applyNumberFormat="1" applyFont="1" applyFill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39" fillId="0" borderId="9" xfId="0" applyFont="1" applyBorder="1" applyAlignment="1">
      <alignment horizontal="left"/>
    </xf>
    <xf numFmtId="0" fontId="39" fillId="37" borderId="9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5" fillId="37" borderId="39" xfId="0" applyFont="1" applyFill="1" applyBorder="1" applyAlignment="1" applyProtection="1">
      <alignment horizontal="center"/>
      <protection locked="0"/>
    </xf>
    <xf numFmtId="0" fontId="15" fillId="37" borderId="40" xfId="0" applyFont="1" applyFill="1" applyBorder="1" applyAlignment="1" applyProtection="1">
      <alignment horizontal="center"/>
      <protection locked="0"/>
    </xf>
    <xf numFmtId="0" fontId="15" fillId="37" borderId="41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4" fontId="15" fillId="0" borderId="31" xfId="3" applyNumberFormat="1" applyFont="1" applyFill="1" applyBorder="1" applyAlignment="1">
      <alignment horizontal="left" vertical="center"/>
    </xf>
    <xf numFmtId="4" fontId="15" fillId="0" borderId="32" xfId="3" applyNumberFormat="1" applyFont="1" applyFill="1" applyBorder="1" applyAlignment="1">
      <alignment horizontal="left" vertical="center"/>
    </xf>
    <xf numFmtId="4" fontId="15" fillId="0" borderId="33" xfId="3" applyNumberFormat="1" applyFont="1" applyFill="1" applyBorder="1" applyAlignment="1">
      <alignment horizontal="left" vertical="center"/>
    </xf>
    <xf numFmtId="4" fontId="15" fillId="37" borderId="39" xfId="3" applyNumberFormat="1" applyFont="1" applyFill="1" applyBorder="1" applyAlignment="1">
      <alignment horizontal="center" vertical="center"/>
    </xf>
    <xf numFmtId="4" fontId="15" fillId="37" borderId="40" xfId="3" applyNumberFormat="1" applyFont="1" applyFill="1" applyBorder="1" applyAlignment="1">
      <alignment horizontal="center" vertical="center"/>
    </xf>
    <xf numFmtId="4" fontId="15" fillId="37" borderId="41" xfId="3" applyNumberFormat="1" applyFont="1" applyFill="1" applyBorder="1" applyAlignment="1">
      <alignment horizontal="center" vertical="center"/>
    </xf>
    <xf numFmtId="4" fontId="15" fillId="37" borderId="34" xfId="3" applyNumberFormat="1" applyFont="1" applyFill="1" applyBorder="1" applyAlignment="1">
      <alignment horizontal="center" vertical="center"/>
    </xf>
    <xf numFmtId="4" fontId="15" fillId="37" borderId="35" xfId="3" applyNumberFormat="1" applyFont="1" applyFill="1" applyBorder="1" applyAlignment="1">
      <alignment horizontal="center" vertical="center"/>
    </xf>
    <xf numFmtId="4" fontId="39" fillId="0" borderId="9" xfId="3" applyNumberFormat="1" applyFont="1" applyFill="1" applyBorder="1" applyAlignment="1">
      <alignment horizontal="left" vertical="center"/>
    </xf>
    <xf numFmtId="4" fontId="39" fillId="37" borderId="9" xfId="3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 applyProtection="1">
      <alignment horizontal="left"/>
      <protection locked="0"/>
    </xf>
    <xf numFmtId="0" fontId="15" fillId="2" borderId="16" xfId="0" applyFont="1" applyFill="1" applyBorder="1" applyAlignment="1" applyProtection="1">
      <alignment horizontal="left"/>
      <protection locked="0"/>
    </xf>
    <xf numFmtId="0" fontId="15" fillId="2" borderId="17" xfId="0" applyFont="1" applyFill="1" applyBorder="1" applyAlignment="1" applyProtection="1">
      <alignment horizontal="left"/>
      <protection locked="0"/>
    </xf>
    <xf numFmtId="0" fontId="61" fillId="0" borderId="0" xfId="3" applyNumberFormat="1" applyFont="1" applyFill="1" applyBorder="1" applyAlignment="1">
      <alignment horizontal="center"/>
    </xf>
    <xf numFmtId="0" fontId="13" fillId="37" borderId="39" xfId="0" applyFont="1" applyFill="1" applyBorder="1" applyAlignment="1">
      <alignment horizontal="center"/>
    </xf>
    <xf numFmtId="0" fontId="13" fillId="37" borderId="40" xfId="0" applyFont="1" applyFill="1" applyBorder="1" applyAlignment="1">
      <alignment horizontal="center"/>
    </xf>
    <xf numFmtId="0" fontId="13" fillId="37" borderId="41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15" fillId="2" borderId="57" xfId="0" applyFont="1" applyFill="1" applyBorder="1" applyAlignment="1">
      <alignment horizontal="center"/>
    </xf>
    <xf numFmtId="0" fontId="15" fillId="2" borderId="58" xfId="0" applyFont="1" applyFill="1" applyBorder="1" applyAlignment="1">
      <alignment horizontal="center"/>
    </xf>
    <xf numFmtId="0" fontId="35" fillId="0" borderId="0" xfId="3" applyNumberFormat="1" applyFont="1" applyAlignment="1">
      <alignment horizontal="center"/>
    </xf>
    <xf numFmtId="0" fontId="35" fillId="2" borderId="0" xfId="0" applyFont="1" applyFill="1" applyAlignment="1">
      <alignment horizontal="center"/>
    </xf>
    <xf numFmtId="17" fontId="35" fillId="0" borderId="0" xfId="3" applyNumberFormat="1" applyFont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48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41" borderId="50" xfId="0" applyFont="1" applyFill="1" applyBorder="1" applyAlignment="1">
      <alignment horizontal="center"/>
    </xf>
    <xf numFmtId="0" fontId="15" fillId="41" borderId="51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41" borderId="8" xfId="0" applyFont="1" applyFill="1" applyBorder="1" applyAlignment="1">
      <alignment horizontal="center"/>
    </xf>
    <xf numFmtId="0" fontId="15" fillId="41" borderId="9" xfId="0" applyFont="1" applyFill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53" fillId="0" borderId="37" xfId="0" applyFont="1" applyBorder="1" applyAlignment="1">
      <alignment horizontal="left"/>
    </xf>
    <xf numFmtId="0" fontId="59" fillId="0" borderId="0" xfId="3" applyNumberFormat="1" applyFont="1" applyAlignment="1">
      <alignment horizontal="center"/>
    </xf>
    <xf numFmtId="17" fontId="59" fillId="0" borderId="0" xfId="3" applyNumberFormat="1" applyFont="1" applyAlignment="1">
      <alignment horizontal="center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3" fillId="3" borderId="9" xfId="0" applyFont="1" applyFill="1" applyBorder="1" applyAlignment="1">
      <alignment horizontal="center"/>
    </xf>
    <xf numFmtId="165" fontId="13" fillId="37" borderId="34" xfId="8" applyFont="1" applyFill="1" applyBorder="1" applyAlignment="1">
      <alignment horizontal="center"/>
    </xf>
    <xf numFmtId="165" fontId="13" fillId="37" borderId="35" xfId="8" applyFont="1" applyFill="1" applyBorder="1" applyAlignment="1">
      <alignment horizontal="center"/>
    </xf>
    <xf numFmtId="17" fontId="35" fillId="0" borderId="0" xfId="3" applyNumberFormat="1" applyFont="1" applyFill="1" applyBorder="1" applyAlignment="1">
      <alignment horizontal="center"/>
    </xf>
    <xf numFmtId="0" fontId="53" fillId="40" borderId="48" xfId="0" applyFont="1" applyFill="1" applyBorder="1" applyAlignment="1">
      <alignment horizontal="center"/>
    </xf>
    <xf numFmtId="0" fontId="53" fillId="40" borderId="19" xfId="0" applyFont="1" applyFill="1" applyBorder="1" applyAlignment="1">
      <alignment horizontal="center"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165" fontId="7" fillId="3" borderId="39" xfId="53" applyFont="1" applyFill="1" applyBorder="1" applyAlignment="1">
      <alignment horizontal="center"/>
    </xf>
    <xf numFmtId="165" fontId="7" fillId="3" borderId="40" xfId="53" applyFont="1" applyFill="1" applyBorder="1" applyAlignment="1">
      <alignment horizontal="center"/>
    </xf>
    <xf numFmtId="165" fontId="7" fillId="3" borderId="41" xfId="53" applyFont="1" applyFill="1" applyBorder="1" applyAlignment="1">
      <alignment horizontal="center"/>
    </xf>
    <xf numFmtId="165" fontId="13" fillId="0" borderId="31" xfId="3" applyFont="1" applyBorder="1" applyAlignment="1">
      <alignment horizontal="left"/>
    </xf>
    <xf numFmtId="165" fontId="13" fillId="0" borderId="32" xfId="3" applyFont="1" applyBorder="1" applyAlignment="1">
      <alignment horizontal="left"/>
    </xf>
    <xf numFmtId="165" fontId="13" fillId="0" borderId="33" xfId="3" applyFont="1" applyBorder="1" applyAlignment="1">
      <alignment horizontal="left"/>
    </xf>
    <xf numFmtId="165" fontId="13" fillId="37" borderId="4" xfId="53" applyFont="1" applyFill="1" applyBorder="1" applyAlignment="1">
      <alignment horizontal="center"/>
    </xf>
    <xf numFmtId="165" fontId="13" fillId="37" borderId="5" xfId="53" applyFont="1" applyFill="1" applyBorder="1" applyAlignment="1">
      <alignment horizontal="center"/>
    </xf>
    <xf numFmtId="165" fontId="13" fillId="37" borderId="4" xfId="3" applyFont="1" applyFill="1" applyBorder="1" applyAlignment="1">
      <alignment horizontal="center"/>
    </xf>
    <xf numFmtId="165" fontId="13" fillId="37" borderId="5" xfId="3" applyFont="1" applyFill="1" applyBorder="1" applyAlignment="1">
      <alignment horizontal="center"/>
    </xf>
    <xf numFmtId="165" fontId="52" fillId="0" borderId="37" xfId="3" applyFont="1" applyFill="1" applyBorder="1" applyAlignment="1">
      <alignment horizontal="left"/>
    </xf>
    <xf numFmtId="165" fontId="52" fillId="0" borderId="1" xfId="3" applyFont="1" applyFill="1" applyBorder="1" applyAlignment="1">
      <alignment horizontal="center"/>
    </xf>
    <xf numFmtId="165" fontId="52" fillId="0" borderId="2" xfId="3" applyFont="1" applyFill="1" applyBorder="1" applyAlignment="1">
      <alignment horizontal="center"/>
    </xf>
    <xf numFmtId="165" fontId="52" fillId="0" borderId="55" xfId="3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17" fontId="59" fillId="0" borderId="0" xfId="3" applyNumberFormat="1" applyFont="1" applyFill="1" applyBorder="1" applyAlignment="1">
      <alignment horizontal="center"/>
    </xf>
    <xf numFmtId="165" fontId="52" fillId="0" borderId="37" xfId="3" applyFont="1" applyFill="1" applyBorder="1" applyAlignment="1">
      <alignment horizontal="left" wrapText="1"/>
    </xf>
    <xf numFmtId="165" fontId="7" fillId="0" borderId="15" xfId="3" applyFont="1" applyBorder="1" applyAlignment="1">
      <alignment horizontal="left"/>
    </xf>
    <xf numFmtId="165" fontId="7" fillId="0" borderId="16" xfId="3" applyFont="1" applyBorder="1" applyAlignment="1">
      <alignment horizontal="left"/>
    </xf>
    <xf numFmtId="165" fontId="7" fillId="0" borderId="17" xfId="3" applyFont="1" applyBorder="1" applyAlignment="1">
      <alignment horizontal="left"/>
    </xf>
    <xf numFmtId="165" fontId="7" fillId="3" borderId="56" xfId="3" applyFont="1" applyFill="1" applyBorder="1" applyAlignment="1">
      <alignment horizontal="center"/>
    </xf>
    <xf numFmtId="165" fontId="7" fillId="3" borderId="57" xfId="3" applyFont="1" applyFill="1" applyBorder="1" applyAlignment="1">
      <alignment horizontal="center"/>
    </xf>
    <xf numFmtId="165" fontId="7" fillId="3" borderId="64" xfId="3" applyFont="1" applyFill="1" applyBorder="1" applyAlignment="1">
      <alignment horizontal="center"/>
    </xf>
  </cellXfs>
  <cellStyles count="58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Bueno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12" builtinId="16" customBuiltin="1"/>
    <cellStyle name="Encabezado 4" xfId="15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19" builtinId="20" customBuiltin="1"/>
    <cellStyle name="Incorrecto" xfId="17" builtinId="27" customBuiltin="1"/>
    <cellStyle name="Millares" xfId="1" builtinId="3"/>
    <cellStyle name="Millares 10 2 2" xfId="56" xr:uid="{00000000-0005-0000-0000-000000000000}"/>
    <cellStyle name="Millares 2" xfId="5" xr:uid="{00000000-0005-0000-0000-000001000000}"/>
    <cellStyle name="Millares 2 2" xfId="9" xr:uid="{00000000-0005-0000-0000-000002000000}"/>
    <cellStyle name="Millares 3" xfId="7" xr:uid="{00000000-0005-0000-0000-000003000000}"/>
    <cellStyle name="Millares 3 2 5" xfId="4" xr:uid="{00000000-0005-0000-0000-000004000000}"/>
    <cellStyle name="Millares 4" xfId="10" xr:uid="{00000000-0005-0000-0000-000037000000}"/>
    <cellStyle name="Millares 5" xfId="54" xr:uid="{79F5D292-A9E5-4C0C-B111-0BBC3FFAF49B}"/>
    <cellStyle name="Millares 6" xfId="57" xr:uid="{00000000-0005-0000-0000-00003F000000}"/>
    <cellStyle name="Neutral" xfId="18" builtinId="28" customBuiltin="1"/>
    <cellStyle name="Normal" xfId="0" builtinId="0"/>
    <cellStyle name="Normal 10 2" xfId="2" xr:uid="{00000000-0005-0000-0000-000006000000}"/>
    <cellStyle name="Normal 2" xfId="8" xr:uid="{00000000-0005-0000-0000-000007000000}"/>
    <cellStyle name="Normal 2 10" xfId="53" xr:uid="{741F55F6-1D20-4446-829A-6924449630EA}"/>
    <cellStyle name="Normal 2 2 2 2 2" xfId="55" xr:uid="{00000000-0005-0000-0000-000003000000}"/>
    <cellStyle name="Normal 2 2 6" xfId="3" xr:uid="{00000000-0005-0000-0000-000008000000}"/>
    <cellStyle name="Normal 3 2 7" xfId="6" xr:uid="{00000000-0005-0000-0000-000009000000}"/>
    <cellStyle name="Normal 34" xfId="52" xr:uid="{7D45C6AD-C83A-4C5A-81CA-3290DDD7D46B}"/>
    <cellStyle name="Notas" xfId="25" builtinId="10" customBuiltin="1"/>
    <cellStyle name="Salida" xfId="20" builtinId="21" customBuiltin="1"/>
    <cellStyle name="Texto de advertencia" xfId="24" builtinId="11" customBuiltin="1"/>
    <cellStyle name="Texto explicativo" xfId="26" builtinId="53" customBuiltin="1"/>
    <cellStyle name="Título" xfId="11" builtinId="15" customBuiltin="1"/>
    <cellStyle name="Título 2" xfId="13" builtinId="17" customBuiltin="1"/>
    <cellStyle name="Título 3" xfId="14" builtinId="18" customBuiltin="1"/>
    <cellStyle name="Total" xfId="27" builtinId="25" customBuiltin="1"/>
  </cellStyles>
  <dxfs count="0"/>
  <tableStyles count="0" defaultTableStyle="TableStyleMedium2" defaultPivotStyle="PivotStyleLight16"/>
  <colors>
    <mruColors>
      <color rgb="FFFF9966"/>
      <color rgb="FFFF505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352426</xdr:colOff>
      <xdr:row>1</xdr:row>
      <xdr:rowOff>85726</xdr:rowOff>
    </xdr:from>
    <xdr:to>
      <xdr:col>0</xdr:col>
      <xdr:colOff>1905000</xdr:colOff>
      <xdr:row>4</xdr:row>
      <xdr:rowOff>85726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104D114-97BD-4FB1-82AA-5864077EF0E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6" y="238126"/>
          <a:ext cx="1552574" cy="457200"/>
        </a:xfrm>
        <a:prstGeom prst="rect">
          <a:avLst/>
        </a:prstGeom>
      </xdr:spPr>
    </xdr:pic>
    <xdr:clientData/>
  </xdr:twoCellAnchor>
  <xdr:twoCellAnchor>
    <xdr:from>
      <xdr:col>2</xdr:col>
      <xdr:colOff>3419475</xdr:colOff>
      <xdr:row>0</xdr:row>
      <xdr:rowOff>123825</xdr:rowOff>
    </xdr:from>
    <xdr:to>
      <xdr:col>5</xdr:col>
      <xdr:colOff>447675</xdr:colOff>
      <xdr:row>4</xdr:row>
      <xdr:rowOff>57150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5E4EB18E-CB0E-435B-8DAE-321596AA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23825"/>
          <a:ext cx="2514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1735240" cy="627529"/>
    <xdr:pic>
      <xdr:nvPicPr>
        <xdr:cNvPr id="5" name="Imagen 4">
          <a:extLst>
            <a:ext uri="{FF2B5EF4-FFF2-40B4-BE49-F238E27FC236}">
              <a16:creationId xmlns:a16="http://schemas.microsoft.com/office/drawing/2014/main" id="{CFD74EF0-F3E2-403B-9535-27F9A7EA8B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114300" y="161925"/>
          <a:ext cx="1735240" cy="62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3133725</xdr:colOff>
      <xdr:row>1</xdr:row>
      <xdr:rowOff>133350</xdr:rowOff>
    </xdr:from>
    <xdr:to>
      <xdr:col>5</xdr:col>
      <xdr:colOff>142875</xdr:colOff>
      <xdr:row>4</xdr:row>
      <xdr:rowOff>108</xdr:rowOff>
    </xdr:to>
    <xdr:pic>
      <xdr:nvPicPr>
        <xdr:cNvPr id="6" name="Imagen 3" descr="image001">
          <a:extLst>
            <a:ext uri="{FF2B5EF4-FFF2-40B4-BE49-F238E27FC236}">
              <a16:creationId xmlns:a16="http://schemas.microsoft.com/office/drawing/2014/main" id="{D5495A97-0F2D-43B9-8E68-87BF5A052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304800"/>
          <a:ext cx="2162175" cy="466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0</xdr:rowOff>
    </xdr:from>
    <xdr:ext cx="1735240" cy="627529"/>
    <xdr:pic>
      <xdr:nvPicPr>
        <xdr:cNvPr id="5" name="Imagen 4">
          <a:extLst>
            <a:ext uri="{FF2B5EF4-FFF2-40B4-BE49-F238E27FC236}">
              <a16:creationId xmlns:a16="http://schemas.microsoft.com/office/drawing/2014/main" id="{1608888E-0488-4397-84DA-51333BEFCA1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104775" y="152400"/>
          <a:ext cx="1735240" cy="62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3076575</xdr:colOff>
      <xdr:row>1</xdr:row>
      <xdr:rowOff>57151</xdr:rowOff>
    </xdr:from>
    <xdr:to>
      <xdr:col>5</xdr:col>
      <xdr:colOff>190500</xdr:colOff>
      <xdr:row>3</xdr:row>
      <xdr:rowOff>165065</xdr:rowOff>
    </xdr:to>
    <xdr:pic>
      <xdr:nvPicPr>
        <xdr:cNvPr id="6" name="Imagen 3" descr="image001">
          <a:extLst>
            <a:ext uri="{FF2B5EF4-FFF2-40B4-BE49-F238E27FC236}">
              <a16:creationId xmlns:a16="http://schemas.microsoft.com/office/drawing/2014/main" id="{F3B76A76-6983-4495-BE8F-4E05D95B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228601"/>
          <a:ext cx="2352675" cy="507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114301</xdr:rowOff>
    </xdr:from>
    <xdr:ext cx="1632986" cy="590550"/>
    <xdr:pic>
      <xdr:nvPicPr>
        <xdr:cNvPr id="5" name="Imagen 4">
          <a:extLst>
            <a:ext uri="{FF2B5EF4-FFF2-40B4-BE49-F238E27FC236}">
              <a16:creationId xmlns:a16="http://schemas.microsoft.com/office/drawing/2014/main" id="{B471503E-EB54-4082-8D88-0E01BD7D25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190500" y="114301"/>
          <a:ext cx="1632986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3419475</xdr:colOff>
      <xdr:row>1</xdr:row>
      <xdr:rowOff>104775</xdr:rowOff>
    </xdr:from>
    <xdr:to>
      <xdr:col>5</xdr:col>
      <xdr:colOff>400050</xdr:colOff>
      <xdr:row>3</xdr:row>
      <xdr:rowOff>185954</xdr:rowOff>
    </xdr:to>
    <xdr:pic>
      <xdr:nvPicPr>
        <xdr:cNvPr id="6" name="Imagen 3" descr="image001">
          <a:extLst>
            <a:ext uri="{FF2B5EF4-FFF2-40B4-BE49-F238E27FC236}">
              <a16:creationId xmlns:a16="http://schemas.microsoft.com/office/drawing/2014/main" id="{DA270FB1-E30C-47DC-B228-A7EC0B4F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276225"/>
          <a:ext cx="2228850" cy="481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19050</xdr:rowOff>
    </xdr:from>
    <xdr:ext cx="1735240" cy="627529"/>
    <xdr:pic>
      <xdr:nvPicPr>
        <xdr:cNvPr id="5" name="Imagen 4">
          <a:extLst>
            <a:ext uri="{FF2B5EF4-FFF2-40B4-BE49-F238E27FC236}">
              <a16:creationId xmlns:a16="http://schemas.microsoft.com/office/drawing/2014/main" id="{63C98DA3-7A21-4E7B-B8CB-C1349652E9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76200" y="171450"/>
          <a:ext cx="1735240" cy="62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209550</xdr:colOff>
      <xdr:row>1</xdr:row>
      <xdr:rowOff>57151</xdr:rowOff>
    </xdr:from>
    <xdr:to>
      <xdr:col>5</xdr:col>
      <xdr:colOff>866775</xdr:colOff>
      <xdr:row>3</xdr:row>
      <xdr:rowOff>128047</xdr:rowOff>
    </xdr:to>
    <xdr:pic>
      <xdr:nvPicPr>
        <xdr:cNvPr id="6" name="Imagen 3" descr="image001">
          <a:extLst>
            <a:ext uri="{FF2B5EF4-FFF2-40B4-BE49-F238E27FC236}">
              <a16:creationId xmlns:a16="http://schemas.microsoft.com/office/drawing/2014/main" id="{F5207482-1B02-48F0-A219-A4B840BA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228601"/>
          <a:ext cx="2181225" cy="470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9250" cy="585583"/>
    <xdr:pic>
      <xdr:nvPicPr>
        <xdr:cNvPr id="5" name="Imagen 4">
          <a:extLst>
            <a:ext uri="{FF2B5EF4-FFF2-40B4-BE49-F238E27FC236}">
              <a16:creationId xmlns:a16="http://schemas.microsoft.com/office/drawing/2014/main" id="{4C6F9106-7B0D-4F9A-A496-2B52D90CB7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66675" y="95250"/>
          <a:ext cx="1619250" cy="585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4114800</xdr:colOff>
      <xdr:row>0</xdr:row>
      <xdr:rowOff>152401</xdr:rowOff>
    </xdr:from>
    <xdr:to>
      <xdr:col>5</xdr:col>
      <xdr:colOff>771525</xdr:colOff>
      <xdr:row>3</xdr:row>
      <xdr:rowOff>105317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B84B88CB-C296-4EE3-97FB-0B2128FB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152401"/>
          <a:ext cx="2428875" cy="524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1619250" cy="585583"/>
    <xdr:pic>
      <xdr:nvPicPr>
        <xdr:cNvPr id="5" name="Imagen 4">
          <a:extLst>
            <a:ext uri="{FF2B5EF4-FFF2-40B4-BE49-F238E27FC236}">
              <a16:creationId xmlns:a16="http://schemas.microsoft.com/office/drawing/2014/main" id="{88A476AF-24F7-490B-964A-D52819E8A80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47625" y="47625"/>
          <a:ext cx="1619250" cy="585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76200</xdr:colOff>
      <xdr:row>1</xdr:row>
      <xdr:rowOff>47625</xdr:rowOff>
    </xdr:from>
    <xdr:to>
      <xdr:col>5</xdr:col>
      <xdr:colOff>1047750</xdr:colOff>
      <xdr:row>3</xdr:row>
      <xdr:rowOff>190500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C6144F9F-2CF4-4A75-96E4-39D205B5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219075"/>
          <a:ext cx="2514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142876</xdr:rowOff>
    </xdr:from>
    <xdr:ext cx="1504950" cy="544248"/>
    <xdr:pic>
      <xdr:nvPicPr>
        <xdr:cNvPr id="7" name="Imagen 6">
          <a:extLst>
            <a:ext uri="{FF2B5EF4-FFF2-40B4-BE49-F238E27FC236}">
              <a16:creationId xmlns:a16="http://schemas.microsoft.com/office/drawing/2014/main" id="{EAABF76C-B95D-49F3-B53D-12CD807F86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95250" y="142876"/>
          <a:ext cx="1504950" cy="544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3629025</xdr:colOff>
      <xdr:row>1</xdr:row>
      <xdr:rowOff>104775</xdr:rowOff>
    </xdr:from>
    <xdr:to>
      <xdr:col>5</xdr:col>
      <xdr:colOff>485775</xdr:colOff>
      <xdr:row>4</xdr:row>
      <xdr:rowOff>47625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7403E2CD-BAA4-44C3-BA7C-5CFB3A204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276225"/>
          <a:ext cx="2514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104775</xdr:rowOff>
    </xdr:from>
    <xdr:ext cx="1504950" cy="544248"/>
    <xdr:pic>
      <xdr:nvPicPr>
        <xdr:cNvPr id="5" name="Imagen 4">
          <a:extLst>
            <a:ext uri="{FF2B5EF4-FFF2-40B4-BE49-F238E27FC236}">
              <a16:creationId xmlns:a16="http://schemas.microsoft.com/office/drawing/2014/main" id="{303A1386-5672-4DB1-A4D2-37525255094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95250" y="104775"/>
          <a:ext cx="1504950" cy="544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438150</xdr:colOff>
      <xdr:row>1</xdr:row>
      <xdr:rowOff>38100</xdr:rowOff>
    </xdr:from>
    <xdr:to>
      <xdr:col>5</xdr:col>
      <xdr:colOff>1038225</xdr:colOff>
      <xdr:row>3</xdr:row>
      <xdr:rowOff>180975</xdr:rowOff>
    </xdr:to>
    <xdr:pic>
      <xdr:nvPicPr>
        <xdr:cNvPr id="3" name="Imagen 3" descr="image001">
          <a:extLst>
            <a:ext uri="{FF2B5EF4-FFF2-40B4-BE49-F238E27FC236}">
              <a16:creationId xmlns:a16="http://schemas.microsoft.com/office/drawing/2014/main" id="{9440E396-ECBB-483A-8AC5-F4685763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200025"/>
          <a:ext cx="2514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142875</xdr:rowOff>
    </xdr:from>
    <xdr:ext cx="1504950" cy="544248"/>
    <xdr:pic>
      <xdr:nvPicPr>
        <xdr:cNvPr id="5" name="Imagen 4">
          <a:extLst>
            <a:ext uri="{FF2B5EF4-FFF2-40B4-BE49-F238E27FC236}">
              <a16:creationId xmlns:a16="http://schemas.microsoft.com/office/drawing/2014/main" id="{560E5A03-E26D-4420-BDEE-24CF68FF778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57150" y="142875"/>
          <a:ext cx="1504950" cy="544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266700</xdr:colOff>
      <xdr:row>1</xdr:row>
      <xdr:rowOff>95250</xdr:rowOff>
    </xdr:from>
    <xdr:to>
      <xdr:col>5</xdr:col>
      <xdr:colOff>742950</xdr:colOff>
      <xdr:row>4</xdr:row>
      <xdr:rowOff>38100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5E65034C-FD4E-47E3-AFB6-235524EB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266700"/>
          <a:ext cx="2314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66675</xdr:rowOff>
    </xdr:from>
    <xdr:ext cx="1504950" cy="544248"/>
    <xdr:pic>
      <xdr:nvPicPr>
        <xdr:cNvPr id="5" name="Imagen 4">
          <a:extLst>
            <a:ext uri="{FF2B5EF4-FFF2-40B4-BE49-F238E27FC236}">
              <a16:creationId xmlns:a16="http://schemas.microsoft.com/office/drawing/2014/main" id="{C7B1BC1E-1989-4AD1-82E2-4964837566A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76200" y="66675"/>
          <a:ext cx="1504950" cy="544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66675</xdr:colOff>
      <xdr:row>1</xdr:row>
      <xdr:rowOff>85725</xdr:rowOff>
    </xdr:from>
    <xdr:to>
      <xdr:col>5</xdr:col>
      <xdr:colOff>733425</xdr:colOff>
      <xdr:row>3</xdr:row>
      <xdr:rowOff>162791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1C34DE5A-5C14-42CA-94CB-FAF47B68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57175"/>
          <a:ext cx="2209800" cy="477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66676</xdr:colOff>
      <xdr:row>0</xdr:row>
      <xdr:rowOff>114300</xdr:rowOff>
    </xdr:from>
    <xdr:ext cx="1735240" cy="627529"/>
    <xdr:pic>
      <xdr:nvPicPr>
        <xdr:cNvPr id="5" name="Imagen 4">
          <a:extLst>
            <a:ext uri="{FF2B5EF4-FFF2-40B4-BE49-F238E27FC236}">
              <a16:creationId xmlns:a16="http://schemas.microsoft.com/office/drawing/2014/main" id="{D3135BB5-4070-4369-9C6E-01B27B464A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66676" y="114300"/>
          <a:ext cx="1735240" cy="62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1657350</xdr:colOff>
      <xdr:row>1</xdr:row>
      <xdr:rowOff>161925</xdr:rowOff>
    </xdr:from>
    <xdr:to>
      <xdr:col>4</xdr:col>
      <xdr:colOff>399549</xdr:colOff>
      <xdr:row>4</xdr:row>
      <xdr:rowOff>57150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5C462127-6F50-4D24-9F86-6E06344A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04800"/>
          <a:ext cx="216167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114300</xdr:rowOff>
    </xdr:from>
    <xdr:ext cx="1504950" cy="544248"/>
    <xdr:pic>
      <xdr:nvPicPr>
        <xdr:cNvPr id="5" name="Imagen 4">
          <a:extLst>
            <a:ext uri="{FF2B5EF4-FFF2-40B4-BE49-F238E27FC236}">
              <a16:creationId xmlns:a16="http://schemas.microsoft.com/office/drawing/2014/main" id="{6C81A9FF-E87C-44B4-9CFD-A59D8AAC53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57150" y="114300"/>
          <a:ext cx="1504950" cy="544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3724275</xdr:colOff>
      <xdr:row>1</xdr:row>
      <xdr:rowOff>66676</xdr:rowOff>
    </xdr:from>
    <xdr:to>
      <xdr:col>5</xdr:col>
      <xdr:colOff>428625</xdr:colOff>
      <xdr:row>3</xdr:row>
      <xdr:rowOff>160194</xdr:rowOff>
    </xdr:to>
    <xdr:pic>
      <xdr:nvPicPr>
        <xdr:cNvPr id="7" name="Imagen 3" descr="image001">
          <a:extLst>
            <a:ext uri="{FF2B5EF4-FFF2-40B4-BE49-F238E27FC236}">
              <a16:creationId xmlns:a16="http://schemas.microsoft.com/office/drawing/2014/main" id="{4A138ADE-C321-4307-9E51-50E93EED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238126"/>
          <a:ext cx="2286000" cy="49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114300</xdr:rowOff>
    </xdr:from>
    <xdr:ext cx="1504950" cy="544248"/>
    <xdr:pic>
      <xdr:nvPicPr>
        <xdr:cNvPr id="5" name="Imagen 4">
          <a:extLst>
            <a:ext uri="{FF2B5EF4-FFF2-40B4-BE49-F238E27FC236}">
              <a16:creationId xmlns:a16="http://schemas.microsoft.com/office/drawing/2014/main" id="{4332F55D-A443-4952-A0D5-525589C2AF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76200" y="114300"/>
          <a:ext cx="1504950" cy="544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1743075</xdr:colOff>
      <xdr:row>1</xdr:row>
      <xdr:rowOff>85725</xdr:rowOff>
    </xdr:from>
    <xdr:to>
      <xdr:col>4</xdr:col>
      <xdr:colOff>95250</xdr:colOff>
      <xdr:row>4</xdr:row>
      <xdr:rowOff>57150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4D8905C1-C2D8-436C-8BAD-C59118E7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57175"/>
          <a:ext cx="2514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47625</xdr:rowOff>
    </xdr:from>
    <xdr:ext cx="1504950" cy="544248"/>
    <xdr:pic>
      <xdr:nvPicPr>
        <xdr:cNvPr id="5" name="Imagen 4">
          <a:extLst>
            <a:ext uri="{FF2B5EF4-FFF2-40B4-BE49-F238E27FC236}">
              <a16:creationId xmlns:a16="http://schemas.microsoft.com/office/drawing/2014/main" id="{625A765E-E103-429C-98DE-63E78B2838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76200" y="219075"/>
          <a:ext cx="1504950" cy="544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2762250</xdr:colOff>
      <xdr:row>1</xdr:row>
      <xdr:rowOff>104775</xdr:rowOff>
    </xdr:from>
    <xdr:to>
      <xdr:col>4</xdr:col>
      <xdr:colOff>295275</xdr:colOff>
      <xdr:row>3</xdr:row>
      <xdr:rowOff>181841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5437BCF2-E180-4AF6-B1E9-CE2611198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76225"/>
          <a:ext cx="2209800" cy="477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1714500</xdr:colOff>
      <xdr:row>0</xdr:row>
      <xdr:rowOff>133350</xdr:rowOff>
    </xdr:from>
    <xdr:to>
      <xdr:col>7</xdr:col>
      <xdr:colOff>1163343</xdr:colOff>
      <xdr:row>3</xdr:row>
      <xdr:rowOff>32384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F9315CB-F303-40ED-A0D7-6BC3E5B20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82975" y="133350"/>
          <a:ext cx="1830093" cy="470534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38100</xdr:rowOff>
    </xdr:from>
    <xdr:to>
      <xdr:col>0</xdr:col>
      <xdr:colOff>2091690</xdr:colOff>
      <xdr:row>5</xdr:row>
      <xdr:rowOff>32419</xdr:rowOff>
    </xdr:to>
    <xdr:pic>
      <xdr:nvPicPr>
        <xdr:cNvPr id="3" name="Picture 2" descr="Logotipo&#10;&#10;Descripción generada automáticamente con confianza media">
          <a:extLst>
            <a:ext uri="{FF2B5EF4-FFF2-40B4-BE49-F238E27FC236}">
              <a16:creationId xmlns:a16="http://schemas.microsoft.com/office/drawing/2014/main" id="{A4859D34-FD37-48CB-9C5D-5ED8E489AF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815" r="7118" b="14677"/>
        <a:stretch/>
      </xdr:blipFill>
      <xdr:spPr bwMode="auto">
        <a:xfrm>
          <a:off x="152400" y="38100"/>
          <a:ext cx="1939290" cy="106111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4095750</xdr:colOff>
      <xdr:row>0</xdr:row>
      <xdr:rowOff>161925</xdr:rowOff>
    </xdr:from>
    <xdr:to>
      <xdr:col>5</xdr:col>
      <xdr:colOff>590550</xdr:colOff>
      <xdr:row>3</xdr:row>
      <xdr:rowOff>133350</xdr:rowOff>
    </xdr:to>
    <xdr:pic>
      <xdr:nvPicPr>
        <xdr:cNvPr id="3" name="Imagen 2" descr="image001">
          <a:extLst>
            <a:ext uri="{FF2B5EF4-FFF2-40B4-BE49-F238E27FC236}">
              <a16:creationId xmlns:a16="http://schemas.microsoft.com/office/drawing/2014/main" id="{39A50C81-8454-4C5F-8CA2-4723BE2C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61925"/>
          <a:ext cx="18478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847725</xdr:colOff>
      <xdr:row>1</xdr:row>
      <xdr:rowOff>76200</xdr:rowOff>
    </xdr:from>
    <xdr:to>
      <xdr:col>1</xdr:col>
      <xdr:colOff>85725</xdr:colOff>
      <xdr:row>3</xdr:row>
      <xdr:rowOff>76200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D126BF4-17DF-4F38-9BDC-BD2DC2CDA19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00" b="55208"/>
        <a:stretch/>
      </xdr:blipFill>
      <xdr:spPr bwMode="auto">
        <a:xfrm>
          <a:off x="847725" y="247650"/>
          <a:ext cx="1733550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85725</xdr:rowOff>
    </xdr:from>
    <xdr:to>
      <xdr:col>0</xdr:col>
      <xdr:colOff>3057525</xdr:colOff>
      <xdr:row>4</xdr:row>
      <xdr:rowOff>171450</xdr:rowOff>
    </xdr:to>
    <xdr:pic>
      <xdr:nvPicPr>
        <xdr:cNvPr id="3" name="Imagen 3" descr="image001">
          <a:extLst>
            <a:ext uri="{FF2B5EF4-FFF2-40B4-BE49-F238E27FC236}">
              <a16:creationId xmlns:a16="http://schemas.microsoft.com/office/drawing/2014/main" id="{01D7C601-78D3-4B64-A3ED-9520120C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09575"/>
          <a:ext cx="2514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2</xdr:row>
      <xdr:rowOff>95250</xdr:rowOff>
    </xdr:from>
    <xdr:to>
      <xdr:col>5</xdr:col>
      <xdr:colOff>134471</xdr:colOff>
      <xdr:row>4</xdr:row>
      <xdr:rowOff>95250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5E5C0C1-0EB9-4DD5-B8A2-F567F1B34208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00" b="55208"/>
        <a:stretch/>
      </xdr:blipFill>
      <xdr:spPr bwMode="auto">
        <a:xfrm>
          <a:off x="8391525" y="419100"/>
          <a:ext cx="1733550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85725</xdr:rowOff>
    </xdr:from>
    <xdr:to>
      <xdr:col>0</xdr:col>
      <xdr:colOff>3057525</xdr:colOff>
      <xdr:row>4</xdr:row>
      <xdr:rowOff>171450</xdr:rowOff>
    </xdr:to>
    <xdr:pic>
      <xdr:nvPicPr>
        <xdr:cNvPr id="3" name="Imagen 3" descr="image001">
          <a:extLst>
            <a:ext uri="{FF2B5EF4-FFF2-40B4-BE49-F238E27FC236}">
              <a16:creationId xmlns:a16="http://schemas.microsoft.com/office/drawing/2014/main" id="{B0FAC9EF-04B4-4227-996D-2F0EC0242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09575"/>
          <a:ext cx="2514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2</xdr:row>
      <xdr:rowOff>28575</xdr:rowOff>
    </xdr:from>
    <xdr:to>
      <xdr:col>5</xdr:col>
      <xdr:colOff>112060</xdr:colOff>
      <xdr:row>4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F078F7A-6216-4FCC-B109-00D42DD8C0A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00" b="55208"/>
        <a:stretch/>
      </xdr:blipFill>
      <xdr:spPr bwMode="auto">
        <a:xfrm>
          <a:off x="8505825" y="352425"/>
          <a:ext cx="1733550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85725</xdr:rowOff>
    </xdr:from>
    <xdr:to>
      <xdr:col>0</xdr:col>
      <xdr:colOff>3057525</xdr:colOff>
      <xdr:row>4</xdr:row>
      <xdr:rowOff>171450</xdr:rowOff>
    </xdr:to>
    <xdr:pic>
      <xdr:nvPicPr>
        <xdr:cNvPr id="6" name="Imagen 3" descr="image001">
          <a:extLst>
            <a:ext uri="{FF2B5EF4-FFF2-40B4-BE49-F238E27FC236}">
              <a16:creationId xmlns:a16="http://schemas.microsoft.com/office/drawing/2014/main" id="{29E3ECE1-893D-4428-AA27-33BFD04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09575"/>
          <a:ext cx="2514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152400</xdr:rowOff>
    </xdr:from>
    <xdr:to>
      <xdr:col>5</xdr:col>
      <xdr:colOff>152400</xdr:colOff>
      <xdr:row>3</xdr:row>
      <xdr:rowOff>190500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143F4D1-4E77-44EC-8B7F-AA759E19B7F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00" b="55208"/>
        <a:stretch/>
      </xdr:blipFill>
      <xdr:spPr bwMode="auto">
        <a:xfrm>
          <a:off x="8648700" y="314325"/>
          <a:ext cx="1733550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</xdr:rowOff>
    </xdr:from>
    <xdr:to>
      <xdr:col>0</xdr:col>
      <xdr:colOff>2382253</xdr:colOff>
      <xdr:row>5</xdr:row>
      <xdr:rowOff>114301</xdr:rowOff>
    </xdr:to>
    <xdr:pic>
      <xdr:nvPicPr>
        <xdr:cNvPr id="7" name="Imagen 3" descr="image001">
          <a:extLst>
            <a:ext uri="{FF2B5EF4-FFF2-40B4-BE49-F238E27FC236}">
              <a16:creationId xmlns:a16="http://schemas.microsoft.com/office/drawing/2014/main" id="{5783DB46-E1D3-4370-BBA3-FB2C50C3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6"/>
          <a:ext cx="238225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428625</xdr:colOff>
      <xdr:row>2</xdr:row>
      <xdr:rowOff>142875</xdr:rowOff>
    </xdr:from>
    <xdr:to>
      <xdr:col>5</xdr:col>
      <xdr:colOff>581025</xdr:colOff>
      <xdr:row>4</xdr:row>
      <xdr:rowOff>180975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A0DC0C4-92DC-4A5E-ABDE-308B2A44809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00" b="55208"/>
        <a:stretch/>
      </xdr:blipFill>
      <xdr:spPr bwMode="auto">
        <a:xfrm>
          <a:off x="7762875" y="523875"/>
          <a:ext cx="1733550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2382253</xdr:colOff>
      <xdr:row>4</xdr:row>
      <xdr:rowOff>114301</xdr:rowOff>
    </xdr:to>
    <xdr:pic>
      <xdr:nvPicPr>
        <xdr:cNvPr id="3" name="Imagen 3" descr="image001">
          <a:extLst>
            <a:ext uri="{FF2B5EF4-FFF2-40B4-BE49-F238E27FC236}">
              <a16:creationId xmlns:a16="http://schemas.microsoft.com/office/drawing/2014/main" id="{55D079D0-CC68-453A-97DF-3BA4D2E5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1"/>
          <a:ext cx="238225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855568</xdr:colOff>
      <xdr:row>2</xdr:row>
      <xdr:rowOff>75640</xdr:rowOff>
    </xdr:from>
    <xdr:to>
      <xdr:col>7</xdr:col>
      <xdr:colOff>2595842</xdr:colOff>
      <xdr:row>4</xdr:row>
      <xdr:rowOff>91328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666D694-0A46-4F7E-8BA4-B4D1F039B94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00" b="55208"/>
        <a:stretch/>
      </xdr:blipFill>
      <xdr:spPr bwMode="auto">
        <a:xfrm>
          <a:off x="14974980" y="456640"/>
          <a:ext cx="1740274" cy="3966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66676</xdr:colOff>
      <xdr:row>0</xdr:row>
      <xdr:rowOff>114300</xdr:rowOff>
    </xdr:from>
    <xdr:ext cx="1735240" cy="627529"/>
    <xdr:pic>
      <xdr:nvPicPr>
        <xdr:cNvPr id="2" name="Imagen 1">
          <a:extLst>
            <a:ext uri="{FF2B5EF4-FFF2-40B4-BE49-F238E27FC236}">
              <a16:creationId xmlns:a16="http://schemas.microsoft.com/office/drawing/2014/main" id="{0DF12C1D-2411-4E86-9BC6-AD0C5DDB7E5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66676" y="114300"/>
          <a:ext cx="1735240" cy="62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2266950</xdr:colOff>
      <xdr:row>1</xdr:row>
      <xdr:rowOff>161926</xdr:rowOff>
    </xdr:from>
    <xdr:to>
      <xdr:col>4</xdr:col>
      <xdr:colOff>323850</xdr:colOff>
      <xdr:row>4</xdr:row>
      <xdr:rowOff>44920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E4434FED-4426-4B28-8777-19A9690C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304801"/>
          <a:ext cx="2105025" cy="454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3009900</xdr:colOff>
      <xdr:row>1</xdr:row>
      <xdr:rowOff>57150</xdr:rowOff>
    </xdr:from>
    <xdr:to>
      <xdr:col>5</xdr:col>
      <xdr:colOff>314325</xdr:colOff>
      <xdr:row>4</xdr:row>
      <xdr:rowOff>0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B819DDFA-70AF-44DC-8F63-5810F9E1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28600"/>
          <a:ext cx="2514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338667</xdr:colOff>
      <xdr:row>1</xdr:row>
      <xdr:rowOff>95250</xdr:rowOff>
    </xdr:from>
    <xdr:to>
      <xdr:col>0</xdr:col>
      <xdr:colOff>2072217</xdr:colOff>
      <xdr:row>3</xdr:row>
      <xdr:rowOff>93133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F3742442-92A6-4554-8D69-CC31BB5569B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00" b="55208"/>
        <a:stretch/>
      </xdr:blipFill>
      <xdr:spPr bwMode="auto">
        <a:xfrm>
          <a:off x="338667" y="264583"/>
          <a:ext cx="1733550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</xdr:row>
      <xdr:rowOff>38101</xdr:rowOff>
    </xdr:from>
    <xdr:to>
      <xdr:col>5</xdr:col>
      <xdr:colOff>1171575</xdr:colOff>
      <xdr:row>3</xdr:row>
      <xdr:rowOff>131619</xdr:rowOff>
    </xdr:to>
    <xdr:pic>
      <xdr:nvPicPr>
        <xdr:cNvPr id="5" name="Imagen 3" descr="image001">
          <a:extLst>
            <a:ext uri="{FF2B5EF4-FFF2-40B4-BE49-F238E27FC236}">
              <a16:creationId xmlns:a16="http://schemas.microsoft.com/office/drawing/2014/main" id="{A69E7FA7-7B47-4610-8141-35DD0608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09551"/>
          <a:ext cx="2286000" cy="49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771525</xdr:colOff>
      <xdr:row>2</xdr:row>
      <xdr:rowOff>95250</xdr:rowOff>
    </xdr:from>
    <xdr:to>
      <xdr:col>0</xdr:col>
      <xdr:colOff>2505075</xdr:colOff>
      <xdr:row>4</xdr:row>
      <xdr:rowOff>95250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B4AFBF7-57E2-4DB1-B8B7-AA548606633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00" b="55208"/>
        <a:stretch/>
      </xdr:blipFill>
      <xdr:spPr bwMode="auto">
        <a:xfrm>
          <a:off x="771525" y="466725"/>
          <a:ext cx="1733550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3028950</xdr:colOff>
      <xdr:row>1</xdr:row>
      <xdr:rowOff>114300</xdr:rowOff>
    </xdr:from>
    <xdr:to>
      <xdr:col>4</xdr:col>
      <xdr:colOff>523875</xdr:colOff>
      <xdr:row>4</xdr:row>
      <xdr:rowOff>57150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CB7CC964-F949-4B14-AA5B-60B2A5C4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85750"/>
          <a:ext cx="2514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1</xdr:row>
      <xdr:rowOff>76200</xdr:rowOff>
    </xdr:from>
    <xdr:to>
      <xdr:col>0</xdr:col>
      <xdr:colOff>3095625</xdr:colOff>
      <xdr:row>3</xdr:row>
      <xdr:rowOff>76200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7072646-A022-4CA8-94FB-2786D965603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00" b="55208"/>
        <a:stretch/>
      </xdr:blipFill>
      <xdr:spPr bwMode="auto">
        <a:xfrm>
          <a:off x="1362075" y="247650"/>
          <a:ext cx="1733550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4276725</xdr:colOff>
      <xdr:row>1</xdr:row>
      <xdr:rowOff>76201</xdr:rowOff>
    </xdr:from>
    <xdr:to>
      <xdr:col>4</xdr:col>
      <xdr:colOff>857250</xdr:colOff>
      <xdr:row>3</xdr:row>
      <xdr:rowOff>122419</xdr:rowOff>
    </xdr:to>
    <xdr:pic>
      <xdr:nvPicPr>
        <xdr:cNvPr id="2" name="Imagen 1" descr="image001">
          <a:extLst>
            <a:ext uri="{FF2B5EF4-FFF2-40B4-BE49-F238E27FC236}">
              <a16:creationId xmlns:a16="http://schemas.microsoft.com/office/drawing/2014/main" id="{9FB48A7C-3876-4EAA-B52B-7113F5BD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247651"/>
          <a:ext cx="2219325" cy="446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1</xdr:row>
      <xdr:rowOff>114300</xdr:rowOff>
    </xdr:from>
    <xdr:to>
      <xdr:col>0</xdr:col>
      <xdr:colOff>2657475</xdr:colOff>
      <xdr:row>3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11278E0-EE7B-4557-B477-0185995B63A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00" b="55208"/>
        <a:stretch/>
      </xdr:blipFill>
      <xdr:spPr bwMode="auto">
        <a:xfrm>
          <a:off x="923925" y="285750"/>
          <a:ext cx="1733550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2743200</xdr:colOff>
      <xdr:row>0</xdr:row>
      <xdr:rowOff>133351</xdr:rowOff>
    </xdr:from>
    <xdr:to>
      <xdr:col>4</xdr:col>
      <xdr:colOff>1085850</xdr:colOff>
      <xdr:row>3</xdr:row>
      <xdr:rowOff>50548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1A07BCD2-BE24-49F2-A4C2-8572BF51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33351"/>
          <a:ext cx="2219325" cy="479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628650</xdr:colOff>
      <xdr:row>1</xdr:row>
      <xdr:rowOff>114300</xdr:rowOff>
    </xdr:from>
    <xdr:to>
      <xdr:col>1</xdr:col>
      <xdr:colOff>638175</xdr:colOff>
      <xdr:row>3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B2103B2-318E-4E36-993E-DB4A544474D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00" b="55208"/>
        <a:stretch/>
      </xdr:blipFill>
      <xdr:spPr bwMode="auto">
        <a:xfrm>
          <a:off x="628650" y="276225"/>
          <a:ext cx="1733550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1</xdr:row>
      <xdr:rowOff>142876</xdr:rowOff>
    </xdr:from>
    <xdr:to>
      <xdr:col>4</xdr:col>
      <xdr:colOff>1247775</xdr:colOff>
      <xdr:row>3</xdr:row>
      <xdr:rowOff>43080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112B6515-43E3-4597-B1AB-3FDAF7EE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04801"/>
          <a:ext cx="1390650" cy="300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</xdr:row>
      <xdr:rowOff>9525</xdr:rowOff>
    </xdr:from>
    <xdr:to>
      <xdr:col>1</xdr:col>
      <xdr:colOff>276225</xdr:colOff>
      <xdr:row>3</xdr:row>
      <xdr:rowOff>9525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955C509-4232-42AA-B924-D1DFEABD316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00" b="55208"/>
        <a:stretch/>
      </xdr:blipFill>
      <xdr:spPr bwMode="auto">
        <a:xfrm>
          <a:off x="266700" y="171450"/>
          <a:ext cx="1733550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876299</xdr:colOff>
      <xdr:row>1</xdr:row>
      <xdr:rowOff>161925</xdr:rowOff>
    </xdr:from>
    <xdr:to>
      <xdr:col>5</xdr:col>
      <xdr:colOff>1351045</xdr:colOff>
      <xdr:row>3</xdr:row>
      <xdr:rowOff>76200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85A9FBBE-2BFE-4589-9F84-51CCD7E1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49" y="323850"/>
          <a:ext cx="1455821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537883</xdr:colOff>
      <xdr:row>1</xdr:row>
      <xdr:rowOff>179295</xdr:rowOff>
    </xdr:from>
    <xdr:to>
      <xdr:col>1</xdr:col>
      <xdr:colOff>108698</xdr:colOff>
      <xdr:row>3</xdr:row>
      <xdr:rowOff>175933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C869BFD-4B94-44D8-B686-14858BFD224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00" b="55208"/>
        <a:stretch/>
      </xdr:blipFill>
      <xdr:spPr bwMode="auto">
        <a:xfrm>
          <a:off x="537883" y="336177"/>
          <a:ext cx="1733550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3209925</xdr:colOff>
      <xdr:row>1</xdr:row>
      <xdr:rowOff>180976</xdr:rowOff>
    </xdr:from>
    <xdr:to>
      <xdr:col>5</xdr:col>
      <xdr:colOff>209550</xdr:colOff>
      <xdr:row>3</xdr:row>
      <xdr:rowOff>161926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D04EC3DB-31E5-47F7-8453-96FAC7A7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352426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742950</xdr:colOff>
      <xdr:row>1</xdr:row>
      <xdr:rowOff>171450</xdr:rowOff>
    </xdr:from>
    <xdr:to>
      <xdr:col>0</xdr:col>
      <xdr:colOff>2476500</xdr:colOff>
      <xdr:row>4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57C51B9-D878-46FF-A25A-0D496765738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00" b="55208"/>
        <a:stretch/>
      </xdr:blipFill>
      <xdr:spPr bwMode="auto">
        <a:xfrm>
          <a:off x="742950" y="342900"/>
          <a:ext cx="1733550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114301</xdr:rowOff>
    </xdr:from>
    <xdr:to>
      <xdr:col>5</xdr:col>
      <xdr:colOff>405063</xdr:colOff>
      <xdr:row>3</xdr:row>
      <xdr:rowOff>114301</xdr:rowOff>
    </xdr:to>
    <xdr:pic>
      <xdr:nvPicPr>
        <xdr:cNvPr id="3" name="Imagen 2" descr="image001">
          <a:extLst>
            <a:ext uri="{FF2B5EF4-FFF2-40B4-BE49-F238E27FC236}">
              <a16:creationId xmlns:a16="http://schemas.microsoft.com/office/drawing/2014/main" id="{3E08535B-B7D3-4D3C-8D93-8AC6133A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285751"/>
          <a:ext cx="1119438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628650</xdr:colOff>
      <xdr:row>1</xdr:row>
      <xdr:rowOff>171450</xdr:rowOff>
    </xdr:from>
    <xdr:to>
      <xdr:col>0</xdr:col>
      <xdr:colOff>2362200</xdr:colOff>
      <xdr:row>3</xdr:row>
      <xdr:rowOff>171450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93B4F99-AF3D-4FF2-8CB9-B348EE1534D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00" b="55208"/>
        <a:stretch/>
      </xdr:blipFill>
      <xdr:spPr bwMode="auto">
        <a:xfrm>
          <a:off x="628650" y="342900"/>
          <a:ext cx="1733550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114300</xdr:rowOff>
    </xdr:from>
    <xdr:ext cx="1735240" cy="627529"/>
    <xdr:pic>
      <xdr:nvPicPr>
        <xdr:cNvPr id="10" name="Imagen 9">
          <a:extLst>
            <a:ext uri="{FF2B5EF4-FFF2-40B4-BE49-F238E27FC236}">
              <a16:creationId xmlns:a16="http://schemas.microsoft.com/office/drawing/2014/main" id="{436ECA36-8438-4A48-A788-B9785F896E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104775" y="114300"/>
          <a:ext cx="1735240" cy="62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2886075</xdr:colOff>
      <xdr:row>1</xdr:row>
      <xdr:rowOff>19050</xdr:rowOff>
    </xdr:from>
    <xdr:to>
      <xdr:col>4</xdr:col>
      <xdr:colOff>904875</xdr:colOff>
      <xdr:row>3</xdr:row>
      <xdr:rowOff>150127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01B3E5A5-1016-4267-95C5-07F11BCE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09550"/>
          <a:ext cx="2371725" cy="512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1</xdr:row>
      <xdr:rowOff>85726</xdr:rowOff>
    </xdr:from>
    <xdr:to>
      <xdr:col>1</xdr:col>
      <xdr:colOff>619125</xdr:colOff>
      <xdr:row>3</xdr:row>
      <xdr:rowOff>161926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C6ECBF2-313B-4716-9C47-0D990496874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28601"/>
          <a:ext cx="1552574" cy="457200"/>
        </a:xfrm>
        <a:prstGeom prst="rect">
          <a:avLst/>
        </a:prstGeom>
      </xdr:spPr>
    </xdr:pic>
    <xdr:clientData/>
  </xdr:twoCellAnchor>
  <xdr:twoCellAnchor>
    <xdr:from>
      <xdr:col>3</xdr:col>
      <xdr:colOff>609600</xdr:colOff>
      <xdr:row>1</xdr:row>
      <xdr:rowOff>123826</xdr:rowOff>
    </xdr:from>
    <xdr:to>
      <xdr:col>5</xdr:col>
      <xdr:colOff>1114426</xdr:colOff>
      <xdr:row>4</xdr:row>
      <xdr:rowOff>39725</xdr:rowOff>
    </xdr:to>
    <xdr:pic>
      <xdr:nvPicPr>
        <xdr:cNvPr id="6" name="Imagen 3" descr="image001">
          <a:extLst>
            <a:ext uri="{FF2B5EF4-FFF2-40B4-BE49-F238E27FC236}">
              <a16:creationId xmlns:a16="http://schemas.microsoft.com/office/drawing/2014/main" id="{A6D4D7C6-537A-4D28-AB98-3D5CE1B6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266701"/>
          <a:ext cx="2257426" cy="48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104775</xdr:rowOff>
    </xdr:from>
    <xdr:ext cx="1735240" cy="627529"/>
    <xdr:pic>
      <xdr:nvPicPr>
        <xdr:cNvPr id="5" name="Imagen 4">
          <a:extLst>
            <a:ext uri="{FF2B5EF4-FFF2-40B4-BE49-F238E27FC236}">
              <a16:creationId xmlns:a16="http://schemas.microsoft.com/office/drawing/2014/main" id="{7DF1A9E4-4992-4377-8F83-97FA8CC166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133350" y="104775"/>
          <a:ext cx="1735240" cy="62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404992</xdr:colOff>
      <xdr:row>1</xdr:row>
      <xdr:rowOff>38100</xdr:rowOff>
    </xdr:from>
    <xdr:to>
      <xdr:col>5</xdr:col>
      <xdr:colOff>714376</xdr:colOff>
      <xdr:row>3</xdr:row>
      <xdr:rowOff>104775</xdr:rowOff>
    </xdr:to>
    <xdr:pic>
      <xdr:nvPicPr>
        <xdr:cNvPr id="3" name="Imagen 3" descr="image001">
          <a:extLst>
            <a:ext uri="{FF2B5EF4-FFF2-40B4-BE49-F238E27FC236}">
              <a16:creationId xmlns:a16="http://schemas.microsoft.com/office/drawing/2014/main" id="{9068D3D3-D6C3-47A2-A640-05D5AB24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217" y="200025"/>
          <a:ext cx="219533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104775</xdr:rowOff>
    </xdr:from>
    <xdr:ext cx="1735240" cy="627529"/>
    <xdr:pic>
      <xdr:nvPicPr>
        <xdr:cNvPr id="5" name="Imagen 4">
          <a:extLst>
            <a:ext uri="{FF2B5EF4-FFF2-40B4-BE49-F238E27FC236}">
              <a16:creationId xmlns:a16="http://schemas.microsoft.com/office/drawing/2014/main" id="{D1CE84C0-A250-44EA-B999-DCDBF397D4E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114300" y="104775"/>
          <a:ext cx="1735240" cy="62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0</xdr:colOff>
      <xdr:row>1</xdr:row>
      <xdr:rowOff>28575</xdr:rowOff>
    </xdr:from>
    <xdr:to>
      <xdr:col>4</xdr:col>
      <xdr:colOff>742950</xdr:colOff>
      <xdr:row>3</xdr:row>
      <xdr:rowOff>93302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15F27153-CB36-492C-8B5D-9B270705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00025"/>
          <a:ext cx="2152650" cy="464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152400</xdr:rowOff>
    </xdr:from>
    <xdr:ext cx="1735240" cy="627529"/>
    <xdr:pic>
      <xdr:nvPicPr>
        <xdr:cNvPr id="5" name="Imagen 4">
          <a:extLst>
            <a:ext uri="{FF2B5EF4-FFF2-40B4-BE49-F238E27FC236}">
              <a16:creationId xmlns:a16="http://schemas.microsoft.com/office/drawing/2014/main" id="{97C12939-6010-40FD-A1B7-20B859AEF3A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142875" y="152400"/>
          <a:ext cx="1735240" cy="62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1695450</xdr:colOff>
      <xdr:row>1</xdr:row>
      <xdr:rowOff>95250</xdr:rowOff>
    </xdr:from>
    <xdr:to>
      <xdr:col>4</xdr:col>
      <xdr:colOff>695325</xdr:colOff>
      <xdr:row>3</xdr:row>
      <xdr:rowOff>184655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5831EB5C-C237-4327-AE5F-021AFE9A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257175"/>
          <a:ext cx="2266950" cy="48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1735240" cy="627529"/>
    <xdr:pic>
      <xdr:nvPicPr>
        <xdr:cNvPr id="5" name="Imagen 4">
          <a:extLst>
            <a:ext uri="{FF2B5EF4-FFF2-40B4-BE49-F238E27FC236}">
              <a16:creationId xmlns:a16="http://schemas.microsoft.com/office/drawing/2014/main" id="{97053B0F-9427-4B63-B3AB-D520B5BFE7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4" b="12048"/>
        <a:stretch/>
      </xdr:blipFill>
      <xdr:spPr bwMode="auto">
        <a:xfrm>
          <a:off x="161925" y="152400"/>
          <a:ext cx="1735240" cy="62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2124076</xdr:colOff>
      <xdr:row>0</xdr:row>
      <xdr:rowOff>95250</xdr:rowOff>
    </xdr:from>
    <xdr:to>
      <xdr:col>7</xdr:col>
      <xdr:colOff>219075</xdr:colOff>
      <xdr:row>4</xdr:row>
      <xdr:rowOff>76322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FBA74B8F-9560-4220-8AB1-A3109ADE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1" y="95250"/>
          <a:ext cx="2162174" cy="743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S\leidy.vanoy\AppData\Roaming\Microsoft\Excel\PLANO%201347-16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DEF"/>
      <sheetName val="#Lookup"/>
      <sheetName val="LedgerJournalTrans_1-1"/>
    </sheetNames>
    <sheetDataSet>
      <sheetData sheetId="0" refreshError="1"/>
      <sheetData sheetId="1">
        <row r="2">
          <cell r="A2" t="str">
            <v>000::Contabilidad</v>
          </cell>
        </row>
        <row r="3">
          <cell r="A3" t="str">
            <v>001::Cliente</v>
          </cell>
        </row>
        <row r="4">
          <cell r="A4" t="str">
            <v>002::Proveedor</v>
          </cell>
        </row>
        <row r="5">
          <cell r="A5" t="str">
            <v>003::Proyectos</v>
          </cell>
        </row>
        <row r="6">
          <cell r="A6" t="str">
            <v>005::Activos fijos</v>
          </cell>
        </row>
        <row r="7">
          <cell r="A7" t="str">
            <v>006::Banco</v>
          </cell>
        </row>
        <row r="8">
          <cell r="A8" t="str">
            <v>007::Obsoleto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9" tint="-0.249977111117893"/>
  </sheetPr>
  <dimension ref="A1:H25"/>
  <sheetViews>
    <sheetView workbookViewId="0">
      <selection activeCell="A21" sqref="A21"/>
    </sheetView>
  </sheetViews>
  <sheetFormatPr baseColWidth="10" defaultColWidth="52.42578125" defaultRowHeight="12"/>
  <cols>
    <col min="1" max="1" width="47.140625" style="5" customWidth="1"/>
    <col min="2" max="2" width="13.7109375" style="5" bestFit="1" customWidth="1"/>
    <col min="3" max="3" width="55.5703125" style="5" customWidth="1"/>
    <col min="4" max="4" width="12.42578125" style="5" customWidth="1"/>
    <col min="5" max="5" width="14.28515625" style="18" customWidth="1"/>
    <col min="6" max="6" width="14.7109375" style="19" bestFit="1" customWidth="1"/>
    <col min="7" max="7" width="17.28515625" style="5" customWidth="1"/>
    <col min="8" max="8" width="14.85546875" style="5" customWidth="1"/>
    <col min="9" max="16384" width="52.42578125" style="5"/>
  </cols>
  <sheetData>
    <row r="1" spans="1:8">
      <c r="A1" s="1"/>
      <c r="B1" s="2"/>
      <c r="C1" s="1"/>
      <c r="D1" s="1"/>
      <c r="E1" s="3"/>
      <c r="F1" s="4"/>
    </row>
    <row r="2" spans="1:8">
      <c r="A2" s="1"/>
      <c r="B2" s="2"/>
      <c r="C2" s="1"/>
      <c r="D2" s="1"/>
      <c r="E2" s="3"/>
      <c r="F2" s="4"/>
    </row>
    <row r="3" spans="1:8">
      <c r="A3" s="576" t="s">
        <v>110</v>
      </c>
      <c r="B3" s="576"/>
      <c r="C3" s="576"/>
      <c r="D3" s="576"/>
      <c r="E3" s="576"/>
      <c r="F3" s="576"/>
    </row>
    <row r="4" spans="1:8">
      <c r="A4" s="576" t="s">
        <v>127</v>
      </c>
      <c r="B4" s="576"/>
      <c r="C4" s="576"/>
      <c r="D4" s="576"/>
      <c r="E4" s="576"/>
      <c r="F4" s="576"/>
    </row>
    <row r="5" spans="1:8">
      <c r="A5" s="576" t="s">
        <v>910</v>
      </c>
      <c r="B5" s="576"/>
      <c r="C5" s="576"/>
      <c r="D5" s="576"/>
      <c r="E5" s="576"/>
      <c r="F5" s="576"/>
    </row>
    <row r="6" spans="1:8" ht="12.75" thickBot="1">
      <c r="A6" s="6"/>
      <c r="B6" s="6"/>
      <c r="C6" s="6"/>
      <c r="D6" s="6"/>
      <c r="E6" s="7"/>
      <c r="F6" s="2"/>
    </row>
    <row r="7" spans="1:8" ht="18.75" customHeight="1" thickBot="1">
      <c r="A7" s="577" t="s">
        <v>113</v>
      </c>
      <c r="B7" s="578"/>
      <c r="C7" s="578"/>
      <c r="D7" s="578"/>
      <c r="E7" s="578"/>
      <c r="F7" s="579"/>
    </row>
    <row r="8" spans="1:8" ht="24.75" thickBot="1">
      <c r="A8" s="8" t="s">
        <v>0</v>
      </c>
      <c r="B8" s="9" t="s">
        <v>1</v>
      </c>
      <c r="C8" s="10" t="s">
        <v>2</v>
      </c>
      <c r="D8" s="11" t="s">
        <v>3</v>
      </c>
      <c r="E8" s="12" t="s">
        <v>4</v>
      </c>
      <c r="F8" s="13" t="s">
        <v>5</v>
      </c>
      <c r="G8" s="33" t="s">
        <v>246</v>
      </c>
    </row>
    <row r="9" spans="1:8" ht="12.75" thickBot="1">
      <c r="A9" s="31"/>
      <c r="B9" s="14"/>
      <c r="C9" s="14"/>
      <c r="D9" s="15"/>
      <c r="E9" s="15"/>
      <c r="F9" s="34"/>
    </row>
    <row r="10" spans="1:8" ht="18.75" customHeight="1" thickBot="1">
      <c r="A10" s="580" t="s">
        <v>25</v>
      </c>
      <c r="B10" s="581"/>
      <c r="C10" s="581"/>
      <c r="D10" s="582"/>
      <c r="E10" s="583"/>
      <c r="F10" s="16">
        <f>SUM(F9:F9)</f>
        <v>0</v>
      </c>
      <c r="G10" s="27"/>
      <c r="H10" s="17"/>
    </row>
    <row r="25" ht="10.5" customHeight="1"/>
  </sheetData>
  <mergeCells count="5">
    <mergeCell ref="A3:F3"/>
    <mergeCell ref="A4:F4"/>
    <mergeCell ref="A5:F5"/>
    <mergeCell ref="A7:F7"/>
    <mergeCell ref="A10:E10"/>
  </mergeCells>
  <pageMargins left="0.51181102362204722" right="0.51181102362204722" top="0.74803149606299213" bottom="0.74803149606299213" header="0.31496062992125984" footer="0.31496062992125984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>
    <tabColor theme="9" tint="-0.249977111117893"/>
  </sheetPr>
  <dimension ref="A1:K16"/>
  <sheetViews>
    <sheetView zoomScaleNormal="100" zoomScaleSheetLayoutView="100" workbookViewId="0"/>
  </sheetViews>
  <sheetFormatPr baseColWidth="10" defaultColWidth="11.42578125" defaultRowHeight="13.5"/>
  <cols>
    <col min="1" max="1" width="56.28515625" style="144" customWidth="1"/>
    <col min="2" max="2" width="14.42578125" style="144" customWidth="1"/>
    <col min="3" max="3" width="54.42578125" style="144" customWidth="1"/>
    <col min="4" max="4" width="12.140625" style="144" customWidth="1"/>
    <col min="5" max="5" width="10.7109375" style="144" customWidth="1"/>
    <col min="6" max="6" width="13.85546875" style="144" customWidth="1"/>
    <col min="7" max="16384" width="11.42578125" style="144"/>
  </cols>
  <sheetData>
    <row r="1" spans="1:11">
      <c r="A1" s="221"/>
      <c r="B1" s="222"/>
      <c r="C1" s="223"/>
      <c r="D1" s="224"/>
      <c r="E1" s="224"/>
      <c r="F1" s="225"/>
    </row>
    <row r="2" spans="1:11" s="163" customFormat="1" ht="15.75">
      <c r="A2" s="622" t="s">
        <v>110</v>
      </c>
      <c r="B2" s="586"/>
      <c r="C2" s="586"/>
      <c r="D2" s="586"/>
      <c r="E2" s="586"/>
      <c r="F2" s="623"/>
    </row>
    <row r="3" spans="1:11" s="163" customFormat="1" ht="15.75">
      <c r="A3" s="622" t="s">
        <v>159</v>
      </c>
      <c r="B3" s="586"/>
      <c r="C3" s="586"/>
      <c r="D3" s="586"/>
      <c r="E3" s="586"/>
      <c r="F3" s="623"/>
    </row>
    <row r="4" spans="1:11" s="163" customFormat="1" ht="15.75">
      <c r="A4" s="622" t="e">
        <f>+'24100302 PR'!A4:H4</f>
        <v>#REF!</v>
      </c>
      <c r="B4" s="586"/>
      <c r="C4" s="586"/>
      <c r="D4" s="586"/>
      <c r="E4" s="586"/>
      <c r="F4" s="623"/>
    </row>
    <row r="5" spans="1:11" s="163" customFormat="1" ht="15.75">
      <c r="A5" s="226"/>
      <c r="F5" s="227"/>
    </row>
    <row r="6" spans="1:11" s="186" customFormat="1" ht="12.75">
      <c r="A6" s="624" t="s">
        <v>134</v>
      </c>
      <c r="B6" s="625"/>
      <c r="C6" s="625"/>
      <c r="D6" s="625"/>
      <c r="E6" s="625"/>
      <c r="F6" s="626"/>
    </row>
    <row r="7" spans="1:11" s="187" customFormat="1" ht="25.5">
      <c r="A7" s="211" t="s">
        <v>0</v>
      </c>
      <c r="B7" s="67" t="s">
        <v>1</v>
      </c>
      <c r="C7" s="68" t="s">
        <v>2</v>
      </c>
      <c r="D7" s="66" t="s">
        <v>3</v>
      </c>
      <c r="E7" s="66" t="s">
        <v>4</v>
      </c>
      <c r="F7" s="217" t="s">
        <v>5</v>
      </c>
    </row>
    <row r="8" spans="1:11" s="187" customFormat="1" ht="15.95" customHeight="1">
      <c r="A8" s="218" t="s">
        <v>135</v>
      </c>
      <c r="B8" s="156">
        <v>30398592</v>
      </c>
      <c r="C8" s="156" t="s">
        <v>136</v>
      </c>
      <c r="D8" s="189">
        <v>42860</v>
      </c>
      <c r="E8" s="162">
        <v>42948</v>
      </c>
      <c r="F8" s="219">
        <v>5356000</v>
      </c>
    </row>
    <row r="9" spans="1:11" s="187" customFormat="1" ht="15.95" customHeight="1">
      <c r="A9" s="218" t="s">
        <v>135</v>
      </c>
      <c r="B9" s="156">
        <v>30398592</v>
      </c>
      <c r="C9" s="156" t="s">
        <v>136</v>
      </c>
      <c r="D9" s="189">
        <v>42851</v>
      </c>
      <c r="E9" s="162">
        <v>42948</v>
      </c>
      <c r="F9" s="219">
        <v>10711998</v>
      </c>
    </row>
    <row r="10" spans="1:11" s="187" customFormat="1" ht="15.95" customHeight="1">
      <c r="A10" s="218" t="s">
        <v>135</v>
      </c>
      <c r="B10" s="156">
        <v>30398592</v>
      </c>
      <c r="C10" s="156" t="s">
        <v>136</v>
      </c>
      <c r="D10" s="189">
        <v>42851</v>
      </c>
      <c r="E10" s="162">
        <v>42948</v>
      </c>
      <c r="F10" s="219">
        <v>10711998</v>
      </c>
    </row>
    <row r="11" spans="1:11" s="187" customFormat="1" ht="15.95" customHeight="1">
      <c r="A11" s="218" t="s">
        <v>771</v>
      </c>
      <c r="B11" s="156">
        <v>1074007937</v>
      </c>
      <c r="C11" s="156" t="s">
        <v>772</v>
      </c>
      <c r="D11" s="189" t="s">
        <v>16</v>
      </c>
      <c r="E11" s="162">
        <v>43581</v>
      </c>
      <c r="F11" s="219">
        <v>19531050</v>
      </c>
    </row>
    <row r="12" spans="1:11" s="187" customFormat="1" ht="15.95" customHeight="1" thickBot="1">
      <c r="A12" s="620" t="s">
        <v>25</v>
      </c>
      <c r="B12" s="621"/>
      <c r="C12" s="621"/>
      <c r="D12" s="621"/>
      <c r="E12" s="621"/>
      <c r="F12" s="220">
        <f>SUM(F8:F11)</f>
        <v>46311046</v>
      </c>
      <c r="G12" s="188">
        <v>46311046</v>
      </c>
      <c r="H12" s="188">
        <f>+F12-G12</f>
        <v>0</v>
      </c>
      <c r="I12" s="188"/>
      <c r="J12" s="188"/>
      <c r="K12" s="188"/>
    </row>
    <row r="13" spans="1:11" s="187" customFormat="1" ht="12.75"/>
    <row r="14" spans="1:11" s="187" customFormat="1" ht="12.75">
      <c r="F14" s="188"/>
    </row>
    <row r="15" spans="1:11" s="187" customFormat="1" ht="12.75"/>
    <row r="16" spans="1:11" s="187" customFormat="1" ht="12.75"/>
  </sheetData>
  <mergeCells count="5">
    <mergeCell ref="A12:E12"/>
    <mergeCell ref="A2:F2"/>
    <mergeCell ref="A3:F3"/>
    <mergeCell ref="A4:F4"/>
    <mergeCell ref="A6:F6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>
    <tabColor theme="9" tint="-0.249977111117893"/>
  </sheetPr>
  <dimension ref="A1:H82"/>
  <sheetViews>
    <sheetView view="pageBreakPreview" topLeftCell="A58" zoomScaleNormal="100" zoomScaleSheetLayoutView="100" workbookViewId="0"/>
  </sheetViews>
  <sheetFormatPr baseColWidth="10" defaultColWidth="11.42578125" defaultRowHeight="13.5"/>
  <cols>
    <col min="1" max="1" width="55.140625" style="144" customWidth="1"/>
    <col min="2" max="2" width="12" style="144" customWidth="1"/>
    <col min="3" max="3" width="52.85546875" style="144" customWidth="1"/>
    <col min="4" max="4" width="12.5703125" style="144" customWidth="1"/>
    <col min="5" max="5" width="13.140625" style="144" customWidth="1"/>
    <col min="6" max="6" width="15.85546875" style="144" customWidth="1"/>
    <col min="7" max="7" width="11.5703125" style="144" bestFit="1" customWidth="1"/>
    <col min="8" max="8" width="9.42578125" style="144" bestFit="1" customWidth="1"/>
    <col min="9" max="16384" width="11.42578125" style="144"/>
  </cols>
  <sheetData>
    <row r="1" spans="1:6">
      <c r="A1" s="221"/>
      <c r="B1" s="222"/>
      <c r="C1" s="223"/>
      <c r="D1" s="224"/>
      <c r="E1" s="224"/>
      <c r="F1" s="225"/>
    </row>
    <row r="2" spans="1:6" s="163" customFormat="1" ht="15.75">
      <c r="A2" s="622" t="s">
        <v>110</v>
      </c>
      <c r="B2" s="586"/>
      <c r="C2" s="586"/>
      <c r="D2" s="586"/>
      <c r="E2" s="586"/>
      <c r="F2" s="623"/>
    </row>
    <row r="3" spans="1:6" s="163" customFormat="1" ht="15.75">
      <c r="A3" s="622" t="s">
        <v>160</v>
      </c>
      <c r="B3" s="586"/>
      <c r="C3" s="586"/>
      <c r="D3" s="586"/>
      <c r="E3" s="586"/>
      <c r="F3" s="623"/>
    </row>
    <row r="4" spans="1:6" s="163" customFormat="1" ht="15.75">
      <c r="A4" s="622" t="e">
        <f>+'24100402 ED'!A4:F4</f>
        <v>#REF!</v>
      </c>
      <c r="B4" s="586"/>
      <c r="C4" s="586"/>
      <c r="D4" s="586"/>
      <c r="E4" s="586"/>
      <c r="F4" s="623"/>
    </row>
    <row r="5" spans="1:6" s="163" customFormat="1" ht="16.5" thickBot="1">
      <c r="A5" s="226"/>
      <c r="F5" s="227"/>
    </row>
    <row r="6" spans="1:6" s="152" customFormat="1">
      <c r="A6" s="627" t="s">
        <v>137</v>
      </c>
      <c r="B6" s="628"/>
      <c r="C6" s="628"/>
      <c r="D6" s="628"/>
      <c r="E6" s="628"/>
      <c r="F6" s="629"/>
    </row>
    <row r="7" spans="1:6" ht="25.5">
      <c r="A7" s="228" t="s">
        <v>0</v>
      </c>
      <c r="B7" s="90" t="s">
        <v>104</v>
      </c>
      <c r="C7" s="90" t="s">
        <v>2</v>
      </c>
      <c r="D7" s="193" t="s">
        <v>3</v>
      </c>
      <c r="E7" s="193" t="s">
        <v>105</v>
      </c>
      <c r="F7" s="229" t="s">
        <v>5</v>
      </c>
    </row>
    <row r="8" spans="1:6">
      <c r="A8" s="218" t="s">
        <v>139</v>
      </c>
      <c r="B8" s="156">
        <v>830128856</v>
      </c>
      <c r="C8" s="156" t="s">
        <v>138</v>
      </c>
      <c r="D8" s="189">
        <v>42268</v>
      </c>
      <c r="E8" s="162">
        <v>42948</v>
      </c>
      <c r="F8" s="219">
        <v>1273556</v>
      </c>
    </row>
    <row r="9" spans="1:6">
      <c r="A9" s="218" t="s">
        <v>139</v>
      </c>
      <c r="B9" s="156">
        <v>830128856</v>
      </c>
      <c r="C9" s="156" t="s">
        <v>138</v>
      </c>
      <c r="D9" s="189">
        <v>42355</v>
      </c>
      <c r="E9" s="162">
        <v>42948</v>
      </c>
      <c r="F9" s="219">
        <v>771363</v>
      </c>
    </row>
    <row r="10" spans="1:6">
      <c r="A10" s="218" t="s">
        <v>139</v>
      </c>
      <c r="B10" s="156">
        <v>830128856</v>
      </c>
      <c r="C10" s="156" t="s">
        <v>138</v>
      </c>
      <c r="D10" s="189">
        <v>42355</v>
      </c>
      <c r="E10" s="162">
        <v>42948</v>
      </c>
      <c r="F10" s="219">
        <v>620144</v>
      </c>
    </row>
    <row r="11" spans="1:6">
      <c r="A11" s="218" t="s">
        <v>139</v>
      </c>
      <c r="B11" s="156">
        <v>830128856</v>
      </c>
      <c r="C11" s="156" t="s">
        <v>138</v>
      </c>
      <c r="D11" s="189">
        <v>42355</v>
      </c>
      <c r="E11" s="162">
        <v>42948</v>
      </c>
      <c r="F11" s="219">
        <v>2336</v>
      </c>
    </row>
    <row r="12" spans="1:6">
      <c r="A12" s="218" t="s">
        <v>140</v>
      </c>
      <c r="B12" s="156">
        <v>890925336</v>
      </c>
      <c r="C12" s="156" t="s">
        <v>138</v>
      </c>
      <c r="D12" s="189">
        <v>42886</v>
      </c>
      <c r="E12" s="162">
        <v>42948</v>
      </c>
      <c r="F12" s="219">
        <v>37647</v>
      </c>
    </row>
    <row r="13" spans="1:6">
      <c r="A13" s="218" t="s">
        <v>140</v>
      </c>
      <c r="B13" s="156">
        <v>890925336</v>
      </c>
      <c r="C13" s="156" t="s">
        <v>138</v>
      </c>
      <c r="D13" s="189">
        <v>42886</v>
      </c>
      <c r="E13" s="162">
        <v>42948</v>
      </c>
      <c r="F13" s="219">
        <v>39975</v>
      </c>
    </row>
    <row r="14" spans="1:6">
      <c r="A14" s="218" t="s">
        <v>140</v>
      </c>
      <c r="B14" s="156">
        <v>890925336</v>
      </c>
      <c r="C14" s="156" t="s">
        <v>138</v>
      </c>
      <c r="D14" s="189">
        <v>42888</v>
      </c>
      <c r="E14" s="162">
        <v>42948</v>
      </c>
      <c r="F14" s="219">
        <v>35422</v>
      </c>
    </row>
    <row r="15" spans="1:6">
      <c r="A15" s="218" t="s">
        <v>141</v>
      </c>
      <c r="B15" s="156">
        <v>33223223</v>
      </c>
      <c r="C15" s="156" t="s">
        <v>142</v>
      </c>
      <c r="D15" s="189">
        <v>42821</v>
      </c>
      <c r="E15" s="162">
        <v>42948</v>
      </c>
      <c r="F15" s="219">
        <v>8054374</v>
      </c>
    </row>
    <row r="16" spans="1:6">
      <c r="A16" s="218" t="s">
        <v>143</v>
      </c>
      <c r="B16" s="156">
        <v>31244829</v>
      </c>
      <c r="C16" s="156" t="s">
        <v>142</v>
      </c>
      <c r="D16" s="189">
        <v>42821</v>
      </c>
      <c r="E16" s="162">
        <v>42948</v>
      </c>
      <c r="F16" s="219">
        <v>2600000</v>
      </c>
    </row>
    <row r="17" spans="1:6">
      <c r="A17" s="218" t="s">
        <v>144</v>
      </c>
      <c r="B17" s="156">
        <v>16236658</v>
      </c>
      <c r="C17" s="156" t="s">
        <v>142</v>
      </c>
      <c r="D17" s="189">
        <v>42853</v>
      </c>
      <c r="E17" s="162">
        <v>42948</v>
      </c>
      <c r="F17" s="219">
        <v>15399997.5</v>
      </c>
    </row>
    <row r="18" spans="1:6">
      <c r="A18" s="218" t="s">
        <v>145</v>
      </c>
      <c r="B18" s="156">
        <v>27681765</v>
      </c>
      <c r="C18" s="156" t="s">
        <v>142</v>
      </c>
      <c r="D18" s="189">
        <v>42853</v>
      </c>
      <c r="E18" s="162">
        <v>42948</v>
      </c>
      <c r="F18" s="219">
        <v>14012000</v>
      </c>
    </row>
    <row r="19" spans="1:6">
      <c r="A19" s="218" t="s">
        <v>146</v>
      </c>
      <c r="B19" s="156">
        <v>4839423</v>
      </c>
      <c r="C19" s="156" t="s">
        <v>142</v>
      </c>
      <c r="D19" s="189">
        <v>42860</v>
      </c>
      <c r="E19" s="162">
        <v>42948</v>
      </c>
      <c r="F19" s="219">
        <v>16108747.5</v>
      </c>
    </row>
    <row r="20" spans="1:6">
      <c r="A20" s="218" t="s">
        <v>147</v>
      </c>
      <c r="B20" s="156">
        <v>40325267</v>
      </c>
      <c r="C20" s="156" t="s">
        <v>142</v>
      </c>
      <c r="D20" s="189">
        <v>42922</v>
      </c>
      <c r="E20" s="162">
        <v>42948</v>
      </c>
      <c r="F20" s="219">
        <v>11334000</v>
      </c>
    </row>
    <row r="21" spans="1:6">
      <c r="A21" s="218" t="s">
        <v>148</v>
      </c>
      <c r="B21" s="156">
        <v>36594545</v>
      </c>
      <c r="C21" s="156" t="s">
        <v>142</v>
      </c>
      <c r="D21" s="189">
        <v>42941</v>
      </c>
      <c r="E21" s="162">
        <v>42948</v>
      </c>
      <c r="F21" s="219">
        <v>2947500</v>
      </c>
    </row>
    <row r="22" spans="1:6">
      <c r="A22" s="218" t="s">
        <v>152</v>
      </c>
      <c r="B22" s="156">
        <v>892399994</v>
      </c>
      <c r="C22" s="156" t="s">
        <v>150</v>
      </c>
      <c r="D22" s="190" t="s">
        <v>16</v>
      </c>
      <c r="E22" s="162">
        <v>42992</v>
      </c>
      <c r="F22" s="219">
        <v>267400</v>
      </c>
    </row>
    <row r="23" spans="1:6">
      <c r="A23" s="218" t="s">
        <v>152</v>
      </c>
      <c r="B23" s="156">
        <v>892399994</v>
      </c>
      <c r="C23" s="156" t="s">
        <v>149</v>
      </c>
      <c r="D23" s="190" t="s">
        <v>16</v>
      </c>
      <c r="E23" s="162">
        <v>42992</v>
      </c>
      <c r="F23" s="219">
        <v>282142</v>
      </c>
    </row>
    <row r="24" spans="1:6">
      <c r="A24" s="218" t="s">
        <v>152</v>
      </c>
      <c r="B24" s="156">
        <v>892399994</v>
      </c>
      <c r="C24" s="156" t="s">
        <v>151</v>
      </c>
      <c r="D24" s="190" t="s">
        <v>16</v>
      </c>
      <c r="E24" s="162">
        <v>42992</v>
      </c>
      <c r="F24" s="219">
        <v>1163200</v>
      </c>
    </row>
    <row r="25" spans="1:6">
      <c r="A25" s="218" t="s">
        <v>154</v>
      </c>
      <c r="B25" s="156">
        <v>900234274</v>
      </c>
      <c r="C25" s="156" t="s">
        <v>151</v>
      </c>
      <c r="D25" s="190" t="s">
        <v>16</v>
      </c>
      <c r="E25" s="162">
        <v>43038</v>
      </c>
      <c r="F25" s="219">
        <v>3647200</v>
      </c>
    </row>
    <row r="26" spans="1:6">
      <c r="A26" s="218" t="s">
        <v>152</v>
      </c>
      <c r="B26" s="156">
        <v>892399994</v>
      </c>
      <c r="C26" s="156" t="s">
        <v>151</v>
      </c>
      <c r="D26" s="190" t="s">
        <v>16</v>
      </c>
      <c r="E26" s="162">
        <v>43038</v>
      </c>
      <c r="F26" s="219">
        <v>1948600</v>
      </c>
    </row>
    <row r="27" spans="1:6">
      <c r="A27" s="218" t="s">
        <v>154</v>
      </c>
      <c r="B27" s="156">
        <v>900234274</v>
      </c>
      <c r="C27" s="156" t="s">
        <v>149</v>
      </c>
      <c r="D27" s="190" t="s">
        <v>16</v>
      </c>
      <c r="E27" s="162">
        <v>43038</v>
      </c>
      <c r="F27" s="219">
        <v>684711</v>
      </c>
    </row>
    <row r="28" spans="1:6">
      <c r="A28" s="218" t="s">
        <v>152</v>
      </c>
      <c r="B28" s="156">
        <v>892399994</v>
      </c>
      <c r="C28" s="156" t="s">
        <v>155</v>
      </c>
      <c r="D28" s="190" t="s">
        <v>16</v>
      </c>
      <c r="E28" s="162">
        <v>43038</v>
      </c>
      <c r="F28" s="219">
        <v>657200</v>
      </c>
    </row>
    <row r="29" spans="1:6">
      <c r="A29" s="218" t="s">
        <v>154</v>
      </c>
      <c r="B29" s="156">
        <v>900234274</v>
      </c>
      <c r="C29" s="156" t="s">
        <v>150</v>
      </c>
      <c r="D29" s="190" t="s">
        <v>16</v>
      </c>
      <c r="E29" s="162">
        <v>43038</v>
      </c>
      <c r="F29" s="219">
        <v>363600</v>
      </c>
    </row>
    <row r="30" spans="1:6">
      <c r="A30" s="218" t="s">
        <v>156</v>
      </c>
      <c r="B30" s="156">
        <v>824000725</v>
      </c>
      <c r="C30" s="156" t="s">
        <v>149</v>
      </c>
      <c r="D30" s="190" t="s">
        <v>16</v>
      </c>
      <c r="E30" s="162">
        <v>43038</v>
      </c>
      <c r="F30" s="219">
        <v>292420</v>
      </c>
    </row>
    <row r="31" spans="1:6">
      <c r="A31" s="218" t="s">
        <v>156</v>
      </c>
      <c r="B31" s="156">
        <v>824000725</v>
      </c>
      <c r="C31" s="156" t="s">
        <v>150</v>
      </c>
      <c r="D31" s="190" t="s">
        <v>16</v>
      </c>
      <c r="E31" s="162">
        <v>43038</v>
      </c>
      <c r="F31" s="219">
        <v>187400</v>
      </c>
    </row>
    <row r="32" spans="1:6">
      <c r="A32" s="218" t="s">
        <v>156</v>
      </c>
      <c r="B32" s="156">
        <v>824000725</v>
      </c>
      <c r="C32" s="156" t="s">
        <v>151</v>
      </c>
      <c r="D32" s="190" t="s">
        <v>16</v>
      </c>
      <c r="E32" s="162">
        <v>43038</v>
      </c>
      <c r="F32" s="219">
        <v>107500</v>
      </c>
    </row>
    <row r="33" spans="1:7">
      <c r="A33" s="218" t="s">
        <v>152</v>
      </c>
      <c r="B33" s="156">
        <v>892399994</v>
      </c>
      <c r="C33" s="156" t="s">
        <v>157</v>
      </c>
      <c r="D33" s="190" t="s">
        <v>16</v>
      </c>
      <c r="E33" s="162">
        <v>43038</v>
      </c>
      <c r="F33" s="219">
        <v>65130</v>
      </c>
    </row>
    <row r="34" spans="1:7">
      <c r="A34" s="218" t="s">
        <v>158</v>
      </c>
      <c r="B34" s="156">
        <v>892280033</v>
      </c>
      <c r="C34" s="156" t="s">
        <v>157</v>
      </c>
      <c r="D34" s="190" t="s">
        <v>16</v>
      </c>
      <c r="E34" s="162">
        <v>43069</v>
      </c>
      <c r="F34" s="219">
        <v>48581</v>
      </c>
    </row>
    <row r="35" spans="1:7">
      <c r="A35" s="218" t="s">
        <v>158</v>
      </c>
      <c r="B35" s="156">
        <v>892280033</v>
      </c>
      <c r="C35" s="156" t="s">
        <v>155</v>
      </c>
      <c r="D35" s="190" t="s">
        <v>16</v>
      </c>
      <c r="E35" s="162">
        <v>43069</v>
      </c>
      <c r="F35" s="219">
        <v>166500</v>
      </c>
    </row>
    <row r="36" spans="1:7">
      <c r="A36" s="218" t="s">
        <v>158</v>
      </c>
      <c r="B36" s="156">
        <v>892280033</v>
      </c>
      <c r="C36" s="156" t="s">
        <v>151</v>
      </c>
      <c r="D36" s="190" t="s">
        <v>16</v>
      </c>
      <c r="E36" s="162">
        <v>43069</v>
      </c>
      <c r="F36" s="219">
        <v>168900</v>
      </c>
    </row>
    <row r="37" spans="1:7">
      <c r="A37" s="218" t="s">
        <v>152</v>
      </c>
      <c r="B37" s="156">
        <v>892399994</v>
      </c>
      <c r="C37" s="156" t="s">
        <v>157</v>
      </c>
      <c r="D37" s="190" t="s">
        <v>16</v>
      </c>
      <c r="E37" s="162">
        <v>43069</v>
      </c>
      <c r="F37" s="219">
        <v>92550</v>
      </c>
    </row>
    <row r="38" spans="1:7">
      <c r="A38" s="218" t="s">
        <v>152</v>
      </c>
      <c r="B38" s="156">
        <v>892399994</v>
      </c>
      <c r="C38" s="156" t="s">
        <v>155</v>
      </c>
      <c r="D38" s="190" t="s">
        <v>16</v>
      </c>
      <c r="E38" s="162">
        <v>43069</v>
      </c>
      <c r="F38" s="219">
        <v>198700</v>
      </c>
    </row>
    <row r="39" spans="1:7">
      <c r="A39" s="218" t="s">
        <v>152</v>
      </c>
      <c r="B39" s="156">
        <v>892399994</v>
      </c>
      <c r="C39" s="156" t="s">
        <v>151</v>
      </c>
      <c r="D39" s="190" t="s">
        <v>16</v>
      </c>
      <c r="E39" s="162">
        <v>43069</v>
      </c>
      <c r="F39" s="219">
        <v>539200</v>
      </c>
    </row>
    <row r="40" spans="1:7">
      <c r="A40" s="218" t="s">
        <v>154</v>
      </c>
      <c r="B40" s="156">
        <v>900234274</v>
      </c>
      <c r="C40" s="156" t="s">
        <v>150</v>
      </c>
      <c r="D40" s="190" t="s">
        <v>16</v>
      </c>
      <c r="E40" s="162">
        <v>43069</v>
      </c>
      <c r="F40" s="219">
        <v>42500</v>
      </c>
    </row>
    <row r="41" spans="1:7">
      <c r="A41" s="218" t="s">
        <v>172</v>
      </c>
      <c r="B41" s="156">
        <v>890203242</v>
      </c>
      <c r="C41" s="156" t="s">
        <v>157</v>
      </c>
      <c r="D41" s="190" t="s">
        <v>16</v>
      </c>
      <c r="E41" s="162">
        <v>43096</v>
      </c>
      <c r="F41" s="219">
        <v>210237</v>
      </c>
    </row>
    <row r="42" spans="1:7">
      <c r="A42" s="218" t="s">
        <v>172</v>
      </c>
      <c r="B42" s="156">
        <v>890203242</v>
      </c>
      <c r="C42" s="156" t="s">
        <v>151</v>
      </c>
      <c r="D42" s="190" t="s">
        <v>16</v>
      </c>
      <c r="E42" s="162">
        <v>43096</v>
      </c>
      <c r="F42" s="219">
        <v>690600</v>
      </c>
      <c r="G42" s="147"/>
    </row>
    <row r="43" spans="1:7">
      <c r="A43" s="218" t="s">
        <v>172</v>
      </c>
      <c r="B43" s="156">
        <v>890203242</v>
      </c>
      <c r="C43" s="156" t="s">
        <v>155</v>
      </c>
      <c r="D43" s="190" t="s">
        <v>16</v>
      </c>
      <c r="E43" s="162">
        <v>43096</v>
      </c>
      <c r="F43" s="219">
        <v>1382200</v>
      </c>
      <c r="G43" s="147"/>
    </row>
    <row r="44" spans="1:7">
      <c r="A44" s="218" t="s">
        <v>154</v>
      </c>
      <c r="B44" s="156">
        <v>900234274</v>
      </c>
      <c r="C44" s="156" t="s">
        <v>150</v>
      </c>
      <c r="D44" s="190" t="s">
        <v>16</v>
      </c>
      <c r="E44" s="162">
        <v>43096</v>
      </c>
      <c r="F44" s="219">
        <v>36400</v>
      </c>
      <c r="G44" s="147"/>
    </row>
    <row r="45" spans="1:7">
      <c r="A45" s="218" t="s">
        <v>154</v>
      </c>
      <c r="B45" s="156">
        <v>900234274</v>
      </c>
      <c r="C45" s="156" t="s">
        <v>149</v>
      </c>
      <c r="D45" s="190" t="s">
        <v>16</v>
      </c>
      <c r="E45" s="162">
        <v>43096</v>
      </c>
      <c r="F45" s="219">
        <v>43997</v>
      </c>
    </row>
    <row r="46" spans="1:7">
      <c r="A46" s="218" t="s">
        <v>154</v>
      </c>
      <c r="B46" s="156">
        <v>900234274</v>
      </c>
      <c r="C46" s="156" t="s">
        <v>151</v>
      </c>
      <c r="D46" s="190" t="s">
        <v>16</v>
      </c>
      <c r="E46" s="162">
        <v>43096</v>
      </c>
      <c r="F46" s="219">
        <v>59000</v>
      </c>
    </row>
    <row r="47" spans="1:7">
      <c r="A47" s="218" t="s">
        <v>154</v>
      </c>
      <c r="B47" s="156">
        <v>900234274</v>
      </c>
      <c r="C47" s="156" t="s">
        <v>150</v>
      </c>
      <c r="D47" s="190" t="s">
        <v>16</v>
      </c>
      <c r="E47" s="162">
        <v>43096</v>
      </c>
      <c r="F47" s="219">
        <v>90900</v>
      </c>
    </row>
    <row r="48" spans="1:7">
      <c r="A48" s="218" t="s">
        <v>154</v>
      </c>
      <c r="B48" s="156">
        <v>900234274</v>
      </c>
      <c r="C48" s="156" t="s">
        <v>151</v>
      </c>
      <c r="D48" s="190" t="s">
        <v>16</v>
      </c>
      <c r="E48" s="162">
        <v>43096</v>
      </c>
      <c r="F48" s="219">
        <v>91500</v>
      </c>
    </row>
    <row r="49" spans="1:6">
      <c r="A49" s="218" t="s">
        <v>205</v>
      </c>
      <c r="B49" s="156">
        <v>829001846</v>
      </c>
      <c r="C49" s="156" t="s">
        <v>157</v>
      </c>
      <c r="D49" s="190" t="s">
        <v>16</v>
      </c>
      <c r="E49" s="162">
        <v>43102</v>
      </c>
      <c r="F49" s="219">
        <v>8907</v>
      </c>
    </row>
    <row r="50" spans="1:6">
      <c r="A50" s="218" t="s">
        <v>205</v>
      </c>
      <c r="B50" s="156">
        <v>829001846</v>
      </c>
      <c r="C50" s="156" t="s">
        <v>157</v>
      </c>
      <c r="D50" s="190" t="s">
        <v>16</v>
      </c>
      <c r="E50" s="162">
        <v>43102</v>
      </c>
      <c r="F50" s="219">
        <v>10500</v>
      </c>
    </row>
    <row r="51" spans="1:6">
      <c r="A51" s="218" t="s">
        <v>205</v>
      </c>
      <c r="B51" s="156">
        <v>829001846</v>
      </c>
      <c r="C51" s="156" t="s">
        <v>151</v>
      </c>
      <c r="D51" s="190" t="s">
        <v>16</v>
      </c>
      <c r="E51" s="162">
        <v>43102</v>
      </c>
      <c r="F51" s="219">
        <v>40300</v>
      </c>
    </row>
    <row r="52" spans="1:6">
      <c r="A52" s="218" t="s">
        <v>205</v>
      </c>
      <c r="B52" s="156">
        <v>829001846</v>
      </c>
      <c r="C52" s="156" t="s">
        <v>151</v>
      </c>
      <c r="D52" s="190" t="s">
        <v>16</v>
      </c>
      <c r="E52" s="162">
        <v>43102</v>
      </c>
      <c r="F52" s="219">
        <v>57800</v>
      </c>
    </row>
    <row r="53" spans="1:6">
      <c r="A53" s="218" t="s">
        <v>205</v>
      </c>
      <c r="B53" s="156">
        <v>829001846</v>
      </c>
      <c r="C53" s="156" t="s">
        <v>155</v>
      </c>
      <c r="D53" s="190" t="s">
        <v>16</v>
      </c>
      <c r="E53" s="162">
        <v>43102</v>
      </c>
      <c r="F53" s="219">
        <v>110600</v>
      </c>
    </row>
    <row r="54" spans="1:6">
      <c r="A54" s="218" t="s">
        <v>205</v>
      </c>
      <c r="B54" s="156">
        <v>829001846</v>
      </c>
      <c r="C54" s="156" t="s">
        <v>155</v>
      </c>
      <c r="D54" s="190" t="s">
        <v>16</v>
      </c>
      <c r="E54" s="162">
        <v>43102</v>
      </c>
      <c r="F54" s="219">
        <v>207400</v>
      </c>
    </row>
    <row r="55" spans="1:6">
      <c r="A55" s="218" t="s">
        <v>152</v>
      </c>
      <c r="B55" s="156">
        <v>892399994</v>
      </c>
      <c r="C55" s="156" t="s">
        <v>150</v>
      </c>
      <c r="D55" s="190" t="s">
        <v>16</v>
      </c>
      <c r="E55" s="162">
        <v>43133</v>
      </c>
      <c r="F55" s="219">
        <v>354000</v>
      </c>
    </row>
    <row r="56" spans="1:6">
      <c r="A56" s="218" t="s">
        <v>152</v>
      </c>
      <c r="B56" s="156">
        <v>892399994</v>
      </c>
      <c r="C56" s="156" t="s">
        <v>149</v>
      </c>
      <c r="D56" s="190" t="s">
        <v>16</v>
      </c>
      <c r="E56" s="162">
        <v>43133</v>
      </c>
      <c r="F56" s="219">
        <v>375471</v>
      </c>
    </row>
    <row r="57" spans="1:6">
      <c r="A57" s="218" t="s">
        <v>152</v>
      </c>
      <c r="B57" s="156">
        <v>892399994</v>
      </c>
      <c r="C57" s="156" t="s">
        <v>151</v>
      </c>
      <c r="D57" s="190" t="s">
        <v>16</v>
      </c>
      <c r="E57" s="162">
        <v>43133</v>
      </c>
      <c r="F57" s="219">
        <v>4368200</v>
      </c>
    </row>
    <row r="58" spans="1:6">
      <c r="A58" s="218" t="s">
        <v>232</v>
      </c>
      <c r="B58" s="156">
        <v>83242775</v>
      </c>
      <c r="C58" s="156" t="s">
        <v>153</v>
      </c>
      <c r="D58" s="190" t="s">
        <v>16</v>
      </c>
      <c r="E58" s="162">
        <v>43153</v>
      </c>
      <c r="F58" s="219">
        <v>18442920</v>
      </c>
    </row>
    <row r="59" spans="1:6">
      <c r="A59" s="218" t="s">
        <v>152</v>
      </c>
      <c r="B59" s="156">
        <v>892399994</v>
      </c>
      <c r="C59" s="156" t="s">
        <v>150</v>
      </c>
      <c r="D59" s="190" t="s">
        <v>16</v>
      </c>
      <c r="E59" s="162">
        <v>43160</v>
      </c>
      <c r="F59" s="219">
        <v>1336400</v>
      </c>
    </row>
    <row r="60" spans="1:6">
      <c r="A60" s="218" t="s">
        <v>152</v>
      </c>
      <c r="B60" s="156">
        <v>892399994</v>
      </c>
      <c r="C60" s="156" t="s">
        <v>149</v>
      </c>
      <c r="D60" s="190" t="s">
        <v>16</v>
      </c>
      <c r="E60" s="162">
        <v>43160</v>
      </c>
      <c r="F60" s="219">
        <v>1982824</v>
      </c>
    </row>
    <row r="61" spans="1:6">
      <c r="A61" s="218" t="s">
        <v>152</v>
      </c>
      <c r="B61" s="156">
        <v>892399994</v>
      </c>
      <c r="C61" s="156" t="s">
        <v>151</v>
      </c>
      <c r="D61" s="190" t="s">
        <v>16</v>
      </c>
      <c r="E61" s="162">
        <v>43160</v>
      </c>
      <c r="F61" s="219">
        <v>3096900</v>
      </c>
    </row>
    <row r="62" spans="1:6">
      <c r="A62" s="218" t="s">
        <v>152</v>
      </c>
      <c r="B62" s="156">
        <v>892399994</v>
      </c>
      <c r="C62" s="156" t="s">
        <v>150</v>
      </c>
      <c r="D62" s="190" t="s">
        <v>16</v>
      </c>
      <c r="E62" s="162">
        <v>43237</v>
      </c>
      <c r="F62" s="219">
        <v>385000</v>
      </c>
    </row>
    <row r="63" spans="1:6">
      <c r="A63" s="218" t="s">
        <v>152</v>
      </c>
      <c r="B63" s="156">
        <v>892399994</v>
      </c>
      <c r="C63" s="156" t="s">
        <v>149</v>
      </c>
      <c r="D63" s="190" t="s">
        <v>16</v>
      </c>
      <c r="E63" s="162">
        <v>43237</v>
      </c>
      <c r="F63" s="219">
        <v>884274</v>
      </c>
    </row>
    <row r="64" spans="1:6">
      <c r="A64" s="218" t="s">
        <v>152</v>
      </c>
      <c r="B64" s="156">
        <v>892399994</v>
      </c>
      <c r="C64" s="156" t="s">
        <v>151</v>
      </c>
      <c r="D64" s="190" t="s">
        <v>16</v>
      </c>
      <c r="E64" s="162">
        <v>43237</v>
      </c>
      <c r="F64" s="219">
        <v>9299300</v>
      </c>
    </row>
    <row r="65" spans="1:8">
      <c r="A65" s="218" t="s">
        <v>152</v>
      </c>
      <c r="B65" s="156">
        <v>892399994</v>
      </c>
      <c r="C65" s="156" t="s">
        <v>150</v>
      </c>
      <c r="D65" s="190" t="s">
        <v>16</v>
      </c>
      <c r="E65" s="162">
        <v>43272</v>
      </c>
      <c r="F65" s="219">
        <v>700900</v>
      </c>
    </row>
    <row r="66" spans="1:8">
      <c r="A66" s="218" t="s">
        <v>152</v>
      </c>
      <c r="B66" s="156">
        <v>892399994</v>
      </c>
      <c r="C66" s="156" t="s">
        <v>149</v>
      </c>
      <c r="D66" s="190" t="s">
        <v>16</v>
      </c>
      <c r="E66" s="162">
        <v>43272</v>
      </c>
      <c r="F66" s="219">
        <v>3799795</v>
      </c>
    </row>
    <row r="67" spans="1:8">
      <c r="A67" s="218" t="s">
        <v>152</v>
      </c>
      <c r="B67" s="156">
        <v>892399994</v>
      </c>
      <c r="C67" s="156" t="s">
        <v>151</v>
      </c>
      <c r="D67" s="190" t="s">
        <v>16</v>
      </c>
      <c r="E67" s="162">
        <v>43272</v>
      </c>
      <c r="F67" s="219">
        <v>7203800</v>
      </c>
    </row>
    <row r="68" spans="1:8">
      <c r="A68" s="218" t="s">
        <v>172</v>
      </c>
      <c r="B68" s="156">
        <v>890203242</v>
      </c>
      <c r="C68" s="156" t="s">
        <v>149</v>
      </c>
      <c r="D68" s="190" t="s">
        <v>16</v>
      </c>
      <c r="E68" s="162">
        <v>43307</v>
      </c>
      <c r="F68" s="219">
        <v>201652</v>
      </c>
    </row>
    <row r="69" spans="1:8">
      <c r="A69" s="218" t="s">
        <v>172</v>
      </c>
      <c r="B69" s="156">
        <v>890203242</v>
      </c>
      <c r="C69" s="156" t="s">
        <v>151</v>
      </c>
      <c r="D69" s="190" t="s">
        <v>16</v>
      </c>
      <c r="E69" s="162">
        <v>43307</v>
      </c>
      <c r="F69" s="219">
        <v>394300</v>
      </c>
    </row>
    <row r="70" spans="1:8">
      <c r="A70" s="218" t="s">
        <v>172</v>
      </c>
      <c r="B70" s="156">
        <v>890203242</v>
      </c>
      <c r="C70" s="156" t="s">
        <v>150</v>
      </c>
      <c r="D70" s="190" t="s">
        <v>16</v>
      </c>
      <c r="E70" s="162">
        <v>43307</v>
      </c>
      <c r="F70" s="219">
        <v>601400</v>
      </c>
    </row>
    <row r="71" spans="1:8">
      <c r="A71" s="218" t="s">
        <v>152</v>
      </c>
      <c r="B71" s="156">
        <v>892399994</v>
      </c>
      <c r="C71" s="156" t="s">
        <v>150</v>
      </c>
      <c r="D71" s="190" t="s">
        <v>16</v>
      </c>
      <c r="E71" s="162">
        <v>43307</v>
      </c>
      <c r="F71" s="219">
        <v>566600</v>
      </c>
    </row>
    <row r="72" spans="1:8">
      <c r="A72" s="218" t="s">
        <v>152</v>
      </c>
      <c r="B72" s="156">
        <v>892399994</v>
      </c>
      <c r="C72" s="156" t="s">
        <v>149</v>
      </c>
      <c r="D72" s="190" t="s">
        <v>16</v>
      </c>
      <c r="E72" s="162">
        <v>43307</v>
      </c>
      <c r="F72" s="219">
        <v>711985</v>
      </c>
    </row>
    <row r="73" spans="1:8">
      <c r="A73" s="218" t="s">
        <v>152</v>
      </c>
      <c r="B73" s="156">
        <v>892399994</v>
      </c>
      <c r="C73" s="156" t="s">
        <v>151</v>
      </c>
      <c r="D73" s="190" t="s">
        <v>16</v>
      </c>
      <c r="E73" s="162">
        <v>43307</v>
      </c>
      <c r="F73" s="219">
        <v>2629200</v>
      </c>
    </row>
    <row r="74" spans="1:8">
      <c r="A74" s="218" t="s">
        <v>152</v>
      </c>
      <c r="B74" s="156">
        <v>892399994</v>
      </c>
      <c r="C74" s="156" t="s">
        <v>149</v>
      </c>
      <c r="D74" s="190" t="s">
        <v>16</v>
      </c>
      <c r="E74" s="162">
        <v>43364</v>
      </c>
      <c r="F74" s="219">
        <v>26028</v>
      </c>
    </row>
    <row r="75" spans="1:8">
      <c r="A75" s="218" t="s">
        <v>152</v>
      </c>
      <c r="B75" s="156">
        <v>892399994</v>
      </c>
      <c r="C75" s="156" t="s">
        <v>150</v>
      </c>
      <c r="D75" s="190" t="s">
        <v>16</v>
      </c>
      <c r="E75" s="162">
        <v>43364</v>
      </c>
      <c r="F75" s="219">
        <v>279000</v>
      </c>
    </row>
    <row r="76" spans="1:8">
      <c r="A76" s="218" t="s">
        <v>152</v>
      </c>
      <c r="B76" s="156">
        <v>892399994</v>
      </c>
      <c r="C76" s="156" t="s">
        <v>151</v>
      </c>
      <c r="D76" s="190" t="s">
        <v>16</v>
      </c>
      <c r="E76" s="162">
        <v>43364</v>
      </c>
      <c r="F76" s="219">
        <v>810000</v>
      </c>
    </row>
    <row r="77" spans="1:8">
      <c r="A77" s="218" t="s">
        <v>828</v>
      </c>
      <c r="B77" s="156">
        <v>25181263</v>
      </c>
      <c r="C77" s="156" t="s">
        <v>153</v>
      </c>
      <c r="D77" s="190" t="s">
        <v>16</v>
      </c>
      <c r="E77" s="162">
        <v>43587</v>
      </c>
      <c r="F77" s="219">
        <v>14167500</v>
      </c>
    </row>
    <row r="78" spans="1:8">
      <c r="A78" s="218" t="s">
        <v>829</v>
      </c>
      <c r="B78" s="156">
        <v>1064721398</v>
      </c>
      <c r="C78" s="156" t="s">
        <v>153</v>
      </c>
      <c r="D78" s="190" t="s">
        <v>16</v>
      </c>
      <c r="E78" s="162">
        <v>43587</v>
      </c>
      <c r="F78" s="219">
        <v>19531050</v>
      </c>
    </row>
    <row r="79" spans="1:8">
      <c r="A79" s="218" t="s">
        <v>830</v>
      </c>
      <c r="B79" s="156">
        <v>900267064</v>
      </c>
      <c r="C79" s="156" t="s">
        <v>831</v>
      </c>
      <c r="D79" s="190" t="s">
        <v>16</v>
      </c>
      <c r="E79" s="162">
        <v>43606</v>
      </c>
      <c r="F79" s="219">
        <v>95846641.25</v>
      </c>
    </row>
    <row r="80" spans="1:8" ht="14.25" thickBot="1">
      <c r="A80" s="620" t="s">
        <v>25</v>
      </c>
      <c r="B80" s="621"/>
      <c r="C80" s="621"/>
      <c r="D80" s="621"/>
      <c r="E80" s="621"/>
      <c r="F80" s="220">
        <f>SUM(F8:F79)</f>
        <v>275195977.25</v>
      </c>
      <c r="G80" s="147">
        <v>275195977.25</v>
      </c>
      <c r="H80" s="147">
        <f>+F80-G80</f>
        <v>0</v>
      </c>
    </row>
    <row r="82" spans="6:6">
      <c r="F82" s="147"/>
    </row>
  </sheetData>
  <mergeCells count="5">
    <mergeCell ref="A6:F6"/>
    <mergeCell ref="A80:E80"/>
    <mergeCell ref="A2:F2"/>
    <mergeCell ref="A3:F3"/>
    <mergeCell ref="A4:F4"/>
  </mergeCells>
  <printOptions horizontalCentered="1"/>
  <pageMargins left="0.70866141732283472" right="0.70866141732283472" top="0.74803149606299213" bottom="0.35433070866141736" header="0.31496062992125984" footer="0.31496062992125984"/>
  <pageSetup scale="70" orientation="landscape" r:id="rId1"/>
  <headerFooter>
    <oddFooter>&amp;C&amp;"Arial Narrow,Normal"&amp;10&amp;P</oddFooter>
  </headerFooter>
  <rowBreaks count="1" manualBreakCount="1">
    <brk id="56" max="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5">
    <tabColor theme="9" tint="-0.249977111117893"/>
  </sheetPr>
  <dimension ref="A1:H9"/>
  <sheetViews>
    <sheetView zoomScaleNormal="100" zoomScaleSheetLayoutView="100" workbookViewId="0"/>
  </sheetViews>
  <sheetFormatPr baseColWidth="10" defaultColWidth="11.42578125" defaultRowHeight="13.5"/>
  <cols>
    <col min="1" max="1" width="53.140625" style="144" customWidth="1"/>
    <col min="2" max="2" width="11.7109375" style="144" customWidth="1"/>
    <col min="3" max="3" width="54.140625" style="144" customWidth="1"/>
    <col min="4" max="4" width="12.5703125" style="144" customWidth="1"/>
    <col min="5" max="5" width="12" style="144" customWidth="1"/>
    <col min="6" max="6" width="17.42578125" style="144" customWidth="1"/>
    <col min="7" max="16384" width="11.42578125" style="144"/>
  </cols>
  <sheetData>
    <row r="1" spans="1:8">
      <c r="A1" s="74"/>
      <c r="B1" s="93"/>
      <c r="C1" s="74"/>
      <c r="D1" s="75"/>
      <c r="E1" s="75"/>
      <c r="F1" s="105"/>
    </row>
    <row r="2" spans="1:8" s="163" customFormat="1" ht="15.75">
      <c r="A2" s="586" t="s">
        <v>110</v>
      </c>
      <c r="B2" s="586"/>
      <c r="C2" s="586"/>
      <c r="D2" s="586"/>
      <c r="E2" s="586"/>
      <c r="F2" s="586"/>
    </row>
    <row r="3" spans="1:8" s="163" customFormat="1" ht="15.75">
      <c r="A3" s="586" t="s">
        <v>260</v>
      </c>
      <c r="B3" s="586"/>
      <c r="C3" s="586"/>
      <c r="D3" s="586"/>
      <c r="E3" s="586"/>
      <c r="F3" s="586"/>
    </row>
    <row r="4" spans="1:8" s="163" customFormat="1" ht="15.75">
      <c r="A4" s="586" t="e">
        <f>+'24100403 ED'!A4:F4</f>
        <v>#REF!</v>
      </c>
      <c r="B4" s="586"/>
      <c r="C4" s="586"/>
      <c r="D4" s="586"/>
      <c r="E4" s="586"/>
      <c r="F4" s="586"/>
    </row>
    <row r="5" spans="1:8" s="163" customFormat="1" ht="15.75"/>
    <row r="6" spans="1:8" s="152" customFormat="1">
      <c r="A6" s="630" t="s">
        <v>230</v>
      </c>
      <c r="B6" s="630"/>
      <c r="C6" s="630"/>
      <c r="D6" s="630"/>
      <c r="E6" s="630"/>
      <c r="F6" s="630"/>
    </row>
    <row r="7" spans="1:8" ht="27">
      <c r="A7" s="145" t="s">
        <v>0</v>
      </c>
      <c r="B7" s="145" t="s">
        <v>104</v>
      </c>
      <c r="C7" s="145" t="s">
        <v>2</v>
      </c>
      <c r="D7" s="191" t="s">
        <v>3</v>
      </c>
      <c r="E7" s="191" t="s">
        <v>105</v>
      </c>
      <c r="F7" s="192" t="s">
        <v>5</v>
      </c>
    </row>
    <row r="8" spans="1:8">
      <c r="A8" s="153"/>
      <c r="B8" s="153"/>
      <c r="C8" s="153"/>
      <c r="D8" s="154"/>
      <c r="E8" s="155"/>
      <c r="F8" s="194"/>
    </row>
    <row r="9" spans="1:8">
      <c r="A9" s="631" t="s">
        <v>25</v>
      </c>
      <c r="B9" s="631"/>
      <c r="C9" s="631"/>
      <c r="D9" s="631"/>
      <c r="E9" s="631"/>
      <c r="F9" s="146">
        <f>SUM(F8:F8)</f>
        <v>0</v>
      </c>
      <c r="G9" s="147">
        <v>0</v>
      </c>
      <c r="H9" s="147">
        <f>+F9-G9</f>
        <v>0</v>
      </c>
    </row>
  </sheetData>
  <mergeCells count="5">
    <mergeCell ref="A2:F2"/>
    <mergeCell ref="A3:F3"/>
    <mergeCell ref="A4:F4"/>
    <mergeCell ref="A6:F6"/>
    <mergeCell ref="A9:E9"/>
  </mergeCells>
  <pageMargins left="0.70866141732283472" right="0.70866141732283472" top="0.55118110236220474" bottom="0.55118110236220474" header="0.31496062992125984" footer="0.31496062992125984"/>
  <pageSetup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6">
    <tabColor theme="9" tint="-0.249977111117893"/>
    <pageSetUpPr fitToPage="1"/>
  </sheetPr>
  <dimension ref="A1:J10"/>
  <sheetViews>
    <sheetView workbookViewId="0"/>
  </sheetViews>
  <sheetFormatPr baseColWidth="10" defaultColWidth="11.42578125" defaultRowHeight="13.5"/>
  <cols>
    <col min="1" max="1" width="50.85546875" style="144" customWidth="1"/>
    <col min="2" max="2" width="11.42578125" style="144"/>
    <col min="3" max="3" width="58.42578125" style="144" customWidth="1"/>
    <col min="4" max="5" width="11.42578125" style="144"/>
    <col min="6" max="6" width="18.28515625" style="144" customWidth="1"/>
    <col min="7" max="16384" width="11.42578125" style="144"/>
  </cols>
  <sheetData>
    <row r="1" spans="1:10">
      <c r="A1" s="74"/>
      <c r="B1" s="93"/>
      <c r="C1" s="74"/>
      <c r="D1" s="75"/>
      <c r="E1" s="75"/>
      <c r="F1" s="105"/>
    </row>
    <row r="2" spans="1:10" s="163" customFormat="1" ht="15.75">
      <c r="A2" s="586" t="s">
        <v>110</v>
      </c>
      <c r="B2" s="586"/>
      <c r="C2" s="586"/>
      <c r="D2" s="586"/>
      <c r="E2" s="586"/>
      <c r="F2" s="586"/>
    </row>
    <row r="3" spans="1:10" s="163" customFormat="1" ht="15.75">
      <c r="A3" s="586" t="s">
        <v>194</v>
      </c>
      <c r="B3" s="586"/>
      <c r="C3" s="586"/>
      <c r="D3" s="586"/>
      <c r="E3" s="586"/>
      <c r="F3" s="586"/>
    </row>
    <row r="4" spans="1:10" s="163" customFormat="1" ht="15.75">
      <c r="A4" s="586" t="e">
        <f>+'24100501 ED'!A4:F4</f>
        <v>#REF!</v>
      </c>
      <c r="B4" s="586"/>
      <c r="C4" s="586"/>
      <c r="D4" s="586"/>
      <c r="E4" s="586"/>
      <c r="F4" s="586"/>
    </row>
    <row r="5" spans="1:10" s="163" customFormat="1" ht="16.5" thickBot="1"/>
    <row r="6" spans="1:10">
      <c r="A6" s="627" t="s">
        <v>173</v>
      </c>
      <c r="B6" s="628"/>
      <c r="C6" s="628"/>
      <c r="D6" s="628"/>
      <c r="E6" s="628"/>
      <c r="F6" s="629"/>
    </row>
    <row r="7" spans="1:10" ht="25.5">
      <c r="A7" s="228" t="s">
        <v>0</v>
      </c>
      <c r="B7" s="90" t="s">
        <v>104</v>
      </c>
      <c r="C7" s="90" t="s">
        <v>2</v>
      </c>
      <c r="D7" s="90" t="s">
        <v>3</v>
      </c>
      <c r="E7" s="90" t="s">
        <v>105</v>
      </c>
      <c r="F7" s="230" t="s">
        <v>5</v>
      </c>
    </row>
    <row r="8" spans="1:10">
      <c r="A8" s="218"/>
      <c r="B8" s="156"/>
      <c r="C8" s="156"/>
      <c r="D8" s="190"/>
      <c r="E8" s="162"/>
      <c r="F8" s="219"/>
    </row>
    <row r="9" spans="1:10">
      <c r="A9" s="218"/>
      <c r="B9" s="156"/>
      <c r="C9" s="156"/>
      <c r="D9" s="190"/>
      <c r="E9" s="162"/>
      <c r="F9" s="219"/>
    </row>
    <row r="10" spans="1:10" ht="14.25" thickBot="1">
      <c r="A10" s="620" t="s">
        <v>25</v>
      </c>
      <c r="B10" s="621"/>
      <c r="C10" s="621"/>
      <c r="D10" s="621"/>
      <c r="E10" s="621"/>
      <c r="F10" s="220">
        <f>+F8+F9</f>
        <v>0</v>
      </c>
      <c r="G10" s="147"/>
      <c r="H10" s="147">
        <f>+F10-G10</f>
        <v>0</v>
      </c>
      <c r="I10" s="147"/>
      <c r="J10" s="147"/>
    </row>
  </sheetData>
  <mergeCells count="5">
    <mergeCell ref="A10:E10"/>
    <mergeCell ref="A2:F2"/>
    <mergeCell ref="A3:F3"/>
    <mergeCell ref="A4:F4"/>
    <mergeCell ref="A6:F6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0">
    <tabColor theme="9" tint="-0.249977111117893"/>
  </sheetPr>
  <dimension ref="A1:H49"/>
  <sheetViews>
    <sheetView topLeftCell="A26" workbookViewId="0"/>
  </sheetViews>
  <sheetFormatPr baseColWidth="10" defaultColWidth="11.42578125" defaultRowHeight="13.5"/>
  <cols>
    <col min="1" max="1" width="49.42578125" style="77" customWidth="1"/>
    <col min="2" max="2" width="11.5703125" style="77" bestFit="1" customWidth="1"/>
    <col min="3" max="3" width="63.42578125" style="77" customWidth="1"/>
    <col min="4" max="4" width="11.5703125" style="77" bestFit="1" customWidth="1"/>
    <col min="5" max="5" width="11.5703125" style="149" bestFit="1" customWidth="1"/>
    <col min="6" max="6" width="18.42578125" style="77" bestFit="1" customWidth="1"/>
    <col min="7" max="7" width="12.7109375" style="77" customWidth="1"/>
    <col min="8" max="8" width="10.5703125" style="77" bestFit="1" customWidth="1"/>
    <col min="9" max="16384" width="11.42578125" style="77"/>
  </cols>
  <sheetData>
    <row r="1" spans="1:6">
      <c r="A1" s="74"/>
      <c r="B1" s="93"/>
      <c r="C1" s="74"/>
      <c r="D1" s="150"/>
      <c r="E1" s="151"/>
      <c r="F1" s="76"/>
    </row>
    <row r="2" spans="1:6" s="84" customFormat="1" ht="15.75">
      <c r="A2" s="612" t="s">
        <v>43</v>
      </c>
      <c r="B2" s="612"/>
      <c r="C2" s="612"/>
      <c r="D2" s="612"/>
      <c r="E2" s="612"/>
      <c r="F2" s="85"/>
    </row>
    <row r="3" spans="1:6" s="84" customFormat="1" ht="15.75">
      <c r="A3" s="612" t="s">
        <v>129</v>
      </c>
      <c r="B3" s="612"/>
      <c r="C3" s="612"/>
      <c r="D3" s="612"/>
      <c r="E3" s="612"/>
      <c r="F3" s="85"/>
    </row>
    <row r="4" spans="1:6" s="84" customFormat="1" ht="15.75">
      <c r="A4" s="586" t="e">
        <f>+'24100801 ED'!A4:F4</f>
        <v>#REF!</v>
      </c>
      <c r="B4" s="586"/>
      <c r="C4" s="586"/>
      <c r="D4" s="586"/>
      <c r="E4" s="586"/>
      <c r="F4" s="85"/>
    </row>
    <row r="5" spans="1:6" s="84" customFormat="1" ht="16.5" thickBot="1">
      <c r="E5" s="170"/>
      <c r="F5" s="85"/>
    </row>
    <row r="6" spans="1:6">
      <c r="A6" s="634" t="s">
        <v>351</v>
      </c>
      <c r="B6" s="635"/>
      <c r="C6" s="635"/>
      <c r="D6" s="635"/>
      <c r="E6" s="635"/>
      <c r="F6" s="636"/>
    </row>
    <row r="7" spans="1:6" ht="25.5">
      <c r="A7" s="228" t="s">
        <v>0</v>
      </c>
      <c r="B7" s="90" t="s">
        <v>104</v>
      </c>
      <c r="C7" s="90" t="s">
        <v>2</v>
      </c>
      <c r="D7" s="90" t="s">
        <v>3</v>
      </c>
      <c r="E7" s="90" t="s">
        <v>105</v>
      </c>
      <c r="F7" s="230" t="s">
        <v>5</v>
      </c>
    </row>
    <row r="8" spans="1:6">
      <c r="A8" s="316" t="s">
        <v>313</v>
      </c>
      <c r="B8" s="308">
        <v>830003564</v>
      </c>
      <c r="C8" s="309" t="s">
        <v>106</v>
      </c>
      <c r="D8" s="310">
        <v>43004</v>
      </c>
      <c r="E8" s="311">
        <v>43004</v>
      </c>
      <c r="F8" s="317">
        <v>625000</v>
      </c>
    </row>
    <row r="9" spans="1:6">
      <c r="A9" s="316" t="s">
        <v>56</v>
      </c>
      <c r="B9" s="308">
        <v>900156264</v>
      </c>
      <c r="C9" s="309" t="s">
        <v>108</v>
      </c>
      <c r="D9" s="310">
        <v>43069</v>
      </c>
      <c r="E9" s="311">
        <v>43069</v>
      </c>
      <c r="F9" s="317">
        <v>119772.82</v>
      </c>
    </row>
    <row r="10" spans="1:6">
      <c r="A10" s="316" t="s">
        <v>12</v>
      </c>
      <c r="B10" s="308">
        <v>900074992</v>
      </c>
      <c r="C10" s="309" t="s">
        <v>212</v>
      </c>
      <c r="D10" s="310">
        <v>43075</v>
      </c>
      <c r="E10" s="311">
        <v>43075</v>
      </c>
      <c r="F10" s="317">
        <v>29263990.34</v>
      </c>
    </row>
    <row r="11" spans="1:6">
      <c r="A11" s="316" t="s">
        <v>56</v>
      </c>
      <c r="B11" s="308">
        <v>900156264</v>
      </c>
      <c r="C11" s="309" t="s">
        <v>214</v>
      </c>
      <c r="D11" s="310">
        <v>43076</v>
      </c>
      <c r="E11" s="311">
        <v>43076</v>
      </c>
      <c r="F11" s="317">
        <v>21739365.300000001</v>
      </c>
    </row>
    <row r="12" spans="1:6">
      <c r="A12" s="316" t="s">
        <v>12</v>
      </c>
      <c r="B12" s="308">
        <v>900074992</v>
      </c>
      <c r="C12" s="309" t="s">
        <v>215</v>
      </c>
      <c r="D12" s="310">
        <v>43080</v>
      </c>
      <c r="E12" s="311">
        <v>43080</v>
      </c>
      <c r="F12" s="317">
        <v>42671520.700000003</v>
      </c>
    </row>
    <row r="13" spans="1:6">
      <c r="A13" s="316" t="s">
        <v>56</v>
      </c>
      <c r="B13" s="308">
        <v>900156264</v>
      </c>
      <c r="C13" s="309" t="s">
        <v>216</v>
      </c>
      <c r="D13" s="310">
        <v>43080</v>
      </c>
      <c r="E13" s="311">
        <v>43080</v>
      </c>
      <c r="F13" s="317">
        <v>20590801.73</v>
      </c>
    </row>
    <row r="14" spans="1:6">
      <c r="A14" s="316" t="s">
        <v>56</v>
      </c>
      <c r="B14" s="308">
        <v>900156264</v>
      </c>
      <c r="C14" s="309" t="s">
        <v>217</v>
      </c>
      <c r="D14" s="310">
        <v>43080</v>
      </c>
      <c r="E14" s="311">
        <v>43080</v>
      </c>
      <c r="F14" s="317">
        <v>28173791.699999999</v>
      </c>
    </row>
    <row r="15" spans="1:6">
      <c r="A15" s="316" t="s">
        <v>56</v>
      </c>
      <c r="B15" s="308">
        <v>900156264</v>
      </c>
      <c r="C15" s="309" t="s">
        <v>213</v>
      </c>
      <c r="D15" s="310">
        <v>43075</v>
      </c>
      <c r="E15" s="311">
        <v>43075</v>
      </c>
      <c r="F15" s="317">
        <v>20467351.370000001</v>
      </c>
    </row>
    <row r="16" spans="1:6">
      <c r="A16" s="316" t="s">
        <v>14</v>
      </c>
      <c r="B16" s="308">
        <v>800140949</v>
      </c>
      <c r="C16" s="309" t="s">
        <v>219</v>
      </c>
      <c r="D16" s="310">
        <v>43124</v>
      </c>
      <c r="E16" s="311">
        <v>43124</v>
      </c>
      <c r="F16" s="317">
        <v>264778889.38</v>
      </c>
    </row>
    <row r="17" spans="1:6">
      <c r="A17" s="316" t="s">
        <v>14</v>
      </c>
      <c r="B17" s="308">
        <v>800140949</v>
      </c>
      <c r="C17" s="309" t="s">
        <v>218</v>
      </c>
      <c r="D17" s="310">
        <v>43096</v>
      </c>
      <c r="E17" s="311">
        <v>43096</v>
      </c>
      <c r="F17" s="317">
        <v>192225825.78999999</v>
      </c>
    </row>
    <row r="18" spans="1:6">
      <c r="A18" s="316" t="s">
        <v>14</v>
      </c>
      <c r="B18" s="308">
        <v>800140949</v>
      </c>
      <c r="C18" s="309" t="s">
        <v>220</v>
      </c>
      <c r="D18" s="310">
        <v>43131</v>
      </c>
      <c r="E18" s="311">
        <v>43131</v>
      </c>
      <c r="F18" s="317">
        <v>287924184.51999998</v>
      </c>
    </row>
    <row r="19" spans="1:6">
      <c r="A19" s="316" t="s">
        <v>14</v>
      </c>
      <c r="B19" s="308">
        <v>800140949</v>
      </c>
      <c r="C19" s="309" t="s">
        <v>220</v>
      </c>
      <c r="D19" s="310">
        <v>43131</v>
      </c>
      <c r="E19" s="311">
        <v>43131</v>
      </c>
      <c r="F19" s="317">
        <v>373287737.47000003</v>
      </c>
    </row>
    <row r="20" spans="1:6">
      <c r="A20" s="316" t="s">
        <v>14</v>
      </c>
      <c r="B20" s="308">
        <v>800140949</v>
      </c>
      <c r="C20" s="309" t="s">
        <v>235</v>
      </c>
      <c r="D20" s="310">
        <v>43159</v>
      </c>
      <c r="E20" s="311">
        <v>43159</v>
      </c>
      <c r="F20" s="317">
        <v>1083433248.199028</v>
      </c>
    </row>
    <row r="21" spans="1:6">
      <c r="A21" s="316" t="s">
        <v>14</v>
      </c>
      <c r="B21" s="308">
        <v>800140949</v>
      </c>
      <c r="C21" s="309" t="s">
        <v>236</v>
      </c>
      <c r="D21" s="310">
        <v>43159</v>
      </c>
      <c r="E21" s="311">
        <v>43159</v>
      </c>
      <c r="F21" s="317">
        <v>72682234.189999998</v>
      </c>
    </row>
    <row r="22" spans="1:6">
      <c r="A22" s="316" t="s">
        <v>14</v>
      </c>
      <c r="B22" s="308">
        <v>800140949</v>
      </c>
      <c r="C22" s="309" t="s">
        <v>267</v>
      </c>
      <c r="D22" s="310">
        <v>43202</v>
      </c>
      <c r="E22" s="311">
        <v>43202</v>
      </c>
      <c r="F22" s="317">
        <v>843952826.05999947</v>
      </c>
    </row>
    <row r="23" spans="1:6">
      <c r="A23" s="316" t="s">
        <v>14</v>
      </c>
      <c r="B23" s="308">
        <v>800140949</v>
      </c>
      <c r="C23" s="309" t="s">
        <v>292</v>
      </c>
      <c r="D23" s="310">
        <v>43224</v>
      </c>
      <c r="E23" s="311">
        <v>43224</v>
      </c>
      <c r="F23" s="317">
        <v>287715507.07000005</v>
      </c>
    </row>
    <row r="24" spans="1:6">
      <c r="A24" s="316" t="s">
        <v>14</v>
      </c>
      <c r="B24" s="308">
        <v>800140949</v>
      </c>
      <c r="C24" s="309" t="s">
        <v>293</v>
      </c>
      <c r="D24" s="310">
        <v>43251</v>
      </c>
      <c r="E24" s="311">
        <v>43251</v>
      </c>
      <c r="F24" s="317">
        <v>391396627.9000001</v>
      </c>
    </row>
    <row r="25" spans="1:6">
      <c r="A25" s="316" t="s">
        <v>14</v>
      </c>
      <c r="B25" s="308">
        <v>800140949</v>
      </c>
      <c r="C25" s="309" t="s">
        <v>323</v>
      </c>
      <c r="D25" s="310">
        <v>43273</v>
      </c>
      <c r="E25" s="311">
        <v>43273</v>
      </c>
      <c r="F25" s="317">
        <v>48437116.819999933</v>
      </c>
    </row>
    <row r="26" spans="1:6">
      <c r="A26" s="316" t="s">
        <v>14</v>
      </c>
      <c r="B26" s="308">
        <v>800140949</v>
      </c>
      <c r="C26" s="309" t="s">
        <v>353</v>
      </c>
      <c r="D26" s="310">
        <v>43297</v>
      </c>
      <c r="E26" s="311">
        <v>43297</v>
      </c>
      <c r="F26" s="317">
        <v>701485806.53999996</v>
      </c>
    </row>
    <row r="27" spans="1:6">
      <c r="A27" s="316" t="s">
        <v>29</v>
      </c>
      <c r="B27" s="308">
        <v>800250119</v>
      </c>
      <c r="C27" s="309" t="s">
        <v>354</v>
      </c>
      <c r="D27" s="310">
        <v>43298</v>
      </c>
      <c r="E27" s="311">
        <v>43298</v>
      </c>
      <c r="F27" s="317">
        <v>2086700.5</v>
      </c>
    </row>
    <row r="28" spans="1:6">
      <c r="A28" s="316" t="s">
        <v>29</v>
      </c>
      <c r="B28" s="308">
        <v>800250119</v>
      </c>
      <c r="C28" s="309" t="s">
        <v>355</v>
      </c>
      <c r="D28" s="310">
        <v>43298</v>
      </c>
      <c r="E28" s="310">
        <v>43298</v>
      </c>
      <c r="F28" s="317">
        <v>14848451.310000001</v>
      </c>
    </row>
    <row r="29" spans="1:6">
      <c r="A29" s="318" t="s">
        <v>29</v>
      </c>
      <c r="B29" s="312">
        <v>800250119</v>
      </c>
      <c r="C29" s="313" t="s">
        <v>356</v>
      </c>
      <c r="D29" s="314">
        <v>43298</v>
      </c>
      <c r="E29" s="314">
        <v>43298</v>
      </c>
      <c r="F29" s="317">
        <v>1964059.78</v>
      </c>
    </row>
    <row r="30" spans="1:6">
      <c r="A30" s="318" t="s">
        <v>29</v>
      </c>
      <c r="B30" s="312">
        <v>800250119</v>
      </c>
      <c r="C30" s="313" t="s">
        <v>357</v>
      </c>
      <c r="D30" s="314">
        <v>43298</v>
      </c>
      <c r="E30" s="314">
        <v>43298</v>
      </c>
      <c r="F30" s="317">
        <v>3197274.02</v>
      </c>
    </row>
    <row r="31" spans="1:6">
      <c r="A31" s="318" t="s">
        <v>29</v>
      </c>
      <c r="B31" s="312">
        <v>800250119</v>
      </c>
      <c r="C31" s="313" t="s">
        <v>358</v>
      </c>
      <c r="D31" s="314">
        <v>43298</v>
      </c>
      <c r="E31" s="314">
        <v>43298</v>
      </c>
      <c r="F31" s="317">
        <v>9512685.9000000004</v>
      </c>
    </row>
    <row r="32" spans="1:6">
      <c r="A32" s="318" t="s">
        <v>29</v>
      </c>
      <c r="B32" s="312">
        <v>800250119</v>
      </c>
      <c r="C32" s="313" t="s">
        <v>359</v>
      </c>
      <c r="D32" s="314">
        <v>43298</v>
      </c>
      <c r="E32" s="314">
        <v>43298</v>
      </c>
      <c r="F32" s="317">
        <v>6642732.9100000001</v>
      </c>
    </row>
    <row r="33" spans="1:8">
      <c r="A33" s="316" t="s">
        <v>29</v>
      </c>
      <c r="B33" s="308">
        <v>800250119</v>
      </c>
      <c r="C33" s="309" t="s">
        <v>360</v>
      </c>
      <c r="D33" s="310">
        <v>43298</v>
      </c>
      <c r="E33" s="311">
        <v>43298</v>
      </c>
      <c r="F33" s="317">
        <v>6255950.1799999997</v>
      </c>
    </row>
    <row r="34" spans="1:8">
      <c r="A34" s="316" t="s">
        <v>29</v>
      </c>
      <c r="B34" s="308">
        <v>800250119</v>
      </c>
      <c r="C34" s="309" t="s">
        <v>361</v>
      </c>
      <c r="D34" s="310">
        <v>43298</v>
      </c>
      <c r="E34" s="311">
        <v>43298</v>
      </c>
      <c r="F34" s="317">
        <v>2976712.32</v>
      </c>
    </row>
    <row r="35" spans="1:8">
      <c r="A35" s="316" t="s">
        <v>14</v>
      </c>
      <c r="B35" s="308">
        <v>800140949</v>
      </c>
      <c r="C35" s="309" t="s">
        <v>362</v>
      </c>
      <c r="D35" s="310">
        <v>43311</v>
      </c>
      <c r="E35" s="311">
        <v>43311</v>
      </c>
      <c r="F35" s="317">
        <v>467262289.10999966</v>
      </c>
    </row>
    <row r="36" spans="1:8">
      <c r="A36" s="316" t="s">
        <v>14</v>
      </c>
      <c r="B36" s="308">
        <v>800140949</v>
      </c>
      <c r="C36" s="309" t="s">
        <v>412</v>
      </c>
      <c r="D36" s="310">
        <v>43322</v>
      </c>
      <c r="E36" s="311">
        <v>43322</v>
      </c>
      <c r="F36" s="317">
        <v>271050061.08000004</v>
      </c>
    </row>
    <row r="37" spans="1:8">
      <c r="A37" s="316" t="s">
        <v>14</v>
      </c>
      <c r="B37" s="308">
        <v>800140949</v>
      </c>
      <c r="C37" s="309" t="s">
        <v>436</v>
      </c>
      <c r="D37" s="310">
        <v>43363</v>
      </c>
      <c r="E37" s="311">
        <v>43363</v>
      </c>
      <c r="F37" s="317">
        <v>525456790.56</v>
      </c>
    </row>
    <row r="38" spans="1:8">
      <c r="A38" s="316" t="s">
        <v>14</v>
      </c>
      <c r="B38" s="308">
        <v>800140949</v>
      </c>
      <c r="C38" s="309" t="s">
        <v>452</v>
      </c>
      <c r="D38" s="310">
        <v>43392</v>
      </c>
      <c r="E38" s="310">
        <v>43392</v>
      </c>
      <c r="F38" s="317">
        <v>254856120.33999968</v>
      </c>
    </row>
    <row r="39" spans="1:8">
      <c r="A39" s="316" t="s">
        <v>515</v>
      </c>
      <c r="B39" s="308">
        <v>891800213</v>
      </c>
      <c r="C39" s="309" t="s">
        <v>516</v>
      </c>
      <c r="D39" s="310">
        <v>43410</v>
      </c>
      <c r="E39" s="310">
        <v>43410</v>
      </c>
      <c r="F39" s="317">
        <v>57170420.590000004</v>
      </c>
    </row>
    <row r="40" spans="1:8">
      <c r="A40" s="316" t="s">
        <v>14</v>
      </c>
      <c r="B40" s="308">
        <v>800140949</v>
      </c>
      <c r="C40" s="309" t="s">
        <v>516</v>
      </c>
      <c r="D40" s="310">
        <v>43410</v>
      </c>
      <c r="E40" s="310">
        <v>43410</v>
      </c>
      <c r="F40" s="317">
        <v>182748450.81999999</v>
      </c>
    </row>
    <row r="41" spans="1:8">
      <c r="A41" s="316" t="s">
        <v>29</v>
      </c>
      <c r="B41" s="308">
        <v>800250119</v>
      </c>
      <c r="C41" s="309" t="s">
        <v>577</v>
      </c>
      <c r="D41" s="315">
        <v>43453</v>
      </c>
      <c r="E41" s="315">
        <v>43453</v>
      </c>
      <c r="F41" s="317">
        <v>3184873286.9100003</v>
      </c>
    </row>
    <row r="42" spans="1:8">
      <c r="A42" s="316" t="s">
        <v>14</v>
      </c>
      <c r="B42" s="308">
        <v>800140949</v>
      </c>
      <c r="C42" s="309" t="s">
        <v>577</v>
      </c>
      <c r="D42" s="310">
        <v>43453</v>
      </c>
      <c r="E42" s="310">
        <v>43453</v>
      </c>
      <c r="F42" s="317">
        <v>810425528.15999997</v>
      </c>
    </row>
    <row r="43" spans="1:8">
      <c r="A43" s="316" t="s">
        <v>107</v>
      </c>
      <c r="B43" s="308">
        <v>805000427</v>
      </c>
      <c r="C43" s="309" t="s">
        <v>784</v>
      </c>
      <c r="D43" s="310">
        <v>43521</v>
      </c>
      <c r="E43" s="310">
        <v>43521</v>
      </c>
      <c r="F43" s="317">
        <v>281.64999999641441</v>
      </c>
    </row>
    <row r="44" spans="1:8">
      <c r="A44" s="316" t="s">
        <v>313</v>
      </c>
      <c r="B44" s="308">
        <v>830003564</v>
      </c>
      <c r="C44" s="309" t="s">
        <v>785</v>
      </c>
      <c r="D44" s="310">
        <v>43521</v>
      </c>
      <c r="E44" s="310">
        <v>43521</v>
      </c>
      <c r="F44" s="317">
        <v>380.49000000059607</v>
      </c>
    </row>
    <row r="45" spans="1:8">
      <c r="A45" s="316" t="s">
        <v>38</v>
      </c>
      <c r="B45" s="308">
        <v>901097473</v>
      </c>
      <c r="C45" s="309" t="s">
        <v>786</v>
      </c>
      <c r="D45" s="310">
        <v>43521</v>
      </c>
      <c r="E45" s="310">
        <v>43521</v>
      </c>
      <c r="F45" s="317">
        <v>200.00000003818423</v>
      </c>
    </row>
    <row r="46" spans="1:8">
      <c r="A46" s="316" t="s">
        <v>38</v>
      </c>
      <c r="B46" s="308">
        <v>901097473</v>
      </c>
      <c r="C46" s="309" t="s">
        <v>887</v>
      </c>
      <c r="D46" s="310">
        <v>43615</v>
      </c>
      <c r="E46" s="310">
        <v>43615</v>
      </c>
      <c r="F46" s="317">
        <v>389599663.19999999</v>
      </c>
    </row>
    <row r="47" spans="1:8" ht="14.25" thickBot="1">
      <c r="A47" s="632" t="s">
        <v>25</v>
      </c>
      <c r="B47" s="633"/>
      <c r="C47" s="633"/>
      <c r="D47" s="633"/>
      <c r="E47" s="633"/>
      <c r="F47" s="231">
        <f>SUM(F8:F46)</f>
        <v>10901899637.729027</v>
      </c>
      <c r="G47" s="78">
        <v>10901899637.73</v>
      </c>
      <c r="H47" s="78">
        <f>+F47-G47</f>
        <v>-9.72747802734375E-4</v>
      </c>
    </row>
    <row r="49" spans="6:6">
      <c r="F49" s="78"/>
    </row>
  </sheetData>
  <mergeCells count="5">
    <mergeCell ref="A2:E2"/>
    <mergeCell ref="A3:E3"/>
    <mergeCell ref="A4:E4"/>
    <mergeCell ref="A47:E47"/>
    <mergeCell ref="A6:F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75" orientation="landscape" r:id="rId1"/>
  <headerFooter>
    <oddFooter>&amp;C&amp;"Arial Narrow,Normal"&amp;10&amp;P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>
    <tabColor theme="9" tint="-0.249977111117893"/>
    <pageSetUpPr fitToPage="1"/>
  </sheetPr>
  <dimension ref="A1:H49"/>
  <sheetViews>
    <sheetView topLeftCell="A27" workbookViewId="0"/>
  </sheetViews>
  <sheetFormatPr baseColWidth="10" defaultColWidth="11.42578125" defaultRowHeight="13.5"/>
  <cols>
    <col min="1" max="1" width="44.7109375" style="77" customWidth="1"/>
    <col min="2" max="2" width="11.5703125" style="77" bestFit="1" customWidth="1"/>
    <col min="3" max="3" width="68" style="77" customWidth="1"/>
    <col min="4" max="4" width="11.5703125" style="149" bestFit="1" customWidth="1"/>
    <col min="5" max="5" width="11.5703125" style="92" bestFit="1" customWidth="1"/>
    <col min="6" max="6" width="19.28515625" style="77" customWidth="1"/>
    <col min="7" max="7" width="12.28515625" style="77" customWidth="1"/>
    <col min="8" max="16384" width="11.42578125" style="77"/>
  </cols>
  <sheetData>
    <row r="1" spans="1:6">
      <c r="A1" s="74"/>
      <c r="B1" s="93"/>
      <c r="C1" s="74"/>
      <c r="D1" s="75"/>
      <c r="E1" s="148"/>
      <c r="F1" s="76"/>
    </row>
    <row r="2" spans="1:6" s="84" customFormat="1" ht="15.75">
      <c r="A2" s="612" t="s">
        <v>43</v>
      </c>
      <c r="B2" s="612"/>
      <c r="C2" s="612"/>
      <c r="D2" s="612"/>
      <c r="E2" s="612"/>
      <c r="F2" s="85"/>
    </row>
    <row r="3" spans="1:6" s="84" customFormat="1" ht="15.75">
      <c r="A3" s="612" t="s">
        <v>130</v>
      </c>
      <c r="B3" s="612"/>
      <c r="C3" s="612"/>
      <c r="D3" s="612"/>
      <c r="E3" s="612"/>
      <c r="F3" s="85"/>
    </row>
    <row r="4" spans="1:6" s="84" customFormat="1" ht="15.75">
      <c r="A4" s="586" t="e">
        <f>+'24101201 NVA YAN'!A4:E4</f>
        <v>#REF!</v>
      </c>
      <c r="B4" s="586"/>
      <c r="C4" s="586"/>
      <c r="D4" s="586"/>
      <c r="E4" s="586"/>
      <c r="F4" s="85"/>
    </row>
    <row r="5" spans="1:6" s="84" customFormat="1" ht="16.5" thickBot="1">
      <c r="D5" s="170"/>
      <c r="E5" s="108"/>
      <c r="F5" s="85"/>
    </row>
    <row r="6" spans="1:6">
      <c r="A6" s="637" t="s">
        <v>352</v>
      </c>
      <c r="B6" s="638"/>
      <c r="C6" s="638"/>
      <c r="D6" s="638"/>
      <c r="E6" s="638"/>
      <c r="F6" s="639"/>
    </row>
    <row r="7" spans="1:6" ht="25.5">
      <c r="A7" s="228" t="s">
        <v>0</v>
      </c>
      <c r="B7" s="90" t="s">
        <v>104</v>
      </c>
      <c r="C7" s="90" t="s">
        <v>2</v>
      </c>
      <c r="D7" s="90" t="s">
        <v>3</v>
      </c>
      <c r="E7" s="90" t="s">
        <v>105</v>
      </c>
      <c r="F7" s="230" t="s">
        <v>5</v>
      </c>
    </row>
    <row r="8" spans="1:6">
      <c r="A8" s="318" t="s">
        <v>56</v>
      </c>
      <c r="B8" s="312">
        <v>900156264</v>
      </c>
      <c r="C8" s="313" t="s">
        <v>195</v>
      </c>
      <c r="D8" s="319">
        <v>43076</v>
      </c>
      <c r="E8" s="319">
        <v>43076</v>
      </c>
      <c r="F8" s="320">
        <v>1951226.63</v>
      </c>
    </row>
    <row r="9" spans="1:6">
      <c r="A9" s="318" t="s">
        <v>56</v>
      </c>
      <c r="B9" s="312">
        <v>900156264</v>
      </c>
      <c r="C9" s="313" t="s">
        <v>196</v>
      </c>
      <c r="D9" s="319">
        <v>43081</v>
      </c>
      <c r="E9" s="319">
        <v>43081</v>
      </c>
      <c r="F9" s="320">
        <v>2745354.04</v>
      </c>
    </row>
    <row r="10" spans="1:6">
      <c r="A10" s="318" t="s">
        <v>56</v>
      </c>
      <c r="B10" s="312">
        <v>900156264</v>
      </c>
      <c r="C10" s="313" t="s">
        <v>198</v>
      </c>
      <c r="D10" s="319">
        <v>43081</v>
      </c>
      <c r="E10" s="319">
        <v>43081</v>
      </c>
      <c r="F10" s="320">
        <v>3416127.12</v>
      </c>
    </row>
    <row r="11" spans="1:6">
      <c r="A11" s="318" t="s">
        <v>56</v>
      </c>
      <c r="B11" s="312">
        <v>900156264</v>
      </c>
      <c r="C11" s="313" t="s">
        <v>199</v>
      </c>
      <c r="D11" s="319">
        <v>43081</v>
      </c>
      <c r="E11" s="319">
        <v>43081</v>
      </c>
      <c r="F11" s="320">
        <v>13376254.24</v>
      </c>
    </row>
    <row r="12" spans="1:6">
      <c r="A12" s="318" t="s">
        <v>56</v>
      </c>
      <c r="B12" s="312">
        <v>900156264</v>
      </c>
      <c r="C12" s="313" t="s">
        <v>197</v>
      </c>
      <c r="D12" s="319">
        <v>43081</v>
      </c>
      <c r="E12" s="319">
        <v>43081</v>
      </c>
      <c r="F12" s="320">
        <v>2989773.18</v>
      </c>
    </row>
    <row r="13" spans="1:6">
      <c r="A13" s="318" t="s">
        <v>56</v>
      </c>
      <c r="B13" s="312">
        <v>900156264</v>
      </c>
      <c r="C13" s="313" t="s">
        <v>200</v>
      </c>
      <c r="D13" s="319">
        <v>43080</v>
      </c>
      <c r="E13" s="319">
        <v>43080</v>
      </c>
      <c r="F13" s="320">
        <v>54549954.869999997</v>
      </c>
    </row>
    <row r="14" spans="1:6">
      <c r="A14" s="318" t="s">
        <v>12</v>
      </c>
      <c r="B14" s="312">
        <v>900074992</v>
      </c>
      <c r="C14" s="313" t="s">
        <v>201</v>
      </c>
      <c r="D14" s="319">
        <v>43080</v>
      </c>
      <c r="E14" s="319">
        <v>43080</v>
      </c>
      <c r="F14" s="320">
        <v>109626980.23</v>
      </c>
    </row>
    <row r="15" spans="1:6">
      <c r="A15" s="318" t="s">
        <v>14</v>
      </c>
      <c r="B15" s="312">
        <v>800140949</v>
      </c>
      <c r="C15" s="313" t="s">
        <v>202</v>
      </c>
      <c r="D15" s="319">
        <v>43096</v>
      </c>
      <c r="E15" s="319">
        <v>43096</v>
      </c>
      <c r="F15" s="320">
        <v>5518317</v>
      </c>
    </row>
    <row r="16" spans="1:6">
      <c r="A16" s="318" t="s">
        <v>14</v>
      </c>
      <c r="B16" s="312">
        <v>800140949</v>
      </c>
      <c r="C16" s="313" t="s">
        <v>202</v>
      </c>
      <c r="D16" s="319">
        <v>43096</v>
      </c>
      <c r="E16" s="319">
        <v>43096</v>
      </c>
      <c r="F16" s="320">
        <v>8058784</v>
      </c>
    </row>
    <row r="17" spans="1:6">
      <c r="A17" s="318" t="s">
        <v>14</v>
      </c>
      <c r="B17" s="312">
        <v>800140949</v>
      </c>
      <c r="C17" s="313" t="s">
        <v>221</v>
      </c>
      <c r="D17" s="319">
        <v>43124</v>
      </c>
      <c r="E17" s="319">
        <v>43124</v>
      </c>
      <c r="F17" s="320">
        <v>20681379.48</v>
      </c>
    </row>
    <row r="18" spans="1:6">
      <c r="A18" s="318" t="s">
        <v>14</v>
      </c>
      <c r="B18" s="312">
        <v>800140949</v>
      </c>
      <c r="C18" s="313" t="s">
        <v>221</v>
      </c>
      <c r="D18" s="319">
        <v>43124</v>
      </c>
      <c r="E18" s="319">
        <v>43124</v>
      </c>
      <c r="F18" s="320">
        <v>264997677.90999985</v>
      </c>
    </row>
    <row r="19" spans="1:6">
      <c r="A19" s="316" t="s">
        <v>14</v>
      </c>
      <c r="B19" s="308">
        <v>800140949</v>
      </c>
      <c r="C19" s="309" t="s">
        <v>237</v>
      </c>
      <c r="D19" s="315">
        <v>43159</v>
      </c>
      <c r="E19" s="336">
        <v>43159</v>
      </c>
      <c r="F19" s="321">
        <v>35434822.119999886</v>
      </c>
    </row>
    <row r="20" spans="1:6">
      <c r="A20" s="318" t="s">
        <v>14</v>
      </c>
      <c r="B20" s="312">
        <v>800140949</v>
      </c>
      <c r="C20" s="313" t="s">
        <v>238</v>
      </c>
      <c r="D20" s="322">
        <v>43159</v>
      </c>
      <c r="E20" s="319">
        <v>43159</v>
      </c>
      <c r="F20" s="320">
        <v>20563760</v>
      </c>
    </row>
    <row r="21" spans="1:6">
      <c r="A21" s="318" t="s">
        <v>14</v>
      </c>
      <c r="B21" s="312">
        <v>800140949</v>
      </c>
      <c r="C21" s="313" t="s">
        <v>268</v>
      </c>
      <c r="D21" s="322">
        <v>43202</v>
      </c>
      <c r="E21" s="319">
        <v>43202</v>
      </c>
      <c r="F21" s="320">
        <v>269899442.27999997</v>
      </c>
    </row>
    <row r="22" spans="1:6">
      <c r="A22" s="318" t="s">
        <v>14</v>
      </c>
      <c r="B22" s="312">
        <v>800140949</v>
      </c>
      <c r="C22" s="313" t="s">
        <v>294</v>
      </c>
      <c r="D22" s="322">
        <v>43224</v>
      </c>
      <c r="E22" s="319">
        <v>43224</v>
      </c>
      <c r="F22" s="320">
        <v>9484427.8599999994</v>
      </c>
    </row>
    <row r="23" spans="1:6">
      <c r="A23" s="318" t="s">
        <v>107</v>
      </c>
      <c r="B23" s="312">
        <v>805000427</v>
      </c>
      <c r="C23" s="323" t="s">
        <v>295</v>
      </c>
      <c r="D23" s="314">
        <v>43224</v>
      </c>
      <c r="E23" s="337">
        <v>43224</v>
      </c>
      <c r="F23" s="317">
        <v>455661436.98000002</v>
      </c>
    </row>
    <row r="24" spans="1:6">
      <c r="A24" s="318" t="s">
        <v>14</v>
      </c>
      <c r="B24" s="312">
        <v>800140949</v>
      </c>
      <c r="C24" s="323" t="s">
        <v>296</v>
      </c>
      <c r="D24" s="314">
        <v>43251</v>
      </c>
      <c r="E24" s="338">
        <v>43251</v>
      </c>
      <c r="F24" s="317">
        <v>135772478.03</v>
      </c>
    </row>
    <row r="25" spans="1:6">
      <c r="A25" s="318" t="s">
        <v>14</v>
      </c>
      <c r="B25" s="312">
        <v>800140949</v>
      </c>
      <c r="C25" s="323" t="s">
        <v>324</v>
      </c>
      <c r="D25" s="314">
        <v>43273</v>
      </c>
      <c r="E25" s="338">
        <v>43273</v>
      </c>
      <c r="F25" s="317">
        <v>58318434.609999999</v>
      </c>
    </row>
    <row r="26" spans="1:6">
      <c r="A26" s="318" t="s">
        <v>14</v>
      </c>
      <c r="B26" s="312">
        <v>800140949</v>
      </c>
      <c r="C26" s="324" t="s">
        <v>363</v>
      </c>
      <c r="D26" s="310">
        <v>43297</v>
      </c>
      <c r="E26" s="339">
        <v>43297</v>
      </c>
      <c r="F26" s="317">
        <v>51772907.609999999</v>
      </c>
    </row>
    <row r="27" spans="1:6">
      <c r="A27" s="316" t="s">
        <v>29</v>
      </c>
      <c r="B27" s="308">
        <v>800250119</v>
      </c>
      <c r="C27" s="309" t="s">
        <v>364</v>
      </c>
      <c r="D27" s="310">
        <v>43298</v>
      </c>
      <c r="E27" s="339">
        <v>43298</v>
      </c>
      <c r="F27" s="325">
        <v>46049.67</v>
      </c>
    </row>
    <row r="28" spans="1:6">
      <c r="A28" s="326" t="s">
        <v>29</v>
      </c>
      <c r="B28" s="327">
        <v>800250119</v>
      </c>
      <c r="C28" s="328" t="s">
        <v>365</v>
      </c>
      <c r="D28" s="314">
        <v>43298</v>
      </c>
      <c r="E28" s="338">
        <v>43298</v>
      </c>
      <c r="F28" s="329">
        <v>82198.12</v>
      </c>
    </row>
    <row r="29" spans="1:6">
      <c r="A29" s="326" t="s">
        <v>29</v>
      </c>
      <c r="B29" s="327">
        <v>800250119</v>
      </c>
      <c r="C29" s="328" t="s">
        <v>365</v>
      </c>
      <c r="D29" s="330">
        <v>43298</v>
      </c>
      <c r="E29" s="340">
        <v>43298</v>
      </c>
      <c r="F29" s="317">
        <v>937596.05</v>
      </c>
    </row>
    <row r="30" spans="1:6">
      <c r="A30" s="318" t="s">
        <v>29</v>
      </c>
      <c r="B30" s="312">
        <v>800250119</v>
      </c>
      <c r="C30" s="313" t="s">
        <v>366</v>
      </c>
      <c r="D30" s="314">
        <v>43298</v>
      </c>
      <c r="E30" s="338">
        <v>43298</v>
      </c>
      <c r="F30" s="317">
        <v>858885.95</v>
      </c>
    </row>
    <row r="31" spans="1:6">
      <c r="A31" s="326" t="s">
        <v>29</v>
      </c>
      <c r="B31" s="327">
        <v>800250119</v>
      </c>
      <c r="C31" s="328" t="s">
        <v>367</v>
      </c>
      <c r="D31" s="330">
        <v>43298</v>
      </c>
      <c r="E31" s="340">
        <v>43298</v>
      </c>
      <c r="F31" s="317">
        <v>190168.66</v>
      </c>
    </row>
    <row r="32" spans="1:6">
      <c r="A32" s="326" t="s">
        <v>29</v>
      </c>
      <c r="B32" s="327">
        <v>800250119</v>
      </c>
      <c r="C32" s="328" t="s">
        <v>368</v>
      </c>
      <c r="D32" s="330">
        <v>43298</v>
      </c>
      <c r="E32" s="340">
        <v>43298</v>
      </c>
      <c r="F32" s="317">
        <v>10394480.76</v>
      </c>
    </row>
    <row r="33" spans="1:8">
      <c r="A33" s="318" t="s">
        <v>29</v>
      </c>
      <c r="B33" s="312">
        <v>800250119</v>
      </c>
      <c r="C33" s="313" t="s">
        <v>369</v>
      </c>
      <c r="D33" s="314">
        <v>43298</v>
      </c>
      <c r="E33" s="338">
        <v>43298</v>
      </c>
      <c r="F33" s="317">
        <v>153569</v>
      </c>
    </row>
    <row r="34" spans="1:8">
      <c r="A34" s="318" t="s">
        <v>29</v>
      </c>
      <c r="B34" s="312">
        <v>800250119</v>
      </c>
      <c r="C34" s="313" t="s">
        <v>370</v>
      </c>
      <c r="D34" s="314">
        <v>43298</v>
      </c>
      <c r="E34" s="338">
        <v>43298</v>
      </c>
      <c r="F34" s="317">
        <v>1244824.3999999999</v>
      </c>
    </row>
    <row r="35" spans="1:8">
      <c r="A35" s="318" t="s">
        <v>29</v>
      </c>
      <c r="B35" s="312">
        <v>800250119</v>
      </c>
      <c r="C35" s="313" t="s">
        <v>371</v>
      </c>
      <c r="D35" s="314">
        <v>43298</v>
      </c>
      <c r="E35" s="338">
        <v>43298</v>
      </c>
      <c r="F35" s="317">
        <v>35023.15</v>
      </c>
    </row>
    <row r="36" spans="1:8">
      <c r="A36" s="318" t="s">
        <v>14</v>
      </c>
      <c r="B36" s="312">
        <v>800140949</v>
      </c>
      <c r="C36" s="313" t="s">
        <v>372</v>
      </c>
      <c r="D36" s="314">
        <v>43311</v>
      </c>
      <c r="E36" s="338">
        <v>43311</v>
      </c>
      <c r="F36" s="317">
        <v>12747101.9</v>
      </c>
    </row>
    <row r="37" spans="1:8">
      <c r="A37" s="318" t="s">
        <v>14</v>
      </c>
      <c r="B37" s="312">
        <v>800140949</v>
      </c>
      <c r="C37" s="313" t="s">
        <v>413</v>
      </c>
      <c r="D37" s="314">
        <v>43322</v>
      </c>
      <c r="E37" s="338">
        <v>43322</v>
      </c>
      <c r="F37" s="317">
        <v>175357850.56</v>
      </c>
    </row>
    <row r="38" spans="1:8">
      <c r="A38" s="326" t="s">
        <v>14</v>
      </c>
      <c r="B38" s="327">
        <v>800140949</v>
      </c>
      <c r="C38" s="328" t="s">
        <v>437</v>
      </c>
      <c r="D38" s="330">
        <v>43363</v>
      </c>
      <c r="E38" s="340">
        <v>43363</v>
      </c>
      <c r="F38" s="331">
        <v>22152414.5</v>
      </c>
    </row>
    <row r="39" spans="1:8">
      <c r="A39" s="326" t="s">
        <v>14</v>
      </c>
      <c r="B39" s="327">
        <v>800140949</v>
      </c>
      <c r="C39" s="328" t="s">
        <v>453</v>
      </c>
      <c r="D39" s="330">
        <v>43392</v>
      </c>
      <c r="E39" s="340">
        <v>43392</v>
      </c>
      <c r="F39" s="331">
        <v>257139736.09999999</v>
      </c>
    </row>
    <row r="40" spans="1:8">
      <c r="A40" s="332" t="s">
        <v>515</v>
      </c>
      <c r="B40" s="333">
        <v>891800213</v>
      </c>
      <c r="C40" s="328" t="s">
        <v>517</v>
      </c>
      <c r="D40" s="330">
        <v>43410</v>
      </c>
      <c r="E40" s="340">
        <v>43410</v>
      </c>
      <c r="F40" s="317">
        <v>196000</v>
      </c>
    </row>
    <row r="41" spans="1:8">
      <c r="A41" s="332" t="s">
        <v>14</v>
      </c>
      <c r="B41" s="333">
        <v>800140949</v>
      </c>
      <c r="C41" s="309" t="s">
        <v>517</v>
      </c>
      <c r="D41" s="330">
        <v>43410</v>
      </c>
      <c r="E41" s="340">
        <v>43410</v>
      </c>
      <c r="F41" s="317">
        <v>15480768</v>
      </c>
    </row>
    <row r="42" spans="1:8">
      <c r="A42" s="332" t="s">
        <v>14</v>
      </c>
      <c r="B42" s="308">
        <v>800140949</v>
      </c>
      <c r="C42" s="309" t="s">
        <v>517</v>
      </c>
      <c r="D42" s="334">
        <v>43410</v>
      </c>
      <c r="E42" s="341">
        <v>43410</v>
      </c>
      <c r="F42" s="317">
        <v>17720135.760000002</v>
      </c>
    </row>
    <row r="43" spans="1:8">
      <c r="A43" s="332" t="s">
        <v>29</v>
      </c>
      <c r="B43" s="333">
        <v>800250119</v>
      </c>
      <c r="C43" s="335" t="s">
        <v>578</v>
      </c>
      <c r="D43" s="334">
        <v>43453</v>
      </c>
      <c r="E43" s="341">
        <v>43453</v>
      </c>
      <c r="F43" s="317">
        <v>1662269891.24</v>
      </c>
    </row>
    <row r="44" spans="1:8">
      <c r="A44" s="316" t="s">
        <v>14</v>
      </c>
      <c r="B44" s="308">
        <v>800140949</v>
      </c>
      <c r="C44" s="309" t="s">
        <v>578</v>
      </c>
      <c r="D44" s="310">
        <v>43453</v>
      </c>
      <c r="E44" s="339">
        <v>43453</v>
      </c>
      <c r="F44" s="317">
        <v>84221889.040000007</v>
      </c>
    </row>
    <row r="45" spans="1:8">
      <c r="A45" s="332" t="s">
        <v>38</v>
      </c>
      <c r="B45" s="308">
        <v>901097473</v>
      </c>
      <c r="C45" s="309" t="s">
        <v>787</v>
      </c>
      <c r="D45" s="334">
        <v>43581</v>
      </c>
      <c r="E45" s="341">
        <v>43581</v>
      </c>
      <c r="F45" s="317">
        <v>437199410.42000198</v>
      </c>
    </row>
    <row r="46" spans="1:8">
      <c r="A46" s="332" t="s">
        <v>38</v>
      </c>
      <c r="B46" s="308">
        <v>901097473</v>
      </c>
      <c r="C46" s="309" t="s">
        <v>788</v>
      </c>
      <c r="D46" s="334">
        <v>43581</v>
      </c>
      <c r="E46" s="341">
        <v>43581</v>
      </c>
      <c r="F46" s="317">
        <v>52453410.240000002</v>
      </c>
    </row>
    <row r="47" spans="1:8" ht="14.25" thickBot="1">
      <c r="A47" s="595" t="s">
        <v>25</v>
      </c>
      <c r="B47" s="596"/>
      <c r="C47" s="596"/>
      <c r="D47" s="596"/>
      <c r="E47" s="596"/>
      <c r="F47" s="232">
        <f>SUM(F8:F46)</f>
        <v>4275700941.710001</v>
      </c>
      <c r="G47" s="78">
        <v>4275700941.71</v>
      </c>
      <c r="H47" s="78">
        <f>+F47-G47</f>
        <v>0</v>
      </c>
    </row>
    <row r="49" spans="6:6">
      <c r="F49" s="78"/>
    </row>
  </sheetData>
  <mergeCells count="5">
    <mergeCell ref="A47:E47"/>
    <mergeCell ref="A2:E2"/>
    <mergeCell ref="A3:E3"/>
    <mergeCell ref="A4:E4"/>
    <mergeCell ref="A6:F6"/>
  </mergeCells>
  <printOptions horizontalCentered="1"/>
  <pageMargins left="0.51181102362204722" right="0.51181102362204722" top="0.74803149606299213" bottom="0.74803149606299213" header="0.31496062992125984" footer="0.31496062992125984"/>
  <pageSetup scale="76" orientation="landscape" r:id="rId1"/>
  <headerFooter>
    <oddFooter>&amp;C&amp;"Arial Narrow,Normal"&amp;10&amp;P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2">
    <tabColor theme="9" tint="-0.249977111117893"/>
    <pageSetUpPr fitToPage="1"/>
  </sheetPr>
  <dimension ref="A1:H21"/>
  <sheetViews>
    <sheetView workbookViewId="0"/>
  </sheetViews>
  <sheetFormatPr baseColWidth="10" defaultColWidth="11.42578125" defaultRowHeight="13.5"/>
  <cols>
    <col min="1" max="1" width="49.7109375" style="77" customWidth="1"/>
    <col min="2" max="2" width="11.42578125" style="77"/>
    <col min="3" max="3" width="62" style="77" customWidth="1"/>
    <col min="4" max="5" width="11.42578125" style="92"/>
    <col min="6" max="6" width="17.7109375" style="77" customWidth="1"/>
    <col min="7" max="7" width="11.42578125" style="77"/>
    <col min="8" max="8" width="4.85546875" style="77" customWidth="1"/>
    <col min="9" max="16384" width="11.42578125" style="77"/>
  </cols>
  <sheetData>
    <row r="1" spans="1:6">
      <c r="A1" s="74"/>
      <c r="B1" s="93"/>
      <c r="C1" s="74"/>
      <c r="D1" s="104"/>
      <c r="E1" s="148"/>
      <c r="F1" s="76"/>
    </row>
    <row r="2" spans="1:6" s="84" customFormat="1" ht="15.75">
      <c r="A2" s="612" t="s">
        <v>43</v>
      </c>
      <c r="B2" s="612"/>
      <c r="C2" s="612"/>
      <c r="D2" s="612"/>
      <c r="E2" s="612"/>
      <c r="F2" s="85"/>
    </row>
    <row r="3" spans="1:6" s="84" customFormat="1" ht="15.75">
      <c r="A3" s="612" t="s">
        <v>161</v>
      </c>
      <c r="B3" s="612"/>
      <c r="C3" s="612"/>
      <c r="D3" s="612"/>
      <c r="E3" s="612"/>
      <c r="F3" s="85"/>
    </row>
    <row r="4" spans="1:6" s="84" customFormat="1" ht="15.75">
      <c r="A4" s="586" t="e">
        <f>+'24101202 NVA YAN'!A4:E4</f>
        <v>#REF!</v>
      </c>
      <c r="B4" s="586"/>
      <c r="C4" s="586"/>
      <c r="D4" s="586"/>
      <c r="E4" s="586"/>
      <c r="F4" s="85"/>
    </row>
    <row r="5" spans="1:6" s="84" customFormat="1" ht="16.5" thickBot="1">
      <c r="D5" s="108"/>
      <c r="E5" s="108"/>
      <c r="F5" s="85"/>
    </row>
    <row r="6" spans="1:6">
      <c r="A6" s="637" t="s">
        <v>519</v>
      </c>
      <c r="B6" s="638"/>
      <c r="C6" s="638"/>
      <c r="D6" s="638"/>
      <c r="E6" s="638"/>
      <c r="F6" s="639"/>
    </row>
    <row r="7" spans="1:6" ht="25.5">
      <c r="A7" s="228" t="s">
        <v>0</v>
      </c>
      <c r="B7" s="90" t="s">
        <v>104</v>
      </c>
      <c r="C7" s="90" t="s">
        <v>2</v>
      </c>
      <c r="D7" s="90" t="s">
        <v>3</v>
      </c>
      <c r="E7" s="90" t="s">
        <v>105</v>
      </c>
      <c r="F7" s="230" t="s">
        <v>5</v>
      </c>
    </row>
    <row r="8" spans="1:6" s="59" customFormat="1">
      <c r="A8" s="342" t="s">
        <v>14</v>
      </c>
      <c r="B8" s="346">
        <v>800140949</v>
      </c>
      <c r="C8" s="343" t="s">
        <v>222</v>
      </c>
      <c r="D8" s="344">
        <v>43124</v>
      </c>
      <c r="E8" s="344">
        <v>43124</v>
      </c>
      <c r="F8" s="345">
        <v>5294536</v>
      </c>
    </row>
    <row r="9" spans="1:6" s="59" customFormat="1">
      <c r="A9" s="342" t="s">
        <v>14</v>
      </c>
      <c r="B9" s="346">
        <v>800140949</v>
      </c>
      <c r="C9" s="343" t="s">
        <v>223</v>
      </c>
      <c r="D9" s="344">
        <v>43131</v>
      </c>
      <c r="E9" s="344">
        <v>43131</v>
      </c>
      <c r="F9" s="345">
        <v>64467469</v>
      </c>
    </row>
    <row r="10" spans="1:6" s="59" customFormat="1">
      <c r="A10" s="318" t="s">
        <v>14</v>
      </c>
      <c r="B10" s="347">
        <v>800140949</v>
      </c>
      <c r="C10" s="313" t="s">
        <v>269</v>
      </c>
      <c r="D10" s="338">
        <v>43202</v>
      </c>
      <c r="E10" s="338">
        <v>43202</v>
      </c>
      <c r="F10" s="320">
        <v>213335918</v>
      </c>
    </row>
    <row r="11" spans="1:6" s="59" customFormat="1">
      <c r="A11" s="318" t="s">
        <v>14</v>
      </c>
      <c r="B11" s="348">
        <v>800140949</v>
      </c>
      <c r="C11" s="313" t="s">
        <v>297</v>
      </c>
      <c r="D11" s="338">
        <v>43224</v>
      </c>
      <c r="E11" s="338">
        <v>43224</v>
      </c>
      <c r="F11" s="320">
        <v>223633736.65000001</v>
      </c>
    </row>
    <row r="12" spans="1:6" s="59" customFormat="1">
      <c r="A12" s="318" t="s">
        <v>14</v>
      </c>
      <c r="B12" s="348">
        <v>800140949</v>
      </c>
      <c r="C12" s="313" t="s">
        <v>298</v>
      </c>
      <c r="D12" s="338">
        <v>43251</v>
      </c>
      <c r="E12" s="338">
        <v>43251</v>
      </c>
      <c r="F12" s="320">
        <v>155840283.5</v>
      </c>
    </row>
    <row r="13" spans="1:6" s="59" customFormat="1">
      <c r="A13" s="318" t="s">
        <v>14</v>
      </c>
      <c r="B13" s="348">
        <v>800140949</v>
      </c>
      <c r="C13" s="313" t="s">
        <v>373</v>
      </c>
      <c r="D13" s="338">
        <v>43297</v>
      </c>
      <c r="E13" s="338">
        <v>43297</v>
      </c>
      <c r="F13" s="320">
        <v>22453141</v>
      </c>
    </row>
    <row r="14" spans="1:6" s="59" customFormat="1">
      <c r="A14" s="326" t="s">
        <v>374</v>
      </c>
      <c r="B14" s="349">
        <v>899999026</v>
      </c>
      <c r="C14" s="328" t="s">
        <v>375</v>
      </c>
      <c r="D14" s="338">
        <v>43297</v>
      </c>
      <c r="E14" s="338">
        <v>43297</v>
      </c>
      <c r="F14" s="329">
        <v>126890000</v>
      </c>
    </row>
    <row r="15" spans="1:6" s="59" customFormat="1">
      <c r="A15" s="326" t="s">
        <v>14</v>
      </c>
      <c r="B15" s="349">
        <v>800140949</v>
      </c>
      <c r="C15" s="328" t="s">
        <v>438</v>
      </c>
      <c r="D15" s="340">
        <v>43363</v>
      </c>
      <c r="E15" s="340">
        <v>43363</v>
      </c>
      <c r="F15" s="331">
        <v>7226226.3600000003</v>
      </c>
    </row>
    <row r="16" spans="1:6" s="59" customFormat="1">
      <c r="A16" s="318" t="s">
        <v>14</v>
      </c>
      <c r="B16" s="348">
        <v>800140949</v>
      </c>
      <c r="C16" s="313" t="s">
        <v>518</v>
      </c>
      <c r="D16" s="340">
        <v>43410</v>
      </c>
      <c r="E16" s="340">
        <v>43410</v>
      </c>
      <c r="F16" s="317">
        <v>10875544</v>
      </c>
    </row>
    <row r="17" spans="1:8" s="59" customFormat="1">
      <c r="A17" s="332" t="s">
        <v>38</v>
      </c>
      <c r="B17" s="350">
        <v>901097473</v>
      </c>
      <c r="C17" s="309" t="s">
        <v>789</v>
      </c>
      <c r="D17" s="341">
        <v>43581</v>
      </c>
      <c r="E17" s="341">
        <v>43581</v>
      </c>
      <c r="F17" s="331">
        <v>15320163.869999999</v>
      </c>
    </row>
    <row r="18" spans="1:8">
      <c r="A18" s="332" t="s">
        <v>38</v>
      </c>
      <c r="B18" s="350">
        <v>901097473</v>
      </c>
      <c r="C18" s="309" t="s">
        <v>888</v>
      </c>
      <c r="D18" s="341">
        <v>43581</v>
      </c>
      <c r="E18" s="341">
        <v>43581</v>
      </c>
      <c r="F18" s="331">
        <v>668140.09</v>
      </c>
    </row>
    <row r="19" spans="1:8" ht="14.25" thickBot="1">
      <c r="A19" s="595" t="s">
        <v>25</v>
      </c>
      <c r="B19" s="596"/>
      <c r="C19" s="596"/>
      <c r="D19" s="596"/>
      <c r="E19" s="596"/>
      <c r="F19" s="233">
        <f>SUM(F8:F18)</f>
        <v>846005158.47000003</v>
      </c>
      <c r="G19" s="78">
        <v>846005158.47000003</v>
      </c>
      <c r="H19" s="78">
        <f>+F19-G19</f>
        <v>0</v>
      </c>
    </row>
    <row r="21" spans="1:8">
      <c r="F21" s="78"/>
    </row>
  </sheetData>
  <mergeCells count="5">
    <mergeCell ref="A19:E19"/>
    <mergeCell ref="A2:E2"/>
    <mergeCell ref="A3:E3"/>
    <mergeCell ref="A4:E4"/>
    <mergeCell ref="A6:F6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&amp;C&amp;"Arial Narrow,Normal"&amp;10&amp;P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theme="9" tint="-0.249977111117893"/>
    <pageSetUpPr fitToPage="1"/>
  </sheetPr>
  <dimension ref="A1:H21"/>
  <sheetViews>
    <sheetView workbookViewId="0"/>
  </sheetViews>
  <sheetFormatPr baseColWidth="10" defaultColWidth="11.42578125" defaultRowHeight="12.75"/>
  <cols>
    <col min="1" max="1" width="19.140625" style="32" customWidth="1"/>
    <col min="2" max="2" width="21.85546875" style="32" customWidth="1"/>
    <col min="3" max="3" width="43" style="32" customWidth="1"/>
    <col min="4" max="4" width="11.42578125" style="257"/>
    <col min="5" max="5" width="17.28515625" style="32" customWidth="1"/>
    <col min="6" max="6" width="18.42578125" style="32" customWidth="1"/>
    <col min="7" max="7" width="13.85546875" style="32" bestFit="1" customWidth="1"/>
    <col min="8" max="8" width="11.7109375" style="32" bestFit="1" customWidth="1"/>
    <col min="9" max="16384" width="11.42578125" style="32"/>
  </cols>
  <sheetData>
    <row r="1" spans="1:8">
      <c r="A1" s="40"/>
      <c r="B1" s="41"/>
      <c r="C1" s="40"/>
      <c r="D1" s="254"/>
      <c r="E1" s="81"/>
    </row>
    <row r="2" spans="1:8" s="84" customFormat="1" ht="15.75">
      <c r="A2" s="612" t="s">
        <v>43</v>
      </c>
      <c r="B2" s="612"/>
      <c r="C2" s="612"/>
      <c r="D2" s="612"/>
      <c r="E2" s="612"/>
      <c r="F2" s="612"/>
    </row>
    <row r="3" spans="1:8" s="84" customFormat="1" ht="15.75">
      <c r="A3" s="612" t="s">
        <v>26</v>
      </c>
      <c r="B3" s="612"/>
      <c r="C3" s="612"/>
      <c r="D3" s="612"/>
      <c r="E3" s="612"/>
      <c r="F3" s="612"/>
    </row>
    <row r="4" spans="1:8" s="84" customFormat="1" ht="15.75">
      <c r="A4" s="586" t="e">
        <f>+'24101204 NVA YAN'!A4:E4</f>
        <v>#REF!</v>
      </c>
      <c r="B4" s="586"/>
      <c r="C4" s="586"/>
      <c r="D4" s="586"/>
      <c r="E4" s="586"/>
      <c r="F4" s="586"/>
    </row>
    <row r="5" spans="1:8" s="84" customFormat="1" ht="16.5" thickBot="1">
      <c r="A5" s="88"/>
      <c r="B5" s="88"/>
      <c r="C5" s="88"/>
      <c r="D5" s="255"/>
      <c r="E5" s="85"/>
    </row>
    <row r="6" spans="1:8">
      <c r="A6" s="643" t="s">
        <v>510</v>
      </c>
      <c r="B6" s="644"/>
      <c r="C6" s="644"/>
      <c r="D6" s="644"/>
      <c r="E6" s="644"/>
      <c r="F6" s="645"/>
    </row>
    <row r="7" spans="1:8" ht="25.5">
      <c r="A7" s="258" t="s">
        <v>0</v>
      </c>
      <c r="B7" s="259" t="s">
        <v>1</v>
      </c>
      <c r="C7" s="260" t="s">
        <v>2</v>
      </c>
      <c r="D7" s="261" t="s">
        <v>3</v>
      </c>
      <c r="E7" s="261" t="s">
        <v>4</v>
      </c>
      <c r="F7" s="262" t="s">
        <v>5</v>
      </c>
    </row>
    <row r="8" spans="1:8">
      <c r="A8" s="203" t="s">
        <v>20</v>
      </c>
      <c r="B8" s="204">
        <v>800140949</v>
      </c>
      <c r="C8" s="205" t="s">
        <v>26</v>
      </c>
      <c r="D8" s="256" t="s">
        <v>16</v>
      </c>
      <c r="E8" s="206">
        <v>43493</v>
      </c>
      <c r="F8" s="278">
        <v>84746955.520000011</v>
      </c>
    </row>
    <row r="9" spans="1:8">
      <c r="A9" s="203" t="s">
        <v>20</v>
      </c>
      <c r="B9" s="204">
        <v>800140949</v>
      </c>
      <c r="C9" s="205" t="s">
        <v>26</v>
      </c>
      <c r="D9" s="256" t="s">
        <v>16</v>
      </c>
      <c r="E9" s="206">
        <v>43523</v>
      </c>
      <c r="F9" s="278">
        <v>369553430</v>
      </c>
    </row>
    <row r="10" spans="1:8">
      <c r="A10" s="203" t="s">
        <v>20</v>
      </c>
      <c r="B10" s="204">
        <v>800140949</v>
      </c>
      <c r="C10" s="205" t="s">
        <v>26</v>
      </c>
      <c r="D10" s="256" t="s">
        <v>16</v>
      </c>
      <c r="E10" s="206">
        <v>43550</v>
      </c>
      <c r="F10" s="278">
        <v>196463983</v>
      </c>
    </row>
    <row r="11" spans="1:8">
      <c r="A11" s="203" t="s">
        <v>20</v>
      </c>
      <c r="B11" s="204">
        <v>800140949</v>
      </c>
      <c r="C11" s="205" t="s">
        <v>26</v>
      </c>
      <c r="D11" s="256" t="s">
        <v>16</v>
      </c>
      <c r="E11" s="206">
        <v>43584</v>
      </c>
      <c r="F11" s="278">
        <v>75791076</v>
      </c>
    </row>
    <row r="12" spans="1:8">
      <c r="A12" s="279" t="s">
        <v>20</v>
      </c>
      <c r="B12" s="276">
        <v>800140949</v>
      </c>
      <c r="C12" s="277" t="s">
        <v>26</v>
      </c>
      <c r="D12" s="256" t="s">
        <v>16</v>
      </c>
      <c r="E12" s="206">
        <v>43613</v>
      </c>
      <c r="F12" s="278">
        <v>16635223</v>
      </c>
    </row>
    <row r="13" spans="1:8" ht="13.5" thickBot="1">
      <c r="A13" s="640" t="s">
        <v>25</v>
      </c>
      <c r="B13" s="641"/>
      <c r="C13" s="641"/>
      <c r="D13" s="641"/>
      <c r="E13" s="642"/>
      <c r="F13" s="234">
        <f>SUM(F8:F12)</f>
        <v>743190667.51999998</v>
      </c>
      <c r="G13" s="35">
        <v>743190667.51999998</v>
      </c>
      <c r="H13" s="35">
        <f>+F13-G13</f>
        <v>0</v>
      </c>
    </row>
    <row r="15" spans="1:8">
      <c r="F15" s="35"/>
    </row>
    <row r="16" spans="1:8" ht="13.5" thickBot="1"/>
    <row r="17" spans="6:6" ht="16.5" thickBot="1">
      <c r="F17" s="208" t="e">
        <f>+'24100101 LV'!F296+'24100107 LV'!F750+'24100201 SA'!E19+'24100302 PR'!H99+#REF!+'24100402 ED'!F12+'24100403 ED'!F80+'24100501 ED'!F9+'24100801 ED'!F10+'24101201 NVA YAN'!F47+'24101202 NVA YAN'!F47+'24101204 NVA YAN'!F19+'24101401 NVA LV'!F13</f>
        <v>#REF!</v>
      </c>
    </row>
    <row r="19" spans="6:6">
      <c r="F19" s="35">
        <v>153631531407</v>
      </c>
    </row>
    <row r="21" spans="6:6">
      <c r="F21" s="35" t="e">
        <f>+F17-F19</f>
        <v>#REF!</v>
      </c>
    </row>
  </sheetData>
  <mergeCells count="5">
    <mergeCell ref="A13:E13"/>
    <mergeCell ref="A6:F6"/>
    <mergeCell ref="A4:F4"/>
    <mergeCell ref="A3:F3"/>
    <mergeCell ref="A2:F2"/>
  </mergeCells>
  <pageMargins left="0.70866141732283472" right="0.70866141732283472" top="0.74803149606299213" bottom="0.74803149606299213" header="0.31496062992125984" footer="0.31496062992125984"/>
  <pageSetup scale="93" orientation="landscape" r:id="rId1"/>
  <headerFooter>
    <oddFooter>&amp;C&amp;"Arial Narrow,Normal"&amp;10&amp;P</oddFooter>
  </headerFooter>
  <ignoredErrors>
    <ignoredError sqref="F13" unlocked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tabColor theme="9" tint="-0.249977111117893"/>
    <pageSetUpPr fitToPage="1"/>
  </sheetPr>
  <dimension ref="A1:H17"/>
  <sheetViews>
    <sheetView workbookViewId="0"/>
  </sheetViews>
  <sheetFormatPr baseColWidth="10" defaultRowHeight="13.5"/>
  <cols>
    <col min="1" max="1" width="40.5703125" style="77" customWidth="1"/>
    <col min="2" max="2" width="9.7109375" style="77" customWidth="1"/>
    <col min="3" max="3" width="54.42578125" style="77" customWidth="1"/>
    <col min="4" max="4" width="16.85546875" style="77" customWidth="1"/>
    <col min="5" max="5" width="10.7109375" style="77" customWidth="1"/>
    <col min="6" max="6" width="15.5703125" style="77" customWidth="1"/>
    <col min="7" max="7" width="13.85546875" style="77" customWidth="1"/>
    <col min="8" max="8" width="6.140625" style="77" customWidth="1"/>
    <col min="9" max="255" width="11.42578125" style="77"/>
    <col min="256" max="256" width="52.7109375" style="77" customWidth="1"/>
    <col min="257" max="257" width="9.7109375" style="77" customWidth="1"/>
    <col min="258" max="258" width="31.85546875" style="77" customWidth="1"/>
    <col min="259" max="259" width="9.28515625" style="77" customWidth="1"/>
    <col min="260" max="260" width="10.7109375" style="77" customWidth="1"/>
    <col min="261" max="261" width="13.140625" style="77" customWidth="1"/>
    <col min="262" max="262" width="11.7109375" style="77" customWidth="1"/>
    <col min="263" max="263" width="13.85546875" style="77" customWidth="1"/>
    <col min="264" max="511" width="11.42578125" style="77"/>
    <col min="512" max="512" width="52.7109375" style="77" customWidth="1"/>
    <col min="513" max="513" width="9.7109375" style="77" customWidth="1"/>
    <col min="514" max="514" width="31.85546875" style="77" customWidth="1"/>
    <col min="515" max="515" width="9.28515625" style="77" customWidth="1"/>
    <col min="516" max="516" width="10.7109375" style="77" customWidth="1"/>
    <col min="517" max="517" width="13.140625" style="77" customWidth="1"/>
    <col min="518" max="518" width="11.7109375" style="77" customWidth="1"/>
    <col min="519" max="519" width="13.85546875" style="77" customWidth="1"/>
    <col min="520" max="767" width="11.42578125" style="77"/>
    <col min="768" max="768" width="52.7109375" style="77" customWidth="1"/>
    <col min="769" max="769" width="9.7109375" style="77" customWidth="1"/>
    <col min="770" max="770" width="31.85546875" style="77" customWidth="1"/>
    <col min="771" max="771" width="9.28515625" style="77" customWidth="1"/>
    <col min="772" max="772" width="10.7109375" style="77" customWidth="1"/>
    <col min="773" max="773" width="13.140625" style="77" customWidth="1"/>
    <col min="774" max="774" width="11.7109375" style="77" customWidth="1"/>
    <col min="775" max="775" width="13.85546875" style="77" customWidth="1"/>
    <col min="776" max="1023" width="11.42578125" style="77"/>
    <col min="1024" max="1024" width="52.7109375" style="77" customWidth="1"/>
    <col min="1025" max="1025" width="9.7109375" style="77" customWidth="1"/>
    <col min="1026" max="1026" width="31.85546875" style="77" customWidth="1"/>
    <col min="1027" max="1027" width="9.28515625" style="77" customWidth="1"/>
    <col min="1028" max="1028" width="10.7109375" style="77" customWidth="1"/>
    <col min="1029" max="1029" width="13.140625" style="77" customWidth="1"/>
    <col min="1030" max="1030" width="11.7109375" style="77" customWidth="1"/>
    <col min="1031" max="1031" width="13.85546875" style="77" customWidth="1"/>
    <col min="1032" max="1279" width="11.42578125" style="77"/>
    <col min="1280" max="1280" width="52.7109375" style="77" customWidth="1"/>
    <col min="1281" max="1281" width="9.7109375" style="77" customWidth="1"/>
    <col min="1282" max="1282" width="31.85546875" style="77" customWidth="1"/>
    <col min="1283" max="1283" width="9.28515625" style="77" customWidth="1"/>
    <col min="1284" max="1284" width="10.7109375" style="77" customWidth="1"/>
    <col min="1285" max="1285" width="13.140625" style="77" customWidth="1"/>
    <col min="1286" max="1286" width="11.7109375" style="77" customWidth="1"/>
    <col min="1287" max="1287" width="13.85546875" style="77" customWidth="1"/>
    <col min="1288" max="1535" width="11.42578125" style="77"/>
    <col min="1536" max="1536" width="52.7109375" style="77" customWidth="1"/>
    <col min="1537" max="1537" width="9.7109375" style="77" customWidth="1"/>
    <col min="1538" max="1538" width="31.85546875" style="77" customWidth="1"/>
    <col min="1539" max="1539" width="9.28515625" style="77" customWidth="1"/>
    <col min="1540" max="1540" width="10.7109375" style="77" customWidth="1"/>
    <col min="1541" max="1541" width="13.140625" style="77" customWidth="1"/>
    <col min="1542" max="1542" width="11.7109375" style="77" customWidth="1"/>
    <col min="1543" max="1543" width="13.85546875" style="77" customWidth="1"/>
    <col min="1544" max="1791" width="11.42578125" style="77"/>
    <col min="1792" max="1792" width="52.7109375" style="77" customWidth="1"/>
    <col min="1793" max="1793" width="9.7109375" style="77" customWidth="1"/>
    <col min="1794" max="1794" width="31.85546875" style="77" customWidth="1"/>
    <col min="1795" max="1795" width="9.28515625" style="77" customWidth="1"/>
    <col min="1796" max="1796" width="10.7109375" style="77" customWidth="1"/>
    <col min="1797" max="1797" width="13.140625" style="77" customWidth="1"/>
    <col min="1798" max="1798" width="11.7109375" style="77" customWidth="1"/>
    <col min="1799" max="1799" width="13.85546875" style="77" customWidth="1"/>
    <col min="1800" max="2047" width="11.42578125" style="77"/>
    <col min="2048" max="2048" width="52.7109375" style="77" customWidth="1"/>
    <col min="2049" max="2049" width="9.7109375" style="77" customWidth="1"/>
    <col min="2050" max="2050" width="31.85546875" style="77" customWidth="1"/>
    <col min="2051" max="2051" width="9.28515625" style="77" customWidth="1"/>
    <col min="2052" max="2052" width="10.7109375" style="77" customWidth="1"/>
    <col min="2053" max="2053" width="13.140625" style="77" customWidth="1"/>
    <col min="2054" max="2054" width="11.7109375" style="77" customWidth="1"/>
    <col min="2055" max="2055" width="13.85546875" style="77" customWidth="1"/>
    <col min="2056" max="2303" width="11.42578125" style="77"/>
    <col min="2304" max="2304" width="52.7109375" style="77" customWidth="1"/>
    <col min="2305" max="2305" width="9.7109375" style="77" customWidth="1"/>
    <col min="2306" max="2306" width="31.85546875" style="77" customWidth="1"/>
    <col min="2307" max="2307" width="9.28515625" style="77" customWidth="1"/>
    <col min="2308" max="2308" width="10.7109375" style="77" customWidth="1"/>
    <col min="2309" max="2309" width="13.140625" style="77" customWidth="1"/>
    <col min="2310" max="2310" width="11.7109375" style="77" customWidth="1"/>
    <col min="2311" max="2311" width="13.85546875" style="77" customWidth="1"/>
    <col min="2312" max="2559" width="11.42578125" style="77"/>
    <col min="2560" max="2560" width="52.7109375" style="77" customWidth="1"/>
    <col min="2561" max="2561" width="9.7109375" style="77" customWidth="1"/>
    <col min="2562" max="2562" width="31.85546875" style="77" customWidth="1"/>
    <col min="2563" max="2563" width="9.28515625" style="77" customWidth="1"/>
    <col min="2564" max="2564" width="10.7109375" style="77" customWidth="1"/>
    <col min="2565" max="2565" width="13.140625" style="77" customWidth="1"/>
    <col min="2566" max="2566" width="11.7109375" style="77" customWidth="1"/>
    <col min="2567" max="2567" width="13.85546875" style="77" customWidth="1"/>
    <col min="2568" max="2815" width="11.42578125" style="77"/>
    <col min="2816" max="2816" width="52.7109375" style="77" customWidth="1"/>
    <col min="2817" max="2817" width="9.7109375" style="77" customWidth="1"/>
    <col min="2818" max="2818" width="31.85546875" style="77" customWidth="1"/>
    <col min="2819" max="2819" width="9.28515625" style="77" customWidth="1"/>
    <col min="2820" max="2820" width="10.7109375" style="77" customWidth="1"/>
    <col min="2821" max="2821" width="13.140625" style="77" customWidth="1"/>
    <col min="2822" max="2822" width="11.7109375" style="77" customWidth="1"/>
    <col min="2823" max="2823" width="13.85546875" style="77" customWidth="1"/>
    <col min="2824" max="3071" width="11.42578125" style="77"/>
    <col min="3072" max="3072" width="52.7109375" style="77" customWidth="1"/>
    <col min="3073" max="3073" width="9.7109375" style="77" customWidth="1"/>
    <col min="3074" max="3074" width="31.85546875" style="77" customWidth="1"/>
    <col min="3075" max="3075" width="9.28515625" style="77" customWidth="1"/>
    <col min="3076" max="3076" width="10.7109375" style="77" customWidth="1"/>
    <col min="3077" max="3077" width="13.140625" style="77" customWidth="1"/>
    <col min="3078" max="3078" width="11.7109375" style="77" customWidth="1"/>
    <col min="3079" max="3079" width="13.85546875" style="77" customWidth="1"/>
    <col min="3080" max="3327" width="11.42578125" style="77"/>
    <col min="3328" max="3328" width="52.7109375" style="77" customWidth="1"/>
    <col min="3329" max="3329" width="9.7109375" style="77" customWidth="1"/>
    <col min="3330" max="3330" width="31.85546875" style="77" customWidth="1"/>
    <col min="3331" max="3331" width="9.28515625" style="77" customWidth="1"/>
    <col min="3332" max="3332" width="10.7109375" style="77" customWidth="1"/>
    <col min="3333" max="3333" width="13.140625" style="77" customWidth="1"/>
    <col min="3334" max="3334" width="11.7109375" style="77" customWidth="1"/>
    <col min="3335" max="3335" width="13.85546875" style="77" customWidth="1"/>
    <col min="3336" max="3583" width="11.42578125" style="77"/>
    <col min="3584" max="3584" width="52.7109375" style="77" customWidth="1"/>
    <col min="3585" max="3585" width="9.7109375" style="77" customWidth="1"/>
    <col min="3586" max="3586" width="31.85546875" style="77" customWidth="1"/>
    <col min="3587" max="3587" width="9.28515625" style="77" customWidth="1"/>
    <col min="3588" max="3588" width="10.7109375" style="77" customWidth="1"/>
    <col min="3589" max="3589" width="13.140625" style="77" customWidth="1"/>
    <col min="3590" max="3590" width="11.7109375" style="77" customWidth="1"/>
    <col min="3591" max="3591" width="13.85546875" style="77" customWidth="1"/>
    <col min="3592" max="3839" width="11.42578125" style="77"/>
    <col min="3840" max="3840" width="52.7109375" style="77" customWidth="1"/>
    <col min="3841" max="3841" width="9.7109375" style="77" customWidth="1"/>
    <col min="3842" max="3842" width="31.85546875" style="77" customWidth="1"/>
    <col min="3843" max="3843" width="9.28515625" style="77" customWidth="1"/>
    <col min="3844" max="3844" width="10.7109375" style="77" customWidth="1"/>
    <col min="3845" max="3845" width="13.140625" style="77" customWidth="1"/>
    <col min="3846" max="3846" width="11.7109375" style="77" customWidth="1"/>
    <col min="3847" max="3847" width="13.85546875" style="77" customWidth="1"/>
    <col min="3848" max="4095" width="11.42578125" style="77"/>
    <col min="4096" max="4096" width="52.7109375" style="77" customWidth="1"/>
    <col min="4097" max="4097" width="9.7109375" style="77" customWidth="1"/>
    <col min="4098" max="4098" width="31.85546875" style="77" customWidth="1"/>
    <col min="4099" max="4099" width="9.28515625" style="77" customWidth="1"/>
    <col min="4100" max="4100" width="10.7109375" style="77" customWidth="1"/>
    <col min="4101" max="4101" width="13.140625" style="77" customWidth="1"/>
    <col min="4102" max="4102" width="11.7109375" style="77" customWidth="1"/>
    <col min="4103" max="4103" width="13.85546875" style="77" customWidth="1"/>
    <col min="4104" max="4351" width="11.42578125" style="77"/>
    <col min="4352" max="4352" width="52.7109375" style="77" customWidth="1"/>
    <col min="4353" max="4353" width="9.7109375" style="77" customWidth="1"/>
    <col min="4354" max="4354" width="31.85546875" style="77" customWidth="1"/>
    <col min="4355" max="4355" width="9.28515625" style="77" customWidth="1"/>
    <col min="4356" max="4356" width="10.7109375" style="77" customWidth="1"/>
    <col min="4357" max="4357" width="13.140625" style="77" customWidth="1"/>
    <col min="4358" max="4358" width="11.7109375" style="77" customWidth="1"/>
    <col min="4359" max="4359" width="13.85546875" style="77" customWidth="1"/>
    <col min="4360" max="4607" width="11.42578125" style="77"/>
    <col min="4608" max="4608" width="52.7109375" style="77" customWidth="1"/>
    <col min="4609" max="4609" width="9.7109375" style="77" customWidth="1"/>
    <col min="4610" max="4610" width="31.85546875" style="77" customWidth="1"/>
    <col min="4611" max="4611" width="9.28515625" style="77" customWidth="1"/>
    <col min="4612" max="4612" width="10.7109375" style="77" customWidth="1"/>
    <col min="4613" max="4613" width="13.140625" style="77" customWidth="1"/>
    <col min="4614" max="4614" width="11.7109375" style="77" customWidth="1"/>
    <col min="4615" max="4615" width="13.85546875" style="77" customWidth="1"/>
    <col min="4616" max="4863" width="11.42578125" style="77"/>
    <col min="4864" max="4864" width="52.7109375" style="77" customWidth="1"/>
    <col min="4865" max="4865" width="9.7109375" style="77" customWidth="1"/>
    <col min="4866" max="4866" width="31.85546875" style="77" customWidth="1"/>
    <col min="4867" max="4867" width="9.28515625" style="77" customWidth="1"/>
    <col min="4868" max="4868" width="10.7109375" style="77" customWidth="1"/>
    <col min="4869" max="4869" width="13.140625" style="77" customWidth="1"/>
    <col min="4870" max="4870" width="11.7109375" style="77" customWidth="1"/>
    <col min="4871" max="4871" width="13.85546875" style="77" customWidth="1"/>
    <col min="4872" max="5119" width="11.42578125" style="77"/>
    <col min="5120" max="5120" width="52.7109375" style="77" customWidth="1"/>
    <col min="5121" max="5121" width="9.7109375" style="77" customWidth="1"/>
    <col min="5122" max="5122" width="31.85546875" style="77" customWidth="1"/>
    <col min="5123" max="5123" width="9.28515625" style="77" customWidth="1"/>
    <col min="5124" max="5124" width="10.7109375" style="77" customWidth="1"/>
    <col min="5125" max="5125" width="13.140625" style="77" customWidth="1"/>
    <col min="5126" max="5126" width="11.7109375" style="77" customWidth="1"/>
    <col min="5127" max="5127" width="13.85546875" style="77" customWidth="1"/>
    <col min="5128" max="5375" width="11.42578125" style="77"/>
    <col min="5376" max="5376" width="52.7109375" style="77" customWidth="1"/>
    <col min="5377" max="5377" width="9.7109375" style="77" customWidth="1"/>
    <col min="5378" max="5378" width="31.85546875" style="77" customWidth="1"/>
    <col min="5379" max="5379" width="9.28515625" style="77" customWidth="1"/>
    <col min="5380" max="5380" width="10.7109375" style="77" customWidth="1"/>
    <col min="5381" max="5381" width="13.140625" style="77" customWidth="1"/>
    <col min="5382" max="5382" width="11.7109375" style="77" customWidth="1"/>
    <col min="5383" max="5383" width="13.85546875" style="77" customWidth="1"/>
    <col min="5384" max="5631" width="11.42578125" style="77"/>
    <col min="5632" max="5632" width="52.7109375" style="77" customWidth="1"/>
    <col min="5633" max="5633" width="9.7109375" style="77" customWidth="1"/>
    <col min="5634" max="5634" width="31.85546875" style="77" customWidth="1"/>
    <col min="5635" max="5635" width="9.28515625" style="77" customWidth="1"/>
    <col min="5636" max="5636" width="10.7109375" style="77" customWidth="1"/>
    <col min="5637" max="5637" width="13.140625" style="77" customWidth="1"/>
    <col min="5638" max="5638" width="11.7109375" style="77" customWidth="1"/>
    <col min="5639" max="5639" width="13.85546875" style="77" customWidth="1"/>
    <col min="5640" max="5887" width="11.42578125" style="77"/>
    <col min="5888" max="5888" width="52.7109375" style="77" customWidth="1"/>
    <col min="5889" max="5889" width="9.7109375" style="77" customWidth="1"/>
    <col min="5890" max="5890" width="31.85546875" style="77" customWidth="1"/>
    <col min="5891" max="5891" width="9.28515625" style="77" customWidth="1"/>
    <col min="5892" max="5892" width="10.7109375" style="77" customWidth="1"/>
    <col min="5893" max="5893" width="13.140625" style="77" customWidth="1"/>
    <col min="5894" max="5894" width="11.7109375" style="77" customWidth="1"/>
    <col min="5895" max="5895" width="13.85546875" style="77" customWidth="1"/>
    <col min="5896" max="6143" width="11.42578125" style="77"/>
    <col min="6144" max="6144" width="52.7109375" style="77" customWidth="1"/>
    <col min="6145" max="6145" width="9.7109375" style="77" customWidth="1"/>
    <col min="6146" max="6146" width="31.85546875" style="77" customWidth="1"/>
    <col min="6147" max="6147" width="9.28515625" style="77" customWidth="1"/>
    <col min="6148" max="6148" width="10.7109375" style="77" customWidth="1"/>
    <col min="6149" max="6149" width="13.140625" style="77" customWidth="1"/>
    <col min="6150" max="6150" width="11.7109375" style="77" customWidth="1"/>
    <col min="6151" max="6151" width="13.85546875" style="77" customWidth="1"/>
    <col min="6152" max="6399" width="11.42578125" style="77"/>
    <col min="6400" max="6400" width="52.7109375" style="77" customWidth="1"/>
    <col min="6401" max="6401" width="9.7109375" style="77" customWidth="1"/>
    <col min="6402" max="6402" width="31.85546875" style="77" customWidth="1"/>
    <col min="6403" max="6403" width="9.28515625" style="77" customWidth="1"/>
    <col min="6404" max="6404" width="10.7109375" style="77" customWidth="1"/>
    <col min="6405" max="6405" width="13.140625" style="77" customWidth="1"/>
    <col min="6406" max="6406" width="11.7109375" style="77" customWidth="1"/>
    <col min="6407" max="6407" width="13.85546875" style="77" customWidth="1"/>
    <col min="6408" max="6655" width="11.42578125" style="77"/>
    <col min="6656" max="6656" width="52.7109375" style="77" customWidth="1"/>
    <col min="6657" max="6657" width="9.7109375" style="77" customWidth="1"/>
    <col min="6658" max="6658" width="31.85546875" style="77" customWidth="1"/>
    <col min="6659" max="6659" width="9.28515625" style="77" customWidth="1"/>
    <col min="6660" max="6660" width="10.7109375" style="77" customWidth="1"/>
    <col min="6661" max="6661" width="13.140625" style="77" customWidth="1"/>
    <col min="6662" max="6662" width="11.7109375" style="77" customWidth="1"/>
    <col min="6663" max="6663" width="13.85546875" style="77" customWidth="1"/>
    <col min="6664" max="6911" width="11.42578125" style="77"/>
    <col min="6912" max="6912" width="52.7109375" style="77" customWidth="1"/>
    <col min="6913" max="6913" width="9.7109375" style="77" customWidth="1"/>
    <col min="6914" max="6914" width="31.85546875" style="77" customWidth="1"/>
    <col min="6915" max="6915" width="9.28515625" style="77" customWidth="1"/>
    <col min="6916" max="6916" width="10.7109375" style="77" customWidth="1"/>
    <col min="6917" max="6917" width="13.140625" style="77" customWidth="1"/>
    <col min="6918" max="6918" width="11.7109375" style="77" customWidth="1"/>
    <col min="6919" max="6919" width="13.85546875" style="77" customWidth="1"/>
    <col min="6920" max="7167" width="11.42578125" style="77"/>
    <col min="7168" max="7168" width="52.7109375" style="77" customWidth="1"/>
    <col min="7169" max="7169" width="9.7109375" style="77" customWidth="1"/>
    <col min="7170" max="7170" width="31.85546875" style="77" customWidth="1"/>
    <col min="7171" max="7171" width="9.28515625" style="77" customWidth="1"/>
    <col min="7172" max="7172" width="10.7109375" style="77" customWidth="1"/>
    <col min="7173" max="7173" width="13.140625" style="77" customWidth="1"/>
    <col min="7174" max="7174" width="11.7109375" style="77" customWidth="1"/>
    <col min="7175" max="7175" width="13.85546875" style="77" customWidth="1"/>
    <col min="7176" max="7423" width="11.42578125" style="77"/>
    <col min="7424" max="7424" width="52.7109375" style="77" customWidth="1"/>
    <col min="7425" max="7425" width="9.7109375" style="77" customWidth="1"/>
    <col min="7426" max="7426" width="31.85546875" style="77" customWidth="1"/>
    <col min="7427" max="7427" width="9.28515625" style="77" customWidth="1"/>
    <col min="7428" max="7428" width="10.7109375" style="77" customWidth="1"/>
    <col min="7429" max="7429" width="13.140625" style="77" customWidth="1"/>
    <col min="7430" max="7430" width="11.7109375" style="77" customWidth="1"/>
    <col min="7431" max="7431" width="13.85546875" style="77" customWidth="1"/>
    <col min="7432" max="7679" width="11.42578125" style="77"/>
    <col min="7680" max="7680" width="52.7109375" style="77" customWidth="1"/>
    <col min="7681" max="7681" width="9.7109375" style="77" customWidth="1"/>
    <col min="7682" max="7682" width="31.85546875" style="77" customWidth="1"/>
    <col min="7683" max="7683" width="9.28515625" style="77" customWidth="1"/>
    <col min="7684" max="7684" width="10.7109375" style="77" customWidth="1"/>
    <col min="7685" max="7685" width="13.140625" style="77" customWidth="1"/>
    <col min="7686" max="7686" width="11.7109375" style="77" customWidth="1"/>
    <col min="7687" max="7687" width="13.85546875" style="77" customWidth="1"/>
    <col min="7688" max="7935" width="11.42578125" style="77"/>
    <col min="7936" max="7936" width="52.7109375" style="77" customWidth="1"/>
    <col min="7937" max="7937" width="9.7109375" style="77" customWidth="1"/>
    <col min="7938" max="7938" width="31.85546875" style="77" customWidth="1"/>
    <col min="7939" max="7939" width="9.28515625" style="77" customWidth="1"/>
    <col min="7940" max="7940" width="10.7109375" style="77" customWidth="1"/>
    <col min="7941" max="7941" width="13.140625" style="77" customWidth="1"/>
    <col min="7942" max="7942" width="11.7109375" style="77" customWidth="1"/>
    <col min="7943" max="7943" width="13.85546875" style="77" customWidth="1"/>
    <col min="7944" max="8191" width="11.42578125" style="77"/>
    <col min="8192" max="8192" width="52.7109375" style="77" customWidth="1"/>
    <col min="8193" max="8193" width="9.7109375" style="77" customWidth="1"/>
    <col min="8194" max="8194" width="31.85546875" style="77" customWidth="1"/>
    <col min="8195" max="8195" width="9.28515625" style="77" customWidth="1"/>
    <col min="8196" max="8196" width="10.7109375" style="77" customWidth="1"/>
    <col min="8197" max="8197" width="13.140625" style="77" customWidth="1"/>
    <col min="8198" max="8198" width="11.7109375" style="77" customWidth="1"/>
    <col min="8199" max="8199" width="13.85546875" style="77" customWidth="1"/>
    <col min="8200" max="8447" width="11.42578125" style="77"/>
    <col min="8448" max="8448" width="52.7109375" style="77" customWidth="1"/>
    <col min="8449" max="8449" width="9.7109375" style="77" customWidth="1"/>
    <col min="8450" max="8450" width="31.85546875" style="77" customWidth="1"/>
    <col min="8451" max="8451" width="9.28515625" style="77" customWidth="1"/>
    <col min="8452" max="8452" width="10.7109375" style="77" customWidth="1"/>
    <col min="8453" max="8453" width="13.140625" style="77" customWidth="1"/>
    <col min="8454" max="8454" width="11.7109375" style="77" customWidth="1"/>
    <col min="8455" max="8455" width="13.85546875" style="77" customWidth="1"/>
    <col min="8456" max="8703" width="11.42578125" style="77"/>
    <col min="8704" max="8704" width="52.7109375" style="77" customWidth="1"/>
    <col min="8705" max="8705" width="9.7109375" style="77" customWidth="1"/>
    <col min="8706" max="8706" width="31.85546875" style="77" customWidth="1"/>
    <col min="8707" max="8707" width="9.28515625" style="77" customWidth="1"/>
    <col min="8708" max="8708" width="10.7109375" style="77" customWidth="1"/>
    <col min="8709" max="8709" width="13.140625" style="77" customWidth="1"/>
    <col min="8710" max="8710" width="11.7109375" style="77" customWidth="1"/>
    <col min="8711" max="8711" width="13.85546875" style="77" customWidth="1"/>
    <col min="8712" max="8959" width="11.42578125" style="77"/>
    <col min="8960" max="8960" width="52.7109375" style="77" customWidth="1"/>
    <col min="8961" max="8961" width="9.7109375" style="77" customWidth="1"/>
    <col min="8962" max="8962" width="31.85546875" style="77" customWidth="1"/>
    <col min="8963" max="8963" width="9.28515625" style="77" customWidth="1"/>
    <col min="8964" max="8964" width="10.7109375" style="77" customWidth="1"/>
    <col min="8965" max="8965" width="13.140625" style="77" customWidth="1"/>
    <col min="8966" max="8966" width="11.7109375" style="77" customWidth="1"/>
    <col min="8967" max="8967" width="13.85546875" style="77" customWidth="1"/>
    <col min="8968" max="9215" width="11.42578125" style="77"/>
    <col min="9216" max="9216" width="52.7109375" style="77" customWidth="1"/>
    <col min="9217" max="9217" width="9.7109375" style="77" customWidth="1"/>
    <col min="9218" max="9218" width="31.85546875" style="77" customWidth="1"/>
    <col min="9219" max="9219" width="9.28515625" style="77" customWidth="1"/>
    <col min="9220" max="9220" width="10.7109375" style="77" customWidth="1"/>
    <col min="9221" max="9221" width="13.140625" style="77" customWidth="1"/>
    <col min="9222" max="9222" width="11.7109375" style="77" customWidth="1"/>
    <col min="9223" max="9223" width="13.85546875" style="77" customWidth="1"/>
    <col min="9224" max="9471" width="11.42578125" style="77"/>
    <col min="9472" max="9472" width="52.7109375" style="77" customWidth="1"/>
    <col min="9473" max="9473" width="9.7109375" style="77" customWidth="1"/>
    <col min="9474" max="9474" width="31.85546875" style="77" customWidth="1"/>
    <col min="9475" max="9475" width="9.28515625" style="77" customWidth="1"/>
    <col min="9476" max="9476" width="10.7109375" style="77" customWidth="1"/>
    <col min="9477" max="9477" width="13.140625" style="77" customWidth="1"/>
    <col min="9478" max="9478" width="11.7109375" style="77" customWidth="1"/>
    <col min="9479" max="9479" width="13.85546875" style="77" customWidth="1"/>
    <col min="9480" max="9727" width="11.42578125" style="77"/>
    <col min="9728" max="9728" width="52.7109375" style="77" customWidth="1"/>
    <col min="9729" max="9729" width="9.7109375" style="77" customWidth="1"/>
    <col min="9730" max="9730" width="31.85546875" style="77" customWidth="1"/>
    <col min="9731" max="9731" width="9.28515625" style="77" customWidth="1"/>
    <col min="9732" max="9732" width="10.7109375" style="77" customWidth="1"/>
    <col min="9733" max="9733" width="13.140625" style="77" customWidth="1"/>
    <col min="9734" max="9734" width="11.7109375" style="77" customWidth="1"/>
    <col min="9735" max="9735" width="13.85546875" style="77" customWidth="1"/>
    <col min="9736" max="9983" width="11.42578125" style="77"/>
    <col min="9984" max="9984" width="52.7109375" style="77" customWidth="1"/>
    <col min="9985" max="9985" width="9.7109375" style="77" customWidth="1"/>
    <col min="9986" max="9986" width="31.85546875" style="77" customWidth="1"/>
    <col min="9987" max="9987" width="9.28515625" style="77" customWidth="1"/>
    <col min="9988" max="9988" width="10.7109375" style="77" customWidth="1"/>
    <col min="9989" max="9989" width="13.140625" style="77" customWidth="1"/>
    <col min="9990" max="9990" width="11.7109375" style="77" customWidth="1"/>
    <col min="9991" max="9991" width="13.85546875" style="77" customWidth="1"/>
    <col min="9992" max="10239" width="11.42578125" style="77"/>
    <col min="10240" max="10240" width="52.7109375" style="77" customWidth="1"/>
    <col min="10241" max="10241" width="9.7109375" style="77" customWidth="1"/>
    <col min="10242" max="10242" width="31.85546875" style="77" customWidth="1"/>
    <col min="10243" max="10243" width="9.28515625" style="77" customWidth="1"/>
    <col min="10244" max="10244" width="10.7109375" style="77" customWidth="1"/>
    <col min="10245" max="10245" width="13.140625" style="77" customWidth="1"/>
    <col min="10246" max="10246" width="11.7109375" style="77" customWidth="1"/>
    <col min="10247" max="10247" width="13.85546875" style="77" customWidth="1"/>
    <col min="10248" max="10495" width="11.42578125" style="77"/>
    <col min="10496" max="10496" width="52.7109375" style="77" customWidth="1"/>
    <col min="10497" max="10497" width="9.7109375" style="77" customWidth="1"/>
    <col min="10498" max="10498" width="31.85546875" style="77" customWidth="1"/>
    <col min="10499" max="10499" width="9.28515625" style="77" customWidth="1"/>
    <col min="10500" max="10500" width="10.7109375" style="77" customWidth="1"/>
    <col min="10501" max="10501" width="13.140625" style="77" customWidth="1"/>
    <col min="10502" max="10502" width="11.7109375" style="77" customWidth="1"/>
    <col min="10503" max="10503" width="13.85546875" style="77" customWidth="1"/>
    <col min="10504" max="10751" width="11.42578125" style="77"/>
    <col min="10752" max="10752" width="52.7109375" style="77" customWidth="1"/>
    <col min="10753" max="10753" width="9.7109375" style="77" customWidth="1"/>
    <col min="10754" max="10754" width="31.85546875" style="77" customWidth="1"/>
    <col min="10755" max="10755" width="9.28515625" style="77" customWidth="1"/>
    <col min="10756" max="10756" width="10.7109375" style="77" customWidth="1"/>
    <col min="10757" max="10757" width="13.140625" style="77" customWidth="1"/>
    <col min="10758" max="10758" width="11.7109375" style="77" customWidth="1"/>
    <col min="10759" max="10759" width="13.85546875" style="77" customWidth="1"/>
    <col min="10760" max="11007" width="11.42578125" style="77"/>
    <col min="11008" max="11008" width="52.7109375" style="77" customWidth="1"/>
    <col min="11009" max="11009" width="9.7109375" style="77" customWidth="1"/>
    <col min="11010" max="11010" width="31.85546875" style="77" customWidth="1"/>
    <col min="11011" max="11011" width="9.28515625" style="77" customWidth="1"/>
    <col min="11012" max="11012" width="10.7109375" style="77" customWidth="1"/>
    <col min="11013" max="11013" width="13.140625" style="77" customWidth="1"/>
    <col min="11014" max="11014" width="11.7109375" style="77" customWidth="1"/>
    <col min="11015" max="11015" width="13.85546875" style="77" customWidth="1"/>
    <col min="11016" max="11263" width="11.42578125" style="77"/>
    <col min="11264" max="11264" width="52.7109375" style="77" customWidth="1"/>
    <col min="11265" max="11265" width="9.7109375" style="77" customWidth="1"/>
    <col min="11266" max="11266" width="31.85546875" style="77" customWidth="1"/>
    <col min="11267" max="11267" width="9.28515625" style="77" customWidth="1"/>
    <col min="11268" max="11268" width="10.7109375" style="77" customWidth="1"/>
    <col min="11269" max="11269" width="13.140625" style="77" customWidth="1"/>
    <col min="11270" max="11270" width="11.7109375" style="77" customWidth="1"/>
    <col min="11271" max="11271" width="13.85546875" style="77" customWidth="1"/>
    <col min="11272" max="11519" width="11.42578125" style="77"/>
    <col min="11520" max="11520" width="52.7109375" style="77" customWidth="1"/>
    <col min="11521" max="11521" width="9.7109375" style="77" customWidth="1"/>
    <col min="11522" max="11522" width="31.85546875" style="77" customWidth="1"/>
    <col min="11523" max="11523" width="9.28515625" style="77" customWidth="1"/>
    <col min="11524" max="11524" width="10.7109375" style="77" customWidth="1"/>
    <col min="11525" max="11525" width="13.140625" style="77" customWidth="1"/>
    <col min="11526" max="11526" width="11.7109375" style="77" customWidth="1"/>
    <col min="11527" max="11527" width="13.85546875" style="77" customWidth="1"/>
    <col min="11528" max="11775" width="11.42578125" style="77"/>
    <col min="11776" max="11776" width="52.7109375" style="77" customWidth="1"/>
    <col min="11777" max="11777" width="9.7109375" style="77" customWidth="1"/>
    <col min="11778" max="11778" width="31.85546875" style="77" customWidth="1"/>
    <col min="11779" max="11779" width="9.28515625" style="77" customWidth="1"/>
    <col min="11780" max="11780" width="10.7109375" style="77" customWidth="1"/>
    <col min="11781" max="11781" width="13.140625" style="77" customWidth="1"/>
    <col min="11782" max="11782" width="11.7109375" style="77" customWidth="1"/>
    <col min="11783" max="11783" width="13.85546875" style="77" customWidth="1"/>
    <col min="11784" max="12031" width="11.42578125" style="77"/>
    <col min="12032" max="12032" width="52.7109375" style="77" customWidth="1"/>
    <col min="12033" max="12033" width="9.7109375" style="77" customWidth="1"/>
    <col min="12034" max="12034" width="31.85546875" style="77" customWidth="1"/>
    <col min="12035" max="12035" width="9.28515625" style="77" customWidth="1"/>
    <col min="12036" max="12036" width="10.7109375" style="77" customWidth="1"/>
    <col min="12037" max="12037" width="13.140625" style="77" customWidth="1"/>
    <col min="12038" max="12038" width="11.7109375" style="77" customWidth="1"/>
    <col min="12039" max="12039" width="13.85546875" style="77" customWidth="1"/>
    <col min="12040" max="12287" width="11.42578125" style="77"/>
    <col min="12288" max="12288" width="52.7109375" style="77" customWidth="1"/>
    <col min="12289" max="12289" width="9.7109375" style="77" customWidth="1"/>
    <col min="12290" max="12290" width="31.85546875" style="77" customWidth="1"/>
    <col min="12291" max="12291" width="9.28515625" style="77" customWidth="1"/>
    <col min="12292" max="12292" width="10.7109375" style="77" customWidth="1"/>
    <col min="12293" max="12293" width="13.140625" style="77" customWidth="1"/>
    <col min="12294" max="12294" width="11.7109375" style="77" customWidth="1"/>
    <col min="12295" max="12295" width="13.85546875" style="77" customWidth="1"/>
    <col min="12296" max="12543" width="11.42578125" style="77"/>
    <col min="12544" max="12544" width="52.7109375" style="77" customWidth="1"/>
    <col min="12545" max="12545" width="9.7109375" style="77" customWidth="1"/>
    <col min="12546" max="12546" width="31.85546875" style="77" customWidth="1"/>
    <col min="12547" max="12547" width="9.28515625" style="77" customWidth="1"/>
    <col min="12548" max="12548" width="10.7109375" style="77" customWidth="1"/>
    <col min="12549" max="12549" width="13.140625" style="77" customWidth="1"/>
    <col min="12550" max="12550" width="11.7109375" style="77" customWidth="1"/>
    <col min="12551" max="12551" width="13.85546875" style="77" customWidth="1"/>
    <col min="12552" max="12799" width="11.42578125" style="77"/>
    <col min="12800" max="12800" width="52.7109375" style="77" customWidth="1"/>
    <col min="12801" max="12801" width="9.7109375" style="77" customWidth="1"/>
    <col min="12802" max="12802" width="31.85546875" style="77" customWidth="1"/>
    <col min="12803" max="12803" width="9.28515625" style="77" customWidth="1"/>
    <col min="12804" max="12804" width="10.7109375" style="77" customWidth="1"/>
    <col min="12805" max="12805" width="13.140625" style="77" customWidth="1"/>
    <col min="12806" max="12806" width="11.7109375" style="77" customWidth="1"/>
    <col min="12807" max="12807" width="13.85546875" style="77" customWidth="1"/>
    <col min="12808" max="13055" width="11.42578125" style="77"/>
    <col min="13056" max="13056" width="52.7109375" style="77" customWidth="1"/>
    <col min="13057" max="13057" width="9.7109375" style="77" customWidth="1"/>
    <col min="13058" max="13058" width="31.85546875" style="77" customWidth="1"/>
    <col min="13059" max="13059" width="9.28515625" style="77" customWidth="1"/>
    <col min="13060" max="13060" width="10.7109375" style="77" customWidth="1"/>
    <col min="13061" max="13061" width="13.140625" style="77" customWidth="1"/>
    <col min="13062" max="13062" width="11.7109375" style="77" customWidth="1"/>
    <col min="13063" max="13063" width="13.85546875" style="77" customWidth="1"/>
    <col min="13064" max="13311" width="11.42578125" style="77"/>
    <col min="13312" max="13312" width="52.7109375" style="77" customWidth="1"/>
    <col min="13313" max="13313" width="9.7109375" style="77" customWidth="1"/>
    <col min="13314" max="13314" width="31.85546875" style="77" customWidth="1"/>
    <col min="13315" max="13315" width="9.28515625" style="77" customWidth="1"/>
    <col min="13316" max="13316" width="10.7109375" style="77" customWidth="1"/>
    <col min="13317" max="13317" width="13.140625" style="77" customWidth="1"/>
    <col min="13318" max="13318" width="11.7109375" style="77" customWidth="1"/>
    <col min="13319" max="13319" width="13.85546875" style="77" customWidth="1"/>
    <col min="13320" max="13567" width="11.42578125" style="77"/>
    <col min="13568" max="13568" width="52.7109375" style="77" customWidth="1"/>
    <col min="13569" max="13569" width="9.7109375" style="77" customWidth="1"/>
    <col min="13570" max="13570" width="31.85546875" style="77" customWidth="1"/>
    <col min="13571" max="13571" width="9.28515625" style="77" customWidth="1"/>
    <col min="13572" max="13572" width="10.7109375" style="77" customWidth="1"/>
    <col min="13573" max="13573" width="13.140625" style="77" customWidth="1"/>
    <col min="13574" max="13574" width="11.7109375" style="77" customWidth="1"/>
    <col min="13575" max="13575" width="13.85546875" style="77" customWidth="1"/>
    <col min="13576" max="13823" width="11.42578125" style="77"/>
    <col min="13824" max="13824" width="52.7109375" style="77" customWidth="1"/>
    <col min="13825" max="13825" width="9.7109375" style="77" customWidth="1"/>
    <col min="13826" max="13826" width="31.85546875" style="77" customWidth="1"/>
    <col min="13827" max="13827" width="9.28515625" style="77" customWidth="1"/>
    <col min="13828" max="13828" width="10.7109375" style="77" customWidth="1"/>
    <col min="13829" max="13829" width="13.140625" style="77" customWidth="1"/>
    <col min="13830" max="13830" width="11.7109375" style="77" customWidth="1"/>
    <col min="13831" max="13831" width="13.85546875" style="77" customWidth="1"/>
    <col min="13832" max="14079" width="11.42578125" style="77"/>
    <col min="14080" max="14080" width="52.7109375" style="77" customWidth="1"/>
    <col min="14081" max="14081" width="9.7109375" style="77" customWidth="1"/>
    <col min="14082" max="14082" width="31.85546875" style="77" customWidth="1"/>
    <col min="14083" max="14083" width="9.28515625" style="77" customWidth="1"/>
    <col min="14084" max="14084" width="10.7109375" style="77" customWidth="1"/>
    <col min="14085" max="14085" width="13.140625" style="77" customWidth="1"/>
    <col min="14086" max="14086" width="11.7109375" style="77" customWidth="1"/>
    <col min="14087" max="14087" width="13.85546875" style="77" customWidth="1"/>
    <col min="14088" max="14335" width="11.42578125" style="77"/>
    <col min="14336" max="14336" width="52.7109375" style="77" customWidth="1"/>
    <col min="14337" max="14337" width="9.7109375" style="77" customWidth="1"/>
    <col min="14338" max="14338" width="31.85546875" style="77" customWidth="1"/>
    <col min="14339" max="14339" width="9.28515625" style="77" customWidth="1"/>
    <col min="14340" max="14340" width="10.7109375" style="77" customWidth="1"/>
    <col min="14341" max="14341" width="13.140625" style="77" customWidth="1"/>
    <col min="14342" max="14342" width="11.7109375" style="77" customWidth="1"/>
    <col min="14343" max="14343" width="13.85546875" style="77" customWidth="1"/>
    <col min="14344" max="14591" width="11.42578125" style="77"/>
    <col min="14592" max="14592" width="52.7109375" style="77" customWidth="1"/>
    <col min="14593" max="14593" width="9.7109375" style="77" customWidth="1"/>
    <col min="14594" max="14594" width="31.85546875" style="77" customWidth="1"/>
    <col min="14595" max="14595" width="9.28515625" style="77" customWidth="1"/>
    <col min="14596" max="14596" width="10.7109375" style="77" customWidth="1"/>
    <col min="14597" max="14597" width="13.140625" style="77" customWidth="1"/>
    <col min="14598" max="14598" width="11.7109375" style="77" customWidth="1"/>
    <col min="14599" max="14599" width="13.85546875" style="77" customWidth="1"/>
    <col min="14600" max="14847" width="11.42578125" style="77"/>
    <col min="14848" max="14848" width="52.7109375" style="77" customWidth="1"/>
    <col min="14849" max="14849" width="9.7109375" style="77" customWidth="1"/>
    <col min="14850" max="14850" width="31.85546875" style="77" customWidth="1"/>
    <col min="14851" max="14851" width="9.28515625" style="77" customWidth="1"/>
    <col min="14852" max="14852" width="10.7109375" style="77" customWidth="1"/>
    <col min="14853" max="14853" width="13.140625" style="77" customWidth="1"/>
    <col min="14854" max="14854" width="11.7109375" style="77" customWidth="1"/>
    <col min="14855" max="14855" width="13.85546875" style="77" customWidth="1"/>
    <col min="14856" max="15103" width="11.42578125" style="77"/>
    <col min="15104" max="15104" width="52.7109375" style="77" customWidth="1"/>
    <col min="15105" max="15105" width="9.7109375" style="77" customWidth="1"/>
    <col min="15106" max="15106" width="31.85546875" style="77" customWidth="1"/>
    <col min="15107" max="15107" width="9.28515625" style="77" customWidth="1"/>
    <col min="15108" max="15108" width="10.7109375" style="77" customWidth="1"/>
    <col min="15109" max="15109" width="13.140625" style="77" customWidth="1"/>
    <col min="15110" max="15110" width="11.7109375" style="77" customWidth="1"/>
    <col min="15111" max="15111" width="13.85546875" style="77" customWidth="1"/>
    <col min="15112" max="15359" width="11.42578125" style="77"/>
    <col min="15360" max="15360" width="52.7109375" style="77" customWidth="1"/>
    <col min="15361" max="15361" width="9.7109375" style="77" customWidth="1"/>
    <col min="15362" max="15362" width="31.85546875" style="77" customWidth="1"/>
    <col min="15363" max="15363" width="9.28515625" style="77" customWidth="1"/>
    <col min="15364" max="15364" width="10.7109375" style="77" customWidth="1"/>
    <col min="15365" max="15365" width="13.140625" style="77" customWidth="1"/>
    <col min="15366" max="15366" width="11.7109375" style="77" customWidth="1"/>
    <col min="15367" max="15367" width="13.85546875" style="77" customWidth="1"/>
    <col min="15368" max="15615" width="11.42578125" style="77"/>
    <col min="15616" max="15616" width="52.7109375" style="77" customWidth="1"/>
    <col min="15617" max="15617" width="9.7109375" style="77" customWidth="1"/>
    <col min="15618" max="15618" width="31.85546875" style="77" customWidth="1"/>
    <col min="15619" max="15619" width="9.28515625" style="77" customWidth="1"/>
    <col min="15620" max="15620" width="10.7109375" style="77" customWidth="1"/>
    <col min="15621" max="15621" width="13.140625" style="77" customWidth="1"/>
    <col min="15622" max="15622" width="11.7109375" style="77" customWidth="1"/>
    <col min="15623" max="15623" width="13.85546875" style="77" customWidth="1"/>
    <col min="15624" max="15871" width="11.42578125" style="77"/>
    <col min="15872" max="15872" width="52.7109375" style="77" customWidth="1"/>
    <col min="15873" max="15873" width="9.7109375" style="77" customWidth="1"/>
    <col min="15874" max="15874" width="31.85546875" style="77" customWidth="1"/>
    <col min="15875" max="15875" width="9.28515625" style="77" customWidth="1"/>
    <col min="15876" max="15876" width="10.7109375" style="77" customWidth="1"/>
    <col min="15877" max="15877" width="13.140625" style="77" customWidth="1"/>
    <col min="15878" max="15878" width="11.7109375" style="77" customWidth="1"/>
    <col min="15879" max="15879" width="13.85546875" style="77" customWidth="1"/>
    <col min="15880" max="16127" width="11.42578125" style="77"/>
    <col min="16128" max="16128" width="52.7109375" style="77" customWidth="1"/>
    <col min="16129" max="16129" width="9.7109375" style="77" customWidth="1"/>
    <col min="16130" max="16130" width="31.85546875" style="77" customWidth="1"/>
    <col min="16131" max="16131" width="9.28515625" style="77" customWidth="1"/>
    <col min="16132" max="16132" width="10.7109375" style="77" customWidth="1"/>
    <col min="16133" max="16133" width="13.140625" style="77" customWidth="1"/>
    <col min="16134" max="16134" width="11.7109375" style="77" customWidth="1"/>
    <col min="16135" max="16135" width="13.85546875" style="77" customWidth="1"/>
    <col min="16136" max="16384" width="11.42578125" style="77"/>
  </cols>
  <sheetData>
    <row r="1" spans="1:8">
      <c r="D1" s="92"/>
    </row>
    <row r="2" spans="1:8" s="84" customFormat="1" ht="15.75">
      <c r="A2" s="612" t="s">
        <v>43</v>
      </c>
      <c r="B2" s="612"/>
      <c r="C2" s="612"/>
      <c r="D2" s="612"/>
      <c r="E2" s="612"/>
      <c r="F2" s="612"/>
    </row>
    <row r="3" spans="1:8" s="84" customFormat="1" ht="15.75">
      <c r="A3" s="612" t="s">
        <v>163</v>
      </c>
      <c r="B3" s="612"/>
      <c r="C3" s="612"/>
      <c r="D3" s="612"/>
      <c r="E3" s="612"/>
      <c r="F3" s="612"/>
    </row>
    <row r="4" spans="1:8" s="84" customFormat="1" ht="15.75">
      <c r="A4" s="586" t="e">
        <f>+'24101401 NVA LV'!A4:F4</f>
        <v>#REF!</v>
      </c>
      <c r="B4" s="586"/>
      <c r="C4" s="586"/>
      <c r="D4" s="586"/>
      <c r="E4" s="586"/>
      <c r="F4" s="586"/>
    </row>
    <row r="5" spans="1:8" s="84" customFormat="1" ht="16.5" thickBot="1">
      <c r="D5" s="108"/>
    </row>
    <row r="6" spans="1:8" ht="16.5" customHeight="1">
      <c r="A6" s="634" t="s">
        <v>580</v>
      </c>
      <c r="B6" s="635"/>
      <c r="C6" s="635"/>
      <c r="D6" s="635"/>
      <c r="E6" s="635"/>
      <c r="F6" s="636"/>
    </row>
    <row r="7" spans="1:8" ht="25.5">
      <c r="A7" s="235" t="s">
        <v>0</v>
      </c>
      <c r="B7" s="122" t="s">
        <v>104</v>
      </c>
      <c r="C7" s="122" t="s">
        <v>2</v>
      </c>
      <c r="D7" s="122" t="s">
        <v>3</v>
      </c>
      <c r="E7" s="122" t="s">
        <v>105</v>
      </c>
      <c r="F7" s="236" t="s">
        <v>5</v>
      </c>
    </row>
    <row r="8" spans="1:8" ht="17.100000000000001" customHeight="1">
      <c r="A8" s="237" t="s">
        <v>162</v>
      </c>
      <c r="B8" s="124">
        <v>806008394</v>
      </c>
      <c r="C8" s="123" t="s">
        <v>381</v>
      </c>
      <c r="D8" s="125">
        <v>42003</v>
      </c>
      <c r="E8" s="101">
        <v>42948</v>
      </c>
      <c r="F8" s="238">
        <v>68537777</v>
      </c>
    </row>
    <row r="9" spans="1:8" ht="17.100000000000001" customHeight="1">
      <c r="A9" s="237" t="s">
        <v>162</v>
      </c>
      <c r="B9" s="124">
        <v>806008394</v>
      </c>
      <c r="C9" s="123" t="s">
        <v>381</v>
      </c>
      <c r="D9" s="125">
        <v>42003</v>
      </c>
      <c r="E9" s="101">
        <v>42948</v>
      </c>
      <c r="F9" s="238">
        <v>42671307</v>
      </c>
    </row>
    <row r="10" spans="1:8" ht="17.100000000000001" customHeight="1">
      <c r="A10" s="237" t="s">
        <v>162</v>
      </c>
      <c r="B10" s="124">
        <v>806008394</v>
      </c>
      <c r="C10" s="123" t="s">
        <v>381</v>
      </c>
      <c r="D10" s="125">
        <v>42003</v>
      </c>
      <c r="E10" s="101">
        <v>42948</v>
      </c>
      <c r="F10" s="238">
        <v>53801973</v>
      </c>
    </row>
    <row r="11" spans="1:8" s="127" customFormat="1" ht="17.100000000000001" customHeight="1" thickBot="1">
      <c r="A11" s="646" t="s">
        <v>25</v>
      </c>
      <c r="B11" s="647"/>
      <c r="C11" s="647"/>
      <c r="D11" s="647"/>
      <c r="E11" s="648"/>
      <c r="F11" s="239">
        <f>SUM(F8:F10)</f>
        <v>165011057</v>
      </c>
      <c r="G11" s="126">
        <v>165011057</v>
      </c>
      <c r="H11" s="126">
        <f>+F11-G11</f>
        <v>0</v>
      </c>
    </row>
    <row r="13" spans="1:8" ht="14.25" thickBot="1">
      <c r="F13" s="78"/>
      <c r="G13" s="78"/>
    </row>
    <row r="14" spans="1:8" ht="17.25" thickBot="1">
      <c r="F14" s="209">
        <f>+F11</f>
        <v>165011057</v>
      </c>
    </row>
    <row r="16" spans="1:8">
      <c r="F16" s="78">
        <v>165011057</v>
      </c>
    </row>
    <row r="17" spans="6:6">
      <c r="F17" s="78">
        <f>+F14-F16</f>
        <v>0</v>
      </c>
    </row>
  </sheetData>
  <mergeCells count="5">
    <mergeCell ref="A2:F2"/>
    <mergeCell ref="A3:F3"/>
    <mergeCell ref="A4:F4"/>
    <mergeCell ref="A6:F6"/>
    <mergeCell ref="A11:E11"/>
  </mergeCells>
  <pageMargins left="0.23622047244094491" right="0.23622047244094491" top="0.74803149606299213" bottom="0.74803149606299213" header="0.31496062992125984" footer="0.31496062992125984"/>
  <pageSetup scale="90" orientation="landscape" r:id="rId1"/>
  <headerFooter>
    <oddFooter>&amp;C&amp;"Arial Narrow,Normal"&amp;10&amp;P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3">
    <tabColor theme="9" tint="-0.249977111117893"/>
  </sheetPr>
  <dimension ref="A1:H19"/>
  <sheetViews>
    <sheetView workbookViewId="0"/>
  </sheetViews>
  <sheetFormatPr baseColWidth="10" defaultColWidth="11.42578125" defaultRowHeight="13.5"/>
  <cols>
    <col min="1" max="1" width="37.42578125" style="77" customWidth="1"/>
    <col min="2" max="2" width="16.7109375" style="77" customWidth="1"/>
    <col min="3" max="3" width="61.7109375" style="77" customWidth="1"/>
    <col min="4" max="5" width="11.5703125" style="77" bestFit="1" customWidth="1"/>
    <col min="6" max="6" width="16.85546875" style="77" customWidth="1"/>
    <col min="7" max="7" width="11.42578125" style="77"/>
    <col min="8" max="8" width="6.28515625" style="77" customWidth="1"/>
    <col min="9" max="16384" width="11.42578125" style="77"/>
  </cols>
  <sheetData>
    <row r="1" spans="1:6">
      <c r="A1" s="74"/>
      <c r="B1" s="93"/>
      <c r="C1" s="74"/>
      <c r="D1" s="75"/>
      <c r="E1" s="105"/>
      <c r="F1" s="76"/>
    </row>
    <row r="2" spans="1:6" s="84" customFormat="1" ht="15.75">
      <c r="A2" s="612" t="s">
        <v>43</v>
      </c>
      <c r="B2" s="612"/>
      <c r="C2" s="612"/>
      <c r="D2" s="612"/>
      <c r="E2" s="612"/>
      <c r="F2" s="85"/>
    </row>
    <row r="3" spans="1:6" s="84" customFormat="1" ht="15.75">
      <c r="A3" s="612" t="s">
        <v>131</v>
      </c>
      <c r="B3" s="612"/>
      <c r="C3" s="612"/>
      <c r="D3" s="612"/>
      <c r="E3" s="612"/>
      <c r="F3" s="85"/>
    </row>
    <row r="4" spans="1:6" s="84" customFormat="1" ht="15.75">
      <c r="A4" s="586" t="e">
        <f>+'24309001 PR'!A4:F4</f>
        <v>#REF!</v>
      </c>
      <c r="B4" s="586"/>
      <c r="C4" s="586"/>
      <c r="D4" s="586"/>
      <c r="E4" s="586"/>
      <c r="F4" s="85"/>
    </row>
    <row r="5" spans="1:6" s="84" customFormat="1" ht="16.5" thickBot="1">
      <c r="F5" s="85"/>
    </row>
    <row r="6" spans="1:6" s="32" customFormat="1" ht="12.75">
      <c r="A6" s="649" t="s">
        <v>44</v>
      </c>
      <c r="B6" s="650"/>
      <c r="C6" s="650"/>
      <c r="D6" s="650"/>
      <c r="E6" s="650"/>
      <c r="F6" s="651"/>
    </row>
    <row r="7" spans="1:6" s="32" customFormat="1" ht="25.5">
      <c r="A7" s="240" t="s">
        <v>0</v>
      </c>
      <c r="B7" s="89" t="s">
        <v>45</v>
      </c>
      <c r="C7" s="210" t="s">
        <v>2</v>
      </c>
      <c r="D7" s="103" t="s">
        <v>46</v>
      </c>
      <c r="E7" s="103" t="s">
        <v>47</v>
      </c>
      <c r="F7" s="241" t="s">
        <v>5</v>
      </c>
    </row>
    <row r="8" spans="1:6" s="32" customFormat="1" ht="12.75">
      <c r="A8" s="242" t="s">
        <v>8</v>
      </c>
      <c r="B8" s="176">
        <v>890900842</v>
      </c>
      <c r="C8" s="177" t="s">
        <v>48</v>
      </c>
      <c r="D8" s="178" t="s">
        <v>49</v>
      </c>
      <c r="E8" s="178">
        <v>42948</v>
      </c>
      <c r="F8" s="243">
        <v>6445925.1100000003</v>
      </c>
    </row>
    <row r="9" spans="1:6" s="32" customFormat="1" ht="12.75">
      <c r="A9" s="242" t="s">
        <v>8</v>
      </c>
      <c r="B9" s="176">
        <v>890900842</v>
      </c>
      <c r="C9" s="177" t="s">
        <v>48</v>
      </c>
      <c r="D9" s="178" t="s">
        <v>50</v>
      </c>
      <c r="E9" s="178">
        <v>42948</v>
      </c>
      <c r="F9" s="243">
        <v>9559229</v>
      </c>
    </row>
    <row r="10" spans="1:6" s="32" customFormat="1" ht="12.75">
      <c r="A10" s="242" t="s">
        <v>52</v>
      </c>
      <c r="B10" s="176">
        <v>830003564</v>
      </c>
      <c r="C10" s="177" t="s">
        <v>53</v>
      </c>
      <c r="D10" s="178">
        <v>42850</v>
      </c>
      <c r="E10" s="178">
        <v>42948</v>
      </c>
      <c r="F10" s="243">
        <v>1499000</v>
      </c>
    </row>
    <row r="11" spans="1:6" s="32" customFormat="1" ht="12.75">
      <c r="A11" s="242" t="s">
        <v>52</v>
      </c>
      <c r="B11" s="176">
        <v>830003564</v>
      </c>
      <c r="C11" s="177" t="s">
        <v>53</v>
      </c>
      <c r="D11" s="178">
        <v>42822</v>
      </c>
      <c r="E11" s="178">
        <v>42948</v>
      </c>
      <c r="F11" s="243">
        <v>745000</v>
      </c>
    </row>
    <row r="12" spans="1:6" s="32" customFormat="1" ht="12.75">
      <c r="A12" s="242" t="s">
        <v>29</v>
      </c>
      <c r="B12" s="176">
        <v>800250119</v>
      </c>
      <c r="C12" s="177" t="s">
        <v>51</v>
      </c>
      <c r="D12" s="178">
        <v>42902</v>
      </c>
      <c r="E12" s="178">
        <v>42948</v>
      </c>
      <c r="F12" s="243">
        <v>6.0000061988830566E-2</v>
      </c>
    </row>
    <row r="13" spans="1:6" s="32" customFormat="1" ht="12.75">
      <c r="A13" s="242" t="s">
        <v>54</v>
      </c>
      <c r="B13" s="176">
        <v>805000427</v>
      </c>
      <c r="C13" s="177" t="s">
        <v>51</v>
      </c>
      <c r="D13" s="178">
        <v>42902</v>
      </c>
      <c r="E13" s="178">
        <v>42948</v>
      </c>
      <c r="F13" s="243">
        <v>595714</v>
      </c>
    </row>
    <row r="14" spans="1:6" s="32" customFormat="1" ht="12.75">
      <c r="A14" s="242" t="s">
        <v>52</v>
      </c>
      <c r="B14" s="176">
        <v>830003564</v>
      </c>
      <c r="C14" s="177" t="s">
        <v>53</v>
      </c>
      <c r="D14" s="178">
        <v>42914</v>
      </c>
      <c r="E14" s="178">
        <v>42948</v>
      </c>
      <c r="F14" s="243">
        <v>1346000</v>
      </c>
    </row>
    <row r="15" spans="1:6" s="32" customFormat="1" ht="12.75">
      <c r="A15" s="242" t="s">
        <v>8</v>
      </c>
      <c r="B15" s="176">
        <v>890900842</v>
      </c>
      <c r="C15" s="177" t="s">
        <v>55</v>
      </c>
      <c r="D15" s="178" t="s">
        <v>49</v>
      </c>
      <c r="E15" s="178">
        <v>42948</v>
      </c>
      <c r="F15" s="243">
        <v>118600</v>
      </c>
    </row>
    <row r="16" spans="1:6" s="32" customFormat="1" ht="12.75">
      <c r="A16" s="242" t="s">
        <v>8</v>
      </c>
      <c r="B16" s="176">
        <v>890900842</v>
      </c>
      <c r="C16" s="177" t="s">
        <v>55</v>
      </c>
      <c r="D16" s="178" t="s">
        <v>50</v>
      </c>
      <c r="E16" s="178">
        <v>42948</v>
      </c>
      <c r="F16" s="243">
        <v>2074184.8</v>
      </c>
    </row>
    <row r="17" spans="1:8" ht="14.25" thickBot="1">
      <c r="A17" s="652" t="s">
        <v>25</v>
      </c>
      <c r="B17" s="653"/>
      <c r="C17" s="653"/>
      <c r="D17" s="653"/>
      <c r="E17" s="654"/>
      <c r="F17" s="244">
        <f>SUM(F8:F16)</f>
        <v>22383652.970000062</v>
      </c>
      <c r="G17" s="78">
        <v>22383652.969999999</v>
      </c>
      <c r="H17" s="78">
        <f>+F17-G17</f>
        <v>6.3329935073852539E-8</v>
      </c>
    </row>
    <row r="19" spans="1:8">
      <c r="F19" s="202"/>
    </row>
  </sheetData>
  <mergeCells count="5">
    <mergeCell ref="A2:E2"/>
    <mergeCell ref="A3:E3"/>
    <mergeCell ref="A4:E4"/>
    <mergeCell ref="A6:F6"/>
    <mergeCell ref="A17:E17"/>
  </mergeCells>
  <pageMargins left="0.51181102362204722" right="0.51181102362204722" top="0.74803149606299213" bottom="0.74803149606299213" header="0.31496062992125984" footer="0.31496062992125984"/>
  <pageSetup scale="80" orientation="landscape" r:id="rId1"/>
  <headerFooter>
    <oddFooter>&amp;C&amp;"Arial Narrow,Normal"&amp;10&amp;P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9" tint="-0.249977111117893"/>
  </sheetPr>
  <dimension ref="A1:G90"/>
  <sheetViews>
    <sheetView view="pageBreakPreview" topLeftCell="A4" zoomScaleNormal="90" zoomScaleSheetLayoutView="100" workbookViewId="0"/>
  </sheetViews>
  <sheetFormatPr baseColWidth="10" defaultColWidth="52.42578125" defaultRowHeight="12.75"/>
  <cols>
    <col min="1" max="1" width="36" style="45" customWidth="1"/>
    <col min="2" max="2" width="14" style="45" bestFit="1" customWidth="1"/>
    <col min="3" max="3" width="36.85546875" style="45" customWidth="1"/>
    <col min="4" max="4" width="14.42578125" style="47" customWidth="1"/>
    <col min="5" max="5" width="13.28515625" style="45" bestFit="1" customWidth="1"/>
    <col min="6" max="6" width="12.85546875" style="45" customWidth="1"/>
    <col min="7" max="7" width="14" style="45" customWidth="1"/>
    <col min="8" max="16384" width="52.42578125" style="45"/>
  </cols>
  <sheetData>
    <row r="1" spans="1:6" ht="11.25" customHeight="1">
      <c r="A1" s="40"/>
      <c r="B1" s="41"/>
      <c r="C1" s="40"/>
      <c r="D1" s="42"/>
      <c r="E1" s="44"/>
    </row>
    <row r="2" spans="1:6" ht="15" customHeight="1">
      <c r="A2" s="40"/>
      <c r="B2" s="41"/>
      <c r="C2" s="40"/>
      <c r="D2" s="42"/>
      <c r="E2" s="44"/>
    </row>
    <row r="3" spans="1:6" s="60" customFormat="1" ht="15" customHeight="1">
      <c r="A3" s="586" t="s">
        <v>110</v>
      </c>
      <c r="B3" s="586"/>
      <c r="C3" s="586"/>
      <c r="D3" s="586"/>
      <c r="E3" s="586"/>
    </row>
    <row r="4" spans="1:6" s="60" customFormat="1" ht="15" customHeight="1">
      <c r="A4" s="586" t="s">
        <v>126</v>
      </c>
      <c r="B4" s="586"/>
      <c r="C4" s="586"/>
      <c r="D4" s="586"/>
      <c r="E4" s="586"/>
    </row>
    <row r="5" spans="1:6" s="60" customFormat="1" ht="15.75" customHeight="1">
      <c r="A5" s="586" t="str">
        <f>+'24070601 YAN NA'!A5:F5</f>
        <v>JUNIO DE 2019</v>
      </c>
      <c r="B5" s="586"/>
      <c r="C5" s="586"/>
      <c r="D5" s="586"/>
      <c r="E5" s="586"/>
    </row>
    <row r="6" spans="1:6" ht="15.75" customHeight="1">
      <c r="A6" s="48"/>
      <c r="B6" s="48"/>
      <c r="C6" s="48"/>
      <c r="D6" s="48"/>
      <c r="E6" s="48"/>
    </row>
    <row r="7" spans="1:6">
      <c r="A7" s="587" t="s">
        <v>111</v>
      </c>
      <c r="B7" s="588"/>
      <c r="C7" s="588"/>
      <c r="D7" s="588"/>
      <c r="E7" s="589"/>
    </row>
    <row r="8" spans="1:6" ht="13.5" thickBot="1">
      <c r="A8" s="66" t="s">
        <v>0</v>
      </c>
      <c r="B8" s="67" t="s">
        <v>1</v>
      </c>
      <c r="C8" s="68" t="s">
        <v>2</v>
      </c>
      <c r="D8" s="69" t="s">
        <v>103</v>
      </c>
      <c r="E8" s="70" t="s">
        <v>5</v>
      </c>
      <c r="F8" s="71"/>
    </row>
    <row r="9" spans="1:6">
      <c r="A9" s="263" t="s">
        <v>112</v>
      </c>
      <c r="B9" s="264">
        <v>811111111</v>
      </c>
      <c r="C9" s="297" t="s">
        <v>568</v>
      </c>
      <c r="D9" s="298">
        <v>43343</v>
      </c>
      <c r="E9" s="299">
        <v>10000</v>
      </c>
    </row>
    <row r="10" spans="1:6">
      <c r="A10" s="248" t="s">
        <v>112</v>
      </c>
      <c r="B10" s="49">
        <v>811111111</v>
      </c>
      <c r="C10" s="50" t="s">
        <v>568</v>
      </c>
      <c r="D10" s="51">
        <v>43371</v>
      </c>
      <c r="E10" s="269">
        <v>1598.48</v>
      </c>
    </row>
    <row r="11" spans="1:6">
      <c r="A11" s="248" t="s">
        <v>112</v>
      </c>
      <c r="B11" s="49">
        <v>811111111</v>
      </c>
      <c r="C11" s="50" t="s">
        <v>568</v>
      </c>
      <c r="D11" s="51">
        <v>43465</v>
      </c>
      <c r="E11" s="269">
        <v>30102</v>
      </c>
    </row>
    <row r="12" spans="1:6">
      <c r="A12" s="248" t="s">
        <v>112</v>
      </c>
      <c r="B12" s="49">
        <v>811111111</v>
      </c>
      <c r="C12" s="50" t="s">
        <v>568</v>
      </c>
      <c r="D12" s="51">
        <v>43524</v>
      </c>
      <c r="E12" s="269">
        <v>1612.93</v>
      </c>
    </row>
    <row r="13" spans="1:6">
      <c r="A13" s="248" t="s">
        <v>112</v>
      </c>
      <c r="B13" s="49">
        <v>811111111</v>
      </c>
      <c r="C13" s="50" t="s">
        <v>568</v>
      </c>
      <c r="D13" s="51">
        <v>43553</v>
      </c>
      <c r="E13" s="269">
        <v>2244315</v>
      </c>
    </row>
    <row r="14" spans="1:6">
      <c r="A14" s="248" t="s">
        <v>112</v>
      </c>
      <c r="B14" s="49">
        <v>811111111</v>
      </c>
      <c r="C14" s="50" t="s">
        <v>568</v>
      </c>
      <c r="D14" s="51">
        <v>43553</v>
      </c>
      <c r="E14" s="269">
        <v>4012691.92</v>
      </c>
    </row>
    <row r="15" spans="1:6">
      <c r="A15" s="248" t="s">
        <v>112</v>
      </c>
      <c r="B15" s="49">
        <v>811111111</v>
      </c>
      <c r="C15" s="50" t="s">
        <v>568</v>
      </c>
      <c r="D15" s="51">
        <v>43553</v>
      </c>
      <c r="E15" s="269">
        <v>13075702</v>
      </c>
    </row>
    <row r="16" spans="1:6">
      <c r="A16" s="248" t="s">
        <v>112</v>
      </c>
      <c r="B16" s="49">
        <v>811111111</v>
      </c>
      <c r="C16" s="50" t="s">
        <v>568</v>
      </c>
      <c r="D16" s="51">
        <v>43585</v>
      </c>
      <c r="E16" s="269">
        <v>1048320</v>
      </c>
    </row>
    <row r="17" spans="1:7">
      <c r="A17" s="248" t="s">
        <v>112</v>
      </c>
      <c r="B17" s="49">
        <v>811111111</v>
      </c>
      <c r="C17" s="50" t="s">
        <v>568</v>
      </c>
      <c r="D17" s="51">
        <v>43585</v>
      </c>
      <c r="E17" s="269">
        <v>924856</v>
      </c>
    </row>
    <row r="18" spans="1:7">
      <c r="A18" s="248" t="s">
        <v>112</v>
      </c>
      <c r="B18" s="49">
        <v>811111111</v>
      </c>
      <c r="C18" s="50" t="s">
        <v>568</v>
      </c>
      <c r="D18" s="51">
        <v>43553</v>
      </c>
      <c r="E18" s="269">
        <v>282913.76</v>
      </c>
    </row>
    <row r="19" spans="1:7">
      <c r="A19" s="248" t="s">
        <v>112</v>
      </c>
      <c r="B19" s="49">
        <v>811111111</v>
      </c>
      <c r="C19" s="50" t="s">
        <v>568</v>
      </c>
      <c r="D19" s="51">
        <v>43585</v>
      </c>
      <c r="E19" s="269">
        <v>162719.55000001192</v>
      </c>
    </row>
    <row r="20" spans="1:7">
      <c r="A20" s="248" t="s">
        <v>112</v>
      </c>
      <c r="B20" s="49">
        <v>811111111</v>
      </c>
      <c r="C20" s="50" t="s">
        <v>568</v>
      </c>
      <c r="D20" s="51">
        <v>43585</v>
      </c>
      <c r="E20" s="269">
        <v>274775.49</v>
      </c>
    </row>
    <row r="21" spans="1:7">
      <c r="A21" s="248" t="s">
        <v>112</v>
      </c>
      <c r="B21" s="49">
        <v>811111111</v>
      </c>
      <c r="C21" s="50" t="s">
        <v>568</v>
      </c>
      <c r="D21" s="51">
        <v>43616</v>
      </c>
      <c r="E21" s="269">
        <v>336600</v>
      </c>
    </row>
    <row r="22" spans="1:7">
      <c r="A22" s="248" t="s">
        <v>112</v>
      </c>
      <c r="B22" s="49">
        <v>811111111</v>
      </c>
      <c r="C22" s="50" t="s">
        <v>568</v>
      </c>
      <c r="D22" s="51">
        <v>43616</v>
      </c>
      <c r="E22" s="269">
        <v>1170000</v>
      </c>
    </row>
    <row r="23" spans="1:7">
      <c r="A23" s="248" t="s">
        <v>112</v>
      </c>
      <c r="B23" s="49">
        <v>811111111</v>
      </c>
      <c r="C23" s="50" t="s">
        <v>568</v>
      </c>
      <c r="D23" s="51">
        <v>43616</v>
      </c>
      <c r="E23" s="269">
        <v>284959.03999999998</v>
      </c>
    </row>
    <row r="24" spans="1:7">
      <c r="A24" s="248" t="s">
        <v>112</v>
      </c>
      <c r="B24" s="49">
        <v>811111111</v>
      </c>
      <c r="C24" s="50" t="s">
        <v>568</v>
      </c>
      <c r="D24" s="51">
        <v>43616</v>
      </c>
      <c r="E24" s="269">
        <v>1856.09</v>
      </c>
    </row>
    <row r="25" spans="1:7">
      <c r="A25" s="584" t="s">
        <v>25</v>
      </c>
      <c r="B25" s="585"/>
      <c r="C25" s="585"/>
      <c r="D25" s="585"/>
      <c r="E25" s="201">
        <f>SUM(E9:E24)</f>
        <v>23863022.260000009</v>
      </c>
      <c r="F25" s="46">
        <v>23863022.260000002</v>
      </c>
      <c r="G25" s="46">
        <f>+E25-F25</f>
        <v>0</v>
      </c>
    </row>
    <row r="26" spans="1:7">
      <c r="A26" s="32"/>
      <c r="B26" s="54"/>
      <c r="C26" s="55"/>
      <c r="D26" s="56"/>
      <c r="E26" s="57"/>
    </row>
    <row r="27" spans="1:7">
      <c r="A27" s="32"/>
      <c r="B27" s="54"/>
      <c r="C27" s="55"/>
      <c r="D27" s="56"/>
      <c r="E27" s="57"/>
    </row>
    <row r="28" spans="1:7">
      <c r="A28" s="32"/>
      <c r="B28" s="54"/>
      <c r="C28" s="55"/>
      <c r="D28" s="56"/>
      <c r="E28" s="57"/>
    </row>
    <row r="29" spans="1:7">
      <c r="A29" s="32"/>
      <c r="B29" s="32"/>
      <c r="C29" s="32"/>
      <c r="D29" s="58"/>
      <c r="E29" s="32"/>
    </row>
    <row r="30" spans="1:7">
      <c r="A30" s="32"/>
      <c r="B30" s="32"/>
      <c r="C30" s="32"/>
      <c r="D30" s="58"/>
      <c r="E30" s="32"/>
    </row>
    <row r="31" spans="1:7">
      <c r="A31" s="32"/>
      <c r="B31" s="32"/>
      <c r="C31" s="32"/>
      <c r="D31" s="58"/>
      <c r="E31" s="32"/>
    </row>
    <row r="32" spans="1:7">
      <c r="A32" s="32"/>
      <c r="B32" s="32"/>
      <c r="C32" s="32"/>
      <c r="D32" s="58"/>
      <c r="E32" s="32"/>
    </row>
    <row r="33" spans="1:5">
      <c r="A33" s="32"/>
      <c r="B33" s="32"/>
      <c r="C33" s="32"/>
      <c r="D33" s="58"/>
      <c r="E33" s="32"/>
    </row>
    <row r="34" spans="1:5">
      <c r="A34" s="32"/>
      <c r="B34" s="32"/>
      <c r="C34" s="32"/>
      <c r="D34" s="58"/>
      <c r="E34" s="32"/>
    </row>
    <row r="35" spans="1:5">
      <c r="A35" s="32"/>
      <c r="B35" s="32"/>
      <c r="C35" s="32"/>
      <c r="D35" s="58"/>
      <c r="E35" s="32"/>
    </row>
    <row r="36" spans="1:5">
      <c r="A36" s="32"/>
      <c r="B36" s="32"/>
      <c r="C36" s="32"/>
      <c r="D36" s="58"/>
      <c r="E36" s="32"/>
    </row>
    <row r="37" spans="1:5">
      <c r="A37" s="32"/>
      <c r="B37" s="32"/>
      <c r="C37" s="32"/>
      <c r="D37" s="58"/>
      <c r="E37" s="32"/>
    </row>
    <row r="38" spans="1:5">
      <c r="A38" s="32"/>
      <c r="B38" s="32"/>
      <c r="C38" s="32"/>
      <c r="D38" s="58"/>
      <c r="E38" s="32"/>
    </row>
    <row r="39" spans="1:5">
      <c r="A39" s="32"/>
      <c r="B39" s="32"/>
      <c r="C39" s="32"/>
      <c r="D39" s="58"/>
      <c r="E39" s="32"/>
    </row>
    <row r="40" spans="1:5">
      <c r="A40" s="32"/>
      <c r="B40" s="32"/>
      <c r="C40" s="32"/>
      <c r="D40" s="58"/>
      <c r="E40" s="32"/>
    </row>
    <row r="41" spans="1:5">
      <c r="A41" s="32"/>
      <c r="B41" s="32"/>
      <c r="C41" s="32"/>
      <c r="D41" s="58"/>
      <c r="E41" s="32"/>
    </row>
    <row r="42" spans="1:5">
      <c r="A42" s="32"/>
      <c r="B42" s="32"/>
      <c r="C42" s="32"/>
      <c r="D42" s="58"/>
      <c r="E42" s="32"/>
    </row>
    <row r="43" spans="1:5">
      <c r="A43" s="32"/>
      <c r="B43" s="32"/>
      <c r="C43" s="32"/>
      <c r="D43" s="58"/>
      <c r="E43" s="32"/>
    </row>
    <row r="44" spans="1:5">
      <c r="A44" s="32"/>
      <c r="B44" s="32"/>
      <c r="C44" s="32"/>
      <c r="D44" s="58"/>
      <c r="E44" s="32"/>
    </row>
    <row r="45" spans="1:5">
      <c r="A45" s="32"/>
      <c r="B45" s="32"/>
      <c r="C45" s="32"/>
      <c r="D45" s="58"/>
      <c r="E45" s="32"/>
    </row>
    <row r="46" spans="1:5">
      <c r="A46" s="32"/>
      <c r="B46" s="32"/>
      <c r="C46" s="32"/>
      <c r="D46" s="58"/>
      <c r="E46" s="32"/>
    </row>
    <row r="47" spans="1:5">
      <c r="A47" s="32"/>
      <c r="B47" s="32"/>
      <c r="C47" s="32"/>
      <c r="D47" s="58"/>
      <c r="E47" s="32"/>
    </row>
    <row r="48" spans="1:5">
      <c r="A48" s="32"/>
      <c r="B48" s="32"/>
      <c r="C48" s="32"/>
      <c r="D48" s="58"/>
      <c r="E48" s="32"/>
    </row>
    <row r="49" spans="1:5">
      <c r="A49" s="32"/>
      <c r="B49" s="32"/>
      <c r="C49" s="32"/>
      <c r="D49" s="58"/>
      <c r="E49" s="32"/>
    </row>
    <row r="50" spans="1:5">
      <c r="A50" s="32"/>
      <c r="B50" s="32"/>
      <c r="C50" s="32"/>
      <c r="D50" s="58"/>
      <c r="E50" s="32"/>
    </row>
    <row r="51" spans="1:5">
      <c r="A51" s="32"/>
      <c r="B51" s="32"/>
      <c r="C51" s="32"/>
      <c r="D51" s="58"/>
      <c r="E51" s="32"/>
    </row>
    <row r="52" spans="1:5">
      <c r="A52" s="32"/>
      <c r="B52" s="32"/>
      <c r="C52" s="32"/>
      <c r="D52" s="58"/>
      <c r="E52" s="32"/>
    </row>
    <row r="53" spans="1:5">
      <c r="A53" s="32"/>
      <c r="B53" s="32"/>
      <c r="C53" s="32"/>
      <c r="D53" s="58"/>
      <c r="E53" s="32"/>
    </row>
    <row r="54" spans="1:5">
      <c r="A54" s="32"/>
      <c r="B54" s="32"/>
      <c r="C54" s="32"/>
      <c r="D54" s="58"/>
      <c r="E54" s="32"/>
    </row>
    <row r="55" spans="1:5">
      <c r="A55" s="32"/>
      <c r="B55" s="32"/>
      <c r="C55" s="32"/>
      <c r="D55" s="58"/>
      <c r="E55" s="32"/>
    </row>
    <row r="56" spans="1:5">
      <c r="A56" s="32"/>
      <c r="B56" s="32"/>
      <c r="C56" s="32"/>
      <c r="D56" s="58"/>
      <c r="E56" s="32"/>
    </row>
    <row r="57" spans="1:5">
      <c r="A57" s="32"/>
      <c r="B57" s="32"/>
      <c r="C57" s="32"/>
      <c r="D57" s="58"/>
      <c r="E57" s="32"/>
    </row>
    <row r="58" spans="1:5">
      <c r="A58" s="32"/>
      <c r="B58" s="32"/>
      <c r="C58" s="32"/>
      <c r="D58" s="58"/>
      <c r="E58" s="32"/>
    </row>
    <row r="59" spans="1:5">
      <c r="A59" s="32"/>
      <c r="B59" s="32"/>
      <c r="C59" s="32"/>
      <c r="D59" s="58"/>
      <c r="E59" s="32"/>
    </row>
    <row r="60" spans="1:5">
      <c r="A60" s="32"/>
      <c r="B60" s="32"/>
      <c r="C60" s="32"/>
      <c r="D60" s="58"/>
      <c r="E60" s="32"/>
    </row>
    <row r="61" spans="1:5">
      <c r="A61" s="32"/>
      <c r="B61" s="32"/>
      <c r="C61" s="32"/>
      <c r="D61" s="58"/>
      <c r="E61" s="32"/>
    </row>
    <row r="62" spans="1:5">
      <c r="A62" s="32"/>
      <c r="B62" s="32"/>
      <c r="C62" s="32"/>
      <c r="D62" s="58"/>
      <c r="E62" s="32"/>
    </row>
    <row r="63" spans="1:5">
      <c r="A63" s="32"/>
      <c r="B63" s="32"/>
      <c r="C63" s="32"/>
      <c r="D63" s="58"/>
      <c r="E63" s="32"/>
    </row>
    <row r="64" spans="1:5">
      <c r="A64" s="32"/>
      <c r="B64" s="32"/>
      <c r="C64" s="32"/>
      <c r="D64" s="58"/>
      <c r="E64" s="32"/>
    </row>
    <row r="65" spans="1:5">
      <c r="A65" s="32"/>
      <c r="B65" s="32"/>
      <c r="C65" s="32"/>
      <c r="D65" s="58"/>
      <c r="E65" s="32"/>
    </row>
    <row r="66" spans="1:5">
      <c r="A66" s="32"/>
      <c r="B66" s="32"/>
      <c r="C66" s="32"/>
      <c r="D66" s="58"/>
      <c r="E66" s="32"/>
    </row>
    <row r="67" spans="1:5">
      <c r="A67" s="32"/>
      <c r="B67" s="32"/>
      <c r="C67" s="32"/>
      <c r="D67" s="58"/>
      <c r="E67" s="32"/>
    </row>
    <row r="68" spans="1:5">
      <c r="A68" s="32"/>
      <c r="B68" s="32"/>
      <c r="C68" s="32"/>
      <c r="D68" s="58"/>
      <c r="E68" s="32"/>
    </row>
    <row r="69" spans="1:5">
      <c r="A69" s="32"/>
      <c r="B69" s="32"/>
      <c r="C69" s="32"/>
      <c r="D69" s="58"/>
      <c r="E69" s="32"/>
    </row>
    <row r="70" spans="1:5">
      <c r="A70" s="32"/>
      <c r="B70" s="32"/>
      <c r="C70" s="32"/>
      <c r="D70" s="58"/>
      <c r="E70" s="32"/>
    </row>
    <row r="71" spans="1:5">
      <c r="A71" s="32"/>
      <c r="B71" s="32"/>
      <c r="C71" s="32"/>
      <c r="D71" s="58"/>
      <c r="E71" s="32"/>
    </row>
    <row r="72" spans="1:5">
      <c r="A72" s="32"/>
      <c r="B72" s="32"/>
      <c r="C72" s="32"/>
      <c r="D72" s="58"/>
      <c r="E72" s="32"/>
    </row>
    <row r="73" spans="1:5">
      <c r="A73" s="32"/>
      <c r="B73" s="32"/>
      <c r="C73" s="32"/>
      <c r="D73" s="58"/>
      <c r="E73" s="32"/>
    </row>
    <row r="74" spans="1:5">
      <c r="A74" s="32"/>
      <c r="B74" s="32"/>
      <c r="C74" s="32"/>
      <c r="D74" s="58"/>
      <c r="E74" s="32"/>
    </row>
    <row r="75" spans="1:5">
      <c r="A75" s="32"/>
      <c r="B75" s="32"/>
      <c r="C75" s="32"/>
      <c r="D75" s="58"/>
      <c r="E75" s="32"/>
    </row>
    <row r="76" spans="1:5">
      <c r="A76" s="32"/>
      <c r="B76" s="32"/>
      <c r="C76" s="32"/>
      <c r="D76" s="58"/>
      <c r="E76" s="32"/>
    </row>
    <row r="77" spans="1:5">
      <c r="A77" s="32"/>
      <c r="B77" s="32"/>
      <c r="C77" s="32"/>
      <c r="D77" s="58"/>
      <c r="E77" s="32"/>
    </row>
    <row r="78" spans="1:5">
      <c r="A78" s="32"/>
      <c r="B78" s="32"/>
      <c r="C78" s="32"/>
      <c r="D78" s="58"/>
      <c r="E78" s="32"/>
    </row>
    <row r="79" spans="1:5">
      <c r="A79" s="32"/>
      <c r="B79" s="32"/>
      <c r="C79" s="32"/>
      <c r="D79" s="58"/>
      <c r="E79" s="32"/>
    </row>
    <row r="80" spans="1:5">
      <c r="A80" s="32"/>
      <c r="B80" s="32"/>
      <c r="C80" s="32"/>
      <c r="D80" s="58"/>
      <c r="E80" s="32"/>
    </row>
    <row r="81" spans="1:5">
      <c r="A81" s="32"/>
      <c r="B81" s="32"/>
      <c r="C81" s="32"/>
      <c r="D81" s="58"/>
      <c r="E81" s="32"/>
    </row>
    <row r="82" spans="1:5">
      <c r="A82" s="32"/>
      <c r="B82" s="32"/>
      <c r="C82" s="32"/>
      <c r="D82" s="58"/>
      <c r="E82" s="32"/>
    </row>
    <row r="83" spans="1:5">
      <c r="A83" s="32"/>
      <c r="B83" s="32"/>
      <c r="C83" s="32"/>
      <c r="D83" s="58"/>
      <c r="E83" s="32"/>
    </row>
    <row r="84" spans="1:5">
      <c r="A84" s="32"/>
      <c r="B84" s="32"/>
      <c r="C84" s="32"/>
      <c r="D84" s="58"/>
      <c r="E84" s="32"/>
    </row>
    <row r="85" spans="1:5">
      <c r="A85" s="32"/>
      <c r="B85" s="32"/>
      <c r="C85" s="32"/>
      <c r="D85" s="58"/>
      <c r="E85" s="32"/>
    </row>
    <row r="86" spans="1:5">
      <c r="A86" s="32"/>
      <c r="B86" s="32"/>
      <c r="C86" s="32"/>
      <c r="D86" s="58"/>
      <c r="E86" s="32"/>
    </row>
    <row r="87" spans="1:5">
      <c r="A87" s="32"/>
      <c r="B87" s="32"/>
      <c r="C87" s="32"/>
      <c r="D87" s="58"/>
      <c r="E87" s="32"/>
    </row>
    <row r="88" spans="1:5">
      <c r="A88" s="32"/>
      <c r="B88" s="32"/>
      <c r="C88" s="32"/>
      <c r="D88" s="58"/>
      <c r="E88" s="32"/>
    </row>
    <row r="89" spans="1:5">
      <c r="A89" s="32"/>
      <c r="B89" s="32"/>
      <c r="C89" s="32"/>
      <c r="D89" s="58"/>
      <c r="E89" s="32"/>
    </row>
    <row r="90" spans="1:5">
      <c r="A90" s="32"/>
      <c r="B90" s="32"/>
      <c r="C90" s="32"/>
      <c r="D90" s="58"/>
      <c r="E90" s="32"/>
    </row>
  </sheetData>
  <mergeCells count="5">
    <mergeCell ref="A25:D25"/>
    <mergeCell ref="A3:E3"/>
    <mergeCell ref="A4:E4"/>
    <mergeCell ref="A5:E5"/>
    <mergeCell ref="A7:E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&amp;C&amp;"Arial Narrow,Normal"&amp;8&amp;P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4">
    <tabColor theme="9" tint="-0.249977111117893"/>
  </sheetPr>
  <dimension ref="A1:H62"/>
  <sheetViews>
    <sheetView workbookViewId="0"/>
  </sheetViews>
  <sheetFormatPr baseColWidth="10" defaultColWidth="11.42578125" defaultRowHeight="13.5"/>
  <cols>
    <col min="1" max="1" width="52.28515625" style="77" customWidth="1"/>
    <col min="2" max="2" width="11.7109375" style="77" bestFit="1" customWidth="1"/>
    <col min="3" max="3" width="60.28515625" style="77" customWidth="1"/>
    <col min="4" max="4" width="11.7109375" style="92" bestFit="1" customWidth="1"/>
    <col min="5" max="5" width="11.7109375" style="77" bestFit="1" customWidth="1"/>
    <col min="6" max="6" width="16.5703125" style="77" bestFit="1" customWidth="1"/>
    <col min="7" max="7" width="11" style="77" customWidth="1"/>
    <col min="8" max="8" width="13" style="77" customWidth="1"/>
    <col min="9" max="16384" width="11.42578125" style="77"/>
  </cols>
  <sheetData>
    <row r="1" spans="1:6">
      <c r="A1" s="74"/>
      <c r="B1" s="93"/>
      <c r="C1" s="74"/>
      <c r="D1" s="104"/>
      <c r="E1" s="105"/>
      <c r="F1" s="76"/>
    </row>
    <row r="2" spans="1:6" s="84" customFormat="1" ht="15.75">
      <c r="A2" s="612" t="s">
        <v>43</v>
      </c>
      <c r="B2" s="612"/>
      <c r="C2" s="612"/>
      <c r="D2" s="612"/>
      <c r="E2" s="612"/>
      <c r="F2" s="85"/>
    </row>
    <row r="3" spans="1:6" s="84" customFormat="1" ht="15.75">
      <c r="A3" s="612" t="s">
        <v>132</v>
      </c>
      <c r="B3" s="612"/>
      <c r="C3" s="612"/>
      <c r="D3" s="612"/>
      <c r="E3" s="612"/>
      <c r="F3" s="85"/>
    </row>
    <row r="4" spans="1:6" s="84" customFormat="1" ht="15.75">
      <c r="A4" s="586" t="e">
        <f>+'24903801 K'!A4:E4</f>
        <v>#REF!</v>
      </c>
      <c r="B4" s="586"/>
      <c r="C4" s="586"/>
      <c r="D4" s="586"/>
      <c r="E4" s="586"/>
      <c r="F4" s="85"/>
    </row>
    <row r="5" spans="1:6" s="84" customFormat="1" ht="16.5" thickBot="1">
      <c r="D5" s="108"/>
      <c r="F5" s="85"/>
    </row>
    <row r="6" spans="1:6">
      <c r="A6" s="649" t="s">
        <v>696</v>
      </c>
      <c r="B6" s="650"/>
      <c r="C6" s="650"/>
      <c r="D6" s="650"/>
      <c r="E6" s="650"/>
      <c r="F6" s="651"/>
    </row>
    <row r="7" spans="1:6" ht="26.25" thickBot="1">
      <c r="A7" s="240" t="s">
        <v>0</v>
      </c>
      <c r="B7" s="89" t="s">
        <v>45</v>
      </c>
      <c r="C7" s="210" t="s">
        <v>2</v>
      </c>
      <c r="D7" s="103" t="s">
        <v>46</v>
      </c>
      <c r="E7" s="103" t="s">
        <v>47</v>
      </c>
      <c r="F7" s="241" t="s">
        <v>5</v>
      </c>
    </row>
    <row r="8" spans="1:6">
      <c r="A8" s="351" t="s">
        <v>62</v>
      </c>
      <c r="B8" s="352">
        <v>890500516</v>
      </c>
      <c r="C8" s="353" t="s">
        <v>63</v>
      </c>
      <c r="D8" s="354">
        <v>42247</v>
      </c>
      <c r="E8" s="354">
        <v>42948</v>
      </c>
      <c r="F8" s="355">
        <v>405208.22</v>
      </c>
    </row>
    <row r="9" spans="1:6">
      <c r="A9" s="242" t="s">
        <v>72</v>
      </c>
      <c r="B9" s="176">
        <v>31785299</v>
      </c>
      <c r="C9" s="177" t="s">
        <v>73</v>
      </c>
      <c r="D9" s="178">
        <v>42419</v>
      </c>
      <c r="E9" s="178">
        <v>42948</v>
      </c>
      <c r="F9" s="243">
        <v>14737500</v>
      </c>
    </row>
    <row r="10" spans="1:6">
      <c r="A10" s="242" t="s">
        <v>74</v>
      </c>
      <c r="B10" s="176">
        <v>35604659</v>
      </c>
      <c r="C10" s="177" t="s">
        <v>73</v>
      </c>
      <c r="D10" s="178">
        <v>42419</v>
      </c>
      <c r="E10" s="178">
        <v>42948</v>
      </c>
      <c r="F10" s="243">
        <v>14737500</v>
      </c>
    </row>
    <row r="11" spans="1:6">
      <c r="A11" s="242" t="s">
        <v>75</v>
      </c>
      <c r="B11" s="176">
        <v>4794943</v>
      </c>
      <c r="C11" s="177" t="s">
        <v>73</v>
      </c>
      <c r="D11" s="178">
        <v>42419</v>
      </c>
      <c r="E11" s="178">
        <v>42948</v>
      </c>
      <c r="F11" s="243">
        <v>15400000</v>
      </c>
    </row>
    <row r="12" spans="1:6">
      <c r="A12" s="242" t="s">
        <v>76</v>
      </c>
      <c r="B12" s="176">
        <v>26397122</v>
      </c>
      <c r="C12" s="177" t="s">
        <v>73</v>
      </c>
      <c r="D12" s="178">
        <v>42419</v>
      </c>
      <c r="E12" s="178">
        <v>42948</v>
      </c>
      <c r="F12" s="243">
        <v>14167500</v>
      </c>
    </row>
    <row r="13" spans="1:6">
      <c r="A13" s="242" t="s">
        <v>77</v>
      </c>
      <c r="B13" s="176">
        <v>4865505</v>
      </c>
      <c r="C13" s="177" t="s">
        <v>73</v>
      </c>
      <c r="D13" s="178">
        <v>42419</v>
      </c>
      <c r="E13" s="178">
        <v>42948</v>
      </c>
      <c r="F13" s="243">
        <v>14737500</v>
      </c>
    </row>
    <row r="14" spans="1:6">
      <c r="A14" s="242" t="s">
        <v>78</v>
      </c>
      <c r="B14" s="176">
        <v>35602020</v>
      </c>
      <c r="C14" s="177" t="s">
        <v>79</v>
      </c>
      <c r="D14" s="178">
        <v>42429</v>
      </c>
      <c r="E14" s="178">
        <v>42948</v>
      </c>
      <c r="F14" s="243">
        <v>14737500</v>
      </c>
    </row>
    <row r="15" spans="1:6">
      <c r="A15" s="242" t="s">
        <v>80</v>
      </c>
      <c r="B15" s="176">
        <v>71391285</v>
      </c>
      <c r="C15" s="177" t="s">
        <v>81</v>
      </c>
      <c r="D15" s="178">
        <v>42440</v>
      </c>
      <c r="E15" s="178">
        <v>42948</v>
      </c>
      <c r="F15" s="243">
        <v>14167500</v>
      </c>
    </row>
    <row r="16" spans="1:6">
      <c r="A16" s="242" t="s">
        <v>82</v>
      </c>
      <c r="B16" s="176">
        <v>49743347</v>
      </c>
      <c r="C16" s="177" t="s">
        <v>83</v>
      </c>
      <c r="D16" s="178">
        <v>42457</v>
      </c>
      <c r="E16" s="178">
        <v>42948</v>
      </c>
      <c r="F16" s="243">
        <v>15400000</v>
      </c>
    </row>
    <row r="17" spans="1:6">
      <c r="A17" s="242" t="s">
        <v>84</v>
      </c>
      <c r="B17" s="176">
        <v>33285055</v>
      </c>
      <c r="C17" s="177" t="s">
        <v>83</v>
      </c>
      <c r="D17" s="178">
        <v>42457</v>
      </c>
      <c r="E17" s="178">
        <v>42948</v>
      </c>
      <c r="F17" s="243">
        <v>14164000</v>
      </c>
    </row>
    <row r="18" spans="1:6">
      <c r="A18" s="242" t="s">
        <v>85</v>
      </c>
      <c r="B18" s="176">
        <v>23780167</v>
      </c>
      <c r="C18" s="177" t="s">
        <v>83</v>
      </c>
      <c r="D18" s="178">
        <v>42457</v>
      </c>
      <c r="E18" s="178">
        <v>42948</v>
      </c>
      <c r="F18" s="243">
        <v>11334000</v>
      </c>
    </row>
    <row r="19" spans="1:6">
      <c r="A19" s="242" t="s">
        <v>64</v>
      </c>
      <c r="B19" s="176">
        <v>860013570</v>
      </c>
      <c r="C19" s="177" t="s">
        <v>65</v>
      </c>
      <c r="D19" s="178" t="s">
        <v>66</v>
      </c>
      <c r="E19" s="178">
        <v>42948</v>
      </c>
      <c r="F19" s="243">
        <v>13891.4</v>
      </c>
    </row>
    <row r="20" spans="1:6">
      <c r="A20" s="242" t="s">
        <v>64</v>
      </c>
      <c r="B20" s="176">
        <v>860013570</v>
      </c>
      <c r="C20" s="177" t="s">
        <v>67</v>
      </c>
      <c r="D20" s="178">
        <v>42608</v>
      </c>
      <c r="E20" s="178">
        <v>42948</v>
      </c>
      <c r="F20" s="243">
        <v>535364.87</v>
      </c>
    </row>
    <row r="21" spans="1:6">
      <c r="A21" s="242" t="s">
        <v>64</v>
      </c>
      <c r="B21" s="176">
        <v>860013570</v>
      </c>
      <c r="C21" s="177" t="s">
        <v>68</v>
      </c>
      <c r="D21" s="178" t="s">
        <v>69</v>
      </c>
      <c r="E21" s="178">
        <v>42948</v>
      </c>
      <c r="F21" s="243">
        <v>251396.05</v>
      </c>
    </row>
    <row r="22" spans="1:6">
      <c r="A22" s="242" t="s">
        <v>64</v>
      </c>
      <c r="B22" s="176">
        <v>860013570</v>
      </c>
      <c r="C22" s="177" t="s">
        <v>70</v>
      </c>
      <c r="D22" s="178">
        <v>42698</v>
      </c>
      <c r="E22" s="178">
        <v>42948</v>
      </c>
      <c r="F22" s="243">
        <v>698.6</v>
      </c>
    </row>
    <row r="23" spans="1:6">
      <c r="A23" s="242" t="s">
        <v>56</v>
      </c>
      <c r="B23" s="176">
        <v>900156264</v>
      </c>
      <c r="C23" s="177" t="s">
        <v>57</v>
      </c>
      <c r="D23" s="178">
        <v>42825</v>
      </c>
      <c r="E23" s="178">
        <v>42948</v>
      </c>
      <c r="F23" s="243">
        <v>24170688.620000001</v>
      </c>
    </row>
    <row r="24" spans="1:6">
      <c r="A24" s="242" t="s">
        <v>56</v>
      </c>
      <c r="B24" s="176">
        <v>900156264</v>
      </c>
      <c r="C24" s="177" t="s">
        <v>58</v>
      </c>
      <c r="D24" s="178">
        <v>42825</v>
      </c>
      <c r="E24" s="178">
        <v>42948</v>
      </c>
      <c r="F24" s="243">
        <v>125775.98999999976</v>
      </c>
    </row>
    <row r="25" spans="1:6">
      <c r="A25" s="242" t="s">
        <v>86</v>
      </c>
      <c r="B25" s="176">
        <v>817000248</v>
      </c>
      <c r="C25" s="177" t="s">
        <v>87</v>
      </c>
      <c r="D25" s="178">
        <v>42825</v>
      </c>
      <c r="E25" s="178">
        <v>42948</v>
      </c>
      <c r="F25" s="243">
        <v>74925</v>
      </c>
    </row>
    <row r="26" spans="1:6">
      <c r="A26" s="242" t="s">
        <v>86</v>
      </c>
      <c r="B26" s="176">
        <v>817000248</v>
      </c>
      <c r="C26" s="177" t="s">
        <v>88</v>
      </c>
      <c r="D26" s="178">
        <v>42825</v>
      </c>
      <c r="E26" s="178">
        <v>42948</v>
      </c>
      <c r="F26" s="243">
        <v>11662.36</v>
      </c>
    </row>
    <row r="27" spans="1:6">
      <c r="A27" s="242" t="s">
        <v>89</v>
      </c>
      <c r="B27" s="176">
        <v>804002105</v>
      </c>
      <c r="C27" s="177" t="s">
        <v>90</v>
      </c>
      <c r="D27" s="178">
        <v>42825</v>
      </c>
      <c r="E27" s="178">
        <v>42948</v>
      </c>
      <c r="F27" s="243">
        <v>24600</v>
      </c>
    </row>
    <row r="28" spans="1:6">
      <c r="A28" s="242" t="s">
        <v>89</v>
      </c>
      <c r="B28" s="176">
        <v>804002105</v>
      </c>
      <c r="C28" s="177" t="s">
        <v>91</v>
      </c>
      <c r="D28" s="178">
        <v>42825</v>
      </c>
      <c r="E28" s="178">
        <v>42948</v>
      </c>
      <c r="F28" s="243">
        <v>2994.49</v>
      </c>
    </row>
    <row r="29" spans="1:6">
      <c r="A29" s="242" t="s">
        <v>59</v>
      </c>
      <c r="B29" s="176">
        <v>800251440</v>
      </c>
      <c r="C29" s="177" t="s">
        <v>60</v>
      </c>
      <c r="D29" s="178">
        <v>42853</v>
      </c>
      <c r="E29" s="178">
        <v>42948</v>
      </c>
      <c r="F29" s="243">
        <v>635452.13</v>
      </c>
    </row>
    <row r="30" spans="1:6">
      <c r="A30" s="242" t="s">
        <v>64</v>
      </c>
      <c r="B30" s="176">
        <v>860013570</v>
      </c>
      <c r="C30" s="177" t="s">
        <v>71</v>
      </c>
      <c r="D30" s="178">
        <v>42853</v>
      </c>
      <c r="E30" s="178">
        <v>42948</v>
      </c>
      <c r="F30" s="243">
        <v>4861147.26</v>
      </c>
    </row>
    <row r="31" spans="1:6">
      <c r="A31" s="242" t="s">
        <v>61</v>
      </c>
      <c r="B31" s="176">
        <v>860512237</v>
      </c>
      <c r="C31" s="177" t="s">
        <v>648</v>
      </c>
      <c r="D31" s="178">
        <v>42886</v>
      </c>
      <c r="E31" s="178">
        <v>42948</v>
      </c>
      <c r="F31" s="243">
        <v>50059617.759999998</v>
      </c>
    </row>
    <row r="32" spans="1:6">
      <c r="A32" s="242" t="s">
        <v>92</v>
      </c>
      <c r="B32" s="176">
        <v>800249241</v>
      </c>
      <c r="C32" s="177" t="s">
        <v>93</v>
      </c>
      <c r="D32" s="178">
        <v>42947</v>
      </c>
      <c r="E32" s="178">
        <v>42948</v>
      </c>
      <c r="F32" s="243">
        <v>21251</v>
      </c>
    </row>
    <row r="33" spans="1:6">
      <c r="A33" s="242" t="s">
        <v>86</v>
      </c>
      <c r="B33" s="176">
        <v>817000248</v>
      </c>
      <c r="C33" s="177" t="s">
        <v>94</v>
      </c>
      <c r="D33" s="178">
        <v>42947</v>
      </c>
      <c r="E33" s="178">
        <v>42948</v>
      </c>
      <c r="F33" s="243">
        <v>1452112.12</v>
      </c>
    </row>
    <row r="34" spans="1:6">
      <c r="A34" s="242" t="s">
        <v>95</v>
      </c>
      <c r="B34" s="176">
        <v>832000760</v>
      </c>
      <c r="C34" s="177" t="s">
        <v>174</v>
      </c>
      <c r="D34" s="178">
        <v>42947</v>
      </c>
      <c r="E34" s="178">
        <v>42948</v>
      </c>
      <c r="F34" s="243">
        <v>768117</v>
      </c>
    </row>
    <row r="35" spans="1:6">
      <c r="A35" s="242" t="s">
        <v>96</v>
      </c>
      <c r="B35" s="176">
        <v>890102044</v>
      </c>
      <c r="C35" s="177" t="s">
        <v>97</v>
      </c>
      <c r="D35" s="178">
        <v>42947</v>
      </c>
      <c r="E35" s="178">
        <v>42948</v>
      </c>
      <c r="F35" s="243">
        <v>272174</v>
      </c>
    </row>
    <row r="36" spans="1:6">
      <c r="A36" s="242" t="s">
        <v>98</v>
      </c>
      <c r="B36" s="176">
        <v>891280008</v>
      </c>
      <c r="C36" s="177" t="s">
        <v>99</v>
      </c>
      <c r="D36" s="178">
        <v>42947</v>
      </c>
      <c r="E36" s="178">
        <v>42948</v>
      </c>
      <c r="F36" s="243">
        <v>180784</v>
      </c>
    </row>
    <row r="37" spans="1:6">
      <c r="A37" s="242" t="s">
        <v>100</v>
      </c>
      <c r="B37" s="176">
        <v>892115006</v>
      </c>
      <c r="C37" s="177" t="s">
        <v>101</v>
      </c>
      <c r="D37" s="178">
        <v>42947</v>
      </c>
      <c r="E37" s="178">
        <v>42948</v>
      </c>
      <c r="F37" s="243">
        <v>823200</v>
      </c>
    </row>
    <row r="38" spans="1:6">
      <c r="A38" s="242" t="s">
        <v>100</v>
      </c>
      <c r="B38" s="176">
        <v>892115006</v>
      </c>
      <c r="C38" s="177" t="s">
        <v>101</v>
      </c>
      <c r="D38" s="178">
        <v>42947</v>
      </c>
      <c r="E38" s="178">
        <v>42948</v>
      </c>
      <c r="F38" s="243">
        <v>3798877</v>
      </c>
    </row>
    <row r="39" spans="1:6">
      <c r="A39" s="242" t="s">
        <v>229</v>
      </c>
      <c r="B39" s="176">
        <v>800103935</v>
      </c>
      <c r="C39" s="177" t="s">
        <v>259</v>
      </c>
      <c r="D39" s="178" t="s">
        <v>16</v>
      </c>
      <c r="E39" s="178">
        <v>43187</v>
      </c>
      <c r="F39" s="243">
        <v>50426.68</v>
      </c>
    </row>
    <row r="40" spans="1:6">
      <c r="A40" s="242" t="s">
        <v>170</v>
      </c>
      <c r="B40" s="176">
        <v>892000148</v>
      </c>
      <c r="C40" s="177" t="s">
        <v>259</v>
      </c>
      <c r="D40" s="178" t="s">
        <v>16</v>
      </c>
      <c r="E40" s="178">
        <v>43187</v>
      </c>
      <c r="F40" s="243">
        <v>424420.93999999994</v>
      </c>
    </row>
    <row r="41" spans="1:6">
      <c r="A41" s="242" t="s">
        <v>169</v>
      </c>
      <c r="B41" s="176">
        <v>890900286</v>
      </c>
      <c r="C41" s="177" t="s">
        <v>259</v>
      </c>
      <c r="D41" s="178" t="s">
        <v>16</v>
      </c>
      <c r="E41" s="178">
        <v>43187</v>
      </c>
      <c r="F41" s="243">
        <v>249108.29000000004</v>
      </c>
    </row>
    <row r="42" spans="1:6">
      <c r="A42" s="242" t="s">
        <v>761</v>
      </c>
      <c r="B42" s="176">
        <v>800067452</v>
      </c>
      <c r="C42" s="177" t="s">
        <v>851</v>
      </c>
      <c r="D42" s="178"/>
      <c r="E42" s="178">
        <v>43609</v>
      </c>
      <c r="F42" s="243">
        <v>25697</v>
      </c>
    </row>
    <row r="43" spans="1:6">
      <c r="A43" s="242" t="s">
        <v>228</v>
      </c>
      <c r="B43" s="176">
        <v>800246953</v>
      </c>
      <c r="C43" s="177" t="s">
        <v>851</v>
      </c>
      <c r="D43" s="178"/>
      <c r="E43" s="178">
        <v>43609</v>
      </c>
      <c r="F43" s="243">
        <v>43991049</v>
      </c>
    </row>
    <row r="44" spans="1:6">
      <c r="A44" s="242" t="s">
        <v>228</v>
      </c>
      <c r="B44" s="176">
        <v>800246953</v>
      </c>
      <c r="C44" s="177" t="s">
        <v>851</v>
      </c>
      <c r="D44" s="178"/>
      <c r="E44" s="178">
        <v>43609</v>
      </c>
      <c r="F44" s="243">
        <v>22221477</v>
      </c>
    </row>
    <row r="45" spans="1:6">
      <c r="A45" s="242" t="s">
        <v>228</v>
      </c>
      <c r="B45" s="176">
        <v>800246953</v>
      </c>
      <c r="C45" s="177" t="s">
        <v>851</v>
      </c>
      <c r="D45" s="178"/>
      <c r="E45" s="178">
        <v>43609</v>
      </c>
      <c r="F45" s="243">
        <v>21102037</v>
      </c>
    </row>
    <row r="46" spans="1:6">
      <c r="A46" s="242" t="s">
        <v>228</v>
      </c>
      <c r="B46" s="176">
        <v>800246953</v>
      </c>
      <c r="C46" s="177" t="s">
        <v>851</v>
      </c>
      <c r="D46" s="178"/>
      <c r="E46" s="178">
        <v>43609</v>
      </c>
      <c r="F46" s="243">
        <v>18988840</v>
      </c>
    </row>
    <row r="47" spans="1:6">
      <c r="A47" s="242" t="s">
        <v>228</v>
      </c>
      <c r="B47" s="176">
        <v>800246953</v>
      </c>
      <c r="C47" s="177" t="s">
        <v>851</v>
      </c>
      <c r="D47" s="178"/>
      <c r="E47" s="178">
        <v>43609</v>
      </c>
      <c r="F47" s="243">
        <v>14776193</v>
      </c>
    </row>
    <row r="48" spans="1:6">
      <c r="A48" s="242" t="s">
        <v>228</v>
      </c>
      <c r="B48" s="176">
        <v>800246953</v>
      </c>
      <c r="C48" s="177" t="s">
        <v>851</v>
      </c>
      <c r="D48" s="178"/>
      <c r="E48" s="178">
        <v>43609</v>
      </c>
      <c r="F48" s="243">
        <v>7973090</v>
      </c>
    </row>
    <row r="49" spans="1:8">
      <c r="A49" s="242" t="s">
        <v>228</v>
      </c>
      <c r="B49" s="176">
        <v>800246953</v>
      </c>
      <c r="C49" s="177" t="s">
        <v>851</v>
      </c>
      <c r="D49" s="178"/>
      <c r="E49" s="178">
        <v>43609</v>
      </c>
      <c r="F49" s="243">
        <v>4909649</v>
      </c>
    </row>
    <row r="50" spans="1:8">
      <c r="A50" s="242" t="s">
        <v>228</v>
      </c>
      <c r="B50" s="176">
        <v>800246953</v>
      </c>
      <c r="C50" s="177" t="s">
        <v>851</v>
      </c>
      <c r="D50" s="178"/>
      <c r="E50" s="178">
        <v>43609</v>
      </c>
      <c r="F50" s="243">
        <v>2000000</v>
      </c>
    </row>
    <row r="51" spans="1:8">
      <c r="A51" s="242" t="s">
        <v>228</v>
      </c>
      <c r="B51" s="176">
        <v>800246953</v>
      </c>
      <c r="C51" s="177" t="s">
        <v>851</v>
      </c>
      <c r="D51" s="178"/>
      <c r="E51" s="178">
        <v>43609</v>
      </c>
      <c r="F51" s="243">
        <v>1674651</v>
      </c>
    </row>
    <row r="52" spans="1:8">
      <c r="A52" s="242" t="s">
        <v>228</v>
      </c>
      <c r="B52" s="176">
        <v>800246953</v>
      </c>
      <c r="C52" s="177" t="s">
        <v>851</v>
      </c>
      <c r="D52" s="178"/>
      <c r="E52" s="178">
        <v>43609</v>
      </c>
      <c r="F52" s="243">
        <v>1443726</v>
      </c>
    </row>
    <row r="53" spans="1:8">
      <c r="A53" s="242" t="s">
        <v>228</v>
      </c>
      <c r="B53" s="176">
        <v>800246953</v>
      </c>
      <c r="C53" s="177" t="s">
        <v>851</v>
      </c>
      <c r="D53" s="178"/>
      <c r="E53" s="178">
        <v>43609</v>
      </c>
      <c r="F53" s="243">
        <v>1283245</v>
      </c>
    </row>
    <row r="54" spans="1:8">
      <c r="A54" s="242" t="s">
        <v>228</v>
      </c>
      <c r="B54" s="176">
        <v>800246953</v>
      </c>
      <c r="C54" s="177" t="s">
        <v>851</v>
      </c>
      <c r="D54" s="178"/>
      <c r="E54" s="178">
        <v>43609</v>
      </c>
      <c r="F54" s="243">
        <v>821866</v>
      </c>
    </row>
    <row r="55" spans="1:8">
      <c r="A55" s="242" t="s">
        <v>228</v>
      </c>
      <c r="B55" s="176">
        <v>800246953</v>
      </c>
      <c r="C55" s="177" t="s">
        <v>851</v>
      </c>
      <c r="D55" s="178"/>
      <c r="E55" s="178">
        <v>43609</v>
      </c>
      <c r="F55" s="243">
        <v>410346</v>
      </c>
    </row>
    <row r="56" spans="1:8">
      <c r="A56" s="242" t="s">
        <v>228</v>
      </c>
      <c r="B56" s="176">
        <v>800246953</v>
      </c>
      <c r="C56" s="177" t="s">
        <v>851</v>
      </c>
      <c r="D56" s="178"/>
      <c r="E56" s="178">
        <v>43609</v>
      </c>
      <c r="F56" s="243">
        <v>190792</v>
      </c>
    </row>
    <row r="57" spans="1:8">
      <c r="A57" s="242" t="s">
        <v>769</v>
      </c>
      <c r="B57" s="176">
        <v>890907317</v>
      </c>
      <c r="C57" s="177" t="s">
        <v>851</v>
      </c>
      <c r="D57" s="178"/>
      <c r="E57" s="178">
        <v>43609</v>
      </c>
      <c r="F57" s="243">
        <v>2441170</v>
      </c>
    </row>
    <row r="58" spans="1:8" ht="14.25" thickBot="1">
      <c r="A58" s="655" t="s">
        <v>25</v>
      </c>
      <c r="B58" s="656"/>
      <c r="C58" s="656"/>
      <c r="D58" s="656"/>
      <c r="E58" s="656"/>
      <c r="F58" s="244">
        <f>+SUM(F8:F57)</f>
        <v>377050721.78000003</v>
      </c>
      <c r="G58" s="78">
        <v>377050721.77999997</v>
      </c>
      <c r="H58" s="78">
        <f>+F58-G58</f>
        <v>0</v>
      </c>
    </row>
    <row r="60" spans="1:8">
      <c r="F60" s="202"/>
    </row>
    <row r="62" spans="1:8">
      <c r="F62" s="78"/>
    </row>
  </sheetData>
  <autoFilter ref="A7:H7" xr:uid="{706E33CC-E156-4A89-917B-1BF41699BD73}"/>
  <sortState xmlns:xlrd2="http://schemas.microsoft.com/office/spreadsheetml/2017/richdata2" ref="A8:F57">
    <sortCondition ref="D8:D57"/>
  </sortState>
  <mergeCells count="5">
    <mergeCell ref="A2:E2"/>
    <mergeCell ref="A3:E3"/>
    <mergeCell ref="A4:E4"/>
    <mergeCell ref="A6:F6"/>
    <mergeCell ref="A58:E58"/>
  </mergeCells>
  <pageMargins left="0.70866141732283472" right="0.51181102362204722" top="0.15748031496062992" bottom="0.15748031496062992" header="0.31496062992125984" footer="0.31496062992125984"/>
  <pageSetup scale="70" orientation="landscape" r:id="rId1"/>
  <headerFooter>
    <oddFooter>&amp;C&amp;"Arial Narrow,Normal"&amp;10&amp;P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7">
    <tabColor theme="9" tint="-0.249977111117893"/>
    <pageSetUpPr fitToPage="1"/>
  </sheetPr>
  <dimension ref="A1:E10"/>
  <sheetViews>
    <sheetView workbookViewId="0"/>
  </sheetViews>
  <sheetFormatPr baseColWidth="10" defaultColWidth="11.42578125" defaultRowHeight="13.5"/>
  <cols>
    <col min="1" max="2" width="46.5703125" style="77" customWidth="1"/>
    <col min="3" max="3" width="51" style="77" customWidth="1"/>
    <col min="4" max="16384" width="11.42578125" style="77"/>
  </cols>
  <sheetData>
    <row r="1" spans="1:5">
      <c r="A1" s="74"/>
      <c r="B1" s="93"/>
      <c r="C1" s="74"/>
      <c r="D1" s="75"/>
      <c r="E1" s="105"/>
    </row>
    <row r="2" spans="1:5">
      <c r="A2" s="74"/>
      <c r="B2" s="93"/>
      <c r="C2" s="74"/>
      <c r="D2" s="75"/>
      <c r="E2" s="105"/>
    </row>
    <row r="3" spans="1:5" s="84" customFormat="1" ht="15.75">
      <c r="A3" s="586" t="s">
        <v>110</v>
      </c>
      <c r="B3" s="586"/>
      <c r="C3" s="586"/>
      <c r="D3" s="586"/>
      <c r="E3" s="586"/>
    </row>
    <row r="4" spans="1:5" s="84" customFormat="1" ht="15.75">
      <c r="A4" s="586" t="s">
        <v>176</v>
      </c>
      <c r="B4" s="586"/>
      <c r="C4" s="586"/>
      <c r="D4" s="586"/>
      <c r="E4" s="586"/>
    </row>
    <row r="5" spans="1:5" s="84" customFormat="1" ht="15.75">
      <c r="A5" s="586" t="e">
        <f>+'24903804 K'!A4:E4</f>
        <v>#REF!</v>
      </c>
      <c r="B5" s="586"/>
      <c r="C5" s="586"/>
      <c r="D5" s="586"/>
      <c r="E5" s="586"/>
    </row>
    <row r="6" spans="1:5">
      <c r="A6" s="139"/>
      <c r="B6" s="140"/>
      <c r="C6" s="141"/>
      <c r="D6" s="142"/>
      <c r="E6" s="143"/>
    </row>
    <row r="7" spans="1:5">
      <c r="A7" s="657" t="s">
        <v>175</v>
      </c>
      <c r="B7" s="657"/>
      <c r="C7" s="657"/>
      <c r="D7" s="657"/>
      <c r="E7" s="657"/>
    </row>
    <row r="8" spans="1:5">
      <c r="A8" s="106" t="s">
        <v>0</v>
      </c>
      <c r="B8" s="183" t="s">
        <v>1</v>
      </c>
      <c r="C8" s="107" t="s">
        <v>2</v>
      </c>
      <c r="D8" s="106" t="s">
        <v>103</v>
      </c>
      <c r="E8" s="184" t="s">
        <v>5</v>
      </c>
    </row>
    <row r="9" spans="1:5">
      <c r="A9" s="179"/>
      <c r="B9" s="180"/>
      <c r="C9" s="179"/>
      <c r="D9" s="181"/>
      <c r="E9" s="182"/>
    </row>
    <row r="10" spans="1:5">
      <c r="A10" s="658" t="s">
        <v>25</v>
      </c>
      <c r="B10" s="658"/>
      <c r="C10" s="658"/>
      <c r="D10" s="658"/>
      <c r="E10" s="185">
        <f>+SUM(E9:E9)</f>
        <v>0</v>
      </c>
    </row>
  </sheetData>
  <mergeCells count="5">
    <mergeCell ref="A3:E3"/>
    <mergeCell ref="A4:E4"/>
    <mergeCell ref="A5:E5"/>
    <mergeCell ref="A7:E7"/>
    <mergeCell ref="A10:D10"/>
  </mergeCells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7">
    <tabColor rgb="FFFF0000"/>
  </sheetPr>
  <dimension ref="A1:G378"/>
  <sheetViews>
    <sheetView view="pageBreakPreview" zoomScaleNormal="100" zoomScaleSheetLayoutView="100" workbookViewId="0"/>
  </sheetViews>
  <sheetFormatPr baseColWidth="10" defaultColWidth="11.42578125" defaultRowHeight="13.5"/>
  <cols>
    <col min="1" max="1" width="51.5703125" style="77" customWidth="1"/>
    <col min="2" max="2" width="14" style="92" bestFit="1" customWidth="1"/>
    <col min="3" max="3" width="66.28515625" style="77" customWidth="1"/>
    <col min="4" max="4" width="11.5703125" style="77" bestFit="1" customWidth="1"/>
    <col min="5" max="5" width="16.28515625" style="77" customWidth="1"/>
    <col min="6" max="6" width="15.28515625" style="77" customWidth="1"/>
    <col min="7" max="7" width="14" style="77" customWidth="1"/>
    <col min="8" max="16384" width="11.42578125" style="77"/>
  </cols>
  <sheetData>
    <row r="1" spans="1:5">
      <c r="A1" s="74"/>
      <c r="B1" s="138"/>
      <c r="C1" s="74"/>
      <c r="D1" s="75"/>
      <c r="E1" s="105"/>
    </row>
    <row r="2" spans="1:5" s="84" customFormat="1" ht="15.75">
      <c r="A2" s="612" t="s">
        <v>43</v>
      </c>
      <c r="B2" s="612"/>
      <c r="C2" s="612"/>
      <c r="D2" s="612"/>
      <c r="E2" s="612"/>
    </row>
    <row r="3" spans="1:5" s="84" customFormat="1" ht="15.75">
      <c r="A3" s="612" t="s">
        <v>133</v>
      </c>
      <c r="B3" s="612"/>
      <c r="C3" s="612"/>
      <c r="D3" s="612"/>
      <c r="E3" s="612"/>
    </row>
    <row r="4" spans="1:5" s="84" customFormat="1" ht="15.75">
      <c r="A4" s="586" t="e">
        <f>+'24904001 YAN'!A5:E5</f>
        <v>#REF!</v>
      </c>
      <c r="B4" s="586"/>
      <c r="C4" s="586"/>
      <c r="D4" s="586"/>
      <c r="E4" s="586"/>
    </row>
    <row r="5" spans="1:5" s="84" customFormat="1" ht="16.5" thickBot="1">
      <c r="A5" s="88"/>
      <c r="B5" s="88"/>
      <c r="C5" s="88"/>
      <c r="D5" s="88"/>
      <c r="E5" s="88"/>
    </row>
    <row r="6" spans="1:5">
      <c r="A6" s="659" t="s">
        <v>102</v>
      </c>
      <c r="B6" s="660"/>
      <c r="C6" s="660"/>
      <c r="D6" s="660"/>
      <c r="E6" s="661"/>
    </row>
    <row r="7" spans="1:5" ht="14.25" thickBot="1">
      <c r="A7" s="211" t="s">
        <v>0</v>
      </c>
      <c r="B7" s="110" t="s">
        <v>1</v>
      </c>
      <c r="C7" s="68" t="s">
        <v>2</v>
      </c>
      <c r="D7" s="66" t="s">
        <v>103</v>
      </c>
      <c r="E7" s="245" t="s">
        <v>5</v>
      </c>
    </row>
    <row r="8" spans="1:5">
      <c r="A8" s="356" t="s">
        <v>398</v>
      </c>
      <c r="B8" s="364">
        <v>800037021</v>
      </c>
      <c r="C8" s="357" t="s">
        <v>399</v>
      </c>
      <c r="D8" s="358">
        <v>43312</v>
      </c>
      <c r="E8" s="359">
        <v>0.02</v>
      </c>
    </row>
    <row r="9" spans="1:5">
      <c r="A9" s="360" t="s">
        <v>587</v>
      </c>
      <c r="B9" s="365">
        <v>800058016</v>
      </c>
      <c r="C9" s="361" t="s">
        <v>588</v>
      </c>
      <c r="D9" s="362">
        <v>43493</v>
      </c>
      <c r="E9" s="363">
        <v>2673.69</v>
      </c>
    </row>
    <row r="10" spans="1:5">
      <c r="A10" s="360" t="s">
        <v>303</v>
      </c>
      <c r="B10" s="365">
        <v>800067065</v>
      </c>
      <c r="C10" s="361" t="s">
        <v>304</v>
      </c>
      <c r="D10" s="362">
        <v>43251</v>
      </c>
      <c r="E10" s="363">
        <v>200</v>
      </c>
    </row>
    <row r="11" spans="1:5">
      <c r="A11" s="360" t="s">
        <v>419</v>
      </c>
      <c r="B11" s="365">
        <v>800088702</v>
      </c>
      <c r="C11" s="361" t="s">
        <v>420</v>
      </c>
      <c r="D11" s="362">
        <v>43340</v>
      </c>
      <c r="E11" s="363">
        <v>3194240.22</v>
      </c>
    </row>
    <row r="12" spans="1:5">
      <c r="A12" s="360" t="s">
        <v>419</v>
      </c>
      <c r="B12" s="365">
        <v>800088702</v>
      </c>
      <c r="C12" s="361" t="s">
        <v>442</v>
      </c>
      <c r="D12" s="362">
        <v>43357</v>
      </c>
      <c r="E12" s="363">
        <v>2144574.4</v>
      </c>
    </row>
    <row r="13" spans="1:5">
      <c r="A13" s="360" t="s">
        <v>419</v>
      </c>
      <c r="B13" s="365">
        <v>800088702</v>
      </c>
      <c r="C13" s="361" t="s">
        <v>473</v>
      </c>
      <c r="D13" s="362">
        <v>43404</v>
      </c>
      <c r="E13" s="363">
        <v>2851355.5199999809</v>
      </c>
    </row>
    <row r="14" spans="1:5">
      <c r="A14" s="360" t="s">
        <v>419</v>
      </c>
      <c r="B14" s="365">
        <v>800088702</v>
      </c>
      <c r="C14" s="361" t="s">
        <v>643</v>
      </c>
      <c r="D14" s="362">
        <v>43496</v>
      </c>
      <c r="E14" s="363">
        <v>66.81</v>
      </c>
    </row>
    <row r="15" spans="1:5">
      <c r="A15" s="360" t="s">
        <v>419</v>
      </c>
      <c r="B15" s="365">
        <v>800088702</v>
      </c>
      <c r="C15" s="361" t="s">
        <v>646</v>
      </c>
      <c r="D15" s="362">
        <v>43496</v>
      </c>
      <c r="E15" s="363">
        <v>0.45</v>
      </c>
    </row>
    <row r="16" spans="1:5">
      <c r="A16" s="360" t="s">
        <v>419</v>
      </c>
      <c r="B16" s="365">
        <v>800088702</v>
      </c>
      <c r="C16" s="361" t="s">
        <v>659</v>
      </c>
      <c r="D16" s="362">
        <v>43524</v>
      </c>
      <c r="E16" s="363">
        <v>588688.28</v>
      </c>
    </row>
    <row r="17" spans="1:5">
      <c r="A17" s="360" t="s">
        <v>419</v>
      </c>
      <c r="B17" s="365">
        <v>800088702</v>
      </c>
      <c r="C17" s="361" t="s">
        <v>825</v>
      </c>
      <c r="D17" s="362">
        <v>43585</v>
      </c>
      <c r="E17" s="363">
        <v>982186.62</v>
      </c>
    </row>
    <row r="18" spans="1:5">
      <c r="A18" s="360" t="s">
        <v>206</v>
      </c>
      <c r="B18" s="365">
        <v>800094067</v>
      </c>
      <c r="C18" s="361" t="s">
        <v>535</v>
      </c>
      <c r="D18" s="362">
        <v>43128</v>
      </c>
      <c r="E18" s="363">
        <v>4493808</v>
      </c>
    </row>
    <row r="19" spans="1:5">
      <c r="A19" s="360" t="s">
        <v>193</v>
      </c>
      <c r="B19" s="365">
        <v>800094164</v>
      </c>
      <c r="C19" s="361" t="s">
        <v>697</v>
      </c>
      <c r="D19" s="362">
        <v>43553</v>
      </c>
      <c r="E19" s="363">
        <v>32861212</v>
      </c>
    </row>
    <row r="20" spans="1:5">
      <c r="A20" s="360" t="s">
        <v>193</v>
      </c>
      <c r="B20" s="365">
        <v>800094164</v>
      </c>
      <c r="C20" s="361" t="s">
        <v>698</v>
      </c>
      <c r="D20" s="362">
        <v>43554</v>
      </c>
      <c r="E20" s="363">
        <v>11642.34</v>
      </c>
    </row>
    <row r="21" spans="1:5">
      <c r="A21" s="360" t="s">
        <v>193</v>
      </c>
      <c r="B21" s="365">
        <v>800094164</v>
      </c>
      <c r="C21" s="361" t="s">
        <v>790</v>
      </c>
      <c r="D21" s="362">
        <v>43585</v>
      </c>
      <c r="E21" s="363">
        <v>116650.56</v>
      </c>
    </row>
    <row r="22" spans="1:5">
      <c r="A22" s="360" t="s">
        <v>193</v>
      </c>
      <c r="B22" s="365">
        <v>800094164</v>
      </c>
      <c r="C22" s="361" t="s">
        <v>852</v>
      </c>
      <c r="D22" s="362">
        <v>43616</v>
      </c>
      <c r="E22" s="363">
        <v>120973.78</v>
      </c>
    </row>
    <row r="23" spans="1:5">
      <c r="A23" s="360" t="s">
        <v>382</v>
      </c>
      <c r="B23" s="365">
        <v>800103927</v>
      </c>
      <c r="C23" s="361" t="s">
        <v>421</v>
      </c>
      <c r="D23" s="362">
        <v>43343</v>
      </c>
      <c r="E23" s="363">
        <v>322115820</v>
      </c>
    </row>
    <row r="24" spans="1:5">
      <c r="A24" s="360" t="s">
        <v>229</v>
      </c>
      <c r="B24" s="365">
        <v>800103935</v>
      </c>
      <c r="C24" s="361" t="s">
        <v>253</v>
      </c>
      <c r="D24" s="362">
        <v>43187</v>
      </c>
      <c r="E24" s="363">
        <v>14100762</v>
      </c>
    </row>
    <row r="25" spans="1:5">
      <c r="A25" s="360" t="s">
        <v>229</v>
      </c>
      <c r="B25" s="365">
        <v>800103935</v>
      </c>
      <c r="C25" s="361" t="s">
        <v>276</v>
      </c>
      <c r="D25" s="362">
        <v>43220</v>
      </c>
      <c r="E25" s="363">
        <v>49811.83</v>
      </c>
    </row>
    <row r="26" spans="1:5">
      <c r="A26" s="360" t="s">
        <v>229</v>
      </c>
      <c r="B26" s="365">
        <v>800103935</v>
      </c>
      <c r="C26" s="361" t="s">
        <v>286</v>
      </c>
      <c r="D26" s="362">
        <v>43251</v>
      </c>
      <c r="E26" s="363">
        <v>49631.03</v>
      </c>
    </row>
    <row r="27" spans="1:5">
      <c r="A27" s="360" t="s">
        <v>229</v>
      </c>
      <c r="B27" s="365">
        <v>800103935</v>
      </c>
      <c r="C27" s="361" t="s">
        <v>339</v>
      </c>
      <c r="D27" s="362">
        <v>43280</v>
      </c>
      <c r="E27" s="363">
        <v>71219209</v>
      </c>
    </row>
    <row r="28" spans="1:5">
      <c r="A28" s="360" t="s">
        <v>229</v>
      </c>
      <c r="B28" s="365">
        <v>800103935</v>
      </c>
      <c r="C28" s="361" t="s">
        <v>340</v>
      </c>
      <c r="D28" s="362">
        <v>43280</v>
      </c>
      <c r="E28" s="363">
        <v>249878.97</v>
      </c>
    </row>
    <row r="29" spans="1:5">
      <c r="A29" s="360" t="s">
        <v>229</v>
      </c>
      <c r="B29" s="365">
        <v>800103935</v>
      </c>
      <c r="C29" s="361" t="s">
        <v>346</v>
      </c>
      <c r="D29" s="362">
        <v>43280</v>
      </c>
      <c r="E29" s="363">
        <v>8047.67</v>
      </c>
    </row>
    <row r="30" spans="1:5">
      <c r="A30" s="360" t="s">
        <v>229</v>
      </c>
      <c r="B30" s="365">
        <v>800103935</v>
      </c>
      <c r="C30" s="361" t="s">
        <v>409</v>
      </c>
      <c r="D30" s="362">
        <v>43312</v>
      </c>
      <c r="E30" s="363">
        <v>300813.94</v>
      </c>
    </row>
    <row r="31" spans="1:5">
      <c r="A31" s="360" t="s">
        <v>229</v>
      </c>
      <c r="B31" s="365">
        <v>800103935</v>
      </c>
      <c r="C31" s="361" t="s">
        <v>422</v>
      </c>
      <c r="D31" s="362">
        <v>43343</v>
      </c>
      <c r="E31" s="363">
        <v>301869.48</v>
      </c>
    </row>
    <row r="32" spans="1:5">
      <c r="A32" s="360" t="s">
        <v>229</v>
      </c>
      <c r="B32" s="365">
        <v>800103935</v>
      </c>
      <c r="C32" s="361" t="s">
        <v>449</v>
      </c>
      <c r="D32" s="362">
        <v>43371</v>
      </c>
      <c r="E32" s="363">
        <v>278590.32</v>
      </c>
    </row>
    <row r="33" spans="1:5">
      <c r="A33" s="360" t="s">
        <v>229</v>
      </c>
      <c r="B33" s="365">
        <v>800103935</v>
      </c>
      <c r="C33" s="361" t="s">
        <v>478</v>
      </c>
      <c r="D33" s="362">
        <v>43404</v>
      </c>
      <c r="E33" s="363">
        <v>287743.75</v>
      </c>
    </row>
    <row r="34" spans="1:5">
      <c r="A34" s="360" t="s">
        <v>229</v>
      </c>
      <c r="B34" s="365">
        <v>800103935</v>
      </c>
      <c r="C34" s="361" t="s">
        <v>537</v>
      </c>
      <c r="D34" s="362">
        <v>43464</v>
      </c>
      <c r="E34" s="363">
        <v>289627.90000000002</v>
      </c>
    </row>
    <row r="35" spans="1:5">
      <c r="A35" s="360" t="s">
        <v>229</v>
      </c>
      <c r="B35" s="365">
        <v>800103935</v>
      </c>
      <c r="C35" s="361" t="s">
        <v>597</v>
      </c>
      <c r="D35" s="362">
        <v>43496</v>
      </c>
      <c r="E35" s="363">
        <v>290590.14</v>
      </c>
    </row>
    <row r="36" spans="1:5">
      <c r="A36" s="360" t="s">
        <v>229</v>
      </c>
      <c r="B36" s="365">
        <v>800103935</v>
      </c>
      <c r="C36" s="361" t="s">
        <v>660</v>
      </c>
      <c r="D36" s="362">
        <v>43524</v>
      </c>
      <c r="E36" s="363">
        <v>263298.24</v>
      </c>
    </row>
    <row r="37" spans="1:5">
      <c r="A37" s="360" t="s">
        <v>229</v>
      </c>
      <c r="B37" s="365">
        <v>800103935</v>
      </c>
      <c r="C37" s="361" t="s">
        <v>699</v>
      </c>
      <c r="D37" s="362">
        <v>43553</v>
      </c>
      <c r="E37" s="363">
        <v>292430.34000000003</v>
      </c>
    </row>
    <row r="38" spans="1:5">
      <c r="A38" s="360" t="s">
        <v>229</v>
      </c>
      <c r="B38" s="365">
        <v>800103935</v>
      </c>
      <c r="C38" s="361" t="s">
        <v>791</v>
      </c>
      <c r="D38" s="362">
        <v>43585</v>
      </c>
      <c r="E38" s="363">
        <v>283922.11</v>
      </c>
    </row>
    <row r="39" spans="1:5">
      <c r="A39" s="360" t="s">
        <v>229</v>
      </c>
      <c r="B39" s="365">
        <v>800103935</v>
      </c>
      <c r="C39" s="361" t="s">
        <v>853</v>
      </c>
      <c r="D39" s="362">
        <v>43616</v>
      </c>
      <c r="E39" s="363">
        <v>275325.68</v>
      </c>
    </row>
    <row r="40" spans="1:5">
      <c r="A40" s="360" t="s">
        <v>229</v>
      </c>
      <c r="B40" s="365">
        <v>800103935</v>
      </c>
      <c r="C40" s="361" t="s">
        <v>854</v>
      </c>
      <c r="D40" s="362">
        <v>43616</v>
      </c>
      <c r="E40" s="363">
        <v>20988.62</v>
      </c>
    </row>
    <row r="41" spans="1:5">
      <c r="A41" s="360" t="s">
        <v>305</v>
      </c>
      <c r="B41" s="365">
        <v>800110181</v>
      </c>
      <c r="C41" s="361" t="s">
        <v>304</v>
      </c>
      <c r="D41" s="362">
        <v>43251</v>
      </c>
      <c r="E41" s="363">
        <v>461100</v>
      </c>
    </row>
    <row r="42" spans="1:5">
      <c r="A42" s="360" t="s">
        <v>305</v>
      </c>
      <c r="B42" s="365">
        <v>800110181</v>
      </c>
      <c r="C42" s="361" t="s">
        <v>306</v>
      </c>
      <c r="D42" s="362">
        <v>43251</v>
      </c>
      <c r="E42" s="363">
        <v>13914.76</v>
      </c>
    </row>
    <row r="43" spans="1:5">
      <c r="A43" s="360" t="s">
        <v>583</v>
      </c>
      <c r="B43" s="365">
        <v>800112806</v>
      </c>
      <c r="C43" s="361" t="s">
        <v>661</v>
      </c>
      <c r="D43" s="362">
        <v>43524</v>
      </c>
      <c r="E43" s="363">
        <v>70.36</v>
      </c>
    </row>
    <row r="44" spans="1:5">
      <c r="A44" s="360" t="s">
        <v>280</v>
      </c>
      <c r="B44" s="365">
        <v>800114312</v>
      </c>
      <c r="C44" s="361" t="s">
        <v>477</v>
      </c>
      <c r="D44" s="362">
        <v>43404</v>
      </c>
      <c r="E44" s="363">
        <v>2010.05</v>
      </c>
    </row>
    <row r="45" spans="1:5">
      <c r="A45" s="360" t="s">
        <v>280</v>
      </c>
      <c r="B45" s="365">
        <v>800114312</v>
      </c>
      <c r="C45" s="361" t="s">
        <v>525</v>
      </c>
      <c r="D45" s="362">
        <v>43434</v>
      </c>
      <c r="E45" s="363">
        <v>1692.58</v>
      </c>
    </row>
    <row r="46" spans="1:5">
      <c r="A46" s="360" t="s">
        <v>280</v>
      </c>
      <c r="B46" s="365">
        <v>800114312</v>
      </c>
      <c r="C46" s="361" t="s">
        <v>538</v>
      </c>
      <c r="D46" s="362">
        <v>43464</v>
      </c>
      <c r="E46" s="363">
        <v>12.3</v>
      </c>
    </row>
    <row r="47" spans="1:5">
      <c r="A47" s="360" t="s">
        <v>280</v>
      </c>
      <c r="B47" s="365">
        <v>800114312</v>
      </c>
      <c r="C47" s="361" t="s">
        <v>598</v>
      </c>
      <c r="D47" s="362">
        <v>43496</v>
      </c>
      <c r="E47" s="363">
        <v>12.34</v>
      </c>
    </row>
    <row r="48" spans="1:5">
      <c r="A48" s="360" t="s">
        <v>280</v>
      </c>
      <c r="B48" s="365">
        <v>800114312</v>
      </c>
      <c r="C48" s="361" t="s">
        <v>662</v>
      </c>
      <c r="D48" s="362">
        <v>43524</v>
      </c>
      <c r="E48" s="363">
        <v>11.18</v>
      </c>
    </row>
    <row r="49" spans="1:5">
      <c r="A49" s="360" t="s">
        <v>280</v>
      </c>
      <c r="B49" s="365">
        <v>800114312</v>
      </c>
      <c r="C49" s="361" t="s">
        <v>700</v>
      </c>
      <c r="D49" s="362">
        <v>43553</v>
      </c>
      <c r="E49" s="363">
        <v>12.42</v>
      </c>
    </row>
    <row r="50" spans="1:5">
      <c r="A50" s="360" t="s">
        <v>280</v>
      </c>
      <c r="B50" s="365">
        <v>800114312</v>
      </c>
      <c r="C50" s="361" t="s">
        <v>792</v>
      </c>
      <c r="D50" s="362">
        <v>43585</v>
      </c>
      <c r="E50" s="363">
        <v>12.06</v>
      </c>
    </row>
    <row r="51" spans="1:5">
      <c r="A51" s="360" t="s">
        <v>280</v>
      </c>
      <c r="B51" s="365">
        <v>800114312</v>
      </c>
      <c r="C51" s="361" t="s">
        <v>855</v>
      </c>
      <c r="D51" s="362">
        <v>43616</v>
      </c>
      <c r="E51" s="363">
        <v>11.69</v>
      </c>
    </row>
    <row r="52" spans="1:5">
      <c r="A52" s="360" t="s">
        <v>280</v>
      </c>
      <c r="B52" s="365">
        <v>800114312</v>
      </c>
      <c r="C52" s="361" t="s">
        <v>856</v>
      </c>
      <c r="D52" s="362">
        <v>43616</v>
      </c>
      <c r="E52" s="363">
        <v>0.9</v>
      </c>
    </row>
    <row r="53" spans="1:5">
      <c r="A53" s="360" t="s">
        <v>589</v>
      </c>
      <c r="B53" s="365">
        <v>800130027</v>
      </c>
      <c r="C53" s="361" t="s">
        <v>588</v>
      </c>
      <c r="D53" s="362">
        <v>43493</v>
      </c>
      <c r="E53" s="363">
        <v>638.85</v>
      </c>
    </row>
    <row r="54" spans="1:5">
      <c r="A54" s="360" t="s">
        <v>307</v>
      </c>
      <c r="B54" s="365">
        <v>800130907</v>
      </c>
      <c r="C54" s="361" t="s">
        <v>178</v>
      </c>
      <c r="D54" s="362">
        <v>43098</v>
      </c>
      <c r="E54" s="363">
        <v>5806668.8899999997</v>
      </c>
    </row>
    <row r="55" spans="1:5">
      <c r="A55" s="360" t="s">
        <v>307</v>
      </c>
      <c r="B55" s="365">
        <v>800130907</v>
      </c>
      <c r="C55" s="361" t="s">
        <v>308</v>
      </c>
      <c r="D55" s="362">
        <v>43251</v>
      </c>
      <c r="E55" s="363">
        <v>1956381.44</v>
      </c>
    </row>
    <row r="56" spans="1:5">
      <c r="A56" s="360" t="s">
        <v>307</v>
      </c>
      <c r="B56" s="365">
        <v>800130907</v>
      </c>
      <c r="C56" s="361" t="s">
        <v>309</v>
      </c>
      <c r="D56" s="362">
        <v>43251</v>
      </c>
      <c r="E56" s="363">
        <v>4449140</v>
      </c>
    </row>
    <row r="57" spans="1:5">
      <c r="A57" s="360" t="s">
        <v>307</v>
      </c>
      <c r="B57" s="365">
        <v>800130907</v>
      </c>
      <c r="C57" s="361" t="s">
        <v>423</v>
      </c>
      <c r="D57" s="362">
        <v>43340</v>
      </c>
      <c r="E57" s="363">
        <v>621585.93999999994</v>
      </c>
    </row>
    <row r="58" spans="1:5">
      <c r="A58" s="360" t="s">
        <v>307</v>
      </c>
      <c r="B58" s="365">
        <v>800130907</v>
      </c>
      <c r="C58" s="361" t="s">
        <v>661</v>
      </c>
      <c r="D58" s="362">
        <v>43524</v>
      </c>
      <c r="E58" s="363">
        <v>36031643.440000005</v>
      </c>
    </row>
    <row r="59" spans="1:5">
      <c r="A59" s="360" t="s">
        <v>307</v>
      </c>
      <c r="B59" s="365">
        <v>800130907</v>
      </c>
      <c r="C59" s="361" t="s">
        <v>663</v>
      </c>
      <c r="D59" s="362">
        <v>43524</v>
      </c>
      <c r="E59" s="363">
        <v>8643041.1400000006</v>
      </c>
    </row>
    <row r="60" spans="1:5">
      <c r="A60" s="360" t="s">
        <v>307</v>
      </c>
      <c r="B60" s="365">
        <v>800130907</v>
      </c>
      <c r="C60" s="361" t="s">
        <v>664</v>
      </c>
      <c r="D60" s="362">
        <v>43524</v>
      </c>
      <c r="E60" s="363">
        <v>1022937.31</v>
      </c>
    </row>
    <row r="61" spans="1:5">
      <c r="A61" s="360" t="s">
        <v>307</v>
      </c>
      <c r="B61" s="365">
        <v>800130907</v>
      </c>
      <c r="C61" s="361" t="s">
        <v>665</v>
      </c>
      <c r="D61" s="362">
        <v>43524</v>
      </c>
      <c r="E61" s="363">
        <v>551731.6</v>
      </c>
    </row>
    <row r="62" spans="1:5">
      <c r="A62" s="360" t="s">
        <v>307</v>
      </c>
      <c r="B62" s="365">
        <v>800130907</v>
      </c>
      <c r="C62" s="361" t="s">
        <v>857</v>
      </c>
      <c r="D62" s="362">
        <v>43616</v>
      </c>
      <c r="E62" s="363">
        <v>14893330.35</v>
      </c>
    </row>
    <row r="63" spans="1:5">
      <c r="A63" s="360" t="s">
        <v>20</v>
      </c>
      <c r="B63" s="365">
        <v>800140949</v>
      </c>
      <c r="C63" s="361" t="s">
        <v>177</v>
      </c>
      <c r="D63" s="362">
        <v>43097</v>
      </c>
      <c r="E63" s="363">
        <v>2551122</v>
      </c>
    </row>
    <row r="64" spans="1:5">
      <c r="A64" s="360" t="s">
        <v>14</v>
      </c>
      <c r="B64" s="365">
        <v>800140949</v>
      </c>
      <c r="C64" s="361" t="s">
        <v>344</v>
      </c>
      <c r="D64" s="362">
        <v>43280</v>
      </c>
      <c r="E64" s="363">
        <v>22624.87</v>
      </c>
    </row>
    <row r="65" spans="1:5">
      <c r="A65" s="360" t="s">
        <v>14</v>
      </c>
      <c r="B65" s="365">
        <v>800140949</v>
      </c>
      <c r="C65" s="361" t="s">
        <v>701</v>
      </c>
      <c r="D65" s="362">
        <v>43538</v>
      </c>
      <c r="E65" s="363">
        <v>157175100</v>
      </c>
    </row>
    <row r="66" spans="1:5">
      <c r="A66" s="360" t="s">
        <v>14</v>
      </c>
      <c r="B66" s="365">
        <v>800140949</v>
      </c>
      <c r="C66" s="361" t="s">
        <v>702</v>
      </c>
      <c r="D66" s="362">
        <v>43538</v>
      </c>
      <c r="E66" s="363">
        <v>9869556</v>
      </c>
    </row>
    <row r="67" spans="1:5">
      <c r="A67" s="360" t="s">
        <v>14</v>
      </c>
      <c r="B67" s="365">
        <v>800140949</v>
      </c>
      <c r="C67" s="361" t="s">
        <v>702</v>
      </c>
      <c r="D67" s="362">
        <v>43538</v>
      </c>
      <c r="E67" s="363">
        <v>5978218</v>
      </c>
    </row>
    <row r="68" spans="1:5">
      <c r="A68" s="360" t="s">
        <v>14</v>
      </c>
      <c r="B68" s="365">
        <v>800140949</v>
      </c>
      <c r="C68" s="361" t="s">
        <v>701</v>
      </c>
      <c r="D68" s="362">
        <v>43538</v>
      </c>
      <c r="E68" s="363">
        <v>496300</v>
      </c>
    </row>
    <row r="69" spans="1:5">
      <c r="A69" s="360" t="s">
        <v>14</v>
      </c>
      <c r="B69" s="365">
        <v>800140949</v>
      </c>
      <c r="C69" s="361" t="s">
        <v>701</v>
      </c>
      <c r="D69" s="362">
        <v>43538</v>
      </c>
      <c r="E69" s="363">
        <v>142600</v>
      </c>
    </row>
    <row r="70" spans="1:5">
      <c r="A70" s="360" t="s">
        <v>14</v>
      </c>
      <c r="B70" s="365">
        <v>800140949</v>
      </c>
      <c r="C70" s="361" t="s">
        <v>702</v>
      </c>
      <c r="D70" s="362">
        <v>43538</v>
      </c>
      <c r="E70" s="363">
        <v>35216</v>
      </c>
    </row>
    <row r="71" spans="1:5">
      <c r="A71" s="360" t="s">
        <v>14</v>
      </c>
      <c r="B71" s="365">
        <v>800140949</v>
      </c>
      <c r="C71" s="361" t="s">
        <v>702</v>
      </c>
      <c r="D71" s="362">
        <v>43538</v>
      </c>
      <c r="E71" s="363">
        <v>10764</v>
      </c>
    </row>
    <row r="72" spans="1:5">
      <c r="A72" s="360" t="s">
        <v>14</v>
      </c>
      <c r="B72" s="365">
        <v>800140949</v>
      </c>
      <c r="C72" s="361" t="s">
        <v>793</v>
      </c>
      <c r="D72" s="362">
        <v>43585</v>
      </c>
      <c r="E72" s="363">
        <v>86129.47</v>
      </c>
    </row>
    <row r="73" spans="1:5">
      <c r="A73" s="360" t="s">
        <v>329</v>
      </c>
      <c r="B73" s="365">
        <v>800149384</v>
      </c>
      <c r="C73" s="361" t="s">
        <v>330</v>
      </c>
      <c r="D73" s="362">
        <v>43280</v>
      </c>
      <c r="E73" s="363">
        <v>32294</v>
      </c>
    </row>
    <row r="74" spans="1:5">
      <c r="A74" s="360" t="s">
        <v>329</v>
      </c>
      <c r="B74" s="365">
        <v>800149384</v>
      </c>
      <c r="C74" s="361" t="s">
        <v>399</v>
      </c>
      <c r="D74" s="362">
        <v>43312</v>
      </c>
      <c r="E74" s="363">
        <v>2229.79</v>
      </c>
    </row>
    <row r="75" spans="1:5">
      <c r="A75" s="360" t="s">
        <v>329</v>
      </c>
      <c r="B75" s="365">
        <v>800149384</v>
      </c>
      <c r="C75" s="361" t="s">
        <v>455</v>
      </c>
      <c r="D75" s="362">
        <v>43397</v>
      </c>
      <c r="E75" s="363">
        <v>26765</v>
      </c>
    </row>
    <row r="76" spans="1:5">
      <c r="A76" s="360" t="s">
        <v>329</v>
      </c>
      <c r="B76" s="365">
        <v>800149384</v>
      </c>
      <c r="C76" s="361" t="s">
        <v>456</v>
      </c>
      <c r="D76" s="362">
        <v>43397</v>
      </c>
      <c r="E76" s="363">
        <v>5529</v>
      </c>
    </row>
    <row r="77" spans="1:5">
      <c r="A77" s="360" t="s">
        <v>590</v>
      </c>
      <c r="B77" s="365">
        <v>800149453</v>
      </c>
      <c r="C77" s="361" t="s">
        <v>591</v>
      </c>
      <c r="D77" s="362">
        <v>43493</v>
      </c>
      <c r="E77" s="363">
        <v>48400</v>
      </c>
    </row>
    <row r="78" spans="1:5">
      <c r="A78" s="360" t="s">
        <v>400</v>
      </c>
      <c r="B78" s="365">
        <v>800191916</v>
      </c>
      <c r="C78" s="361" t="s">
        <v>399</v>
      </c>
      <c r="D78" s="362">
        <v>43312</v>
      </c>
      <c r="E78" s="363">
        <v>102.44</v>
      </c>
    </row>
    <row r="79" spans="1:5">
      <c r="A79" s="360" t="s">
        <v>592</v>
      </c>
      <c r="B79" s="365">
        <v>800209891</v>
      </c>
      <c r="C79" s="361" t="s">
        <v>588</v>
      </c>
      <c r="D79" s="362">
        <v>43493</v>
      </c>
      <c r="E79" s="363">
        <v>77615.16</v>
      </c>
    </row>
    <row r="80" spans="1:5">
      <c r="A80" s="360" t="s">
        <v>185</v>
      </c>
      <c r="B80" s="365">
        <v>800250119</v>
      </c>
      <c r="C80" s="361" t="s">
        <v>186</v>
      </c>
      <c r="D80" s="362">
        <v>43098</v>
      </c>
      <c r="E80" s="363">
        <v>17057.22</v>
      </c>
    </row>
    <row r="81" spans="1:5">
      <c r="A81" s="360" t="s">
        <v>185</v>
      </c>
      <c r="B81" s="365">
        <v>800250119</v>
      </c>
      <c r="C81" s="361" t="s">
        <v>233</v>
      </c>
      <c r="D81" s="362">
        <v>43141</v>
      </c>
      <c r="E81" s="363">
        <v>316033.75</v>
      </c>
    </row>
    <row r="82" spans="1:5">
      <c r="A82" s="360" t="s">
        <v>599</v>
      </c>
      <c r="B82" s="365">
        <v>800250608</v>
      </c>
      <c r="C82" s="361" t="s">
        <v>600</v>
      </c>
      <c r="D82" s="362">
        <v>43496</v>
      </c>
      <c r="E82" s="363">
        <v>2777.56</v>
      </c>
    </row>
    <row r="83" spans="1:5">
      <c r="A83" s="360" t="s">
        <v>599</v>
      </c>
      <c r="B83" s="365">
        <v>800250608</v>
      </c>
      <c r="C83" s="361" t="s">
        <v>600</v>
      </c>
      <c r="D83" s="362">
        <v>43524</v>
      </c>
      <c r="E83" s="363">
        <v>457.69</v>
      </c>
    </row>
    <row r="84" spans="1:5">
      <c r="A84" s="360" t="s">
        <v>599</v>
      </c>
      <c r="B84" s="365">
        <v>800250608</v>
      </c>
      <c r="C84" s="361" t="s">
        <v>703</v>
      </c>
      <c r="D84" s="362">
        <v>43554</v>
      </c>
      <c r="E84" s="363">
        <v>11.78</v>
      </c>
    </row>
    <row r="85" spans="1:5">
      <c r="A85" s="360" t="s">
        <v>599</v>
      </c>
      <c r="B85" s="365">
        <v>800250608</v>
      </c>
      <c r="C85" s="361" t="s">
        <v>794</v>
      </c>
      <c r="D85" s="362">
        <v>43585</v>
      </c>
      <c r="E85" s="363">
        <v>11.4</v>
      </c>
    </row>
    <row r="86" spans="1:5">
      <c r="A86" s="360" t="s">
        <v>599</v>
      </c>
      <c r="B86" s="365">
        <v>800250608</v>
      </c>
      <c r="C86" s="361" t="s">
        <v>858</v>
      </c>
      <c r="D86" s="362">
        <v>43616</v>
      </c>
      <c r="E86" s="363">
        <v>12.03</v>
      </c>
    </row>
    <row r="87" spans="1:5">
      <c r="A87" s="360" t="s">
        <v>59</v>
      </c>
      <c r="B87" s="365">
        <v>800251440</v>
      </c>
      <c r="C87" s="361" t="s">
        <v>234</v>
      </c>
      <c r="D87" s="362">
        <v>43159</v>
      </c>
      <c r="E87" s="363">
        <v>10</v>
      </c>
    </row>
    <row r="88" spans="1:5">
      <c r="A88" s="360" t="s">
        <v>59</v>
      </c>
      <c r="B88" s="365">
        <v>800251440</v>
      </c>
      <c r="C88" s="361" t="s">
        <v>310</v>
      </c>
      <c r="D88" s="362">
        <v>43251</v>
      </c>
      <c r="E88" s="363">
        <v>58127.8</v>
      </c>
    </row>
    <row r="89" spans="1:5">
      <c r="A89" s="360" t="s">
        <v>59</v>
      </c>
      <c r="B89" s="365">
        <v>800251440</v>
      </c>
      <c r="C89" s="361" t="s">
        <v>311</v>
      </c>
      <c r="D89" s="362">
        <v>43251</v>
      </c>
      <c r="E89" s="363">
        <v>1166525.92</v>
      </c>
    </row>
    <row r="90" spans="1:5">
      <c r="A90" s="360" t="s">
        <v>59</v>
      </c>
      <c r="B90" s="365">
        <v>800251440</v>
      </c>
      <c r="C90" s="361" t="s">
        <v>383</v>
      </c>
      <c r="D90" s="362">
        <v>43312</v>
      </c>
      <c r="E90" s="363">
        <v>31312.44</v>
      </c>
    </row>
    <row r="91" spans="1:5">
      <c r="A91" s="360" t="s">
        <v>59</v>
      </c>
      <c r="B91" s="365">
        <v>800251440</v>
      </c>
      <c r="C91" s="361" t="s">
        <v>384</v>
      </c>
      <c r="D91" s="362">
        <v>43312</v>
      </c>
      <c r="E91" s="363">
        <v>1601607.27</v>
      </c>
    </row>
    <row r="92" spans="1:5">
      <c r="A92" s="360" t="s">
        <v>59</v>
      </c>
      <c r="B92" s="365">
        <v>800251440</v>
      </c>
      <c r="C92" s="361" t="s">
        <v>385</v>
      </c>
      <c r="D92" s="362">
        <v>43312</v>
      </c>
      <c r="E92" s="363">
        <v>7642625.7300000004</v>
      </c>
    </row>
    <row r="93" spans="1:5">
      <c r="A93" s="360" t="s">
        <v>59</v>
      </c>
      <c r="B93" s="365">
        <v>800251440</v>
      </c>
      <c r="C93" s="361" t="s">
        <v>386</v>
      </c>
      <c r="D93" s="362">
        <v>43312</v>
      </c>
      <c r="E93" s="363">
        <v>397202</v>
      </c>
    </row>
    <row r="94" spans="1:5">
      <c r="A94" s="360" t="s">
        <v>59</v>
      </c>
      <c r="B94" s="365">
        <v>800251440</v>
      </c>
      <c r="C94" s="361" t="s">
        <v>387</v>
      </c>
      <c r="D94" s="362">
        <v>43312</v>
      </c>
      <c r="E94" s="363">
        <v>78100</v>
      </c>
    </row>
    <row r="95" spans="1:5">
      <c r="A95" s="360" t="s">
        <v>59</v>
      </c>
      <c r="B95" s="365">
        <v>800251440</v>
      </c>
      <c r="C95" s="361" t="s">
        <v>388</v>
      </c>
      <c r="D95" s="362">
        <v>43312</v>
      </c>
      <c r="E95" s="363">
        <v>119262.35</v>
      </c>
    </row>
    <row r="96" spans="1:5">
      <c r="A96" s="360" t="s">
        <v>59</v>
      </c>
      <c r="B96" s="365">
        <v>800251440</v>
      </c>
      <c r="C96" s="361" t="s">
        <v>389</v>
      </c>
      <c r="D96" s="362">
        <v>43312</v>
      </c>
      <c r="E96" s="363">
        <v>4236990.46</v>
      </c>
    </row>
    <row r="97" spans="1:5">
      <c r="A97" s="360" t="s">
        <v>59</v>
      </c>
      <c r="B97" s="365">
        <v>800251440</v>
      </c>
      <c r="C97" s="361" t="s">
        <v>442</v>
      </c>
      <c r="D97" s="362">
        <v>43357</v>
      </c>
      <c r="E97" s="363">
        <v>644622.02</v>
      </c>
    </row>
    <row r="98" spans="1:5">
      <c r="A98" s="360" t="s">
        <v>59</v>
      </c>
      <c r="B98" s="365">
        <v>800251440</v>
      </c>
      <c r="C98" s="361" t="s">
        <v>443</v>
      </c>
      <c r="D98" s="362">
        <v>43367</v>
      </c>
      <c r="E98" s="363">
        <v>6144191.5800000001</v>
      </c>
    </row>
    <row r="99" spans="1:5">
      <c r="A99" s="360" t="s">
        <v>59</v>
      </c>
      <c r="B99" s="365">
        <v>800251440</v>
      </c>
      <c r="C99" s="361" t="s">
        <v>629</v>
      </c>
      <c r="D99" s="362">
        <v>43496</v>
      </c>
      <c r="E99" s="363">
        <v>3808079</v>
      </c>
    </row>
    <row r="100" spans="1:5">
      <c r="A100" s="360" t="s">
        <v>59</v>
      </c>
      <c r="B100" s="365">
        <v>800251440</v>
      </c>
      <c r="C100" s="361" t="s">
        <v>631</v>
      </c>
      <c r="D100" s="362">
        <v>43496</v>
      </c>
      <c r="E100" s="363">
        <v>626978.68000000005</v>
      </c>
    </row>
    <row r="101" spans="1:5">
      <c r="A101" s="360" t="s">
        <v>59</v>
      </c>
      <c r="B101" s="365">
        <v>800251440</v>
      </c>
      <c r="C101" s="361" t="s">
        <v>645</v>
      </c>
      <c r="D101" s="362">
        <v>43496</v>
      </c>
      <c r="E101" s="363">
        <v>2.31</v>
      </c>
    </row>
    <row r="102" spans="1:5">
      <c r="A102" s="360" t="s">
        <v>59</v>
      </c>
      <c r="B102" s="365">
        <v>800251440</v>
      </c>
      <c r="C102" s="361" t="s">
        <v>647</v>
      </c>
      <c r="D102" s="362">
        <v>43496</v>
      </c>
      <c r="E102" s="363">
        <v>0.17</v>
      </c>
    </row>
    <row r="103" spans="1:5">
      <c r="A103" s="360" t="s">
        <v>59</v>
      </c>
      <c r="B103" s="365">
        <v>800251440</v>
      </c>
      <c r="C103" s="361" t="s">
        <v>661</v>
      </c>
      <c r="D103" s="362">
        <v>43524</v>
      </c>
      <c r="E103" s="363">
        <v>726.83</v>
      </c>
    </row>
    <row r="104" spans="1:5">
      <c r="A104" s="360" t="s">
        <v>539</v>
      </c>
      <c r="B104" s="365">
        <v>800252518</v>
      </c>
      <c r="C104" s="361" t="s">
        <v>666</v>
      </c>
      <c r="D104" s="362">
        <v>43524</v>
      </c>
      <c r="E104" s="363">
        <v>300.08</v>
      </c>
    </row>
    <row r="105" spans="1:5">
      <c r="A105" s="360" t="s">
        <v>539</v>
      </c>
      <c r="B105" s="365">
        <v>800252518</v>
      </c>
      <c r="C105" s="361" t="s">
        <v>704</v>
      </c>
      <c r="D105" s="362">
        <v>43553</v>
      </c>
      <c r="E105" s="363">
        <v>333.4</v>
      </c>
    </row>
    <row r="106" spans="1:5">
      <c r="A106" s="360" t="s">
        <v>539</v>
      </c>
      <c r="B106" s="365">
        <v>800252518</v>
      </c>
      <c r="C106" s="361" t="s">
        <v>795</v>
      </c>
      <c r="D106" s="362">
        <v>43585</v>
      </c>
      <c r="E106" s="363">
        <v>323.82</v>
      </c>
    </row>
    <row r="107" spans="1:5">
      <c r="A107" s="360" t="s">
        <v>539</v>
      </c>
      <c r="B107" s="365">
        <v>800252518</v>
      </c>
      <c r="C107" s="361" t="s">
        <v>859</v>
      </c>
      <c r="D107" s="362">
        <v>43616</v>
      </c>
      <c r="E107" s="363">
        <v>335.81</v>
      </c>
    </row>
    <row r="108" spans="1:5">
      <c r="A108" s="360" t="s">
        <v>187</v>
      </c>
      <c r="B108" s="365">
        <v>805000427</v>
      </c>
      <c r="C108" s="361" t="s">
        <v>188</v>
      </c>
      <c r="D108" s="362">
        <v>43098</v>
      </c>
      <c r="E108" s="363">
        <v>1</v>
      </c>
    </row>
    <row r="109" spans="1:5">
      <c r="A109" s="360" t="s">
        <v>107</v>
      </c>
      <c r="B109" s="365">
        <v>805000427</v>
      </c>
      <c r="C109" s="361" t="s">
        <v>424</v>
      </c>
      <c r="D109" s="362">
        <v>43340</v>
      </c>
      <c r="E109" s="363">
        <v>159654.64000000001</v>
      </c>
    </row>
    <row r="110" spans="1:5">
      <c r="A110" s="360" t="s">
        <v>107</v>
      </c>
      <c r="B110" s="365">
        <v>805000427</v>
      </c>
      <c r="C110" s="361" t="s">
        <v>661</v>
      </c>
      <c r="D110" s="362">
        <v>43524</v>
      </c>
      <c r="E110" s="363">
        <v>21242800.640000001</v>
      </c>
    </row>
    <row r="111" spans="1:5">
      <c r="A111" s="360" t="s">
        <v>107</v>
      </c>
      <c r="B111" s="365">
        <v>805000427</v>
      </c>
      <c r="C111" s="361" t="s">
        <v>667</v>
      </c>
      <c r="D111" s="362">
        <v>43524</v>
      </c>
      <c r="E111" s="363">
        <v>17556.919999999998</v>
      </c>
    </row>
    <row r="112" spans="1:5">
      <c r="A112" s="360" t="s">
        <v>107</v>
      </c>
      <c r="B112" s="365">
        <v>805000427</v>
      </c>
      <c r="C112" s="361" t="s">
        <v>796</v>
      </c>
      <c r="D112" s="362">
        <v>43585</v>
      </c>
      <c r="E112" s="363">
        <v>2185183</v>
      </c>
    </row>
    <row r="113" spans="1:5">
      <c r="A113" s="360" t="s">
        <v>107</v>
      </c>
      <c r="B113" s="365">
        <v>805000427</v>
      </c>
      <c r="C113" s="361" t="s">
        <v>860</v>
      </c>
      <c r="D113" s="362">
        <v>43616</v>
      </c>
      <c r="E113" s="363">
        <v>1524349.7</v>
      </c>
    </row>
    <row r="114" spans="1:5">
      <c r="A114" s="360" t="s">
        <v>107</v>
      </c>
      <c r="B114" s="365">
        <v>805000427</v>
      </c>
      <c r="C114" s="361" t="s">
        <v>861</v>
      </c>
      <c r="D114" s="362">
        <v>43616</v>
      </c>
      <c r="E114" s="363">
        <v>664978.38</v>
      </c>
    </row>
    <row r="115" spans="1:5">
      <c r="A115" s="360" t="s">
        <v>107</v>
      </c>
      <c r="B115" s="365">
        <v>805000427</v>
      </c>
      <c r="C115" s="361" t="s">
        <v>862</v>
      </c>
      <c r="D115" s="362">
        <v>43616</v>
      </c>
      <c r="E115" s="363">
        <v>172497.54</v>
      </c>
    </row>
    <row r="116" spans="1:5">
      <c r="A116" s="360" t="s">
        <v>189</v>
      </c>
      <c r="B116" s="365">
        <v>805001157</v>
      </c>
      <c r="C116" s="361" t="s">
        <v>190</v>
      </c>
      <c r="D116" s="362">
        <v>43098</v>
      </c>
      <c r="E116" s="363">
        <v>88563.25</v>
      </c>
    </row>
    <row r="117" spans="1:5">
      <c r="A117" s="360" t="s">
        <v>32</v>
      </c>
      <c r="B117" s="365">
        <v>805001157</v>
      </c>
      <c r="C117" s="361" t="s">
        <v>287</v>
      </c>
      <c r="D117" s="362">
        <v>43251</v>
      </c>
      <c r="E117" s="363">
        <v>53.53</v>
      </c>
    </row>
    <row r="118" spans="1:5">
      <c r="A118" s="360" t="s">
        <v>32</v>
      </c>
      <c r="B118" s="365">
        <v>805001157</v>
      </c>
      <c r="C118" s="361" t="s">
        <v>661</v>
      </c>
      <c r="D118" s="362">
        <v>43524</v>
      </c>
      <c r="E118" s="363">
        <v>527.99</v>
      </c>
    </row>
    <row r="119" spans="1:5">
      <c r="A119" s="360" t="s">
        <v>32</v>
      </c>
      <c r="B119" s="365">
        <v>805001157</v>
      </c>
      <c r="C119" s="361" t="s">
        <v>863</v>
      </c>
      <c r="D119" s="362">
        <v>43616</v>
      </c>
      <c r="E119" s="363">
        <v>1151400.44</v>
      </c>
    </row>
    <row r="120" spans="1:5">
      <c r="A120" s="360" t="s">
        <v>474</v>
      </c>
      <c r="B120" s="365">
        <v>809008362</v>
      </c>
      <c r="C120" s="361" t="s">
        <v>473</v>
      </c>
      <c r="D120" s="362">
        <v>43404</v>
      </c>
      <c r="E120" s="363">
        <v>20528.689999999999</v>
      </c>
    </row>
    <row r="121" spans="1:5">
      <c r="A121" s="360" t="s">
        <v>312</v>
      </c>
      <c r="B121" s="365">
        <v>813001952</v>
      </c>
      <c r="C121" s="361" t="s">
        <v>306</v>
      </c>
      <c r="D121" s="362">
        <v>43251</v>
      </c>
      <c r="E121" s="363">
        <v>6602</v>
      </c>
    </row>
    <row r="122" spans="1:5">
      <c r="A122" s="360" t="s">
        <v>243</v>
      </c>
      <c r="B122" s="365">
        <v>824001398</v>
      </c>
      <c r="C122" s="361" t="s">
        <v>475</v>
      </c>
      <c r="D122" s="362">
        <v>43404</v>
      </c>
      <c r="E122" s="363">
        <v>27652.82</v>
      </c>
    </row>
    <row r="123" spans="1:5">
      <c r="A123" s="360" t="s">
        <v>313</v>
      </c>
      <c r="B123" s="365">
        <v>830003564</v>
      </c>
      <c r="C123" s="361" t="s">
        <v>184</v>
      </c>
      <c r="D123" s="362">
        <v>43098</v>
      </c>
      <c r="E123" s="363">
        <v>0.28000000002793968</v>
      </c>
    </row>
    <row r="124" spans="1:5">
      <c r="A124" s="360" t="s">
        <v>313</v>
      </c>
      <c r="B124" s="365">
        <v>830003564</v>
      </c>
      <c r="C124" s="361" t="s">
        <v>314</v>
      </c>
      <c r="D124" s="362">
        <v>43251</v>
      </c>
      <c r="E124" s="363">
        <v>33347.360000000001</v>
      </c>
    </row>
    <row r="125" spans="1:5">
      <c r="A125" s="360" t="s">
        <v>313</v>
      </c>
      <c r="B125" s="365">
        <v>830003564</v>
      </c>
      <c r="C125" s="361" t="s">
        <v>315</v>
      </c>
      <c r="D125" s="362">
        <v>43251</v>
      </c>
      <c r="E125" s="363">
        <v>41559.18</v>
      </c>
    </row>
    <row r="126" spans="1:5">
      <c r="A126" s="360" t="s">
        <v>313</v>
      </c>
      <c r="B126" s="365">
        <v>830003564</v>
      </c>
      <c r="C126" s="361" t="s">
        <v>316</v>
      </c>
      <c r="D126" s="362">
        <v>43251</v>
      </c>
      <c r="E126" s="363">
        <v>384312.88999999996</v>
      </c>
    </row>
    <row r="127" spans="1:5">
      <c r="A127" s="360" t="s">
        <v>313</v>
      </c>
      <c r="B127" s="365">
        <v>830003564</v>
      </c>
      <c r="C127" s="361" t="s">
        <v>317</v>
      </c>
      <c r="D127" s="362">
        <v>43251</v>
      </c>
      <c r="E127" s="363">
        <v>1033857</v>
      </c>
    </row>
    <row r="128" spans="1:5">
      <c r="A128" s="360" t="s">
        <v>313</v>
      </c>
      <c r="B128" s="365">
        <v>830003564</v>
      </c>
      <c r="C128" s="361" t="s">
        <v>391</v>
      </c>
      <c r="D128" s="362">
        <v>43312</v>
      </c>
      <c r="E128" s="363">
        <v>1443654.74</v>
      </c>
    </row>
    <row r="129" spans="1:5">
      <c r="A129" s="360" t="s">
        <v>313</v>
      </c>
      <c r="B129" s="365">
        <v>830003564</v>
      </c>
      <c r="C129" s="361" t="s">
        <v>392</v>
      </c>
      <c r="D129" s="362">
        <v>43312</v>
      </c>
      <c r="E129" s="363">
        <v>118894.03</v>
      </c>
    </row>
    <row r="130" spans="1:5">
      <c r="A130" s="360" t="s">
        <v>313</v>
      </c>
      <c r="B130" s="365">
        <v>830003564</v>
      </c>
      <c r="C130" s="361" t="s">
        <v>636</v>
      </c>
      <c r="D130" s="362">
        <v>43496</v>
      </c>
      <c r="E130" s="363">
        <v>18641.66</v>
      </c>
    </row>
    <row r="131" spans="1:5">
      <c r="A131" s="360" t="s">
        <v>313</v>
      </c>
      <c r="B131" s="365">
        <v>830003564</v>
      </c>
      <c r="C131" s="361" t="s">
        <v>641</v>
      </c>
      <c r="D131" s="362">
        <v>43496</v>
      </c>
      <c r="E131" s="363">
        <v>5097.58</v>
      </c>
    </row>
    <row r="132" spans="1:5">
      <c r="A132" s="360" t="s">
        <v>313</v>
      </c>
      <c r="B132" s="365">
        <v>830003564</v>
      </c>
      <c r="C132" s="361" t="s">
        <v>661</v>
      </c>
      <c r="D132" s="362">
        <v>43524</v>
      </c>
      <c r="E132" s="363">
        <v>6378155.6200000001</v>
      </c>
    </row>
    <row r="133" spans="1:5">
      <c r="A133" s="360" t="s">
        <v>313</v>
      </c>
      <c r="B133" s="365">
        <v>830003564</v>
      </c>
      <c r="C133" s="361" t="s">
        <v>682</v>
      </c>
      <c r="D133" s="362">
        <v>43524</v>
      </c>
      <c r="E133" s="363">
        <v>5097459.58</v>
      </c>
    </row>
    <row r="134" spans="1:5">
      <c r="A134" s="360" t="s">
        <v>313</v>
      </c>
      <c r="B134" s="365">
        <v>830003564</v>
      </c>
      <c r="C134" s="361" t="s">
        <v>683</v>
      </c>
      <c r="D134" s="362">
        <v>43524</v>
      </c>
      <c r="E134" s="363">
        <v>432384.43</v>
      </c>
    </row>
    <row r="135" spans="1:5">
      <c r="A135" s="360" t="s">
        <v>313</v>
      </c>
      <c r="B135" s="365">
        <v>830003564</v>
      </c>
      <c r="C135" s="361" t="s">
        <v>864</v>
      </c>
      <c r="D135" s="362">
        <v>43616</v>
      </c>
      <c r="E135" s="363">
        <v>1091394.76</v>
      </c>
    </row>
    <row r="136" spans="1:5">
      <c r="A136" s="360" t="s">
        <v>313</v>
      </c>
      <c r="B136" s="365">
        <v>830003564</v>
      </c>
      <c r="C136" s="361" t="s">
        <v>865</v>
      </c>
      <c r="D136" s="362">
        <v>43616</v>
      </c>
      <c r="E136" s="363">
        <v>583466.42000000004</v>
      </c>
    </row>
    <row r="137" spans="1:5">
      <c r="A137" s="360" t="s">
        <v>313</v>
      </c>
      <c r="B137" s="365">
        <v>830003564</v>
      </c>
      <c r="C137" s="361" t="s">
        <v>866</v>
      </c>
      <c r="D137" s="362">
        <v>43616</v>
      </c>
      <c r="E137" s="363">
        <v>48174.080000000002</v>
      </c>
    </row>
    <row r="138" spans="1:5">
      <c r="A138" s="360" t="s">
        <v>13</v>
      </c>
      <c r="B138" s="365">
        <v>830009783</v>
      </c>
      <c r="C138" s="361" t="s">
        <v>444</v>
      </c>
      <c r="D138" s="362">
        <v>43367</v>
      </c>
      <c r="E138" s="363">
        <v>46218.3</v>
      </c>
    </row>
    <row r="139" spans="1:5">
      <c r="A139" s="360" t="s">
        <v>13</v>
      </c>
      <c r="B139" s="365">
        <v>830009783</v>
      </c>
      <c r="C139" s="361" t="s">
        <v>533</v>
      </c>
      <c r="D139" s="362">
        <v>43434</v>
      </c>
      <c r="E139" s="363">
        <v>2310020.64</v>
      </c>
    </row>
    <row r="140" spans="1:5">
      <c r="A140" s="360" t="s">
        <v>13</v>
      </c>
      <c r="B140" s="365">
        <v>830009783</v>
      </c>
      <c r="C140" s="361" t="s">
        <v>644</v>
      </c>
      <c r="D140" s="362">
        <v>43496</v>
      </c>
      <c r="E140" s="363">
        <v>11.3</v>
      </c>
    </row>
    <row r="141" spans="1:5">
      <c r="A141" s="360" t="s">
        <v>13</v>
      </c>
      <c r="B141" s="365">
        <v>830009783</v>
      </c>
      <c r="C141" s="361" t="s">
        <v>863</v>
      </c>
      <c r="D141" s="362">
        <v>43616</v>
      </c>
      <c r="E141" s="363">
        <v>108634.75</v>
      </c>
    </row>
    <row r="142" spans="1:5">
      <c r="A142" s="360" t="s">
        <v>239</v>
      </c>
      <c r="B142" s="365">
        <v>830074184</v>
      </c>
      <c r="C142" s="361" t="s">
        <v>445</v>
      </c>
      <c r="D142" s="362">
        <v>43367</v>
      </c>
      <c r="E142" s="363">
        <v>6317505.5699999994</v>
      </c>
    </row>
    <row r="143" spans="1:5">
      <c r="A143" s="360" t="s">
        <v>239</v>
      </c>
      <c r="B143" s="365">
        <v>830074184</v>
      </c>
      <c r="C143" s="361" t="s">
        <v>544</v>
      </c>
      <c r="D143" s="362">
        <v>43465</v>
      </c>
      <c r="E143" s="363">
        <v>509</v>
      </c>
    </row>
    <row r="144" spans="1:5">
      <c r="A144" s="360" t="s">
        <v>239</v>
      </c>
      <c r="B144" s="365">
        <v>830074184</v>
      </c>
      <c r="C144" s="361" t="s">
        <v>627</v>
      </c>
      <c r="D144" s="362">
        <v>43496</v>
      </c>
      <c r="E144" s="363">
        <v>668259.76</v>
      </c>
    </row>
    <row r="145" spans="1:5">
      <c r="A145" s="360" t="s">
        <v>239</v>
      </c>
      <c r="B145" s="365">
        <v>830074184</v>
      </c>
      <c r="C145" s="361" t="s">
        <v>669</v>
      </c>
      <c r="D145" s="362">
        <v>43524</v>
      </c>
      <c r="E145" s="363">
        <v>280056.78000000003</v>
      </c>
    </row>
    <row r="146" spans="1:5">
      <c r="A146" s="360" t="s">
        <v>239</v>
      </c>
      <c r="B146" s="365">
        <v>830074184</v>
      </c>
      <c r="C146" s="361" t="s">
        <v>661</v>
      </c>
      <c r="D146" s="362">
        <v>43524</v>
      </c>
      <c r="E146" s="363">
        <v>277056.25</v>
      </c>
    </row>
    <row r="147" spans="1:5">
      <c r="A147" s="360" t="s">
        <v>393</v>
      </c>
      <c r="B147" s="365">
        <v>830113831</v>
      </c>
      <c r="C147" s="361" t="s">
        <v>394</v>
      </c>
      <c r="D147" s="362">
        <v>43312</v>
      </c>
      <c r="E147" s="363">
        <v>3.31</v>
      </c>
    </row>
    <row r="148" spans="1:5">
      <c r="A148" s="360" t="s">
        <v>393</v>
      </c>
      <c r="B148" s="365">
        <v>830113831</v>
      </c>
      <c r="C148" s="361" t="s">
        <v>425</v>
      </c>
      <c r="D148" s="362">
        <v>43343</v>
      </c>
      <c r="E148" s="363">
        <v>3438.62</v>
      </c>
    </row>
    <row r="149" spans="1:5">
      <c r="A149" s="360" t="s">
        <v>393</v>
      </c>
      <c r="B149" s="365">
        <v>830113831</v>
      </c>
      <c r="C149" s="361" t="s">
        <v>442</v>
      </c>
      <c r="D149" s="362">
        <v>43357</v>
      </c>
      <c r="E149" s="363">
        <v>1485357.56</v>
      </c>
    </row>
    <row r="150" spans="1:5">
      <c r="A150" s="360" t="s">
        <v>393</v>
      </c>
      <c r="B150" s="365">
        <v>830113831</v>
      </c>
      <c r="C150" s="361" t="s">
        <v>533</v>
      </c>
      <c r="D150" s="362">
        <v>43434</v>
      </c>
      <c r="E150" s="363">
        <v>38606357.109999999</v>
      </c>
    </row>
    <row r="151" spans="1:5">
      <c r="A151" s="360" t="s">
        <v>393</v>
      </c>
      <c r="B151" s="365">
        <v>830113831</v>
      </c>
      <c r="C151" s="361" t="s">
        <v>629</v>
      </c>
      <c r="D151" s="362">
        <v>43496</v>
      </c>
      <c r="E151" s="363">
        <v>480</v>
      </c>
    </row>
    <row r="152" spans="1:5">
      <c r="A152" s="360" t="s">
        <v>393</v>
      </c>
      <c r="B152" s="365">
        <v>830113831</v>
      </c>
      <c r="C152" s="361" t="s">
        <v>631</v>
      </c>
      <c r="D152" s="362">
        <v>43496</v>
      </c>
      <c r="E152" s="363">
        <v>6</v>
      </c>
    </row>
    <row r="153" spans="1:5">
      <c r="A153" s="360" t="s">
        <v>393</v>
      </c>
      <c r="B153" s="365">
        <v>830113831</v>
      </c>
      <c r="C153" s="361" t="s">
        <v>663</v>
      </c>
      <c r="D153" s="362">
        <v>43524</v>
      </c>
      <c r="E153" s="363">
        <v>3936209.93</v>
      </c>
    </row>
    <row r="154" spans="1:5">
      <c r="A154" s="360" t="s">
        <v>393</v>
      </c>
      <c r="B154" s="365">
        <v>830113831</v>
      </c>
      <c r="C154" s="361" t="s">
        <v>797</v>
      </c>
      <c r="D154" s="362">
        <v>43585</v>
      </c>
      <c r="E154" s="363">
        <v>12629.81</v>
      </c>
    </row>
    <row r="155" spans="1:5">
      <c r="A155" s="360" t="s">
        <v>401</v>
      </c>
      <c r="B155" s="365">
        <v>830138802</v>
      </c>
      <c r="C155" s="361" t="s">
        <v>399</v>
      </c>
      <c r="D155" s="362">
        <v>43312</v>
      </c>
      <c r="E155" s="363">
        <v>0.44</v>
      </c>
    </row>
    <row r="156" spans="1:5">
      <c r="A156" s="360" t="s">
        <v>867</v>
      </c>
      <c r="B156" s="365">
        <v>835000235</v>
      </c>
      <c r="C156" s="361" t="s">
        <v>868</v>
      </c>
      <c r="D156" s="362">
        <v>43616</v>
      </c>
      <c r="E156" s="363">
        <v>156077.56</v>
      </c>
    </row>
    <row r="157" spans="1:5">
      <c r="A157" s="360" t="s">
        <v>867</v>
      </c>
      <c r="B157" s="365">
        <v>835000235</v>
      </c>
      <c r="C157" s="361" t="s">
        <v>869</v>
      </c>
      <c r="D157" s="362">
        <v>43616</v>
      </c>
      <c r="E157" s="363">
        <v>424.44</v>
      </c>
    </row>
    <row r="158" spans="1:5">
      <c r="A158" s="360" t="s">
        <v>277</v>
      </c>
      <c r="B158" s="365">
        <v>860010783</v>
      </c>
      <c r="C158" s="361" t="s">
        <v>278</v>
      </c>
      <c r="D158" s="362">
        <v>43220</v>
      </c>
      <c r="E158" s="363">
        <v>86606</v>
      </c>
    </row>
    <row r="159" spans="1:5">
      <c r="A159" s="360" t="s">
        <v>426</v>
      </c>
      <c r="B159" s="365">
        <v>860026634</v>
      </c>
      <c r="C159" s="361" t="s">
        <v>462</v>
      </c>
      <c r="D159" s="362">
        <v>43404</v>
      </c>
      <c r="E159" s="363">
        <v>16.350000000000001</v>
      </c>
    </row>
    <row r="160" spans="1:5">
      <c r="A160" s="360" t="s">
        <v>426</v>
      </c>
      <c r="B160" s="365">
        <v>860026634</v>
      </c>
      <c r="C160" s="361" t="s">
        <v>524</v>
      </c>
      <c r="D160" s="362">
        <v>43434</v>
      </c>
      <c r="E160" s="363">
        <v>15.5</v>
      </c>
    </row>
    <row r="161" spans="1:5">
      <c r="A161" s="360" t="s">
        <v>426</v>
      </c>
      <c r="B161" s="365">
        <v>860026634</v>
      </c>
      <c r="C161" s="361" t="s">
        <v>847</v>
      </c>
      <c r="D161" s="362">
        <v>43616</v>
      </c>
      <c r="E161" s="363">
        <v>5290.42</v>
      </c>
    </row>
    <row r="162" spans="1:5">
      <c r="A162" s="360" t="s">
        <v>254</v>
      </c>
      <c r="B162" s="365">
        <v>860034313</v>
      </c>
      <c r="C162" s="361" t="s">
        <v>255</v>
      </c>
      <c r="D162" s="362">
        <v>43187</v>
      </c>
      <c r="E162" s="363">
        <v>312484.92999999889</v>
      </c>
    </row>
    <row r="163" spans="1:5">
      <c r="A163" s="360" t="s">
        <v>254</v>
      </c>
      <c r="B163" s="365">
        <v>860034313</v>
      </c>
      <c r="C163" s="361" t="s">
        <v>255</v>
      </c>
      <c r="D163" s="362">
        <v>43187</v>
      </c>
      <c r="E163" s="363">
        <v>1606414.5399999998</v>
      </c>
    </row>
    <row r="164" spans="1:5">
      <c r="A164" s="360" t="s">
        <v>254</v>
      </c>
      <c r="B164" s="365">
        <v>860034313</v>
      </c>
      <c r="C164" s="361" t="s">
        <v>256</v>
      </c>
      <c r="D164" s="362">
        <v>43187</v>
      </c>
      <c r="E164" s="363">
        <v>2024109.48</v>
      </c>
    </row>
    <row r="165" spans="1:5">
      <c r="A165" s="360" t="s">
        <v>254</v>
      </c>
      <c r="B165" s="365">
        <v>860034313</v>
      </c>
      <c r="C165" s="361" t="s">
        <v>257</v>
      </c>
      <c r="D165" s="362">
        <v>43187</v>
      </c>
      <c r="E165" s="363">
        <v>2627504.73</v>
      </c>
    </row>
    <row r="166" spans="1:5">
      <c r="A166" s="360" t="s">
        <v>254</v>
      </c>
      <c r="B166" s="365">
        <v>860034313</v>
      </c>
      <c r="C166" s="361" t="s">
        <v>272</v>
      </c>
      <c r="D166" s="362">
        <v>43220</v>
      </c>
      <c r="E166" s="363">
        <v>6753.47</v>
      </c>
    </row>
    <row r="167" spans="1:5">
      <c r="A167" s="360" t="s">
        <v>254</v>
      </c>
      <c r="B167" s="365">
        <v>860034313</v>
      </c>
      <c r="C167" s="361" t="s">
        <v>275</v>
      </c>
      <c r="D167" s="362">
        <v>43220</v>
      </c>
      <c r="E167" s="363">
        <v>9045.2200000000012</v>
      </c>
    </row>
    <row r="168" spans="1:5">
      <c r="A168" s="360" t="s">
        <v>254</v>
      </c>
      <c r="B168" s="365">
        <v>860034313</v>
      </c>
      <c r="C168" s="361" t="s">
        <v>288</v>
      </c>
      <c r="D168" s="362">
        <v>43251</v>
      </c>
      <c r="E168" s="363">
        <v>6728.97</v>
      </c>
    </row>
    <row r="169" spans="1:5">
      <c r="A169" s="360" t="s">
        <v>254</v>
      </c>
      <c r="B169" s="365">
        <v>860034313</v>
      </c>
      <c r="C169" s="361" t="s">
        <v>347</v>
      </c>
      <c r="D169" s="362">
        <v>43280</v>
      </c>
      <c r="E169" s="363">
        <v>6560.51</v>
      </c>
    </row>
    <row r="170" spans="1:5">
      <c r="A170" s="360" t="s">
        <v>254</v>
      </c>
      <c r="B170" s="365">
        <v>860034313</v>
      </c>
      <c r="C170" s="361" t="s">
        <v>348</v>
      </c>
      <c r="D170" s="362">
        <v>43280</v>
      </c>
      <c r="E170" s="363">
        <v>824.49</v>
      </c>
    </row>
    <row r="171" spans="1:5">
      <c r="A171" s="360" t="s">
        <v>254</v>
      </c>
      <c r="B171" s="365">
        <v>860034313</v>
      </c>
      <c r="C171" s="361" t="s">
        <v>407</v>
      </c>
      <c r="D171" s="362">
        <v>43312</v>
      </c>
      <c r="E171" s="363">
        <v>854.91</v>
      </c>
    </row>
    <row r="172" spans="1:5">
      <c r="A172" s="360" t="s">
        <v>254</v>
      </c>
      <c r="B172" s="365">
        <v>860034313</v>
      </c>
      <c r="C172" s="361" t="s">
        <v>408</v>
      </c>
      <c r="D172" s="362">
        <v>43312</v>
      </c>
      <c r="E172" s="363">
        <v>6802.69</v>
      </c>
    </row>
    <row r="173" spans="1:5">
      <c r="A173" s="360" t="s">
        <v>254</v>
      </c>
      <c r="B173" s="365">
        <v>860034313</v>
      </c>
      <c r="C173" s="361" t="s">
        <v>427</v>
      </c>
      <c r="D173" s="362">
        <v>43343</v>
      </c>
      <c r="E173" s="363">
        <v>6826.5</v>
      </c>
    </row>
    <row r="174" spans="1:5">
      <c r="A174" s="360" t="s">
        <v>254</v>
      </c>
      <c r="B174" s="365">
        <v>860034313</v>
      </c>
      <c r="C174" s="361" t="s">
        <v>427</v>
      </c>
      <c r="D174" s="362">
        <v>43343</v>
      </c>
      <c r="E174" s="363">
        <v>857.92</v>
      </c>
    </row>
    <row r="175" spans="1:5">
      <c r="A175" s="360" t="s">
        <v>254</v>
      </c>
      <c r="B175" s="365">
        <v>860034313</v>
      </c>
      <c r="C175" s="361" t="s">
        <v>450</v>
      </c>
      <c r="D175" s="362">
        <v>43371</v>
      </c>
      <c r="E175" s="363">
        <v>791.69</v>
      </c>
    </row>
    <row r="176" spans="1:5">
      <c r="A176" s="360" t="s">
        <v>254</v>
      </c>
      <c r="B176" s="365">
        <v>860034313</v>
      </c>
      <c r="C176" s="361" t="s">
        <v>450</v>
      </c>
      <c r="D176" s="362">
        <v>43371</v>
      </c>
      <c r="E176" s="363">
        <v>6300.05</v>
      </c>
    </row>
    <row r="177" spans="1:5">
      <c r="A177" s="360" t="s">
        <v>254</v>
      </c>
      <c r="B177" s="365">
        <v>860034313</v>
      </c>
      <c r="C177" s="361" t="s">
        <v>481</v>
      </c>
      <c r="D177" s="362">
        <v>43404</v>
      </c>
      <c r="E177" s="363">
        <v>817.74</v>
      </c>
    </row>
    <row r="178" spans="1:5">
      <c r="A178" s="360" t="s">
        <v>254</v>
      </c>
      <c r="B178" s="365">
        <v>860034313</v>
      </c>
      <c r="C178" s="361" t="s">
        <v>482</v>
      </c>
      <c r="D178" s="362">
        <v>43404</v>
      </c>
      <c r="E178" s="363">
        <v>6507.89</v>
      </c>
    </row>
    <row r="179" spans="1:5">
      <c r="A179" s="360" t="s">
        <v>254</v>
      </c>
      <c r="B179" s="365">
        <v>860034313</v>
      </c>
      <c r="C179" s="361" t="s">
        <v>527</v>
      </c>
      <c r="D179" s="362">
        <v>43434</v>
      </c>
      <c r="E179" s="363">
        <v>793.98</v>
      </c>
    </row>
    <row r="180" spans="1:5">
      <c r="A180" s="360" t="s">
        <v>254</v>
      </c>
      <c r="B180" s="365">
        <v>860034313</v>
      </c>
      <c r="C180" s="361" t="s">
        <v>528</v>
      </c>
      <c r="D180" s="362">
        <v>43434</v>
      </c>
      <c r="E180" s="363">
        <v>6317.72</v>
      </c>
    </row>
    <row r="181" spans="1:5">
      <c r="A181" s="360" t="s">
        <v>254</v>
      </c>
      <c r="B181" s="365">
        <v>860034313</v>
      </c>
      <c r="C181" s="361" t="s">
        <v>545</v>
      </c>
      <c r="D181" s="362">
        <v>43464</v>
      </c>
      <c r="E181" s="363">
        <v>672.48</v>
      </c>
    </row>
    <row r="182" spans="1:5">
      <c r="A182" s="360" t="s">
        <v>254</v>
      </c>
      <c r="B182" s="365">
        <v>860034313</v>
      </c>
      <c r="C182" s="361" t="s">
        <v>601</v>
      </c>
      <c r="D182" s="362">
        <v>43496</v>
      </c>
      <c r="E182" s="363">
        <v>43.96</v>
      </c>
    </row>
    <row r="183" spans="1:5">
      <c r="A183" s="360" t="s">
        <v>254</v>
      </c>
      <c r="B183" s="365">
        <v>860034313</v>
      </c>
      <c r="C183" s="361" t="s">
        <v>602</v>
      </c>
      <c r="D183" s="362">
        <v>43496</v>
      </c>
      <c r="E183" s="363">
        <v>8.3699999999999992</v>
      </c>
    </row>
    <row r="184" spans="1:5">
      <c r="A184" s="360" t="s">
        <v>254</v>
      </c>
      <c r="B184" s="365">
        <v>860034313</v>
      </c>
      <c r="C184" s="361" t="s">
        <v>628</v>
      </c>
      <c r="D184" s="362">
        <v>43496</v>
      </c>
      <c r="E184" s="363">
        <v>3948</v>
      </c>
    </row>
    <row r="185" spans="1:5">
      <c r="A185" s="360" t="s">
        <v>254</v>
      </c>
      <c r="B185" s="365">
        <v>860034313</v>
      </c>
      <c r="C185" s="361" t="s">
        <v>670</v>
      </c>
      <c r="D185" s="362">
        <v>43524</v>
      </c>
      <c r="E185" s="363">
        <v>39.83</v>
      </c>
    </row>
    <row r="186" spans="1:5">
      <c r="A186" s="360" t="s">
        <v>254</v>
      </c>
      <c r="B186" s="365">
        <v>860034313</v>
      </c>
      <c r="C186" s="361" t="s">
        <v>705</v>
      </c>
      <c r="D186" s="362">
        <v>43553</v>
      </c>
      <c r="E186" s="363">
        <v>44.18</v>
      </c>
    </row>
    <row r="187" spans="1:5">
      <c r="A187" s="360" t="s">
        <v>254</v>
      </c>
      <c r="B187" s="365">
        <v>860034313</v>
      </c>
      <c r="C187" s="361" t="s">
        <v>798</v>
      </c>
      <c r="D187" s="362">
        <v>43585</v>
      </c>
      <c r="E187" s="363">
        <v>6467.98</v>
      </c>
    </row>
    <row r="188" spans="1:5">
      <c r="A188" s="360" t="s">
        <v>254</v>
      </c>
      <c r="B188" s="365">
        <v>860034313</v>
      </c>
      <c r="C188" s="361" t="s">
        <v>799</v>
      </c>
      <c r="D188" s="362">
        <v>43585</v>
      </c>
      <c r="E188" s="363">
        <v>450.34</v>
      </c>
    </row>
    <row r="189" spans="1:5">
      <c r="A189" s="360" t="s">
        <v>254</v>
      </c>
      <c r="B189" s="365">
        <v>860034313</v>
      </c>
      <c r="C189" s="361" t="s">
        <v>800</v>
      </c>
      <c r="D189" s="362">
        <v>43585</v>
      </c>
      <c r="E189" s="363">
        <v>442.52</v>
      </c>
    </row>
    <row r="190" spans="1:5">
      <c r="A190" s="360" t="s">
        <v>254</v>
      </c>
      <c r="B190" s="365">
        <v>860034313</v>
      </c>
      <c r="C190" s="361" t="s">
        <v>801</v>
      </c>
      <c r="D190" s="362">
        <v>43585</v>
      </c>
      <c r="E190" s="363">
        <v>440.98</v>
      </c>
    </row>
    <row r="191" spans="1:5">
      <c r="A191" s="360" t="s">
        <v>254</v>
      </c>
      <c r="B191" s="365">
        <v>860034313</v>
      </c>
      <c r="C191" s="361" t="s">
        <v>802</v>
      </c>
      <c r="D191" s="362">
        <v>43585</v>
      </c>
      <c r="E191" s="363">
        <v>425.31</v>
      </c>
    </row>
    <row r="192" spans="1:5">
      <c r="A192" s="360" t="s">
        <v>254</v>
      </c>
      <c r="B192" s="365">
        <v>860034313</v>
      </c>
      <c r="C192" s="361" t="s">
        <v>803</v>
      </c>
      <c r="D192" s="362">
        <v>43585</v>
      </c>
      <c r="E192" s="363">
        <v>424.64</v>
      </c>
    </row>
    <row r="193" spans="1:5">
      <c r="A193" s="360" t="s">
        <v>254</v>
      </c>
      <c r="B193" s="365">
        <v>860034313</v>
      </c>
      <c r="C193" s="361" t="s">
        <v>804</v>
      </c>
      <c r="D193" s="362">
        <v>43585</v>
      </c>
      <c r="E193" s="363">
        <v>421.85</v>
      </c>
    </row>
    <row r="194" spans="1:5">
      <c r="A194" s="360" t="s">
        <v>254</v>
      </c>
      <c r="B194" s="365">
        <v>860034313</v>
      </c>
      <c r="C194" s="361" t="s">
        <v>805</v>
      </c>
      <c r="D194" s="362">
        <v>43585</v>
      </c>
      <c r="E194" s="363">
        <v>409.59</v>
      </c>
    </row>
    <row r="195" spans="1:5">
      <c r="A195" s="360" t="s">
        <v>254</v>
      </c>
      <c r="B195" s="365">
        <v>860034313</v>
      </c>
      <c r="C195" s="361" t="s">
        <v>806</v>
      </c>
      <c r="D195" s="362">
        <v>43585</v>
      </c>
      <c r="E195" s="363">
        <v>408.47</v>
      </c>
    </row>
    <row r="196" spans="1:5">
      <c r="A196" s="360" t="s">
        <v>254</v>
      </c>
      <c r="B196" s="365">
        <v>860034313</v>
      </c>
      <c r="C196" s="361" t="s">
        <v>807</v>
      </c>
      <c r="D196" s="362">
        <v>43585</v>
      </c>
      <c r="E196" s="363">
        <v>42.98</v>
      </c>
    </row>
    <row r="197" spans="1:5">
      <c r="A197" s="360" t="s">
        <v>254</v>
      </c>
      <c r="B197" s="365">
        <v>860034313</v>
      </c>
      <c r="C197" s="361" t="s">
        <v>870</v>
      </c>
      <c r="D197" s="362">
        <v>43616</v>
      </c>
      <c r="E197" s="363">
        <v>41.63</v>
      </c>
    </row>
    <row r="198" spans="1:5">
      <c r="A198" s="360" t="s">
        <v>254</v>
      </c>
      <c r="B198" s="365">
        <v>860034313</v>
      </c>
      <c r="C198" s="361" t="s">
        <v>870</v>
      </c>
      <c r="D198" s="362">
        <v>43616</v>
      </c>
      <c r="E198" s="363">
        <v>0.03</v>
      </c>
    </row>
    <row r="199" spans="1:5">
      <c r="A199" s="360" t="s">
        <v>254</v>
      </c>
      <c r="B199" s="365">
        <v>860034313</v>
      </c>
      <c r="C199" s="361" t="s">
        <v>871</v>
      </c>
      <c r="D199" s="362">
        <v>43616</v>
      </c>
      <c r="E199" s="363">
        <v>0.02</v>
      </c>
    </row>
    <row r="200" spans="1:5">
      <c r="A200" s="360" t="s">
        <v>318</v>
      </c>
      <c r="B200" s="365">
        <v>860066942</v>
      </c>
      <c r="C200" s="361" t="s">
        <v>319</v>
      </c>
      <c r="D200" s="362">
        <v>43251</v>
      </c>
      <c r="E200" s="363">
        <v>12994.81</v>
      </c>
    </row>
    <row r="201" spans="1:5">
      <c r="A201" s="360" t="s">
        <v>318</v>
      </c>
      <c r="B201" s="365">
        <v>860066942</v>
      </c>
      <c r="C201" s="361" t="s">
        <v>314</v>
      </c>
      <c r="D201" s="362">
        <v>43251</v>
      </c>
      <c r="E201" s="363">
        <v>30138.75</v>
      </c>
    </row>
    <row r="202" spans="1:5">
      <c r="A202" s="360" t="s">
        <v>318</v>
      </c>
      <c r="B202" s="365">
        <v>860066942</v>
      </c>
      <c r="C202" s="361" t="s">
        <v>320</v>
      </c>
      <c r="D202" s="362">
        <v>43251</v>
      </c>
      <c r="E202" s="363">
        <v>40.76</v>
      </c>
    </row>
    <row r="203" spans="1:5">
      <c r="A203" s="360" t="s">
        <v>318</v>
      </c>
      <c r="B203" s="365">
        <v>860066942</v>
      </c>
      <c r="C203" s="361" t="s">
        <v>315</v>
      </c>
      <c r="D203" s="362">
        <v>43251</v>
      </c>
      <c r="E203" s="363">
        <v>5461.84</v>
      </c>
    </row>
    <row r="204" spans="1:5">
      <c r="A204" s="360" t="s">
        <v>318</v>
      </c>
      <c r="B204" s="365">
        <v>860066942</v>
      </c>
      <c r="C204" s="361" t="s">
        <v>386</v>
      </c>
      <c r="D204" s="362">
        <v>43312</v>
      </c>
      <c r="E204" s="363">
        <v>324768</v>
      </c>
    </row>
    <row r="205" spans="1:5">
      <c r="A205" s="360" t="s">
        <v>318</v>
      </c>
      <c r="B205" s="365">
        <v>860066942</v>
      </c>
      <c r="C205" s="361" t="s">
        <v>387</v>
      </c>
      <c r="D205" s="362">
        <v>43312</v>
      </c>
      <c r="E205" s="363">
        <v>110099</v>
      </c>
    </row>
    <row r="206" spans="1:5">
      <c r="A206" s="360" t="s">
        <v>318</v>
      </c>
      <c r="B206" s="365">
        <v>860066942</v>
      </c>
      <c r="C206" s="361" t="s">
        <v>632</v>
      </c>
      <c r="D206" s="362">
        <v>43496</v>
      </c>
      <c r="E206" s="363">
        <v>162977</v>
      </c>
    </row>
    <row r="207" spans="1:5">
      <c r="A207" s="360" t="s">
        <v>318</v>
      </c>
      <c r="B207" s="365">
        <v>860066942</v>
      </c>
      <c r="C207" s="361" t="s">
        <v>633</v>
      </c>
      <c r="D207" s="362">
        <v>43496</v>
      </c>
      <c r="E207" s="363">
        <v>144217</v>
      </c>
    </row>
    <row r="208" spans="1:5">
      <c r="A208" s="360" t="s">
        <v>318</v>
      </c>
      <c r="B208" s="365">
        <v>860066942</v>
      </c>
      <c r="C208" s="361" t="s">
        <v>634</v>
      </c>
      <c r="D208" s="362">
        <v>43496</v>
      </c>
      <c r="E208" s="363">
        <v>40800</v>
      </c>
    </row>
    <row r="209" spans="1:5">
      <c r="A209" s="360" t="s">
        <v>318</v>
      </c>
      <c r="B209" s="365">
        <v>860066942</v>
      </c>
      <c r="C209" s="361" t="s">
        <v>638</v>
      </c>
      <c r="D209" s="362">
        <v>43496</v>
      </c>
      <c r="E209" s="363">
        <v>9721.02</v>
      </c>
    </row>
    <row r="210" spans="1:5">
      <c r="A210" s="360" t="s">
        <v>318</v>
      </c>
      <c r="B210" s="365">
        <v>860066942</v>
      </c>
      <c r="C210" s="361" t="s">
        <v>642</v>
      </c>
      <c r="D210" s="362">
        <v>43496</v>
      </c>
      <c r="E210" s="363">
        <v>419.96</v>
      </c>
    </row>
    <row r="211" spans="1:5">
      <c r="A211" s="360" t="s">
        <v>318</v>
      </c>
      <c r="B211" s="365">
        <v>860066942</v>
      </c>
      <c r="C211" s="361" t="s">
        <v>636</v>
      </c>
      <c r="D211" s="362">
        <v>43496</v>
      </c>
      <c r="E211" s="363">
        <v>312.33999999999997</v>
      </c>
    </row>
    <row r="212" spans="1:5">
      <c r="A212" s="360" t="s">
        <v>318</v>
      </c>
      <c r="B212" s="365">
        <v>860066942</v>
      </c>
      <c r="C212" s="361" t="s">
        <v>671</v>
      </c>
      <c r="D212" s="362">
        <v>43524</v>
      </c>
      <c r="E212" s="363">
        <v>569963.77</v>
      </c>
    </row>
    <row r="213" spans="1:5">
      <c r="A213" s="360" t="s">
        <v>61</v>
      </c>
      <c r="B213" s="365">
        <v>860512237</v>
      </c>
      <c r="C213" s="361" t="s">
        <v>523</v>
      </c>
      <c r="D213" s="362">
        <v>43434</v>
      </c>
      <c r="E213" s="363">
        <v>4567730.25</v>
      </c>
    </row>
    <row r="214" spans="1:5">
      <c r="A214" s="360" t="s">
        <v>227</v>
      </c>
      <c r="B214" s="365">
        <v>890102018</v>
      </c>
      <c r="C214" s="361" t="s">
        <v>808</v>
      </c>
      <c r="D214" s="362">
        <v>43585</v>
      </c>
      <c r="E214" s="363">
        <v>15232175.27</v>
      </c>
    </row>
    <row r="215" spans="1:5">
      <c r="A215" s="360" t="s">
        <v>402</v>
      </c>
      <c r="B215" s="365">
        <v>890110705</v>
      </c>
      <c r="C215" s="361" t="s">
        <v>399</v>
      </c>
      <c r="D215" s="362">
        <v>43312</v>
      </c>
      <c r="E215" s="363">
        <v>31769.52</v>
      </c>
    </row>
    <row r="216" spans="1:5">
      <c r="A216" s="360" t="s">
        <v>402</v>
      </c>
      <c r="B216" s="365">
        <v>890110705</v>
      </c>
      <c r="C216" s="361" t="s">
        <v>399</v>
      </c>
      <c r="D216" s="362">
        <v>43312</v>
      </c>
      <c r="E216" s="363">
        <v>11448.82</v>
      </c>
    </row>
    <row r="217" spans="1:5">
      <c r="A217" s="360" t="s">
        <v>402</v>
      </c>
      <c r="B217" s="365">
        <v>890110705</v>
      </c>
      <c r="C217" s="361" t="s">
        <v>588</v>
      </c>
      <c r="D217" s="362">
        <v>43493</v>
      </c>
      <c r="E217" s="363">
        <v>7889.08</v>
      </c>
    </row>
    <row r="218" spans="1:5">
      <c r="A218" s="360" t="s">
        <v>546</v>
      </c>
      <c r="B218" s="365">
        <v>890300279</v>
      </c>
      <c r="C218" s="361" t="s">
        <v>547</v>
      </c>
      <c r="D218" s="362">
        <v>43465</v>
      </c>
      <c r="E218" s="363">
        <v>385.54</v>
      </c>
    </row>
    <row r="219" spans="1:5">
      <c r="A219" s="360" t="s">
        <v>581</v>
      </c>
      <c r="B219" s="365">
        <v>890303093</v>
      </c>
      <c r="C219" s="361" t="s">
        <v>637</v>
      </c>
      <c r="D219" s="362">
        <v>43496</v>
      </c>
      <c r="E219" s="363">
        <v>9984.18</v>
      </c>
    </row>
    <row r="220" spans="1:5">
      <c r="A220" s="360" t="s">
        <v>581</v>
      </c>
      <c r="B220" s="365">
        <v>890303093</v>
      </c>
      <c r="C220" s="361" t="s">
        <v>672</v>
      </c>
      <c r="D220" s="362">
        <v>43524</v>
      </c>
      <c r="E220" s="363">
        <v>38463.780000000028</v>
      </c>
    </row>
    <row r="221" spans="1:5">
      <c r="A221" s="360" t="s">
        <v>572</v>
      </c>
      <c r="B221" s="365">
        <v>890303208</v>
      </c>
      <c r="C221" s="361" t="s">
        <v>591</v>
      </c>
      <c r="D221" s="362">
        <v>43493</v>
      </c>
      <c r="E221" s="363">
        <v>67400</v>
      </c>
    </row>
    <row r="222" spans="1:5">
      <c r="A222" s="360" t="s">
        <v>572</v>
      </c>
      <c r="B222" s="365">
        <v>890303208</v>
      </c>
      <c r="C222" s="361" t="s">
        <v>588</v>
      </c>
      <c r="D222" s="362">
        <v>43493</v>
      </c>
      <c r="E222" s="363">
        <v>27608.47</v>
      </c>
    </row>
    <row r="223" spans="1:5">
      <c r="A223" s="360" t="s">
        <v>572</v>
      </c>
      <c r="B223" s="365">
        <v>890303208</v>
      </c>
      <c r="C223" s="361" t="s">
        <v>588</v>
      </c>
      <c r="D223" s="362">
        <v>43493</v>
      </c>
      <c r="E223" s="363">
        <v>320.13</v>
      </c>
    </row>
    <row r="224" spans="1:5">
      <c r="A224" s="360" t="s">
        <v>457</v>
      </c>
      <c r="B224" s="365">
        <v>890303841</v>
      </c>
      <c r="C224" s="361" t="s">
        <v>458</v>
      </c>
      <c r="D224" s="362">
        <v>43397</v>
      </c>
      <c r="E224" s="363">
        <v>39800</v>
      </c>
    </row>
    <row r="225" spans="1:5">
      <c r="A225" s="360" t="s">
        <v>457</v>
      </c>
      <c r="B225" s="365">
        <v>890303841</v>
      </c>
      <c r="C225" s="361" t="s">
        <v>459</v>
      </c>
      <c r="D225" s="362">
        <v>43397</v>
      </c>
      <c r="E225" s="363">
        <v>13446.25</v>
      </c>
    </row>
    <row r="226" spans="1:5">
      <c r="A226" s="360" t="s">
        <v>207</v>
      </c>
      <c r="B226" s="365">
        <v>890480059</v>
      </c>
      <c r="C226" s="361" t="s">
        <v>273</v>
      </c>
      <c r="D226" s="362">
        <v>43220</v>
      </c>
      <c r="E226" s="363">
        <v>700.04</v>
      </c>
    </row>
    <row r="227" spans="1:5">
      <c r="A227" s="360" t="s">
        <v>207</v>
      </c>
      <c r="B227" s="365">
        <v>890480059</v>
      </c>
      <c r="C227" s="361" t="s">
        <v>274</v>
      </c>
      <c r="D227" s="362">
        <v>43220</v>
      </c>
      <c r="E227" s="363">
        <v>3501.76</v>
      </c>
    </row>
    <row r="228" spans="1:5">
      <c r="A228" s="360" t="s">
        <v>207</v>
      </c>
      <c r="B228" s="365">
        <v>890480059</v>
      </c>
      <c r="C228" s="361" t="s">
        <v>279</v>
      </c>
      <c r="D228" s="362">
        <v>43220</v>
      </c>
      <c r="E228" s="363">
        <v>5983812</v>
      </c>
    </row>
    <row r="229" spans="1:5">
      <c r="A229" s="360" t="s">
        <v>207</v>
      </c>
      <c r="B229" s="365">
        <v>890480059</v>
      </c>
      <c r="C229" s="361" t="s">
        <v>289</v>
      </c>
      <c r="D229" s="362">
        <v>43251</v>
      </c>
      <c r="E229" s="363">
        <v>20927.490000000002</v>
      </c>
    </row>
    <row r="230" spans="1:5">
      <c r="A230" s="360" t="s">
        <v>207</v>
      </c>
      <c r="B230" s="365">
        <v>890480059</v>
      </c>
      <c r="C230" s="361" t="s">
        <v>345</v>
      </c>
      <c r="D230" s="362">
        <v>43280</v>
      </c>
      <c r="E230" s="363">
        <v>20403.72</v>
      </c>
    </row>
    <row r="231" spans="1:5">
      <c r="A231" s="360" t="s">
        <v>207</v>
      </c>
      <c r="B231" s="365">
        <v>890480059</v>
      </c>
      <c r="C231" s="361" t="s">
        <v>410</v>
      </c>
      <c r="D231" s="362">
        <v>43312</v>
      </c>
      <c r="E231" s="363">
        <v>21156.63</v>
      </c>
    </row>
    <row r="232" spans="1:5">
      <c r="A232" s="360" t="s">
        <v>207</v>
      </c>
      <c r="B232" s="365">
        <v>890480059</v>
      </c>
      <c r="C232" s="361" t="s">
        <v>428</v>
      </c>
      <c r="D232" s="362">
        <v>43343</v>
      </c>
      <c r="E232" s="363">
        <v>21230.87</v>
      </c>
    </row>
    <row r="233" spans="1:5">
      <c r="A233" s="360" t="s">
        <v>207</v>
      </c>
      <c r="B233" s="365">
        <v>890480059</v>
      </c>
      <c r="C233" s="361" t="s">
        <v>448</v>
      </c>
      <c r="D233" s="362">
        <v>43371</v>
      </c>
      <c r="E233" s="363">
        <v>19593.62</v>
      </c>
    </row>
    <row r="234" spans="1:5">
      <c r="A234" s="360" t="s">
        <v>207</v>
      </c>
      <c r="B234" s="365">
        <v>890480059</v>
      </c>
      <c r="C234" s="361" t="s">
        <v>476</v>
      </c>
      <c r="D234" s="362">
        <v>43404</v>
      </c>
      <c r="E234" s="363">
        <v>20237.39</v>
      </c>
    </row>
    <row r="235" spans="1:5">
      <c r="A235" s="360" t="s">
        <v>207</v>
      </c>
      <c r="B235" s="365">
        <v>890480059</v>
      </c>
      <c r="C235" s="361" t="s">
        <v>525</v>
      </c>
      <c r="D235" s="362">
        <v>43434</v>
      </c>
      <c r="E235" s="363">
        <v>19648.59</v>
      </c>
    </row>
    <row r="236" spans="1:5">
      <c r="A236" s="360" t="s">
        <v>207</v>
      </c>
      <c r="B236" s="365">
        <v>890480059</v>
      </c>
      <c r="C236" s="361" t="s">
        <v>548</v>
      </c>
      <c r="D236" s="362">
        <v>43464</v>
      </c>
      <c r="E236" s="363">
        <v>20369.91</v>
      </c>
    </row>
    <row r="237" spans="1:5">
      <c r="A237" s="360" t="s">
        <v>207</v>
      </c>
      <c r="B237" s="365">
        <v>890480059</v>
      </c>
      <c r="C237" s="361" t="s">
        <v>603</v>
      </c>
      <c r="D237" s="362">
        <v>43496</v>
      </c>
      <c r="E237" s="363">
        <v>20437.580000000002</v>
      </c>
    </row>
    <row r="238" spans="1:5">
      <c r="A238" s="360" t="s">
        <v>207</v>
      </c>
      <c r="B238" s="365">
        <v>890480059</v>
      </c>
      <c r="C238" s="361" t="s">
        <v>673</v>
      </c>
      <c r="D238" s="362">
        <v>43524</v>
      </c>
      <c r="E238" s="363">
        <v>18518.11</v>
      </c>
    </row>
    <row r="239" spans="1:5">
      <c r="A239" s="360" t="s">
        <v>207</v>
      </c>
      <c r="B239" s="365">
        <v>890480059</v>
      </c>
      <c r="C239" s="361" t="s">
        <v>706</v>
      </c>
      <c r="D239" s="362">
        <v>43553</v>
      </c>
      <c r="E239" s="363">
        <v>20567.009999999998</v>
      </c>
    </row>
    <row r="240" spans="1:5">
      <c r="A240" s="360" t="s">
        <v>207</v>
      </c>
      <c r="B240" s="365">
        <v>890480059</v>
      </c>
      <c r="C240" s="361" t="s">
        <v>809</v>
      </c>
      <c r="D240" s="362">
        <v>43585</v>
      </c>
      <c r="E240" s="363">
        <v>19968.61</v>
      </c>
    </row>
    <row r="241" spans="1:5">
      <c r="A241" s="360" t="s">
        <v>207</v>
      </c>
      <c r="B241" s="365">
        <v>890480059</v>
      </c>
      <c r="C241" s="361" t="s">
        <v>872</v>
      </c>
      <c r="D241" s="362">
        <v>43616</v>
      </c>
      <c r="E241" s="363">
        <v>19364.009999999998</v>
      </c>
    </row>
    <row r="242" spans="1:5">
      <c r="A242" s="360" t="s">
        <v>207</v>
      </c>
      <c r="B242" s="365">
        <v>890480059</v>
      </c>
      <c r="C242" s="361" t="s">
        <v>873</v>
      </c>
      <c r="D242" s="362">
        <v>43616</v>
      </c>
      <c r="E242" s="363">
        <v>1476.15</v>
      </c>
    </row>
    <row r="243" spans="1:5">
      <c r="A243" s="360" t="s">
        <v>290</v>
      </c>
      <c r="B243" s="365">
        <v>890500890</v>
      </c>
      <c r="C243" s="361" t="s">
        <v>429</v>
      </c>
      <c r="D243" s="362">
        <v>43343</v>
      </c>
      <c r="E243" s="363">
        <v>1057245.03</v>
      </c>
    </row>
    <row r="244" spans="1:5">
      <c r="A244" s="360" t="s">
        <v>290</v>
      </c>
      <c r="B244" s="365">
        <v>890500890</v>
      </c>
      <c r="C244" s="361" t="s">
        <v>447</v>
      </c>
      <c r="D244" s="362">
        <v>43371</v>
      </c>
      <c r="E244" s="363">
        <v>1042886.68</v>
      </c>
    </row>
    <row r="245" spans="1:5">
      <c r="A245" s="360" t="s">
        <v>290</v>
      </c>
      <c r="B245" s="365">
        <v>890500890</v>
      </c>
      <c r="C245" s="361" t="s">
        <v>480</v>
      </c>
      <c r="D245" s="362">
        <v>43404</v>
      </c>
      <c r="E245" s="363">
        <v>1077152.05</v>
      </c>
    </row>
    <row r="246" spans="1:5">
      <c r="A246" s="360" t="s">
        <v>584</v>
      </c>
      <c r="B246" s="365">
        <v>890500890</v>
      </c>
      <c r="C246" s="361" t="s">
        <v>526</v>
      </c>
      <c r="D246" s="362">
        <v>43434</v>
      </c>
      <c r="E246" s="363">
        <v>1045812.41</v>
      </c>
    </row>
    <row r="247" spans="1:5">
      <c r="A247" s="360" t="s">
        <v>290</v>
      </c>
      <c r="B247" s="365">
        <v>890500890</v>
      </c>
      <c r="C247" s="361" t="s">
        <v>549</v>
      </c>
      <c r="D247" s="362">
        <v>43464</v>
      </c>
      <c r="E247" s="363">
        <v>1084205.24</v>
      </c>
    </row>
    <row r="248" spans="1:5">
      <c r="A248" s="360" t="s">
        <v>290</v>
      </c>
      <c r="B248" s="365">
        <v>890500890</v>
      </c>
      <c r="C248" s="361" t="s">
        <v>604</v>
      </c>
      <c r="D248" s="362">
        <v>43496</v>
      </c>
      <c r="E248" s="363">
        <v>1087807.43</v>
      </c>
    </row>
    <row r="249" spans="1:5">
      <c r="A249" s="360" t="s">
        <v>290</v>
      </c>
      <c r="B249" s="365">
        <v>890500890</v>
      </c>
      <c r="C249" s="361" t="s">
        <v>674</v>
      </c>
      <c r="D249" s="362">
        <v>43524</v>
      </c>
      <c r="E249" s="363">
        <v>985641.62</v>
      </c>
    </row>
    <row r="250" spans="1:5">
      <c r="A250" s="360" t="s">
        <v>290</v>
      </c>
      <c r="B250" s="365">
        <v>890500890</v>
      </c>
      <c r="C250" s="361" t="s">
        <v>707</v>
      </c>
      <c r="D250" s="362">
        <v>43553</v>
      </c>
      <c r="E250" s="363">
        <v>1094696.04</v>
      </c>
    </row>
    <row r="251" spans="1:5">
      <c r="A251" s="360" t="s">
        <v>290</v>
      </c>
      <c r="B251" s="365">
        <v>890500890</v>
      </c>
      <c r="C251" s="361" t="s">
        <v>810</v>
      </c>
      <c r="D251" s="362">
        <v>43585</v>
      </c>
      <c r="E251" s="363">
        <v>1062846.06</v>
      </c>
    </row>
    <row r="252" spans="1:5">
      <c r="A252" s="360" t="s">
        <v>290</v>
      </c>
      <c r="B252" s="365">
        <v>890500890</v>
      </c>
      <c r="C252" s="361" t="s">
        <v>874</v>
      </c>
      <c r="D252" s="362">
        <v>43616</v>
      </c>
      <c r="E252" s="363">
        <v>1030665.83</v>
      </c>
    </row>
    <row r="253" spans="1:5">
      <c r="A253" s="360" t="s">
        <v>290</v>
      </c>
      <c r="B253" s="365">
        <v>890500890</v>
      </c>
      <c r="C253" s="361" t="s">
        <v>875</v>
      </c>
      <c r="D253" s="362">
        <v>43616</v>
      </c>
      <c r="E253" s="363">
        <v>78572.94</v>
      </c>
    </row>
    <row r="254" spans="1:5">
      <c r="A254" s="360" t="s">
        <v>169</v>
      </c>
      <c r="B254" s="365">
        <v>890900286</v>
      </c>
      <c r="C254" s="361" t="s">
        <v>463</v>
      </c>
      <c r="D254" s="362">
        <v>43404</v>
      </c>
      <c r="E254" s="363">
        <v>24290.84</v>
      </c>
    </row>
    <row r="255" spans="1:5">
      <c r="A255" s="360" t="s">
        <v>169</v>
      </c>
      <c r="B255" s="365">
        <v>890900286</v>
      </c>
      <c r="C255" s="361" t="s">
        <v>529</v>
      </c>
      <c r="D255" s="362">
        <v>43434</v>
      </c>
      <c r="E255" s="363">
        <v>23545.77</v>
      </c>
    </row>
    <row r="256" spans="1:5">
      <c r="A256" s="360" t="s">
        <v>169</v>
      </c>
      <c r="B256" s="365">
        <v>890900286</v>
      </c>
      <c r="C256" s="361" t="s">
        <v>550</v>
      </c>
      <c r="D256" s="362">
        <v>43465</v>
      </c>
      <c r="E256" s="363">
        <v>23988.92</v>
      </c>
    </row>
    <row r="257" spans="1:5">
      <c r="A257" s="360" t="s">
        <v>169</v>
      </c>
      <c r="B257" s="365">
        <v>890900286</v>
      </c>
      <c r="C257" s="361" t="s">
        <v>463</v>
      </c>
      <c r="D257" s="362">
        <v>43496</v>
      </c>
      <c r="E257" s="363">
        <v>23929.05</v>
      </c>
    </row>
    <row r="258" spans="1:5">
      <c r="A258" s="360" t="s">
        <v>169</v>
      </c>
      <c r="B258" s="365">
        <v>890900286</v>
      </c>
      <c r="C258" s="361" t="s">
        <v>463</v>
      </c>
      <c r="D258" s="362">
        <v>43524</v>
      </c>
      <c r="E258" s="363">
        <v>23309.16</v>
      </c>
    </row>
    <row r="259" spans="1:5">
      <c r="A259" s="360" t="s">
        <v>169</v>
      </c>
      <c r="B259" s="365">
        <v>890900286</v>
      </c>
      <c r="C259" s="361" t="s">
        <v>708</v>
      </c>
      <c r="D259" s="362">
        <v>43553</v>
      </c>
      <c r="E259" s="363">
        <v>26623.279999999999</v>
      </c>
    </row>
    <row r="260" spans="1:5">
      <c r="A260" s="360" t="s">
        <v>169</v>
      </c>
      <c r="B260" s="365">
        <v>890900286</v>
      </c>
      <c r="C260" s="361" t="s">
        <v>811</v>
      </c>
      <c r="D260" s="362">
        <v>43585</v>
      </c>
      <c r="E260" s="363">
        <v>25862.52</v>
      </c>
    </row>
    <row r="261" spans="1:5">
      <c r="A261" s="360" t="s">
        <v>169</v>
      </c>
      <c r="B261" s="365">
        <v>890900286</v>
      </c>
      <c r="C261" s="361" t="s">
        <v>876</v>
      </c>
      <c r="D261" s="362">
        <v>43616</v>
      </c>
      <c r="E261" s="363">
        <v>26826.3</v>
      </c>
    </row>
    <row r="262" spans="1:5">
      <c r="A262" s="360" t="s">
        <v>262</v>
      </c>
      <c r="B262" s="365">
        <v>890903938</v>
      </c>
      <c r="C262" s="361" t="s">
        <v>272</v>
      </c>
      <c r="D262" s="362">
        <v>43220</v>
      </c>
      <c r="E262" s="363">
        <v>99.56</v>
      </c>
    </row>
    <row r="263" spans="1:5">
      <c r="A263" s="360" t="s">
        <v>262</v>
      </c>
      <c r="B263" s="365">
        <v>890903938</v>
      </c>
      <c r="C263" s="361" t="s">
        <v>343</v>
      </c>
      <c r="D263" s="362">
        <v>43280</v>
      </c>
      <c r="E263" s="363">
        <v>23148.95</v>
      </c>
    </row>
    <row r="264" spans="1:5">
      <c r="A264" s="360" t="s">
        <v>262</v>
      </c>
      <c r="B264" s="365">
        <v>890903938</v>
      </c>
      <c r="C264" s="361" t="s">
        <v>406</v>
      </c>
      <c r="D264" s="362">
        <v>43312</v>
      </c>
      <c r="E264" s="363">
        <v>163.72999999999999</v>
      </c>
    </row>
    <row r="265" spans="1:5">
      <c r="A265" s="360" t="s">
        <v>262</v>
      </c>
      <c r="B265" s="365">
        <v>890903938</v>
      </c>
      <c r="C265" s="361" t="s">
        <v>430</v>
      </c>
      <c r="D265" s="362">
        <v>43343</v>
      </c>
      <c r="E265" s="363">
        <v>163.51</v>
      </c>
    </row>
    <row r="266" spans="1:5">
      <c r="A266" s="360" t="s">
        <v>262</v>
      </c>
      <c r="B266" s="365">
        <v>890903938</v>
      </c>
      <c r="C266" s="361" t="s">
        <v>451</v>
      </c>
      <c r="D266" s="362">
        <v>43373</v>
      </c>
      <c r="E266" s="363">
        <v>951.26</v>
      </c>
    </row>
    <row r="267" spans="1:5">
      <c r="A267" s="360" t="s">
        <v>262</v>
      </c>
      <c r="B267" s="365">
        <v>890903938</v>
      </c>
      <c r="C267" s="361" t="s">
        <v>464</v>
      </c>
      <c r="D267" s="362">
        <v>43404</v>
      </c>
      <c r="E267" s="363">
        <v>987.93</v>
      </c>
    </row>
    <row r="268" spans="1:5">
      <c r="A268" s="360" t="s">
        <v>262</v>
      </c>
      <c r="B268" s="365">
        <v>890903938</v>
      </c>
      <c r="C268" s="361" t="s">
        <v>530</v>
      </c>
      <c r="D268" s="362">
        <v>43434</v>
      </c>
      <c r="E268" s="363">
        <v>959.95</v>
      </c>
    </row>
    <row r="269" spans="1:5">
      <c r="A269" s="360" t="s">
        <v>262</v>
      </c>
      <c r="B269" s="365">
        <v>890903938</v>
      </c>
      <c r="C269" s="361" t="s">
        <v>562</v>
      </c>
      <c r="D269" s="362">
        <v>43465</v>
      </c>
      <c r="E269" s="363">
        <v>990.02</v>
      </c>
    </row>
    <row r="270" spans="1:5">
      <c r="A270" s="360" t="s">
        <v>262</v>
      </c>
      <c r="B270" s="365">
        <v>890903938</v>
      </c>
      <c r="C270" s="361" t="s">
        <v>605</v>
      </c>
      <c r="D270" s="362">
        <v>43496</v>
      </c>
      <c r="E270" s="363">
        <v>987.92</v>
      </c>
    </row>
    <row r="271" spans="1:5">
      <c r="A271" s="360" t="s">
        <v>262</v>
      </c>
      <c r="B271" s="365">
        <v>890903938</v>
      </c>
      <c r="C271" s="361" t="s">
        <v>709</v>
      </c>
      <c r="D271" s="362">
        <v>43553</v>
      </c>
      <c r="E271" s="363">
        <v>1082</v>
      </c>
    </row>
    <row r="272" spans="1:5">
      <c r="A272" s="360" t="s">
        <v>262</v>
      </c>
      <c r="B272" s="365">
        <v>890903938</v>
      </c>
      <c r="C272" s="361" t="s">
        <v>812</v>
      </c>
      <c r="D272" s="362">
        <v>43585</v>
      </c>
      <c r="E272" s="363">
        <v>1050.95</v>
      </c>
    </row>
    <row r="273" spans="1:5">
      <c r="A273" s="360" t="s">
        <v>262</v>
      </c>
      <c r="B273" s="365">
        <v>890903938</v>
      </c>
      <c r="C273" s="361" t="s">
        <v>813</v>
      </c>
      <c r="D273" s="362">
        <v>43585</v>
      </c>
      <c r="E273" s="363">
        <v>2.79</v>
      </c>
    </row>
    <row r="274" spans="1:5">
      <c r="A274" s="360" t="s">
        <v>262</v>
      </c>
      <c r="B274" s="365">
        <v>890903938</v>
      </c>
      <c r="C274" s="361" t="s">
        <v>814</v>
      </c>
      <c r="D274" s="362">
        <v>43585</v>
      </c>
      <c r="E274" s="363">
        <v>2.71</v>
      </c>
    </row>
    <row r="275" spans="1:5">
      <c r="A275" s="360" t="s">
        <v>262</v>
      </c>
      <c r="B275" s="365">
        <v>890903938</v>
      </c>
      <c r="C275" s="361" t="s">
        <v>815</v>
      </c>
      <c r="D275" s="362">
        <v>43585</v>
      </c>
      <c r="E275" s="363">
        <v>2.7</v>
      </c>
    </row>
    <row r="276" spans="1:5">
      <c r="A276" s="360" t="s">
        <v>262</v>
      </c>
      <c r="B276" s="365">
        <v>890903938</v>
      </c>
      <c r="C276" s="361" t="s">
        <v>816</v>
      </c>
      <c r="D276" s="362">
        <v>43585</v>
      </c>
      <c r="E276" s="363">
        <v>1.31</v>
      </c>
    </row>
    <row r="277" spans="1:5">
      <c r="A277" s="360" t="s">
        <v>262</v>
      </c>
      <c r="B277" s="365">
        <v>890903938</v>
      </c>
      <c r="C277" s="361" t="s">
        <v>877</v>
      </c>
      <c r="D277" s="362">
        <v>43616</v>
      </c>
      <c r="E277" s="363">
        <v>34458.539999999994</v>
      </c>
    </row>
    <row r="278" spans="1:5">
      <c r="A278" s="360" t="s">
        <v>321</v>
      </c>
      <c r="B278" s="365">
        <v>890905843</v>
      </c>
      <c r="C278" s="361" t="s">
        <v>306</v>
      </c>
      <c r="D278" s="362">
        <v>43251</v>
      </c>
      <c r="E278" s="363">
        <v>384913.04</v>
      </c>
    </row>
    <row r="279" spans="1:5">
      <c r="A279" s="360" t="s">
        <v>403</v>
      </c>
      <c r="B279" s="365">
        <v>890907254</v>
      </c>
      <c r="C279" s="361" t="s">
        <v>399</v>
      </c>
      <c r="D279" s="362">
        <v>43312</v>
      </c>
      <c r="E279" s="363">
        <v>0.62</v>
      </c>
    </row>
    <row r="280" spans="1:5">
      <c r="A280" s="360" t="s">
        <v>403</v>
      </c>
      <c r="B280" s="365">
        <v>890907254</v>
      </c>
      <c r="C280" s="361" t="s">
        <v>460</v>
      </c>
      <c r="D280" s="362">
        <v>43397</v>
      </c>
      <c r="E280" s="363">
        <v>5</v>
      </c>
    </row>
    <row r="281" spans="1:5">
      <c r="A281" s="360" t="s">
        <v>403</v>
      </c>
      <c r="B281" s="365">
        <v>890907254</v>
      </c>
      <c r="C281" s="361" t="s">
        <v>461</v>
      </c>
      <c r="D281" s="362">
        <v>43397</v>
      </c>
      <c r="E281" s="363">
        <v>0.76</v>
      </c>
    </row>
    <row r="282" spans="1:5">
      <c r="A282" s="360" t="s">
        <v>593</v>
      </c>
      <c r="B282" s="365">
        <v>890911816</v>
      </c>
      <c r="C282" s="361" t="s">
        <v>588</v>
      </c>
      <c r="D282" s="362">
        <v>43493</v>
      </c>
      <c r="E282" s="363">
        <v>3.12</v>
      </c>
    </row>
    <row r="283" spans="1:5">
      <c r="A283" s="360" t="s">
        <v>271</v>
      </c>
      <c r="B283" s="365">
        <v>891080005</v>
      </c>
      <c r="C283" s="361" t="s">
        <v>675</v>
      </c>
      <c r="D283" s="362">
        <v>43524</v>
      </c>
      <c r="E283" s="363">
        <v>4436888</v>
      </c>
    </row>
    <row r="284" spans="1:5">
      <c r="A284" s="360" t="s">
        <v>322</v>
      </c>
      <c r="B284" s="365">
        <v>891180134</v>
      </c>
      <c r="C284" s="361" t="s">
        <v>304</v>
      </c>
      <c r="D284" s="362">
        <v>43251</v>
      </c>
      <c r="E284" s="363">
        <v>1775000</v>
      </c>
    </row>
    <row r="285" spans="1:5">
      <c r="A285" s="360" t="s">
        <v>299</v>
      </c>
      <c r="B285" s="365">
        <v>891304097</v>
      </c>
      <c r="C285" s="361" t="s">
        <v>300</v>
      </c>
      <c r="D285" s="362">
        <v>43251</v>
      </c>
      <c r="E285" s="363">
        <v>39800</v>
      </c>
    </row>
    <row r="286" spans="1:5">
      <c r="A286" s="360" t="s">
        <v>299</v>
      </c>
      <c r="B286" s="365">
        <v>891304097</v>
      </c>
      <c r="C286" s="361" t="s">
        <v>301</v>
      </c>
      <c r="D286" s="362">
        <v>43251</v>
      </c>
      <c r="E286" s="363">
        <v>4236</v>
      </c>
    </row>
    <row r="287" spans="1:5">
      <c r="A287" s="360" t="s">
        <v>299</v>
      </c>
      <c r="B287" s="365">
        <v>891304097</v>
      </c>
      <c r="C287" s="361" t="s">
        <v>302</v>
      </c>
      <c r="D287" s="362">
        <v>43251</v>
      </c>
      <c r="E287" s="363">
        <v>45300</v>
      </c>
    </row>
    <row r="288" spans="1:5">
      <c r="A288" s="360" t="s">
        <v>299</v>
      </c>
      <c r="B288" s="365">
        <v>891304097</v>
      </c>
      <c r="C288" s="361" t="s">
        <v>591</v>
      </c>
      <c r="D288" s="362">
        <v>43493</v>
      </c>
      <c r="E288" s="363">
        <v>85100</v>
      </c>
    </row>
    <row r="289" spans="1:5">
      <c r="A289" s="360" t="s">
        <v>299</v>
      </c>
      <c r="B289" s="365">
        <v>891304097</v>
      </c>
      <c r="C289" s="361" t="s">
        <v>591</v>
      </c>
      <c r="D289" s="362">
        <v>43493</v>
      </c>
      <c r="E289" s="363">
        <v>54036</v>
      </c>
    </row>
    <row r="290" spans="1:5">
      <c r="A290" s="360" t="s">
        <v>299</v>
      </c>
      <c r="B290" s="365">
        <v>891304097</v>
      </c>
      <c r="C290" s="361" t="s">
        <v>588</v>
      </c>
      <c r="D290" s="362">
        <v>43493</v>
      </c>
      <c r="E290" s="363">
        <v>24240.77</v>
      </c>
    </row>
    <row r="291" spans="1:5">
      <c r="A291" s="360" t="s">
        <v>299</v>
      </c>
      <c r="B291" s="365">
        <v>891304097</v>
      </c>
      <c r="C291" s="361" t="s">
        <v>588</v>
      </c>
      <c r="D291" s="362">
        <v>43493</v>
      </c>
      <c r="E291" s="363">
        <v>5751.01</v>
      </c>
    </row>
    <row r="292" spans="1:5">
      <c r="A292" s="360" t="s">
        <v>594</v>
      </c>
      <c r="B292" s="365">
        <v>891380054</v>
      </c>
      <c r="C292" s="361" t="s">
        <v>591</v>
      </c>
      <c r="D292" s="362">
        <v>43493</v>
      </c>
      <c r="E292" s="363">
        <v>2030570</v>
      </c>
    </row>
    <row r="293" spans="1:5">
      <c r="A293" s="360" t="s">
        <v>594</v>
      </c>
      <c r="B293" s="365">
        <v>891380054</v>
      </c>
      <c r="C293" s="361" t="s">
        <v>588</v>
      </c>
      <c r="D293" s="362">
        <v>43493</v>
      </c>
      <c r="E293" s="363">
        <v>689205.08</v>
      </c>
    </row>
    <row r="294" spans="1:5">
      <c r="A294" s="360" t="s">
        <v>594</v>
      </c>
      <c r="B294" s="365">
        <v>891380054</v>
      </c>
      <c r="C294" s="361" t="s">
        <v>588</v>
      </c>
      <c r="D294" s="362">
        <v>43493</v>
      </c>
      <c r="E294" s="363">
        <v>129.16999999999999</v>
      </c>
    </row>
    <row r="295" spans="1:5">
      <c r="A295" s="360" t="s">
        <v>183</v>
      </c>
      <c r="B295" s="365">
        <v>891800498</v>
      </c>
      <c r="C295" s="361" t="s">
        <v>817</v>
      </c>
      <c r="D295" s="362">
        <v>43585</v>
      </c>
      <c r="E295" s="363">
        <v>2556555.9500000002</v>
      </c>
    </row>
    <row r="296" spans="1:5">
      <c r="A296" s="360" t="s">
        <v>183</v>
      </c>
      <c r="B296" s="365">
        <v>891800498</v>
      </c>
      <c r="C296" s="361" t="s">
        <v>818</v>
      </c>
      <c r="D296" s="362">
        <v>43585</v>
      </c>
      <c r="E296" s="363">
        <v>244674.36</v>
      </c>
    </row>
    <row r="297" spans="1:5">
      <c r="A297" s="360" t="s">
        <v>183</v>
      </c>
      <c r="B297" s="365">
        <v>891800498</v>
      </c>
      <c r="C297" s="361" t="s">
        <v>878</v>
      </c>
      <c r="D297" s="362">
        <v>43616</v>
      </c>
      <c r="E297" s="363">
        <v>9374.98</v>
      </c>
    </row>
    <row r="298" spans="1:5">
      <c r="A298" s="360" t="s">
        <v>183</v>
      </c>
      <c r="B298" s="365">
        <v>891800498</v>
      </c>
      <c r="C298" s="361" t="s">
        <v>879</v>
      </c>
      <c r="D298" s="362">
        <v>43616</v>
      </c>
      <c r="E298" s="363">
        <v>897.24</v>
      </c>
    </row>
    <row r="299" spans="1:5">
      <c r="A299" s="360" t="s">
        <v>225</v>
      </c>
      <c r="B299" s="365">
        <v>891856000</v>
      </c>
      <c r="C299" s="361" t="s">
        <v>231</v>
      </c>
      <c r="D299" s="362">
        <v>43131</v>
      </c>
      <c r="E299" s="363">
        <v>6614989.9800000004</v>
      </c>
    </row>
    <row r="300" spans="1:5">
      <c r="A300" s="360" t="s">
        <v>225</v>
      </c>
      <c r="B300" s="365">
        <v>891856000</v>
      </c>
      <c r="C300" s="361" t="s">
        <v>676</v>
      </c>
      <c r="D300" s="362">
        <v>43524</v>
      </c>
      <c r="E300" s="363">
        <v>4865310.1399999997</v>
      </c>
    </row>
    <row r="301" spans="1:5">
      <c r="A301" s="360" t="s">
        <v>170</v>
      </c>
      <c r="B301" s="365">
        <v>892000148</v>
      </c>
      <c r="C301" s="361" t="s">
        <v>479</v>
      </c>
      <c r="D301" s="362">
        <v>43404</v>
      </c>
      <c r="E301" s="363">
        <v>307.38</v>
      </c>
    </row>
    <row r="302" spans="1:5">
      <c r="A302" s="360" t="s">
        <v>170</v>
      </c>
      <c r="B302" s="365">
        <v>892000148</v>
      </c>
      <c r="C302" s="361" t="s">
        <v>710</v>
      </c>
      <c r="D302" s="362">
        <v>43553</v>
      </c>
      <c r="E302" s="363">
        <v>1683.8</v>
      </c>
    </row>
    <row r="303" spans="1:5">
      <c r="A303" s="360" t="s">
        <v>170</v>
      </c>
      <c r="B303" s="365">
        <v>892000148</v>
      </c>
      <c r="C303" s="361" t="s">
        <v>819</v>
      </c>
      <c r="D303" s="362">
        <v>43585</v>
      </c>
      <c r="E303" s="363">
        <v>1634.85</v>
      </c>
    </row>
    <row r="304" spans="1:5">
      <c r="A304" s="360" t="s">
        <v>170</v>
      </c>
      <c r="B304" s="365">
        <v>892000148</v>
      </c>
      <c r="C304" s="361" t="s">
        <v>880</v>
      </c>
      <c r="D304" s="362">
        <v>43616</v>
      </c>
      <c r="E304" s="363">
        <v>1585.35</v>
      </c>
    </row>
    <row r="305" spans="1:5">
      <c r="A305" s="360" t="s">
        <v>170</v>
      </c>
      <c r="B305" s="365">
        <v>892000148</v>
      </c>
      <c r="C305" s="361" t="s">
        <v>881</v>
      </c>
      <c r="D305" s="362">
        <v>43616</v>
      </c>
      <c r="E305" s="363">
        <v>120.85</v>
      </c>
    </row>
    <row r="306" spans="1:5">
      <c r="A306" s="360" t="s">
        <v>226</v>
      </c>
      <c r="B306" s="365">
        <v>899999107</v>
      </c>
      <c r="C306" s="361" t="s">
        <v>473</v>
      </c>
      <c r="D306" s="362">
        <v>43404</v>
      </c>
      <c r="E306" s="363">
        <v>515374.91</v>
      </c>
    </row>
    <row r="307" spans="1:5">
      <c r="A307" s="360" t="s">
        <v>226</v>
      </c>
      <c r="B307" s="365">
        <v>899999107</v>
      </c>
      <c r="C307" s="361" t="s">
        <v>661</v>
      </c>
      <c r="D307" s="362">
        <v>43524</v>
      </c>
      <c r="E307" s="363">
        <v>34131.65</v>
      </c>
    </row>
    <row r="308" spans="1:5">
      <c r="A308" s="360" t="s">
        <v>341</v>
      </c>
      <c r="B308" s="365">
        <v>899999123</v>
      </c>
      <c r="C308" s="361" t="s">
        <v>342</v>
      </c>
      <c r="D308" s="362">
        <v>43280</v>
      </c>
      <c r="E308" s="363">
        <v>52899</v>
      </c>
    </row>
    <row r="309" spans="1:5">
      <c r="A309" s="360" t="s">
        <v>328</v>
      </c>
      <c r="B309" s="365">
        <v>900009827</v>
      </c>
      <c r="C309" s="361" t="s">
        <v>465</v>
      </c>
      <c r="D309" s="362">
        <v>43404</v>
      </c>
      <c r="E309" s="363">
        <v>1.86</v>
      </c>
    </row>
    <row r="310" spans="1:5">
      <c r="A310" s="360" t="s">
        <v>328</v>
      </c>
      <c r="B310" s="365">
        <v>900009827</v>
      </c>
      <c r="C310" s="361" t="s">
        <v>531</v>
      </c>
      <c r="D310" s="362">
        <v>43434</v>
      </c>
      <c r="E310" s="363">
        <v>1.56</v>
      </c>
    </row>
    <row r="311" spans="1:5">
      <c r="A311" s="360" t="s">
        <v>328</v>
      </c>
      <c r="B311" s="365">
        <v>900009827</v>
      </c>
      <c r="C311" s="361" t="s">
        <v>606</v>
      </c>
      <c r="D311" s="362">
        <v>43496</v>
      </c>
      <c r="E311" s="363">
        <v>24791.06</v>
      </c>
    </row>
    <row r="312" spans="1:5">
      <c r="A312" s="360" t="s">
        <v>328</v>
      </c>
      <c r="B312" s="365">
        <v>900009827</v>
      </c>
      <c r="C312" s="361" t="s">
        <v>677</v>
      </c>
      <c r="D312" s="362">
        <v>43524</v>
      </c>
      <c r="E312" s="363">
        <v>82.23</v>
      </c>
    </row>
    <row r="313" spans="1:5">
      <c r="A313" s="360" t="s">
        <v>328</v>
      </c>
      <c r="B313" s="365">
        <v>900009827</v>
      </c>
      <c r="C313" s="361" t="s">
        <v>711</v>
      </c>
      <c r="D313" s="362">
        <v>43553</v>
      </c>
      <c r="E313" s="363">
        <v>91.36</v>
      </c>
    </row>
    <row r="314" spans="1:5">
      <c r="A314" s="360" t="s">
        <v>328</v>
      </c>
      <c r="B314" s="365">
        <v>900009827</v>
      </c>
      <c r="C314" s="361" t="s">
        <v>820</v>
      </c>
      <c r="D314" s="362">
        <v>43585</v>
      </c>
      <c r="E314" s="363">
        <v>88.73</v>
      </c>
    </row>
    <row r="315" spans="1:5">
      <c r="A315" s="360" t="s">
        <v>328</v>
      </c>
      <c r="B315" s="365">
        <v>900009827</v>
      </c>
      <c r="C315" s="361" t="s">
        <v>821</v>
      </c>
      <c r="D315" s="362">
        <v>43585</v>
      </c>
      <c r="E315" s="363">
        <v>0.04</v>
      </c>
    </row>
    <row r="316" spans="1:5">
      <c r="A316" s="360" t="s">
        <v>328</v>
      </c>
      <c r="B316" s="365">
        <v>900009827</v>
      </c>
      <c r="C316" s="361" t="s">
        <v>822</v>
      </c>
      <c r="D316" s="362">
        <v>43585</v>
      </c>
      <c r="E316" s="363">
        <v>0.03</v>
      </c>
    </row>
    <row r="317" spans="1:5">
      <c r="A317" s="360" t="s">
        <v>328</v>
      </c>
      <c r="B317" s="365">
        <v>900009827</v>
      </c>
      <c r="C317" s="361" t="s">
        <v>882</v>
      </c>
      <c r="D317" s="362">
        <v>43616</v>
      </c>
      <c r="E317" s="363">
        <v>92.01</v>
      </c>
    </row>
    <row r="318" spans="1:5">
      <c r="A318" s="360" t="s">
        <v>404</v>
      </c>
      <c r="B318" s="365">
        <v>900098476</v>
      </c>
      <c r="C318" s="361" t="s">
        <v>399</v>
      </c>
      <c r="D318" s="362">
        <v>43312</v>
      </c>
      <c r="E318" s="363">
        <v>1.83</v>
      </c>
    </row>
    <row r="319" spans="1:5">
      <c r="A319" s="360" t="s">
        <v>712</v>
      </c>
      <c r="B319" s="365">
        <v>900125671</v>
      </c>
      <c r="C319" s="361" t="s">
        <v>823</v>
      </c>
      <c r="D319" s="362">
        <v>43585</v>
      </c>
      <c r="E319" s="363">
        <v>1</v>
      </c>
    </row>
    <row r="320" spans="1:5">
      <c r="A320" s="360" t="s">
        <v>56</v>
      </c>
      <c r="B320" s="365">
        <v>900156264</v>
      </c>
      <c r="C320" s="361" t="s">
        <v>431</v>
      </c>
      <c r="D320" s="362">
        <v>43340</v>
      </c>
      <c r="E320" s="363">
        <v>2919378.7299999986</v>
      </c>
    </row>
    <row r="321" spans="1:5">
      <c r="A321" s="360" t="s">
        <v>56</v>
      </c>
      <c r="B321" s="365">
        <v>900156264</v>
      </c>
      <c r="C321" s="361" t="s">
        <v>536</v>
      </c>
      <c r="D321" s="362">
        <v>43340</v>
      </c>
      <c r="E321" s="363">
        <v>3652786.48</v>
      </c>
    </row>
    <row r="322" spans="1:5">
      <c r="A322" s="360" t="s">
        <v>56</v>
      </c>
      <c r="B322" s="365">
        <v>900156264</v>
      </c>
      <c r="C322" s="361" t="s">
        <v>551</v>
      </c>
      <c r="D322" s="362">
        <v>43446</v>
      </c>
      <c r="E322" s="363">
        <v>43676579.700000003</v>
      </c>
    </row>
    <row r="323" spans="1:5">
      <c r="A323" s="360" t="s">
        <v>56</v>
      </c>
      <c r="B323" s="365">
        <v>900156264</v>
      </c>
      <c r="C323" s="361" t="s">
        <v>552</v>
      </c>
      <c r="D323" s="362">
        <v>43446</v>
      </c>
      <c r="E323" s="363">
        <v>30286155</v>
      </c>
    </row>
    <row r="324" spans="1:5">
      <c r="A324" s="360" t="s">
        <v>56</v>
      </c>
      <c r="B324" s="365">
        <v>900156264</v>
      </c>
      <c r="C324" s="361" t="s">
        <v>553</v>
      </c>
      <c r="D324" s="362">
        <v>43446</v>
      </c>
      <c r="E324" s="363">
        <v>27693737</v>
      </c>
    </row>
    <row r="325" spans="1:5">
      <c r="A325" s="360" t="s">
        <v>56</v>
      </c>
      <c r="B325" s="365">
        <v>900156264</v>
      </c>
      <c r="C325" s="361" t="s">
        <v>554</v>
      </c>
      <c r="D325" s="362">
        <v>43446</v>
      </c>
      <c r="E325" s="363">
        <v>27551131.399999999</v>
      </c>
    </row>
    <row r="326" spans="1:5">
      <c r="A326" s="360" t="s">
        <v>56</v>
      </c>
      <c r="B326" s="365">
        <v>900156264</v>
      </c>
      <c r="C326" s="361" t="s">
        <v>555</v>
      </c>
      <c r="D326" s="362">
        <v>43446</v>
      </c>
      <c r="E326" s="363">
        <v>26617808</v>
      </c>
    </row>
    <row r="327" spans="1:5">
      <c r="A327" s="360" t="s">
        <v>56</v>
      </c>
      <c r="B327" s="365">
        <v>900156264</v>
      </c>
      <c r="C327" s="361" t="s">
        <v>556</v>
      </c>
      <c r="D327" s="362">
        <v>43446</v>
      </c>
      <c r="E327" s="363">
        <v>21325972</v>
      </c>
    </row>
    <row r="328" spans="1:5">
      <c r="A328" s="360" t="s">
        <v>56</v>
      </c>
      <c r="B328" s="365">
        <v>900156264</v>
      </c>
      <c r="C328" s="361" t="s">
        <v>557</v>
      </c>
      <c r="D328" s="362">
        <v>43446</v>
      </c>
      <c r="E328" s="363">
        <v>13211526</v>
      </c>
    </row>
    <row r="329" spans="1:5">
      <c r="A329" s="360" t="s">
        <v>56</v>
      </c>
      <c r="B329" s="365">
        <v>900156264</v>
      </c>
      <c r="C329" s="361" t="s">
        <v>558</v>
      </c>
      <c r="D329" s="362">
        <v>43446</v>
      </c>
      <c r="E329" s="363">
        <v>7860769.7999999998</v>
      </c>
    </row>
    <row r="330" spans="1:5">
      <c r="A330" s="360" t="s">
        <v>56</v>
      </c>
      <c r="B330" s="365">
        <v>900156264</v>
      </c>
      <c r="C330" s="361" t="s">
        <v>559</v>
      </c>
      <c r="D330" s="362">
        <v>43446</v>
      </c>
      <c r="E330" s="363">
        <v>725923</v>
      </c>
    </row>
    <row r="331" spans="1:5">
      <c r="A331" s="360" t="s">
        <v>56</v>
      </c>
      <c r="B331" s="365">
        <v>900156264</v>
      </c>
      <c r="C331" s="361" t="s">
        <v>560</v>
      </c>
      <c r="D331" s="362">
        <v>43446</v>
      </c>
      <c r="E331" s="363">
        <v>662483</v>
      </c>
    </row>
    <row r="332" spans="1:5">
      <c r="A332" s="360" t="s">
        <v>56</v>
      </c>
      <c r="B332" s="365">
        <v>900156264</v>
      </c>
      <c r="C332" s="361" t="s">
        <v>561</v>
      </c>
      <c r="D332" s="362">
        <v>43446</v>
      </c>
      <c r="E332" s="363">
        <v>564710</v>
      </c>
    </row>
    <row r="333" spans="1:5">
      <c r="A333" s="360" t="s">
        <v>56</v>
      </c>
      <c r="B333" s="365">
        <v>900156264</v>
      </c>
      <c r="C333" s="361" t="s">
        <v>630</v>
      </c>
      <c r="D333" s="362">
        <v>43496</v>
      </c>
      <c r="E333" s="363">
        <v>787560</v>
      </c>
    </row>
    <row r="334" spans="1:5">
      <c r="A334" s="360" t="s">
        <v>56</v>
      </c>
      <c r="B334" s="365">
        <v>900156264</v>
      </c>
      <c r="C334" s="361" t="s">
        <v>635</v>
      </c>
      <c r="D334" s="362">
        <v>43496</v>
      </c>
      <c r="E334" s="363">
        <v>38815.120000000003</v>
      </c>
    </row>
    <row r="335" spans="1:5">
      <c r="A335" s="360" t="s">
        <v>56</v>
      </c>
      <c r="B335" s="365">
        <v>900156264</v>
      </c>
      <c r="C335" s="361" t="s">
        <v>639</v>
      </c>
      <c r="D335" s="362">
        <v>43496</v>
      </c>
      <c r="E335" s="363">
        <v>6295.48</v>
      </c>
    </row>
    <row r="336" spans="1:5">
      <c r="A336" s="360" t="s">
        <v>56</v>
      </c>
      <c r="B336" s="365">
        <v>900156264</v>
      </c>
      <c r="C336" s="361" t="s">
        <v>640</v>
      </c>
      <c r="D336" s="362">
        <v>43496</v>
      </c>
      <c r="E336" s="363">
        <v>5103.99</v>
      </c>
    </row>
    <row r="337" spans="1:5">
      <c r="A337" s="360" t="s">
        <v>56</v>
      </c>
      <c r="B337" s="365">
        <v>900156264</v>
      </c>
      <c r="C337" s="361" t="s">
        <v>678</v>
      </c>
      <c r="D337" s="362">
        <v>43524</v>
      </c>
      <c r="E337" s="363">
        <v>9652702.9699999988</v>
      </c>
    </row>
    <row r="338" spans="1:5">
      <c r="A338" s="360" t="s">
        <v>56</v>
      </c>
      <c r="B338" s="365">
        <v>900156264</v>
      </c>
      <c r="C338" s="361" t="s">
        <v>678</v>
      </c>
      <c r="D338" s="362">
        <v>43524</v>
      </c>
      <c r="E338" s="363">
        <v>6096803.8200000003</v>
      </c>
    </row>
    <row r="339" spans="1:5">
      <c r="A339" s="360" t="s">
        <v>56</v>
      </c>
      <c r="B339" s="365">
        <v>900156264</v>
      </c>
      <c r="C339" s="361" t="s">
        <v>679</v>
      </c>
      <c r="D339" s="362">
        <v>43524</v>
      </c>
      <c r="E339" s="363">
        <v>1722631.03</v>
      </c>
    </row>
    <row r="340" spans="1:5">
      <c r="A340" s="360" t="s">
        <v>56</v>
      </c>
      <c r="B340" s="365">
        <v>900156264</v>
      </c>
      <c r="C340" s="361" t="s">
        <v>679</v>
      </c>
      <c r="D340" s="362">
        <v>43524</v>
      </c>
      <c r="E340" s="363">
        <v>315723.24</v>
      </c>
    </row>
    <row r="341" spans="1:5">
      <c r="A341" s="360" t="s">
        <v>56</v>
      </c>
      <c r="B341" s="365">
        <v>900156264</v>
      </c>
      <c r="C341" s="361" t="s">
        <v>796</v>
      </c>
      <c r="D341" s="362">
        <v>43585</v>
      </c>
      <c r="E341" s="363">
        <v>1160686</v>
      </c>
    </row>
    <row r="342" spans="1:5">
      <c r="A342" s="360" t="s">
        <v>56</v>
      </c>
      <c r="B342" s="365">
        <v>900156264</v>
      </c>
      <c r="C342" s="361" t="s">
        <v>824</v>
      </c>
      <c r="D342" s="362">
        <v>43585</v>
      </c>
      <c r="E342" s="363">
        <v>67336</v>
      </c>
    </row>
    <row r="343" spans="1:5">
      <c r="A343" s="360" t="s">
        <v>56</v>
      </c>
      <c r="B343" s="365">
        <v>900156264</v>
      </c>
      <c r="C343" s="361" t="s">
        <v>883</v>
      </c>
      <c r="D343" s="362">
        <v>43616</v>
      </c>
      <c r="E343" s="363">
        <v>217379.92</v>
      </c>
    </row>
    <row r="344" spans="1:5">
      <c r="A344" s="360" t="s">
        <v>56</v>
      </c>
      <c r="B344" s="365">
        <v>900156264</v>
      </c>
      <c r="C344" s="361" t="s">
        <v>884</v>
      </c>
      <c r="D344" s="362">
        <v>43616</v>
      </c>
      <c r="E344" s="363">
        <v>1177.19</v>
      </c>
    </row>
    <row r="345" spans="1:5">
      <c r="A345" s="360" t="s">
        <v>405</v>
      </c>
      <c r="B345" s="365">
        <v>900210981</v>
      </c>
      <c r="C345" s="361" t="s">
        <v>399</v>
      </c>
      <c r="D345" s="362">
        <v>43312</v>
      </c>
      <c r="E345" s="363">
        <v>3045.32</v>
      </c>
    </row>
    <row r="346" spans="1:5">
      <c r="A346" s="360" t="s">
        <v>405</v>
      </c>
      <c r="B346" s="365">
        <v>900210981</v>
      </c>
      <c r="C346" s="361" t="s">
        <v>399</v>
      </c>
      <c r="D346" s="362">
        <v>43312</v>
      </c>
      <c r="E346" s="363">
        <v>1192.1300000000001</v>
      </c>
    </row>
    <row r="347" spans="1:5">
      <c r="A347" s="360" t="s">
        <v>395</v>
      </c>
      <c r="B347" s="365">
        <v>900226715</v>
      </c>
      <c r="C347" s="361" t="s">
        <v>432</v>
      </c>
      <c r="D347" s="362">
        <v>43340</v>
      </c>
      <c r="E347" s="363">
        <v>28503443.010000002</v>
      </c>
    </row>
    <row r="348" spans="1:5">
      <c r="A348" s="360" t="s">
        <v>191</v>
      </c>
      <c r="B348" s="365">
        <v>900298372</v>
      </c>
      <c r="C348" s="361" t="s">
        <v>192</v>
      </c>
      <c r="D348" s="362">
        <v>43098</v>
      </c>
      <c r="E348" s="363">
        <v>4567444.51</v>
      </c>
    </row>
    <row r="349" spans="1:5">
      <c r="A349" s="360" t="s">
        <v>433</v>
      </c>
      <c r="B349" s="365">
        <v>900298372</v>
      </c>
      <c r="C349" s="361" t="s">
        <v>434</v>
      </c>
      <c r="D349" s="362">
        <v>43340</v>
      </c>
      <c r="E349" s="363">
        <v>3612349.58</v>
      </c>
    </row>
    <row r="350" spans="1:5">
      <c r="A350" s="360" t="s">
        <v>191</v>
      </c>
      <c r="B350" s="365">
        <v>900298372</v>
      </c>
      <c r="C350" s="361" t="s">
        <v>532</v>
      </c>
      <c r="D350" s="362">
        <v>43434</v>
      </c>
      <c r="E350" s="363">
        <v>19869917.43</v>
      </c>
    </row>
    <row r="351" spans="1:5">
      <c r="A351" s="360" t="s">
        <v>433</v>
      </c>
      <c r="B351" s="365">
        <v>900298372</v>
      </c>
      <c r="C351" s="361" t="s">
        <v>534</v>
      </c>
      <c r="D351" s="362">
        <v>43434</v>
      </c>
      <c r="E351" s="363">
        <v>5948.48</v>
      </c>
    </row>
    <row r="352" spans="1:5">
      <c r="A352" s="360" t="s">
        <v>433</v>
      </c>
      <c r="B352" s="365">
        <v>900298372</v>
      </c>
      <c r="C352" s="361" t="s">
        <v>885</v>
      </c>
      <c r="D352" s="362">
        <v>43616</v>
      </c>
      <c r="E352" s="363">
        <v>3760.67</v>
      </c>
    </row>
    <row r="353" spans="1:5">
      <c r="A353" s="360" t="s">
        <v>595</v>
      </c>
      <c r="B353" s="365">
        <v>900465319</v>
      </c>
      <c r="C353" s="361" t="s">
        <v>591</v>
      </c>
      <c r="D353" s="362">
        <v>43493</v>
      </c>
      <c r="E353" s="363">
        <v>987711</v>
      </c>
    </row>
    <row r="354" spans="1:5">
      <c r="A354" s="360" t="s">
        <v>595</v>
      </c>
      <c r="B354" s="365">
        <v>900465319</v>
      </c>
      <c r="C354" s="361" t="s">
        <v>588</v>
      </c>
      <c r="D354" s="362">
        <v>43493</v>
      </c>
      <c r="E354" s="363">
        <v>13611.54</v>
      </c>
    </row>
    <row r="355" spans="1:5">
      <c r="A355" s="360" t="s">
        <v>332</v>
      </c>
      <c r="B355" s="365">
        <v>900604350</v>
      </c>
      <c r="C355" s="361" t="s">
        <v>680</v>
      </c>
      <c r="D355" s="362">
        <v>43524</v>
      </c>
      <c r="E355" s="363">
        <v>83297692.390000001</v>
      </c>
    </row>
    <row r="356" spans="1:5">
      <c r="A356" s="360" t="s">
        <v>332</v>
      </c>
      <c r="B356" s="365">
        <v>900604350</v>
      </c>
      <c r="C356" s="361" t="s">
        <v>713</v>
      </c>
      <c r="D356" s="362">
        <v>43555</v>
      </c>
      <c r="E356" s="363">
        <v>20971.400000000001</v>
      </c>
    </row>
    <row r="357" spans="1:5">
      <c r="A357" s="360" t="s">
        <v>396</v>
      </c>
      <c r="B357" s="365">
        <v>900935126</v>
      </c>
      <c r="C357" s="361" t="s">
        <v>397</v>
      </c>
      <c r="D357" s="362">
        <v>43312</v>
      </c>
      <c r="E357" s="363">
        <v>437780.83</v>
      </c>
    </row>
    <row r="358" spans="1:5">
      <c r="A358" s="360" t="s">
        <v>596</v>
      </c>
      <c r="B358" s="365">
        <v>900951033</v>
      </c>
      <c r="C358" s="361" t="s">
        <v>588</v>
      </c>
      <c r="D358" s="362">
        <v>43493</v>
      </c>
      <c r="E358" s="363">
        <v>601.76</v>
      </c>
    </row>
    <row r="359" spans="1:5">
      <c r="A359" s="360" t="s">
        <v>596</v>
      </c>
      <c r="B359" s="365">
        <v>900951033</v>
      </c>
      <c r="C359" s="361" t="s">
        <v>588</v>
      </c>
      <c r="D359" s="362">
        <v>43493</v>
      </c>
      <c r="E359" s="363">
        <v>0.54</v>
      </c>
    </row>
    <row r="360" spans="1:5">
      <c r="A360" s="360" t="s">
        <v>331</v>
      </c>
      <c r="B360" s="365">
        <v>901021565</v>
      </c>
      <c r="C360" s="361" t="s">
        <v>390</v>
      </c>
      <c r="D360" s="362">
        <v>43312</v>
      </c>
      <c r="E360" s="363">
        <v>125880</v>
      </c>
    </row>
    <row r="361" spans="1:5">
      <c r="A361" s="360" t="s">
        <v>331</v>
      </c>
      <c r="B361" s="365">
        <v>901021565</v>
      </c>
      <c r="C361" s="361" t="s">
        <v>541</v>
      </c>
      <c r="D361" s="362">
        <v>43460</v>
      </c>
      <c r="E361" s="363">
        <v>5208600</v>
      </c>
    </row>
    <row r="362" spans="1:5">
      <c r="A362" s="360" t="s">
        <v>331</v>
      </c>
      <c r="B362" s="365">
        <v>901021565</v>
      </c>
      <c r="C362" s="361" t="s">
        <v>542</v>
      </c>
      <c r="D362" s="362">
        <v>43460</v>
      </c>
      <c r="E362" s="363">
        <v>134833</v>
      </c>
    </row>
    <row r="363" spans="1:5">
      <c r="A363" s="360" t="s">
        <v>331</v>
      </c>
      <c r="B363" s="365">
        <v>901021565</v>
      </c>
      <c r="C363" s="361" t="s">
        <v>540</v>
      </c>
      <c r="D363" s="362">
        <v>43465</v>
      </c>
      <c r="E363" s="363">
        <v>20618708</v>
      </c>
    </row>
    <row r="364" spans="1:5">
      <c r="A364" s="360" t="s">
        <v>331</v>
      </c>
      <c r="B364" s="365">
        <v>901021565</v>
      </c>
      <c r="C364" s="361" t="s">
        <v>543</v>
      </c>
      <c r="D364" s="362">
        <v>43465</v>
      </c>
      <c r="E364" s="363">
        <v>96178</v>
      </c>
    </row>
    <row r="365" spans="1:5">
      <c r="A365" s="360" t="s">
        <v>331</v>
      </c>
      <c r="B365" s="365">
        <v>901021565</v>
      </c>
      <c r="C365" s="361" t="s">
        <v>668</v>
      </c>
      <c r="D365" s="362">
        <v>43524</v>
      </c>
      <c r="E365" s="363">
        <v>13209622.990000002</v>
      </c>
    </row>
    <row r="366" spans="1:5">
      <c r="A366" s="360" t="s">
        <v>414</v>
      </c>
      <c r="B366" s="365">
        <v>901093846</v>
      </c>
      <c r="C366" s="361" t="s">
        <v>454</v>
      </c>
      <c r="D366" s="362">
        <v>43378</v>
      </c>
      <c r="E366" s="363">
        <v>99999999.989999801</v>
      </c>
    </row>
    <row r="367" spans="1:5">
      <c r="A367" s="360" t="s">
        <v>38</v>
      </c>
      <c r="B367" s="365">
        <v>901097473</v>
      </c>
      <c r="C367" s="361" t="s">
        <v>446</v>
      </c>
      <c r="D367" s="362">
        <v>43357</v>
      </c>
      <c r="E367" s="363">
        <v>0.68</v>
      </c>
    </row>
    <row r="368" spans="1:5">
      <c r="A368" s="360" t="s">
        <v>38</v>
      </c>
      <c r="B368" s="365">
        <v>901097473</v>
      </c>
      <c r="C368" s="361" t="s">
        <v>681</v>
      </c>
      <c r="D368" s="362">
        <v>43524</v>
      </c>
      <c r="E368" s="363">
        <v>25153473.909999996</v>
      </c>
    </row>
    <row r="369" spans="1:7">
      <c r="A369" s="360" t="s">
        <v>38</v>
      </c>
      <c r="B369" s="365">
        <v>901097473</v>
      </c>
      <c r="C369" s="361" t="s">
        <v>681</v>
      </c>
      <c r="D369" s="362">
        <v>43524</v>
      </c>
      <c r="E369" s="363">
        <v>2207316.02</v>
      </c>
    </row>
    <row r="370" spans="1:7">
      <c r="A370" s="360" t="s">
        <v>38</v>
      </c>
      <c r="B370" s="365">
        <v>901097473</v>
      </c>
      <c r="C370" s="361" t="s">
        <v>886</v>
      </c>
      <c r="D370" s="362">
        <v>43616</v>
      </c>
      <c r="E370" s="363">
        <v>74360</v>
      </c>
    </row>
    <row r="371" spans="1:7" ht="14.25" thickBot="1">
      <c r="A371" s="595" t="s">
        <v>25</v>
      </c>
      <c r="B371" s="596"/>
      <c r="C371" s="596"/>
      <c r="D371" s="596"/>
      <c r="E371" s="233">
        <f>SUM(E8:E370)</f>
        <v>1438981843.0799992</v>
      </c>
      <c r="F371" s="78">
        <v>1438981843.0799999</v>
      </c>
      <c r="G371" s="78">
        <f>+E371-F371</f>
        <v>0</v>
      </c>
    </row>
    <row r="374" spans="1:7">
      <c r="E374" s="78">
        <f>+'24903801 K'!F17+'24903804 K'!F58+'24904002 K'!E371</f>
        <v>1838416217.8299994</v>
      </c>
    </row>
    <row r="376" spans="1:7">
      <c r="E376" s="78">
        <v>5554438034.3900003</v>
      </c>
    </row>
    <row r="378" spans="1:7">
      <c r="E378" s="78">
        <f>+E374-E376</f>
        <v>-3716021816.5600009</v>
      </c>
    </row>
  </sheetData>
  <autoFilter ref="A7:G371" xr:uid="{CC261AE8-DF9A-4BDF-8539-942DE5C62D3C}"/>
  <mergeCells count="5">
    <mergeCell ref="A2:E2"/>
    <mergeCell ref="A3:E3"/>
    <mergeCell ref="A4:E4"/>
    <mergeCell ref="A6:E6"/>
    <mergeCell ref="A371:D371"/>
  </mergeCells>
  <pageMargins left="0.51181102362204722" right="0.51181102362204722" top="0.39370078740157483" bottom="0.39370078740157483" header="0.31496062992125984" footer="0.31496062992125984"/>
  <pageSetup scale="78" orientation="landscape" r:id="rId1"/>
  <headerFooter>
    <oddFooter>&amp;C&amp;"Arial Narrow,Normal"&amp;10&amp;P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0CE2C-A012-464B-8963-28DCAD8D10CB}">
  <dimension ref="A2:H2400"/>
  <sheetViews>
    <sheetView showGridLines="0" tabSelected="1" topLeftCell="C2383" zoomScaleNormal="100" zoomScaleSheetLayoutView="100" workbookViewId="0">
      <selection activeCell="F2400" sqref="F2400"/>
    </sheetView>
  </sheetViews>
  <sheetFormatPr baseColWidth="10" defaultColWidth="11.42578125" defaultRowHeight="12.75"/>
  <cols>
    <col min="1" max="1" width="65.140625" style="32" bestFit="1" customWidth="1"/>
    <col min="2" max="2" width="59.7109375" style="32" customWidth="1"/>
    <col min="3" max="3" width="10" style="32" bestFit="1" customWidth="1"/>
    <col min="4" max="4" width="48.7109375" style="32" customWidth="1"/>
    <col min="5" max="5" width="11.5703125" style="571" customWidth="1"/>
    <col min="6" max="6" width="21.85546875" style="35" customWidth="1"/>
    <col min="7" max="7" width="35.7109375" style="35" customWidth="1"/>
    <col min="8" max="8" width="17.5703125" style="32" customWidth="1"/>
    <col min="9" max="16384" width="11.42578125" style="32"/>
  </cols>
  <sheetData>
    <row r="2" spans="1:8">
      <c r="B2" s="539"/>
      <c r="C2" s="540"/>
      <c r="D2" s="539"/>
      <c r="E2" s="541"/>
      <c r="F2" s="542"/>
      <c r="G2" s="542"/>
      <c r="H2" s="539"/>
    </row>
    <row r="3" spans="1:8" ht="19.5">
      <c r="B3" s="662" t="s">
        <v>110</v>
      </c>
      <c r="C3" s="662"/>
      <c r="D3" s="662"/>
      <c r="E3" s="662"/>
      <c r="F3" s="662"/>
      <c r="G3" s="662"/>
      <c r="H3" s="662"/>
    </row>
    <row r="4" spans="1:8" ht="19.5">
      <c r="B4" s="662" t="s">
        <v>3320</v>
      </c>
      <c r="C4" s="662"/>
      <c r="D4" s="662"/>
      <c r="E4" s="662"/>
      <c r="F4" s="662"/>
      <c r="G4" s="662"/>
      <c r="H4" s="662"/>
    </row>
    <row r="5" spans="1:8" ht="19.5">
      <c r="B5" s="662" t="s">
        <v>3322</v>
      </c>
      <c r="C5" s="662"/>
      <c r="D5" s="662"/>
      <c r="E5" s="662"/>
      <c r="F5" s="662"/>
      <c r="G5" s="662"/>
      <c r="H5" s="662"/>
    </row>
    <row r="6" spans="1:8">
      <c r="E6" s="543"/>
    </row>
    <row r="7" spans="1:8" ht="26.25" customHeight="1">
      <c r="A7" s="544"/>
      <c r="B7" s="545"/>
      <c r="C7" s="546"/>
      <c r="D7" s="545"/>
      <c r="E7" s="545"/>
      <c r="F7" s="547"/>
      <c r="G7" s="548"/>
      <c r="H7" s="572">
        <v>45322</v>
      </c>
    </row>
    <row r="8" spans="1:8" ht="25.5">
      <c r="A8" s="549" t="s">
        <v>942</v>
      </c>
      <c r="B8" s="549" t="s">
        <v>0</v>
      </c>
      <c r="C8" s="550" t="s">
        <v>104</v>
      </c>
      <c r="D8" s="549" t="s">
        <v>2</v>
      </c>
      <c r="E8" s="551" t="s">
        <v>3</v>
      </c>
      <c r="F8" s="552" t="s">
        <v>5</v>
      </c>
      <c r="G8" s="552" t="s">
        <v>928</v>
      </c>
      <c r="H8" s="553" t="s">
        <v>3321</v>
      </c>
    </row>
    <row r="9" spans="1:8">
      <c r="A9" s="36" t="s">
        <v>941</v>
      </c>
      <c r="B9" s="554" t="s">
        <v>116</v>
      </c>
      <c r="C9" s="555">
        <v>812002376</v>
      </c>
      <c r="D9" s="556" t="s">
        <v>118</v>
      </c>
      <c r="E9" s="557">
        <v>42953</v>
      </c>
      <c r="F9" s="558">
        <v>1062298.22</v>
      </c>
      <c r="G9" s="556" t="s">
        <v>943</v>
      </c>
      <c r="H9" s="573">
        <f>+$H$7-E9</f>
        <v>2369</v>
      </c>
    </row>
    <row r="10" spans="1:8">
      <c r="A10" s="36" t="s">
        <v>941</v>
      </c>
      <c r="B10" s="554" t="s">
        <v>116</v>
      </c>
      <c r="C10" s="555">
        <v>812002376</v>
      </c>
      <c r="D10" s="556" t="s">
        <v>117</v>
      </c>
      <c r="E10" s="557">
        <v>42985</v>
      </c>
      <c r="F10" s="558">
        <v>282373.96000000002</v>
      </c>
      <c r="G10" s="556" t="s">
        <v>944</v>
      </c>
      <c r="H10" s="573">
        <f t="shared" ref="H10:H73" si="0">+$H$7-E10</f>
        <v>2337</v>
      </c>
    </row>
    <row r="11" spans="1:8">
      <c r="A11" s="36" t="s">
        <v>941</v>
      </c>
      <c r="B11" s="554" t="s">
        <v>116</v>
      </c>
      <c r="C11" s="555">
        <v>812002376</v>
      </c>
      <c r="D11" s="556" t="s">
        <v>115</v>
      </c>
      <c r="E11" s="557">
        <v>43042</v>
      </c>
      <c r="F11" s="558">
        <v>77663.38</v>
      </c>
      <c r="G11" s="556" t="s">
        <v>945</v>
      </c>
      <c r="H11" s="573">
        <f t="shared" si="0"/>
        <v>2280</v>
      </c>
    </row>
    <row r="12" spans="1:8">
      <c r="A12" s="36" t="s">
        <v>941</v>
      </c>
      <c r="B12" s="554" t="s">
        <v>116</v>
      </c>
      <c r="C12" s="555">
        <v>812002376</v>
      </c>
      <c r="D12" s="556" t="s">
        <v>946</v>
      </c>
      <c r="E12" s="557">
        <v>43075</v>
      </c>
      <c r="F12" s="558">
        <v>24151555.149999999</v>
      </c>
      <c r="G12" s="556" t="s">
        <v>947</v>
      </c>
      <c r="H12" s="573">
        <f t="shared" si="0"/>
        <v>2247</v>
      </c>
    </row>
    <row r="13" spans="1:8">
      <c r="A13" s="36" t="s">
        <v>941</v>
      </c>
      <c r="B13" s="554" t="s">
        <v>271</v>
      </c>
      <c r="C13" s="555">
        <v>891080005</v>
      </c>
      <c r="D13" s="556" t="s">
        <v>714</v>
      </c>
      <c r="E13" s="557">
        <v>43529</v>
      </c>
      <c r="F13" s="558">
        <v>2550428494.29</v>
      </c>
      <c r="G13" s="556" t="s">
        <v>948</v>
      </c>
      <c r="H13" s="573">
        <f t="shared" si="0"/>
        <v>1793</v>
      </c>
    </row>
    <row r="14" spans="1:8">
      <c r="A14" s="36" t="s">
        <v>941</v>
      </c>
      <c r="B14" s="554" t="s">
        <v>239</v>
      </c>
      <c r="C14" s="555">
        <v>830074184</v>
      </c>
      <c r="D14" s="556" t="s">
        <v>949</v>
      </c>
      <c r="E14" s="557">
        <v>43592</v>
      </c>
      <c r="F14" s="558">
        <v>2216298855</v>
      </c>
      <c r="G14" s="556" t="s">
        <v>950</v>
      </c>
      <c r="H14" s="573">
        <f t="shared" si="0"/>
        <v>1730</v>
      </c>
    </row>
    <row r="15" spans="1:8">
      <c r="A15" s="36" t="s">
        <v>941</v>
      </c>
      <c r="B15" s="554" t="s">
        <v>121</v>
      </c>
      <c r="C15" s="555">
        <v>811004055</v>
      </c>
      <c r="D15" s="556" t="s">
        <v>951</v>
      </c>
      <c r="E15" s="557">
        <v>43713</v>
      </c>
      <c r="F15" s="558">
        <v>310376105.80000001</v>
      </c>
      <c r="G15" s="556" t="s">
        <v>952</v>
      </c>
      <c r="H15" s="573">
        <f t="shared" si="0"/>
        <v>1609</v>
      </c>
    </row>
    <row r="16" spans="1:8">
      <c r="A16" s="36" t="s">
        <v>941</v>
      </c>
      <c r="B16" s="554" t="s">
        <v>121</v>
      </c>
      <c r="C16" s="555">
        <v>811004055</v>
      </c>
      <c r="D16" s="556" t="s">
        <v>953</v>
      </c>
      <c r="E16" s="557">
        <v>43742</v>
      </c>
      <c r="F16" s="558">
        <v>267295.98</v>
      </c>
      <c r="G16" s="556" t="s">
        <v>954</v>
      </c>
      <c r="H16" s="573">
        <f t="shared" si="0"/>
        <v>1580</v>
      </c>
    </row>
    <row r="17" spans="1:8">
      <c r="A17" s="36" t="s">
        <v>941</v>
      </c>
      <c r="B17" s="554" t="s">
        <v>121</v>
      </c>
      <c r="C17" s="555">
        <v>811004055</v>
      </c>
      <c r="D17" s="556" t="s">
        <v>955</v>
      </c>
      <c r="E17" s="557">
        <v>43774</v>
      </c>
      <c r="F17" s="558">
        <v>321722901.38</v>
      </c>
      <c r="G17" s="556" t="s">
        <v>956</v>
      </c>
      <c r="H17" s="573">
        <f t="shared" si="0"/>
        <v>1548</v>
      </c>
    </row>
    <row r="18" spans="1:8">
      <c r="A18" s="36" t="s">
        <v>941</v>
      </c>
      <c r="B18" s="554" t="s">
        <v>121</v>
      </c>
      <c r="C18" s="555">
        <v>811004055</v>
      </c>
      <c r="D18" s="556" t="s">
        <v>957</v>
      </c>
      <c r="E18" s="557">
        <v>43804</v>
      </c>
      <c r="F18" s="558">
        <v>1450161294.05</v>
      </c>
      <c r="G18" s="556" t="s">
        <v>958</v>
      </c>
      <c r="H18" s="573">
        <f t="shared" si="0"/>
        <v>1518</v>
      </c>
    </row>
    <row r="19" spans="1:8">
      <c r="A19" s="36" t="s">
        <v>941</v>
      </c>
      <c r="B19" s="554" t="s">
        <v>685</v>
      </c>
      <c r="C19" s="555">
        <v>891600091</v>
      </c>
      <c r="D19" s="556" t="s">
        <v>959</v>
      </c>
      <c r="E19" s="557">
        <v>43861</v>
      </c>
      <c r="F19" s="558">
        <v>360</v>
      </c>
      <c r="G19" s="556" t="s">
        <v>960</v>
      </c>
      <c r="H19" s="573">
        <f t="shared" si="0"/>
        <v>1461</v>
      </c>
    </row>
    <row r="20" spans="1:8">
      <c r="A20" s="36" t="s">
        <v>941</v>
      </c>
      <c r="B20" s="554" t="s">
        <v>121</v>
      </c>
      <c r="C20" s="555">
        <v>811004055</v>
      </c>
      <c r="D20" s="556" t="s">
        <v>961</v>
      </c>
      <c r="E20" s="557">
        <v>43868</v>
      </c>
      <c r="F20" s="558">
        <v>19458545.48</v>
      </c>
      <c r="G20" s="556" t="s">
        <v>962</v>
      </c>
      <c r="H20" s="573">
        <f t="shared" si="0"/>
        <v>1454</v>
      </c>
    </row>
    <row r="21" spans="1:8">
      <c r="A21" s="36" t="s">
        <v>941</v>
      </c>
      <c r="B21" s="554" t="s">
        <v>121</v>
      </c>
      <c r="C21" s="555">
        <v>811004055</v>
      </c>
      <c r="D21" s="556" t="s">
        <v>963</v>
      </c>
      <c r="E21" s="557">
        <v>43894</v>
      </c>
      <c r="F21" s="558">
        <v>4102112.8</v>
      </c>
      <c r="G21" s="556" t="s">
        <v>964</v>
      </c>
      <c r="H21" s="573">
        <f t="shared" si="0"/>
        <v>1428</v>
      </c>
    </row>
    <row r="22" spans="1:8">
      <c r="A22" s="36" t="s">
        <v>941</v>
      </c>
      <c r="B22" s="554" t="s">
        <v>239</v>
      </c>
      <c r="C22" s="555">
        <v>830074184</v>
      </c>
      <c r="D22" s="556" t="s">
        <v>965</v>
      </c>
      <c r="E22" s="557">
        <v>43894</v>
      </c>
      <c r="F22" s="558">
        <v>207493.72</v>
      </c>
      <c r="G22" s="556" t="s">
        <v>964</v>
      </c>
      <c r="H22" s="573">
        <f t="shared" si="0"/>
        <v>1428</v>
      </c>
    </row>
    <row r="23" spans="1:8">
      <c r="A23" s="36" t="s">
        <v>941</v>
      </c>
      <c r="B23" s="554" t="s">
        <v>121</v>
      </c>
      <c r="C23" s="555">
        <v>811004055</v>
      </c>
      <c r="D23" s="556" t="s">
        <v>966</v>
      </c>
      <c r="E23" s="557">
        <v>43923</v>
      </c>
      <c r="F23" s="558">
        <v>12691782.119999999</v>
      </c>
      <c r="G23" s="556" t="s">
        <v>967</v>
      </c>
      <c r="H23" s="573">
        <f t="shared" si="0"/>
        <v>1399</v>
      </c>
    </row>
    <row r="24" spans="1:8">
      <c r="A24" s="36" t="s">
        <v>941</v>
      </c>
      <c r="B24" s="554" t="s">
        <v>239</v>
      </c>
      <c r="C24" s="555">
        <v>830074184</v>
      </c>
      <c r="D24" s="556" t="s">
        <v>968</v>
      </c>
      <c r="E24" s="557">
        <v>43925</v>
      </c>
      <c r="F24" s="558">
        <v>36746473.140000001</v>
      </c>
      <c r="G24" s="556" t="s">
        <v>967</v>
      </c>
      <c r="H24" s="573">
        <f t="shared" si="0"/>
        <v>1397</v>
      </c>
    </row>
    <row r="25" spans="1:8">
      <c r="A25" s="36" t="s">
        <v>941</v>
      </c>
      <c r="B25" s="554" t="s">
        <v>121</v>
      </c>
      <c r="C25" s="555">
        <v>811004055</v>
      </c>
      <c r="D25" s="556" t="s">
        <v>969</v>
      </c>
      <c r="E25" s="557">
        <v>43957</v>
      </c>
      <c r="F25" s="558">
        <v>6548767.1799999997</v>
      </c>
      <c r="G25" s="556" t="s">
        <v>970</v>
      </c>
      <c r="H25" s="573">
        <f t="shared" si="0"/>
        <v>1365</v>
      </c>
    </row>
    <row r="26" spans="1:8">
      <c r="A26" s="36" t="s">
        <v>941</v>
      </c>
      <c r="B26" s="554" t="s">
        <v>239</v>
      </c>
      <c r="C26" s="555">
        <v>830074184</v>
      </c>
      <c r="D26" s="556" t="s">
        <v>971</v>
      </c>
      <c r="E26" s="557">
        <v>43985</v>
      </c>
      <c r="F26" s="558">
        <v>2895628.5</v>
      </c>
      <c r="G26" s="556" t="s">
        <v>972</v>
      </c>
      <c r="H26" s="573">
        <f t="shared" si="0"/>
        <v>1337</v>
      </c>
    </row>
    <row r="27" spans="1:8">
      <c r="A27" s="36" t="s">
        <v>941</v>
      </c>
      <c r="B27" s="554" t="s">
        <v>121</v>
      </c>
      <c r="C27" s="555">
        <v>811004055</v>
      </c>
      <c r="D27" s="556" t="s">
        <v>973</v>
      </c>
      <c r="E27" s="557">
        <v>44012</v>
      </c>
      <c r="F27" s="558">
        <v>6035445.6699999999</v>
      </c>
      <c r="G27" s="556" t="s">
        <v>972</v>
      </c>
      <c r="H27" s="573">
        <f t="shared" si="0"/>
        <v>1310</v>
      </c>
    </row>
    <row r="28" spans="1:8">
      <c r="A28" s="36" t="s">
        <v>941</v>
      </c>
      <c r="B28" s="554" t="s">
        <v>121</v>
      </c>
      <c r="C28" s="555">
        <v>811004055</v>
      </c>
      <c r="D28" s="556" t="s">
        <v>974</v>
      </c>
      <c r="E28" s="557">
        <v>44015</v>
      </c>
      <c r="F28" s="558">
        <v>21658051.359999999</v>
      </c>
      <c r="G28" s="556" t="s">
        <v>975</v>
      </c>
      <c r="H28" s="573">
        <f t="shared" si="0"/>
        <v>1307</v>
      </c>
    </row>
    <row r="29" spans="1:8">
      <c r="A29" s="36" t="s">
        <v>941</v>
      </c>
      <c r="B29" s="554" t="s">
        <v>239</v>
      </c>
      <c r="C29" s="555">
        <v>830074184</v>
      </c>
      <c r="D29" s="556" t="s">
        <v>976</v>
      </c>
      <c r="E29" s="557">
        <v>44015</v>
      </c>
      <c r="F29" s="558">
        <v>10969577.91</v>
      </c>
      <c r="G29" s="556" t="s">
        <v>975</v>
      </c>
      <c r="H29" s="573">
        <f t="shared" si="0"/>
        <v>1307</v>
      </c>
    </row>
    <row r="30" spans="1:8">
      <c r="A30" s="36" t="s">
        <v>941</v>
      </c>
      <c r="B30" s="554" t="s">
        <v>121</v>
      </c>
      <c r="C30" s="555">
        <v>811004055</v>
      </c>
      <c r="D30" s="556" t="s">
        <v>977</v>
      </c>
      <c r="E30" s="557">
        <v>44048</v>
      </c>
      <c r="F30" s="558">
        <v>10938767.15</v>
      </c>
      <c r="G30" s="556" t="s">
        <v>978</v>
      </c>
      <c r="H30" s="573">
        <f t="shared" si="0"/>
        <v>1274</v>
      </c>
    </row>
    <row r="31" spans="1:8">
      <c r="A31" s="36" t="s">
        <v>941</v>
      </c>
      <c r="B31" s="554" t="s">
        <v>239</v>
      </c>
      <c r="C31" s="555">
        <v>830074184</v>
      </c>
      <c r="D31" s="556" t="s">
        <v>979</v>
      </c>
      <c r="E31" s="557">
        <v>44048</v>
      </c>
      <c r="F31" s="558">
        <v>14428067.630000001</v>
      </c>
      <c r="G31" s="556" t="s">
        <v>978</v>
      </c>
      <c r="H31" s="573">
        <f t="shared" si="0"/>
        <v>1274</v>
      </c>
    </row>
    <row r="32" spans="1:8">
      <c r="A32" s="36" t="s">
        <v>941</v>
      </c>
      <c r="B32" s="554" t="s">
        <v>121</v>
      </c>
      <c r="C32" s="555">
        <v>811004055</v>
      </c>
      <c r="D32" s="556" t="s">
        <v>980</v>
      </c>
      <c r="E32" s="557">
        <v>44077</v>
      </c>
      <c r="F32" s="558">
        <v>6736280.8899999997</v>
      </c>
      <c r="G32" s="556" t="s">
        <v>981</v>
      </c>
      <c r="H32" s="573">
        <f t="shared" si="0"/>
        <v>1245</v>
      </c>
    </row>
    <row r="33" spans="1:8">
      <c r="A33" s="36" t="s">
        <v>941</v>
      </c>
      <c r="B33" s="554" t="s">
        <v>239</v>
      </c>
      <c r="C33" s="555">
        <v>830074184</v>
      </c>
      <c r="D33" s="556" t="s">
        <v>982</v>
      </c>
      <c r="E33" s="557">
        <v>44077</v>
      </c>
      <c r="F33" s="558">
        <v>13709801.380000001</v>
      </c>
      <c r="G33" s="556" t="s">
        <v>981</v>
      </c>
      <c r="H33" s="573">
        <f t="shared" si="0"/>
        <v>1245</v>
      </c>
    </row>
    <row r="34" spans="1:8">
      <c r="A34" s="36" t="s">
        <v>941</v>
      </c>
      <c r="B34" s="554" t="s">
        <v>121</v>
      </c>
      <c r="C34" s="555">
        <v>811004055</v>
      </c>
      <c r="D34" s="556" t="s">
        <v>983</v>
      </c>
      <c r="E34" s="557">
        <v>44109</v>
      </c>
      <c r="F34" s="558">
        <v>12126996.92</v>
      </c>
      <c r="G34" s="556" t="s">
        <v>984</v>
      </c>
      <c r="H34" s="573">
        <f t="shared" si="0"/>
        <v>1213</v>
      </c>
    </row>
    <row r="35" spans="1:8">
      <c r="A35" s="36" t="s">
        <v>941</v>
      </c>
      <c r="B35" s="554" t="s">
        <v>239</v>
      </c>
      <c r="C35" s="555">
        <v>830074184</v>
      </c>
      <c r="D35" s="556" t="s">
        <v>985</v>
      </c>
      <c r="E35" s="557">
        <v>44109</v>
      </c>
      <c r="F35" s="558">
        <v>4720358.8</v>
      </c>
      <c r="G35" s="556" t="s">
        <v>984</v>
      </c>
      <c r="H35" s="573">
        <f t="shared" si="0"/>
        <v>1213</v>
      </c>
    </row>
    <row r="36" spans="1:8">
      <c r="A36" s="36" t="s">
        <v>941</v>
      </c>
      <c r="B36" s="554" t="s">
        <v>121</v>
      </c>
      <c r="C36" s="555">
        <v>811004055</v>
      </c>
      <c r="D36" s="556" t="s">
        <v>986</v>
      </c>
      <c r="E36" s="557">
        <v>44141</v>
      </c>
      <c r="F36" s="558">
        <v>6039505.6399999997</v>
      </c>
      <c r="G36" s="556" t="s">
        <v>987</v>
      </c>
      <c r="H36" s="573">
        <f t="shared" si="0"/>
        <v>1181</v>
      </c>
    </row>
    <row r="37" spans="1:8">
      <c r="A37" s="36" t="s">
        <v>941</v>
      </c>
      <c r="B37" s="554" t="s">
        <v>239</v>
      </c>
      <c r="C37" s="555">
        <v>830074184</v>
      </c>
      <c r="D37" s="556" t="s">
        <v>988</v>
      </c>
      <c r="E37" s="557">
        <v>44141</v>
      </c>
      <c r="F37" s="558">
        <v>64384.54</v>
      </c>
      <c r="G37" s="556" t="s">
        <v>987</v>
      </c>
      <c r="H37" s="573">
        <f t="shared" si="0"/>
        <v>1181</v>
      </c>
    </row>
    <row r="38" spans="1:8">
      <c r="A38" s="36" t="s">
        <v>941</v>
      </c>
      <c r="B38" s="554" t="s">
        <v>121</v>
      </c>
      <c r="C38" s="555">
        <v>811004055</v>
      </c>
      <c r="D38" s="556" t="s">
        <v>989</v>
      </c>
      <c r="E38" s="557">
        <v>44169</v>
      </c>
      <c r="F38" s="558">
        <v>8892273.7799999993</v>
      </c>
      <c r="G38" s="556" t="s">
        <v>990</v>
      </c>
      <c r="H38" s="573">
        <f t="shared" si="0"/>
        <v>1153</v>
      </c>
    </row>
    <row r="39" spans="1:8">
      <c r="A39" s="36" t="s">
        <v>941</v>
      </c>
      <c r="B39" s="554" t="s">
        <v>239</v>
      </c>
      <c r="C39" s="555">
        <v>830074184</v>
      </c>
      <c r="D39" s="556" t="s">
        <v>991</v>
      </c>
      <c r="E39" s="557">
        <v>44169</v>
      </c>
      <c r="F39" s="558">
        <v>22778372.370000001</v>
      </c>
      <c r="G39" s="556" t="s">
        <v>990</v>
      </c>
      <c r="H39" s="573">
        <f t="shared" si="0"/>
        <v>1153</v>
      </c>
    </row>
    <row r="40" spans="1:8">
      <c r="A40" s="36" t="s">
        <v>941</v>
      </c>
      <c r="B40" s="554" t="s">
        <v>121</v>
      </c>
      <c r="C40" s="555">
        <v>811004055</v>
      </c>
      <c r="D40" s="556" t="s">
        <v>992</v>
      </c>
      <c r="E40" s="557">
        <v>44227</v>
      </c>
      <c r="F40" s="558">
        <v>4965262.4100000039</v>
      </c>
      <c r="G40" s="556" t="s">
        <v>993</v>
      </c>
      <c r="H40" s="573">
        <f t="shared" si="0"/>
        <v>1095</v>
      </c>
    </row>
    <row r="41" spans="1:8">
      <c r="A41" s="36" t="s">
        <v>941</v>
      </c>
      <c r="B41" s="554" t="s">
        <v>243</v>
      </c>
      <c r="C41" s="555">
        <v>824001398</v>
      </c>
      <c r="D41" s="556" t="s">
        <v>994</v>
      </c>
      <c r="E41" s="557">
        <v>44227</v>
      </c>
      <c r="F41" s="558">
        <v>9142345976.8500023</v>
      </c>
      <c r="G41" s="556" t="s">
        <v>993</v>
      </c>
      <c r="H41" s="573">
        <f t="shared" si="0"/>
        <v>1095</v>
      </c>
    </row>
    <row r="42" spans="1:8">
      <c r="A42" s="36" t="s">
        <v>941</v>
      </c>
      <c r="B42" s="554" t="s">
        <v>239</v>
      </c>
      <c r="C42" s="555">
        <v>830074184</v>
      </c>
      <c r="D42" s="556" t="s">
        <v>995</v>
      </c>
      <c r="E42" s="557">
        <v>44227</v>
      </c>
      <c r="F42" s="558">
        <v>13907920.110000014</v>
      </c>
      <c r="G42" s="556" t="s">
        <v>993</v>
      </c>
      <c r="H42" s="573">
        <f t="shared" si="0"/>
        <v>1095</v>
      </c>
    </row>
    <row r="43" spans="1:8">
      <c r="A43" s="36" t="s">
        <v>941</v>
      </c>
      <c r="B43" s="554" t="s">
        <v>121</v>
      </c>
      <c r="C43" s="555">
        <v>811004055</v>
      </c>
      <c r="D43" s="556" t="s">
        <v>998</v>
      </c>
      <c r="E43" s="557">
        <v>44259</v>
      </c>
      <c r="F43" s="558">
        <v>2284486.5999999978</v>
      </c>
      <c r="G43" s="556" t="s">
        <v>997</v>
      </c>
      <c r="H43" s="573">
        <f t="shared" si="0"/>
        <v>1063</v>
      </c>
    </row>
    <row r="44" spans="1:8">
      <c r="A44" s="36" t="s">
        <v>941</v>
      </c>
      <c r="B44" s="554" t="s">
        <v>239</v>
      </c>
      <c r="C44" s="555">
        <v>830074184</v>
      </c>
      <c r="D44" s="556" t="s">
        <v>996</v>
      </c>
      <c r="E44" s="557">
        <v>44259</v>
      </c>
      <c r="F44" s="558">
        <v>9279760.4200000018</v>
      </c>
      <c r="G44" s="556" t="s">
        <v>997</v>
      </c>
      <c r="H44" s="573">
        <f t="shared" si="0"/>
        <v>1063</v>
      </c>
    </row>
    <row r="45" spans="1:8">
      <c r="A45" s="36" t="s">
        <v>941</v>
      </c>
      <c r="B45" s="554" t="s">
        <v>121</v>
      </c>
      <c r="C45" s="555">
        <v>811004055</v>
      </c>
      <c r="D45" s="556" t="s">
        <v>999</v>
      </c>
      <c r="E45" s="557">
        <v>44321</v>
      </c>
      <c r="F45" s="558">
        <v>141446.98000001907</v>
      </c>
      <c r="G45" s="556" t="s">
        <v>1000</v>
      </c>
      <c r="H45" s="573">
        <f t="shared" si="0"/>
        <v>1001</v>
      </c>
    </row>
    <row r="46" spans="1:8">
      <c r="A46" s="36" t="s">
        <v>941</v>
      </c>
      <c r="B46" s="554" t="s">
        <v>243</v>
      </c>
      <c r="C46" s="555">
        <v>824001398</v>
      </c>
      <c r="D46" s="556" t="s">
        <v>1001</v>
      </c>
      <c r="E46" s="557">
        <v>44321</v>
      </c>
      <c r="F46" s="558">
        <v>1958394055.6499987</v>
      </c>
      <c r="G46" s="556" t="s">
        <v>1000</v>
      </c>
      <c r="H46" s="573">
        <f t="shared" si="0"/>
        <v>1001</v>
      </c>
    </row>
    <row r="47" spans="1:8">
      <c r="A47" s="36" t="s">
        <v>941</v>
      </c>
      <c r="B47" s="554" t="s">
        <v>121</v>
      </c>
      <c r="C47" s="555">
        <v>811004055</v>
      </c>
      <c r="D47" s="556" t="s">
        <v>1002</v>
      </c>
      <c r="E47" s="557">
        <v>44350</v>
      </c>
      <c r="F47" s="558">
        <v>7159303.1099999845</v>
      </c>
      <c r="G47" s="556" t="s">
        <v>1003</v>
      </c>
      <c r="H47" s="573">
        <f t="shared" si="0"/>
        <v>972</v>
      </c>
    </row>
    <row r="48" spans="1:8">
      <c r="A48" s="36" t="s">
        <v>941</v>
      </c>
      <c r="B48" s="554" t="s">
        <v>243</v>
      </c>
      <c r="C48" s="555">
        <v>824001398</v>
      </c>
      <c r="D48" s="556" t="s">
        <v>1004</v>
      </c>
      <c r="E48" s="557">
        <v>44350</v>
      </c>
      <c r="F48" s="558">
        <v>11166432841.659998</v>
      </c>
      <c r="G48" s="556" t="s">
        <v>1003</v>
      </c>
      <c r="H48" s="573">
        <f t="shared" si="0"/>
        <v>972</v>
      </c>
    </row>
    <row r="49" spans="1:8">
      <c r="A49" s="36" t="s">
        <v>941</v>
      </c>
      <c r="B49" s="554" t="s">
        <v>239</v>
      </c>
      <c r="C49" s="555">
        <v>830074184</v>
      </c>
      <c r="D49" s="556" t="s">
        <v>1005</v>
      </c>
      <c r="E49" s="557">
        <v>44350</v>
      </c>
      <c r="F49" s="558">
        <v>6480826</v>
      </c>
      <c r="G49" s="556" t="s">
        <v>1003</v>
      </c>
      <c r="H49" s="573">
        <f t="shared" si="0"/>
        <v>972</v>
      </c>
    </row>
    <row r="50" spans="1:8">
      <c r="A50" s="36" t="s">
        <v>941</v>
      </c>
      <c r="B50" s="554" t="s">
        <v>239</v>
      </c>
      <c r="C50" s="555">
        <v>830074184</v>
      </c>
      <c r="D50" s="556" t="s">
        <v>1006</v>
      </c>
      <c r="E50" s="557">
        <v>44383</v>
      </c>
      <c r="F50" s="558">
        <v>1340671.9900000095</v>
      </c>
      <c r="G50" s="556" t="s">
        <v>1007</v>
      </c>
      <c r="H50" s="573">
        <f t="shared" si="0"/>
        <v>939</v>
      </c>
    </row>
    <row r="51" spans="1:8">
      <c r="A51" s="36" t="s">
        <v>941</v>
      </c>
      <c r="B51" s="559" t="s">
        <v>936</v>
      </c>
      <c r="C51" s="555">
        <v>804002105</v>
      </c>
      <c r="D51" s="556" t="s">
        <v>1008</v>
      </c>
      <c r="E51" s="557">
        <v>44412</v>
      </c>
      <c r="F51" s="558">
        <v>349941048.0600003</v>
      </c>
      <c r="G51" s="556" t="s">
        <v>1009</v>
      </c>
      <c r="H51" s="573">
        <f t="shared" si="0"/>
        <v>910</v>
      </c>
    </row>
    <row r="52" spans="1:8">
      <c r="A52" s="36" t="s">
        <v>941</v>
      </c>
      <c r="B52" s="554" t="s">
        <v>121</v>
      </c>
      <c r="C52" s="555">
        <v>811004055</v>
      </c>
      <c r="D52" s="556" t="s">
        <v>1010</v>
      </c>
      <c r="E52" s="557">
        <v>44412</v>
      </c>
      <c r="F52" s="558">
        <v>195682.5</v>
      </c>
      <c r="G52" s="556" t="s">
        <v>1011</v>
      </c>
      <c r="H52" s="573">
        <f t="shared" si="0"/>
        <v>910</v>
      </c>
    </row>
    <row r="53" spans="1:8">
      <c r="A53" s="36" t="s">
        <v>941</v>
      </c>
      <c r="B53" s="554" t="s">
        <v>243</v>
      </c>
      <c r="C53" s="555">
        <v>824001398</v>
      </c>
      <c r="D53" s="556" t="s">
        <v>1012</v>
      </c>
      <c r="E53" s="557">
        <v>44412</v>
      </c>
      <c r="F53" s="558">
        <v>7613496232.0699997</v>
      </c>
      <c r="G53" s="556" t="s">
        <v>1011</v>
      </c>
      <c r="H53" s="573">
        <f t="shared" si="0"/>
        <v>910</v>
      </c>
    </row>
    <row r="54" spans="1:8">
      <c r="A54" s="36" t="s">
        <v>941</v>
      </c>
      <c r="B54" s="559" t="s">
        <v>936</v>
      </c>
      <c r="C54" s="555">
        <v>804002105</v>
      </c>
      <c r="D54" s="556" t="s">
        <v>1013</v>
      </c>
      <c r="E54" s="557">
        <v>44445</v>
      </c>
      <c r="F54" s="558">
        <v>2333400874.7699966</v>
      </c>
      <c r="G54" s="556" t="s">
        <v>1014</v>
      </c>
      <c r="H54" s="573">
        <f t="shared" si="0"/>
        <v>877</v>
      </c>
    </row>
    <row r="55" spans="1:8">
      <c r="A55" s="36" t="s">
        <v>941</v>
      </c>
      <c r="B55" s="554" t="s">
        <v>121</v>
      </c>
      <c r="C55" s="555">
        <v>811004055</v>
      </c>
      <c r="D55" s="556" t="s">
        <v>1015</v>
      </c>
      <c r="E55" s="557">
        <v>44445</v>
      </c>
      <c r="F55" s="558">
        <v>1446184.9499999993</v>
      </c>
      <c r="G55" s="556" t="s">
        <v>1014</v>
      </c>
      <c r="H55" s="573">
        <f t="shared" si="0"/>
        <v>877</v>
      </c>
    </row>
    <row r="56" spans="1:8">
      <c r="A56" s="36" t="s">
        <v>941</v>
      </c>
      <c r="B56" s="554" t="s">
        <v>243</v>
      </c>
      <c r="C56" s="555">
        <v>824001398</v>
      </c>
      <c r="D56" s="556" t="s">
        <v>1016</v>
      </c>
      <c r="E56" s="557">
        <v>44445</v>
      </c>
      <c r="F56" s="558">
        <v>2856386543.1800003</v>
      </c>
      <c r="G56" s="556" t="s">
        <v>1014</v>
      </c>
      <c r="H56" s="573">
        <f t="shared" si="0"/>
        <v>877</v>
      </c>
    </row>
    <row r="57" spans="1:8">
      <c r="A57" s="36" t="s">
        <v>941</v>
      </c>
      <c r="B57" s="554" t="s">
        <v>239</v>
      </c>
      <c r="C57" s="555">
        <v>830074184</v>
      </c>
      <c r="D57" s="556" t="s">
        <v>1017</v>
      </c>
      <c r="E57" s="557">
        <v>44445</v>
      </c>
      <c r="F57" s="558">
        <v>327883.73999999464</v>
      </c>
      <c r="G57" s="556" t="s">
        <v>1014</v>
      </c>
      <c r="H57" s="573">
        <f t="shared" si="0"/>
        <v>877</v>
      </c>
    </row>
    <row r="58" spans="1:8">
      <c r="A58" s="36" t="s">
        <v>941</v>
      </c>
      <c r="B58" s="554" t="s">
        <v>243</v>
      </c>
      <c r="C58" s="555">
        <v>824001398</v>
      </c>
      <c r="D58" s="556" t="s">
        <v>1018</v>
      </c>
      <c r="E58" s="557">
        <v>44579</v>
      </c>
      <c r="F58" s="558">
        <v>2772679957.7399979</v>
      </c>
      <c r="G58" s="556" t="s">
        <v>1019</v>
      </c>
      <c r="H58" s="573">
        <f t="shared" si="0"/>
        <v>743</v>
      </c>
    </row>
    <row r="59" spans="1:8">
      <c r="A59" s="36" t="s">
        <v>941</v>
      </c>
      <c r="B59" s="554" t="s">
        <v>243</v>
      </c>
      <c r="C59" s="555">
        <v>824001398</v>
      </c>
      <c r="D59" s="556" t="s">
        <v>1021</v>
      </c>
      <c r="E59" s="557">
        <v>44596</v>
      </c>
      <c r="F59" s="558">
        <v>2166452202.0899963</v>
      </c>
      <c r="G59" s="556" t="s">
        <v>1020</v>
      </c>
      <c r="H59" s="573">
        <f t="shared" si="0"/>
        <v>726</v>
      </c>
    </row>
    <row r="60" spans="1:8">
      <c r="A60" s="36" t="s">
        <v>941</v>
      </c>
      <c r="B60" s="554" t="s">
        <v>243</v>
      </c>
      <c r="C60" s="555">
        <v>824001398</v>
      </c>
      <c r="D60" s="556" t="s">
        <v>1022</v>
      </c>
      <c r="E60" s="557">
        <v>44629</v>
      </c>
      <c r="F60" s="558">
        <v>3465163775.499999</v>
      </c>
      <c r="G60" s="556" t="s">
        <v>1023</v>
      </c>
      <c r="H60" s="573">
        <f t="shared" si="0"/>
        <v>693</v>
      </c>
    </row>
    <row r="61" spans="1:8">
      <c r="A61" s="36" t="s">
        <v>941</v>
      </c>
      <c r="B61" s="554" t="s">
        <v>38</v>
      </c>
      <c r="C61" s="555">
        <v>901097473</v>
      </c>
      <c r="D61" s="556" t="s">
        <v>1024</v>
      </c>
      <c r="E61" s="557">
        <v>44629</v>
      </c>
      <c r="F61" s="558">
        <v>42417634099.799988</v>
      </c>
      <c r="G61" s="556" t="s">
        <v>1023</v>
      </c>
      <c r="H61" s="573">
        <f t="shared" si="0"/>
        <v>693</v>
      </c>
    </row>
    <row r="62" spans="1:8">
      <c r="A62" s="36" t="s">
        <v>941</v>
      </c>
      <c r="B62" s="554" t="s">
        <v>243</v>
      </c>
      <c r="C62" s="555">
        <v>824001398</v>
      </c>
      <c r="D62" s="556" t="s">
        <v>1025</v>
      </c>
      <c r="E62" s="557">
        <v>44656</v>
      </c>
      <c r="F62" s="558">
        <v>1987851093.9299996</v>
      </c>
      <c r="G62" s="556" t="s">
        <v>1026</v>
      </c>
      <c r="H62" s="573">
        <f t="shared" si="0"/>
        <v>666</v>
      </c>
    </row>
    <row r="63" spans="1:8">
      <c r="A63" s="36" t="s">
        <v>941</v>
      </c>
      <c r="B63" s="554" t="s">
        <v>243</v>
      </c>
      <c r="C63" s="555">
        <v>824001398</v>
      </c>
      <c r="D63" s="556" t="s">
        <v>1028</v>
      </c>
      <c r="E63" s="557">
        <v>44687</v>
      </c>
      <c r="F63" s="558">
        <v>603622789.88999903</v>
      </c>
      <c r="G63" s="556" t="s">
        <v>1027</v>
      </c>
      <c r="H63" s="573">
        <f t="shared" si="0"/>
        <v>635</v>
      </c>
    </row>
    <row r="64" spans="1:8">
      <c r="A64" s="36" t="s">
        <v>941</v>
      </c>
      <c r="B64" s="554" t="s">
        <v>243</v>
      </c>
      <c r="C64" s="555">
        <v>824001398</v>
      </c>
      <c r="D64" s="556" t="s">
        <v>1030</v>
      </c>
      <c r="E64" s="557">
        <v>44749</v>
      </c>
      <c r="F64" s="558">
        <v>8104676900.1099977</v>
      </c>
      <c r="G64" s="556" t="s">
        <v>1029</v>
      </c>
      <c r="H64" s="573">
        <f t="shared" si="0"/>
        <v>573</v>
      </c>
    </row>
    <row r="65" spans="1:8">
      <c r="A65" s="36" t="s">
        <v>941</v>
      </c>
      <c r="B65" s="554" t="s">
        <v>582</v>
      </c>
      <c r="C65" s="555">
        <v>891180008</v>
      </c>
      <c r="D65" s="556" t="s">
        <v>1031</v>
      </c>
      <c r="E65" s="557">
        <v>44810</v>
      </c>
      <c r="F65" s="558">
        <v>6605137797.9500008</v>
      </c>
      <c r="G65" s="556" t="s">
        <v>1032</v>
      </c>
      <c r="H65" s="573">
        <f t="shared" si="0"/>
        <v>512</v>
      </c>
    </row>
    <row r="66" spans="1:8">
      <c r="A66" s="36" t="s">
        <v>941</v>
      </c>
      <c r="B66" s="554" t="s">
        <v>924</v>
      </c>
      <c r="C66" s="555">
        <v>892115006</v>
      </c>
      <c r="D66" s="556" t="s">
        <v>1033</v>
      </c>
      <c r="E66" s="557">
        <v>44869</v>
      </c>
      <c r="F66" s="558">
        <v>1253446976.8700001</v>
      </c>
      <c r="G66" s="556" t="s">
        <v>1034</v>
      </c>
      <c r="H66" s="573">
        <f t="shared" si="0"/>
        <v>453</v>
      </c>
    </row>
    <row r="67" spans="1:8">
      <c r="A67" s="36" t="s">
        <v>941</v>
      </c>
      <c r="B67" s="554" t="s">
        <v>582</v>
      </c>
      <c r="C67" s="555">
        <v>891180008</v>
      </c>
      <c r="D67" s="556" t="s">
        <v>1035</v>
      </c>
      <c r="E67" s="557">
        <v>44901</v>
      </c>
      <c r="F67" s="558">
        <v>7039523.5400000066</v>
      </c>
      <c r="G67" s="556" t="s">
        <v>1036</v>
      </c>
      <c r="H67" s="573">
        <f t="shared" si="0"/>
        <v>421</v>
      </c>
    </row>
    <row r="68" spans="1:8">
      <c r="A68" s="36" t="s">
        <v>941</v>
      </c>
      <c r="B68" s="554" t="s">
        <v>582</v>
      </c>
      <c r="C68" s="555">
        <v>891180008</v>
      </c>
      <c r="D68" s="556" t="s">
        <v>1037</v>
      </c>
      <c r="E68" s="557">
        <v>44945</v>
      </c>
      <c r="F68" s="558">
        <v>5221149.7600000054</v>
      </c>
      <c r="G68" s="556" t="s">
        <v>1038</v>
      </c>
      <c r="H68" s="573">
        <f t="shared" si="0"/>
        <v>377</v>
      </c>
    </row>
    <row r="69" spans="1:8">
      <c r="A69" s="36" t="s">
        <v>941</v>
      </c>
      <c r="B69" s="554" t="s">
        <v>1039</v>
      </c>
      <c r="C69" s="555">
        <v>899999107</v>
      </c>
      <c r="D69" s="556" t="s">
        <v>1040</v>
      </c>
      <c r="E69" s="557">
        <v>44945</v>
      </c>
      <c r="F69" s="558">
        <v>662837.64999999106</v>
      </c>
      <c r="G69" s="556" t="s">
        <v>1038</v>
      </c>
      <c r="H69" s="573">
        <f t="shared" si="0"/>
        <v>377</v>
      </c>
    </row>
    <row r="70" spans="1:8">
      <c r="A70" s="36" t="s">
        <v>941</v>
      </c>
      <c r="B70" s="554" t="s">
        <v>1039</v>
      </c>
      <c r="C70" s="555">
        <v>899999107</v>
      </c>
      <c r="D70" s="556" t="s">
        <v>1041</v>
      </c>
      <c r="E70" s="557">
        <v>44964</v>
      </c>
      <c r="F70" s="558">
        <v>2888709.81</v>
      </c>
      <c r="G70" s="556" t="s">
        <v>1042</v>
      </c>
      <c r="H70" s="573">
        <f t="shared" si="0"/>
        <v>358</v>
      </c>
    </row>
    <row r="71" spans="1:8">
      <c r="A71" s="36" t="s">
        <v>941</v>
      </c>
      <c r="B71" s="554" t="s">
        <v>414</v>
      </c>
      <c r="C71" s="555">
        <v>901093846</v>
      </c>
      <c r="D71" s="556" t="s">
        <v>1044</v>
      </c>
      <c r="E71" s="557">
        <v>45027</v>
      </c>
      <c r="F71" s="558">
        <v>22136034276</v>
      </c>
      <c r="G71" s="556" t="s">
        <v>1043</v>
      </c>
      <c r="H71" s="573">
        <f t="shared" si="0"/>
        <v>295</v>
      </c>
    </row>
    <row r="72" spans="1:8">
      <c r="A72" s="36" t="s">
        <v>941</v>
      </c>
      <c r="B72" s="554" t="s">
        <v>414</v>
      </c>
      <c r="C72" s="555">
        <v>901093846</v>
      </c>
      <c r="D72" s="556" t="s">
        <v>2708</v>
      </c>
      <c r="E72" s="557">
        <v>45084</v>
      </c>
      <c r="F72" s="558">
        <v>25615830.030000001</v>
      </c>
      <c r="G72" s="556" t="s">
        <v>2707</v>
      </c>
      <c r="H72" s="573">
        <f t="shared" si="0"/>
        <v>238</v>
      </c>
    </row>
    <row r="73" spans="1:8">
      <c r="A73" s="36" t="s">
        <v>941</v>
      </c>
      <c r="B73" s="554" t="s">
        <v>414</v>
      </c>
      <c r="C73" s="555">
        <v>901093846</v>
      </c>
      <c r="D73" s="556" t="s">
        <v>2755</v>
      </c>
      <c r="E73" s="557">
        <v>45114</v>
      </c>
      <c r="F73" s="558">
        <v>22332823.57</v>
      </c>
      <c r="G73" s="556" t="s">
        <v>2754</v>
      </c>
      <c r="H73" s="573">
        <f t="shared" si="0"/>
        <v>208</v>
      </c>
    </row>
    <row r="74" spans="1:8">
      <c r="A74" s="36" t="s">
        <v>941</v>
      </c>
      <c r="B74" s="554" t="s">
        <v>414</v>
      </c>
      <c r="C74" s="555">
        <v>901093846</v>
      </c>
      <c r="D74" s="556" t="s">
        <v>2755</v>
      </c>
      <c r="E74" s="557">
        <v>45176</v>
      </c>
      <c r="F74" s="558">
        <v>1570262.36</v>
      </c>
      <c r="G74" s="556" t="s">
        <v>2834</v>
      </c>
      <c r="H74" s="573">
        <f t="shared" ref="H74:H137" si="1">+$H$7-E74</f>
        <v>146</v>
      </c>
    </row>
    <row r="75" spans="1:8">
      <c r="A75" s="36" t="s">
        <v>941</v>
      </c>
      <c r="B75" s="554" t="s">
        <v>414</v>
      </c>
      <c r="C75" s="555">
        <v>901093846</v>
      </c>
      <c r="D75" s="556" t="s">
        <v>2946</v>
      </c>
      <c r="E75" s="557">
        <v>45208</v>
      </c>
      <c r="F75" s="558">
        <v>5931347.0800000001</v>
      </c>
      <c r="G75" s="556" t="s">
        <v>2878</v>
      </c>
      <c r="H75" s="573">
        <f t="shared" si="1"/>
        <v>114</v>
      </c>
    </row>
    <row r="76" spans="1:8">
      <c r="A76" s="36" t="s">
        <v>941</v>
      </c>
      <c r="B76" s="554" t="s">
        <v>243</v>
      </c>
      <c r="C76" s="555">
        <v>824001398</v>
      </c>
      <c r="D76" s="556" t="s">
        <v>2947</v>
      </c>
      <c r="E76" s="557">
        <v>45237</v>
      </c>
      <c r="F76" s="558">
        <v>132800962.43000007</v>
      </c>
      <c r="G76" s="556" t="s">
        <v>2948</v>
      </c>
      <c r="H76" s="573">
        <f t="shared" si="1"/>
        <v>85</v>
      </c>
    </row>
    <row r="77" spans="1:8">
      <c r="A77" s="36" t="s">
        <v>941</v>
      </c>
      <c r="B77" s="554" t="s">
        <v>832</v>
      </c>
      <c r="C77" s="555">
        <v>901021565</v>
      </c>
      <c r="D77" s="556" t="s">
        <v>3112</v>
      </c>
      <c r="E77" s="557">
        <v>45267</v>
      </c>
      <c r="F77" s="558">
        <v>0</v>
      </c>
      <c r="G77" s="556" t="s">
        <v>3113</v>
      </c>
      <c r="H77" s="573">
        <f t="shared" si="1"/>
        <v>55</v>
      </c>
    </row>
    <row r="78" spans="1:8">
      <c r="A78" s="36" t="s">
        <v>941</v>
      </c>
      <c r="B78" s="554" t="s">
        <v>396</v>
      </c>
      <c r="C78" s="555">
        <v>900935126</v>
      </c>
      <c r="D78" s="556" t="s">
        <v>3316</v>
      </c>
      <c r="E78" s="557">
        <v>45303</v>
      </c>
      <c r="F78" s="558">
        <v>17097111603.799988</v>
      </c>
      <c r="G78" s="556" t="s">
        <v>3317</v>
      </c>
      <c r="H78" s="573">
        <f>+$H$7-E78</f>
        <v>19</v>
      </c>
    </row>
    <row r="79" spans="1:8">
      <c r="A79" s="36" t="s">
        <v>941</v>
      </c>
      <c r="B79" s="554" t="s">
        <v>832</v>
      </c>
      <c r="C79" s="555">
        <v>901021565</v>
      </c>
      <c r="D79" s="556" t="s">
        <v>3318</v>
      </c>
      <c r="E79" s="557">
        <v>45313</v>
      </c>
      <c r="F79" s="558">
        <v>23415898874.730022</v>
      </c>
      <c r="G79" s="556" t="s">
        <v>3317</v>
      </c>
      <c r="H79" s="573">
        <f t="shared" si="1"/>
        <v>9</v>
      </c>
    </row>
    <row r="80" spans="1:8">
      <c r="A80" s="36" t="s">
        <v>941</v>
      </c>
      <c r="B80" s="554" t="s">
        <v>243</v>
      </c>
      <c r="C80" s="555">
        <v>824001398</v>
      </c>
      <c r="D80" s="556" t="s">
        <v>3319</v>
      </c>
      <c r="E80" s="557">
        <v>45320</v>
      </c>
      <c r="F80" s="558">
        <v>1809714363.3999977</v>
      </c>
      <c r="G80" s="556" t="s">
        <v>3317</v>
      </c>
      <c r="H80" s="573">
        <f t="shared" si="1"/>
        <v>2</v>
      </c>
    </row>
    <row r="81" spans="1:8">
      <c r="A81" s="36" t="s">
        <v>1045</v>
      </c>
      <c r="B81" s="36" t="s">
        <v>64</v>
      </c>
      <c r="C81" s="560">
        <v>860013570</v>
      </c>
      <c r="D81" s="561" t="s">
        <v>1047</v>
      </c>
      <c r="E81" s="562" t="s">
        <v>66</v>
      </c>
      <c r="F81" s="564">
        <v>13891.4</v>
      </c>
      <c r="G81" s="556"/>
      <c r="H81" s="573">
        <f t="shared" si="1"/>
        <v>2742</v>
      </c>
    </row>
    <row r="82" spans="1:8">
      <c r="A82" s="36" t="s">
        <v>1045</v>
      </c>
      <c r="B82" s="36" t="s">
        <v>64</v>
      </c>
      <c r="C82" s="560">
        <v>860013570</v>
      </c>
      <c r="D82" s="561" t="s">
        <v>1048</v>
      </c>
      <c r="E82" s="562">
        <v>42608</v>
      </c>
      <c r="F82" s="564">
        <v>535364.87</v>
      </c>
      <c r="G82" s="556"/>
      <c r="H82" s="573">
        <f t="shared" si="1"/>
        <v>2714</v>
      </c>
    </row>
    <row r="83" spans="1:8">
      <c r="A83" s="36" t="s">
        <v>1045</v>
      </c>
      <c r="B83" s="36" t="s">
        <v>64</v>
      </c>
      <c r="C83" s="560">
        <v>860013570</v>
      </c>
      <c r="D83" s="561" t="s">
        <v>1049</v>
      </c>
      <c r="E83" s="562" t="s">
        <v>69</v>
      </c>
      <c r="F83" s="564">
        <v>251396.05</v>
      </c>
      <c r="G83" s="556" t="s">
        <v>1046</v>
      </c>
      <c r="H83" s="573">
        <f t="shared" si="1"/>
        <v>2660</v>
      </c>
    </row>
    <row r="84" spans="1:8">
      <c r="A84" s="36" t="s">
        <v>1045</v>
      </c>
      <c r="B84" s="36" t="s">
        <v>64</v>
      </c>
      <c r="C84" s="560">
        <v>860013570</v>
      </c>
      <c r="D84" s="561" t="s">
        <v>1050</v>
      </c>
      <c r="E84" s="562">
        <v>42698</v>
      </c>
      <c r="F84" s="564">
        <v>698.6</v>
      </c>
      <c r="G84" s="556"/>
      <c r="H84" s="573">
        <f t="shared" si="1"/>
        <v>2624</v>
      </c>
    </row>
    <row r="85" spans="1:8">
      <c r="A85" s="36" t="s">
        <v>1045</v>
      </c>
      <c r="B85" s="36" t="s">
        <v>932</v>
      </c>
      <c r="C85" s="560">
        <v>800251440</v>
      </c>
      <c r="D85" s="561" t="s">
        <v>1051</v>
      </c>
      <c r="E85" s="562">
        <v>42853</v>
      </c>
      <c r="F85" s="564">
        <v>635452.13</v>
      </c>
      <c r="G85" s="556"/>
      <c r="H85" s="573">
        <f t="shared" si="1"/>
        <v>2469</v>
      </c>
    </row>
    <row r="86" spans="1:8">
      <c r="A86" s="36" t="s">
        <v>1045</v>
      </c>
      <c r="B86" s="36" t="s">
        <v>64</v>
      </c>
      <c r="C86" s="560">
        <v>860013570</v>
      </c>
      <c r="D86" s="561" t="s">
        <v>1052</v>
      </c>
      <c r="E86" s="562">
        <v>42853</v>
      </c>
      <c r="F86" s="564">
        <v>664275.47999999952</v>
      </c>
      <c r="G86" s="556" t="s">
        <v>1053</v>
      </c>
      <c r="H86" s="573">
        <f t="shared" si="1"/>
        <v>2469</v>
      </c>
    </row>
    <row r="87" spans="1:8">
      <c r="A87" s="36" t="s">
        <v>1045</v>
      </c>
      <c r="B87" s="36" t="s">
        <v>61</v>
      </c>
      <c r="C87" s="560">
        <v>860512237</v>
      </c>
      <c r="D87" s="561" t="s">
        <v>1054</v>
      </c>
      <c r="E87" s="562">
        <v>42886</v>
      </c>
      <c r="F87" s="564">
        <v>50059617.759999998</v>
      </c>
      <c r="G87" s="556"/>
      <c r="H87" s="573">
        <f t="shared" si="1"/>
        <v>2436</v>
      </c>
    </row>
    <row r="88" spans="1:8">
      <c r="A88" s="36" t="s">
        <v>1045</v>
      </c>
      <c r="B88" s="36" t="s">
        <v>95</v>
      </c>
      <c r="C88" s="560">
        <v>832000760</v>
      </c>
      <c r="D88" s="561" t="s">
        <v>1055</v>
      </c>
      <c r="E88" s="562">
        <v>42947</v>
      </c>
      <c r="F88" s="564">
        <v>768117</v>
      </c>
      <c r="G88" s="556"/>
      <c r="H88" s="573">
        <f t="shared" si="1"/>
        <v>2375</v>
      </c>
    </row>
    <row r="89" spans="1:8">
      <c r="A89" s="36" t="s">
        <v>1045</v>
      </c>
      <c r="B89" s="36" t="s">
        <v>1056</v>
      </c>
      <c r="C89" s="560">
        <v>901543211</v>
      </c>
      <c r="D89" s="561" t="s">
        <v>1057</v>
      </c>
      <c r="E89" s="562">
        <v>42947</v>
      </c>
      <c r="F89" s="564">
        <v>272174</v>
      </c>
      <c r="G89" s="556" t="s">
        <v>1058</v>
      </c>
      <c r="H89" s="573">
        <f t="shared" si="1"/>
        <v>2375</v>
      </c>
    </row>
    <row r="90" spans="1:8">
      <c r="A90" s="36" t="s">
        <v>1045</v>
      </c>
      <c r="B90" s="36" t="s">
        <v>98</v>
      </c>
      <c r="C90" s="560">
        <v>891280008</v>
      </c>
      <c r="D90" s="561" t="s">
        <v>1059</v>
      </c>
      <c r="E90" s="562">
        <v>42947</v>
      </c>
      <c r="F90" s="564">
        <v>180784</v>
      </c>
      <c r="G90" s="556"/>
      <c r="H90" s="573">
        <f t="shared" si="1"/>
        <v>2375</v>
      </c>
    </row>
    <row r="91" spans="1:8">
      <c r="A91" s="36" t="s">
        <v>1045</v>
      </c>
      <c r="B91" s="36" t="s">
        <v>924</v>
      </c>
      <c r="C91" s="560">
        <v>892115006</v>
      </c>
      <c r="D91" s="561" t="s">
        <v>1060</v>
      </c>
      <c r="E91" s="562">
        <v>42947</v>
      </c>
      <c r="F91" s="564">
        <v>823200</v>
      </c>
      <c r="G91" s="556"/>
      <c r="H91" s="573">
        <f t="shared" si="1"/>
        <v>2375</v>
      </c>
    </row>
    <row r="92" spans="1:8">
      <c r="A92" s="36" t="s">
        <v>1045</v>
      </c>
      <c r="B92" s="36" t="s">
        <v>924</v>
      </c>
      <c r="C92" s="560">
        <v>892115006</v>
      </c>
      <c r="D92" s="561" t="s">
        <v>1060</v>
      </c>
      <c r="E92" s="562">
        <v>42947</v>
      </c>
      <c r="F92" s="564">
        <v>3798877</v>
      </c>
      <c r="G92" s="556"/>
      <c r="H92" s="573">
        <f t="shared" si="1"/>
        <v>2375</v>
      </c>
    </row>
    <row r="93" spans="1:8">
      <c r="A93" s="36" t="s">
        <v>1045</v>
      </c>
      <c r="B93" s="36" t="s">
        <v>13</v>
      </c>
      <c r="C93" s="560">
        <v>830009783</v>
      </c>
      <c r="D93" s="561" t="s">
        <v>533</v>
      </c>
      <c r="E93" s="562">
        <v>43830</v>
      </c>
      <c r="F93" s="564">
        <v>2089528.4400000002</v>
      </c>
      <c r="G93" s="556" t="s">
        <v>1061</v>
      </c>
      <c r="H93" s="573">
        <f t="shared" si="1"/>
        <v>1492</v>
      </c>
    </row>
    <row r="94" spans="1:8">
      <c r="A94" s="36" t="s">
        <v>1045</v>
      </c>
      <c r="B94" s="36" t="s">
        <v>239</v>
      </c>
      <c r="C94" s="560">
        <v>830074184</v>
      </c>
      <c r="D94" s="561" t="s">
        <v>661</v>
      </c>
      <c r="E94" s="562">
        <v>43830</v>
      </c>
      <c r="F94" s="564">
        <v>277056.25</v>
      </c>
      <c r="G94" s="556" t="s">
        <v>1062</v>
      </c>
      <c r="H94" s="573">
        <f t="shared" si="1"/>
        <v>1492</v>
      </c>
    </row>
    <row r="95" spans="1:8">
      <c r="A95" s="36" t="s">
        <v>1045</v>
      </c>
      <c r="B95" s="36" t="s">
        <v>13</v>
      </c>
      <c r="C95" s="560">
        <v>830009783</v>
      </c>
      <c r="D95" s="561" t="s">
        <v>863</v>
      </c>
      <c r="E95" s="562">
        <v>43830</v>
      </c>
      <c r="F95" s="564">
        <v>108634.75</v>
      </c>
      <c r="G95" s="556" t="s">
        <v>1062</v>
      </c>
      <c r="H95" s="573">
        <f t="shared" si="1"/>
        <v>1492</v>
      </c>
    </row>
    <row r="96" spans="1:8">
      <c r="A96" s="36" t="s">
        <v>1045</v>
      </c>
      <c r="B96" s="36" t="s">
        <v>307</v>
      </c>
      <c r="C96" s="560">
        <v>800130907</v>
      </c>
      <c r="D96" s="561" t="s">
        <v>1063</v>
      </c>
      <c r="E96" s="562">
        <v>43098</v>
      </c>
      <c r="F96" s="564">
        <v>5806668.8899999997</v>
      </c>
      <c r="G96" s="556"/>
      <c r="H96" s="573">
        <f t="shared" si="1"/>
        <v>2224</v>
      </c>
    </row>
    <row r="97" spans="1:8">
      <c r="A97" s="36" t="s">
        <v>1045</v>
      </c>
      <c r="B97" s="36" t="s">
        <v>13</v>
      </c>
      <c r="C97" s="560">
        <v>830009783</v>
      </c>
      <c r="D97" s="561" t="s">
        <v>1064</v>
      </c>
      <c r="E97" s="562">
        <v>43367</v>
      </c>
      <c r="F97" s="564">
        <v>46218.3</v>
      </c>
      <c r="G97" s="556" t="s">
        <v>1065</v>
      </c>
      <c r="H97" s="573">
        <f t="shared" si="1"/>
        <v>1955</v>
      </c>
    </row>
    <row r="98" spans="1:8">
      <c r="A98" s="36" t="s">
        <v>1045</v>
      </c>
      <c r="B98" s="36" t="s">
        <v>239</v>
      </c>
      <c r="C98" s="560">
        <v>830074184</v>
      </c>
      <c r="D98" s="561" t="s">
        <v>1066</v>
      </c>
      <c r="E98" s="562">
        <v>43367</v>
      </c>
      <c r="F98" s="564">
        <v>6317505.5699999994</v>
      </c>
      <c r="G98" s="556" t="s">
        <v>1065</v>
      </c>
      <c r="H98" s="573">
        <f t="shared" si="1"/>
        <v>1955</v>
      </c>
    </row>
    <row r="99" spans="1:8">
      <c r="A99" s="36" t="s">
        <v>1045</v>
      </c>
      <c r="B99" s="36" t="s">
        <v>239</v>
      </c>
      <c r="C99" s="560">
        <v>830074184</v>
      </c>
      <c r="D99" s="561" t="s">
        <v>1067</v>
      </c>
      <c r="E99" s="562">
        <v>43496</v>
      </c>
      <c r="F99" s="564">
        <v>668259.76</v>
      </c>
      <c r="G99" s="556" t="s">
        <v>1065</v>
      </c>
      <c r="H99" s="573">
        <f t="shared" si="1"/>
        <v>1826</v>
      </c>
    </row>
    <row r="100" spans="1:8">
      <c r="A100" s="36" t="s">
        <v>1045</v>
      </c>
      <c r="B100" s="36" t="s">
        <v>239</v>
      </c>
      <c r="C100" s="560">
        <v>830074184</v>
      </c>
      <c r="D100" s="561" t="s">
        <v>669</v>
      </c>
      <c r="E100" s="562">
        <v>43524</v>
      </c>
      <c r="F100" s="564">
        <v>280056.78000000003</v>
      </c>
      <c r="G100" s="556" t="s">
        <v>1068</v>
      </c>
      <c r="H100" s="573">
        <f t="shared" si="1"/>
        <v>1798</v>
      </c>
    </row>
    <row r="101" spans="1:8">
      <c r="A101" s="36" t="s">
        <v>1045</v>
      </c>
      <c r="B101" s="36" t="s">
        <v>61</v>
      </c>
      <c r="C101" s="560">
        <v>860512237</v>
      </c>
      <c r="D101" s="561" t="s">
        <v>1069</v>
      </c>
      <c r="E101" s="562">
        <v>43434</v>
      </c>
      <c r="F101" s="564">
        <v>4567730.25</v>
      </c>
      <c r="G101" s="556"/>
      <c r="H101" s="573">
        <f t="shared" si="1"/>
        <v>1888</v>
      </c>
    </row>
    <row r="102" spans="1:8">
      <c r="A102" s="36" t="s">
        <v>1045</v>
      </c>
      <c r="B102" s="36" t="s">
        <v>13</v>
      </c>
      <c r="C102" s="560">
        <v>830009783</v>
      </c>
      <c r="D102" s="561" t="s">
        <v>1070</v>
      </c>
      <c r="E102" s="562">
        <v>43768</v>
      </c>
      <c r="F102" s="564">
        <v>80154.58</v>
      </c>
      <c r="G102" s="556" t="s">
        <v>1071</v>
      </c>
      <c r="H102" s="573">
        <f t="shared" si="1"/>
        <v>1554</v>
      </c>
    </row>
    <row r="103" spans="1:8">
      <c r="A103" s="36" t="s">
        <v>1045</v>
      </c>
      <c r="B103" s="36" t="s">
        <v>13</v>
      </c>
      <c r="C103" s="560">
        <v>830009783</v>
      </c>
      <c r="D103" s="561" t="s">
        <v>1072</v>
      </c>
      <c r="E103" s="562">
        <v>43768</v>
      </c>
      <c r="F103" s="564">
        <v>5334828.0999999996</v>
      </c>
      <c r="G103" s="556" t="s">
        <v>1071</v>
      </c>
      <c r="H103" s="573">
        <f t="shared" si="1"/>
        <v>1554</v>
      </c>
    </row>
    <row r="104" spans="1:8">
      <c r="A104" s="36" t="s">
        <v>1045</v>
      </c>
      <c r="B104" s="36" t="s">
        <v>121</v>
      </c>
      <c r="C104" s="560">
        <v>811004055</v>
      </c>
      <c r="D104" s="561" t="s">
        <v>1073</v>
      </c>
      <c r="E104" s="562">
        <v>43853</v>
      </c>
      <c r="F104" s="564">
        <v>3012.87</v>
      </c>
      <c r="G104" s="556" t="s">
        <v>1074</v>
      </c>
      <c r="H104" s="573">
        <f t="shared" si="1"/>
        <v>1469</v>
      </c>
    </row>
    <row r="105" spans="1:8">
      <c r="A105" s="36" t="s">
        <v>1045</v>
      </c>
      <c r="B105" s="36" t="s">
        <v>121</v>
      </c>
      <c r="C105" s="560">
        <v>811004055</v>
      </c>
      <c r="D105" s="561" t="s">
        <v>1075</v>
      </c>
      <c r="E105" s="562">
        <v>43853</v>
      </c>
      <c r="F105" s="564">
        <v>727107.81</v>
      </c>
      <c r="G105" s="556" t="s">
        <v>1053</v>
      </c>
      <c r="H105" s="573">
        <f t="shared" si="1"/>
        <v>1469</v>
      </c>
    </row>
    <row r="106" spans="1:8">
      <c r="A106" s="36" t="s">
        <v>1045</v>
      </c>
      <c r="B106" s="36" t="s">
        <v>121</v>
      </c>
      <c r="C106" s="560">
        <v>811004055</v>
      </c>
      <c r="D106" s="561" t="s">
        <v>1076</v>
      </c>
      <c r="E106" s="562">
        <v>43853</v>
      </c>
      <c r="F106" s="564">
        <v>12183723</v>
      </c>
      <c r="G106" s="556" t="s">
        <v>1046</v>
      </c>
      <c r="H106" s="573">
        <f t="shared" si="1"/>
        <v>1469</v>
      </c>
    </row>
    <row r="107" spans="1:8">
      <c r="A107" s="36" t="s">
        <v>1045</v>
      </c>
      <c r="B107" s="36" t="s">
        <v>121</v>
      </c>
      <c r="C107" s="560">
        <v>811004055</v>
      </c>
      <c r="D107" s="561" t="s">
        <v>1077</v>
      </c>
      <c r="E107" s="562">
        <v>43853</v>
      </c>
      <c r="F107" s="564">
        <v>9916094.4499999993</v>
      </c>
      <c r="G107" s="556" t="s">
        <v>1078</v>
      </c>
      <c r="H107" s="573">
        <f t="shared" si="1"/>
        <v>1469</v>
      </c>
    </row>
    <row r="108" spans="1:8">
      <c r="A108" s="36" t="s">
        <v>1045</v>
      </c>
      <c r="B108" s="36" t="s">
        <v>13</v>
      </c>
      <c r="C108" s="560">
        <v>830009783</v>
      </c>
      <c r="D108" s="561" t="s">
        <v>1079</v>
      </c>
      <c r="E108" s="562">
        <v>43853</v>
      </c>
      <c r="F108" s="564">
        <v>133907.54</v>
      </c>
      <c r="G108" s="556" t="s">
        <v>1068</v>
      </c>
      <c r="H108" s="573">
        <f t="shared" si="1"/>
        <v>1469</v>
      </c>
    </row>
    <row r="109" spans="1:8">
      <c r="A109" s="36" t="s">
        <v>1045</v>
      </c>
      <c r="B109" s="36" t="s">
        <v>13</v>
      </c>
      <c r="C109" s="560">
        <v>830009783</v>
      </c>
      <c r="D109" s="561" t="s">
        <v>1080</v>
      </c>
      <c r="E109" s="562">
        <v>43853</v>
      </c>
      <c r="F109" s="564">
        <v>267539.51</v>
      </c>
      <c r="G109" s="556" t="s">
        <v>1081</v>
      </c>
      <c r="H109" s="573">
        <f t="shared" si="1"/>
        <v>1469</v>
      </c>
    </row>
    <row r="110" spans="1:8">
      <c r="A110" s="36" t="s">
        <v>1045</v>
      </c>
      <c r="B110" s="36" t="s">
        <v>13</v>
      </c>
      <c r="C110" s="560">
        <v>830009783</v>
      </c>
      <c r="D110" s="561" t="s">
        <v>1082</v>
      </c>
      <c r="E110" s="562">
        <v>43853</v>
      </c>
      <c r="F110" s="564">
        <v>85724.4</v>
      </c>
      <c r="G110" s="556" t="s">
        <v>1083</v>
      </c>
      <c r="H110" s="573">
        <f t="shared" si="1"/>
        <v>1469</v>
      </c>
    </row>
    <row r="111" spans="1:8">
      <c r="A111" s="36" t="s">
        <v>1045</v>
      </c>
      <c r="B111" s="36" t="s">
        <v>13</v>
      </c>
      <c r="C111" s="560">
        <v>830009783</v>
      </c>
      <c r="D111" s="561" t="s">
        <v>1084</v>
      </c>
      <c r="E111" s="562">
        <v>43853</v>
      </c>
      <c r="F111" s="564">
        <v>7528.63</v>
      </c>
      <c r="G111" s="556" t="s">
        <v>1085</v>
      </c>
      <c r="H111" s="573">
        <f t="shared" si="1"/>
        <v>1469</v>
      </c>
    </row>
    <row r="112" spans="1:8">
      <c r="A112" s="36" t="s">
        <v>1045</v>
      </c>
      <c r="B112" s="36" t="s">
        <v>13</v>
      </c>
      <c r="C112" s="560">
        <v>830009783</v>
      </c>
      <c r="D112" s="561" t="s">
        <v>1086</v>
      </c>
      <c r="E112" s="562">
        <v>43853</v>
      </c>
      <c r="F112" s="564">
        <v>120042.64</v>
      </c>
      <c r="G112" s="556" t="s">
        <v>1087</v>
      </c>
      <c r="H112" s="573">
        <f t="shared" si="1"/>
        <v>1469</v>
      </c>
    </row>
    <row r="113" spans="1:8">
      <c r="A113" s="36" t="s">
        <v>1045</v>
      </c>
      <c r="B113" s="36" t="s">
        <v>13</v>
      </c>
      <c r="C113" s="560">
        <v>830009783</v>
      </c>
      <c r="D113" s="561" t="s">
        <v>1088</v>
      </c>
      <c r="E113" s="562">
        <v>43853</v>
      </c>
      <c r="F113" s="564">
        <v>35198.339999999997</v>
      </c>
      <c r="G113" s="556" t="s">
        <v>1046</v>
      </c>
      <c r="H113" s="573">
        <f t="shared" si="1"/>
        <v>1469</v>
      </c>
    </row>
    <row r="114" spans="1:8">
      <c r="A114" s="36" t="s">
        <v>1045</v>
      </c>
      <c r="B114" s="36" t="s">
        <v>13</v>
      </c>
      <c r="C114" s="560">
        <v>830009783</v>
      </c>
      <c r="D114" s="561" t="s">
        <v>1089</v>
      </c>
      <c r="E114" s="562">
        <v>43853</v>
      </c>
      <c r="F114" s="564">
        <v>155332.92000000001</v>
      </c>
      <c r="G114" s="556" t="s">
        <v>1078</v>
      </c>
      <c r="H114" s="573">
        <f t="shared" si="1"/>
        <v>1469</v>
      </c>
    </row>
    <row r="115" spans="1:8">
      <c r="A115" s="36" t="s">
        <v>1045</v>
      </c>
      <c r="B115" s="36" t="s">
        <v>239</v>
      </c>
      <c r="C115" s="560">
        <v>830074184</v>
      </c>
      <c r="D115" s="561" t="s">
        <v>1090</v>
      </c>
      <c r="E115" s="562">
        <v>43853</v>
      </c>
      <c r="F115" s="564">
        <v>1037430.02</v>
      </c>
      <c r="G115" s="556" t="s">
        <v>1046</v>
      </c>
      <c r="H115" s="573">
        <f t="shared" si="1"/>
        <v>1469</v>
      </c>
    </row>
    <row r="116" spans="1:8">
      <c r="A116" s="36" t="s">
        <v>1045</v>
      </c>
      <c r="B116" s="36" t="s">
        <v>13</v>
      </c>
      <c r="C116" s="560">
        <v>830009783</v>
      </c>
      <c r="D116" s="561" t="s">
        <v>1091</v>
      </c>
      <c r="E116" s="562">
        <v>43889</v>
      </c>
      <c r="F116" s="564">
        <v>17130162.640000001</v>
      </c>
      <c r="G116" s="556" t="s">
        <v>1065</v>
      </c>
      <c r="H116" s="573">
        <f t="shared" si="1"/>
        <v>1433</v>
      </c>
    </row>
    <row r="117" spans="1:8">
      <c r="A117" s="36" t="s">
        <v>1045</v>
      </c>
      <c r="B117" s="36" t="s">
        <v>239</v>
      </c>
      <c r="C117" s="560">
        <v>830074184</v>
      </c>
      <c r="D117" s="561" t="s">
        <v>1092</v>
      </c>
      <c r="E117" s="562">
        <v>43861</v>
      </c>
      <c r="F117" s="564">
        <v>67099.3</v>
      </c>
      <c r="G117" s="556" t="s">
        <v>1078</v>
      </c>
      <c r="H117" s="573">
        <f t="shared" si="1"/>
        <v>1461</v>
      </c>
    </row>
    <row r="118" spans="1:8">
      <c r="A118" s="36" t="s">
        <v>1045</v>
      </c>
      <c r="B118" s="36" t="s">
        <v>239</v>
      </c>
      <c r="C118" s="560">
        <v>830074184</v>
      </c>
      <c r="D118" s="561" t="s">
        <v>1093</v>
      </c>
      <c r="E118" s="562">
        <v>43861</v>
      </c>
      <c r="F118" s="564">
        <v>307559.5</v>
      </c>
      <c r="G118" s="556" t="s">
        <v>1078</v>
      </c>
      <c r="H118" s="573">
        <f t="shared" si="1"/>
        <v>1461</v>
      </c>
    </row>
    <row r="119" spans="1:8">
      <c r="A119" s="36" t="s">
        <v>1045</v>
      </c>
      <c r="B119" s="36" t="s">
        <v>98</v>
      </c>
      <c r="C119" s="560">
        <v>891280008</v>
      </c>
      <c r="D119" s="561" t="s">
        <v>1094</v>
      </c>
      <c r="E119" s="562">
        <v>43948</v>
      </c>
      <c r="F119" s="564">
        <v>1048320</v>
      </c>
      <c r="G119" s="556"/>
      <c r="H119" s="573">
        <f t="shared" si="1"/>
        <v>1374</v>
      </c>
    </row>
    <row r="120" spans="1:8">
      <c r="A120" s="36" t="s">
        <v>1045</v>
      </c>
      <c r="B120" s="36" t="s">
        <v>98</v>
      </c>
      <c r="C120" s="560">
        <v>891280008</v>
      </c>
      <c r="D120" s="561" t="s">
        <v>1094</v>
      </c>
      <c r="E120" s="562">
        <v>43948</v>
      </c>
      <c r="F120" s="564">
        <v>924856</v>
      </c>
      <c r="G120" s="556"/>
      <c r="H120" s="573">
        <f t="shared" si="1"/>
        <v>1374</v>
      </c>
    </row>
    <row r="121" spans="1:8">
      <c r="A121" s="36" t="s">
        <v>1045</v>
      </c>
      <c r="B121" s="36" t="s">
        <v>13</v>
      </c>
      <c r="C121" s="560">
        <v>830009783</v>
      </c>
      <c r="D121" s="561" t="s">
        <v>1095</v>
      </c>
      <c r="E121" s="562">
        <v>44063</v>
      </c>
      <c r="F121" s="564">
        <v>4942096.95</v>
      </c>
      <c r="G121" s="556" t="s">
        <v>1081</v>
      </c>
      <c r="H121" s="573">
        <f t="shared" si="1"/>
        <v>1259</v>
      </c>
    </row>
    <row r="122" spans="1:8">
      <c r="A122" s="36" t="s">
        <v>1045</v>
      </c>
      <c r="B122" s="36" t="s">
        <v>14</v>
      </c>
      <c r="C122" s="560">
        <v>800140949</v>
      </c>
      <c r="D122" s="561" t="s">
        <v>1096</v>
      </c>
      <c r="E122" s="562">
        <v>44104</v>
      </c>
      <c r="F122" s="564">
        <v>71309.72</v>
      </c>
      <c r="G122" s="556" t="s">
        <v>1097</v>
      </c>
      <c r="H122" s="573">
        <f t="shared" si="1"/>
        <v>1218</v>
      </c>
    </row>
    <row r="123" spans="1:8">
      <c r="A123" s="36" t="s">
        <v>1045</v>
      </c>
      <c r="B123" s="36" t="s">
        <v>13</v>
      </c>
      <c r="C123" s="560">
        <v>830009783</v>
      </c>
      <c r="D123" s="561" t="s">
        <v>1098</v>
      </c>
      <c r="E123" s="562">
        <v>44195</v>
      </c>
      <c r="F123" s="564">
        <v>94109</v>
      </c>
      <c r="G123" s="556" t="s">
        <v>1099</v>
      </c>
      <c r="H123" s="573">
        <f t="shared" si="1"/>
        <v>1127</v>
      </c>
    </row>
    <row r="124" spans="1:8">
      <c r="A124" s="36" t="s">
        <v>1045</v>
      </c>
      <c r="B124" s="36" t="s">
        <v>239</v>
      </c>
      <c r="C124" s="560">
        <v>830074184</v>
      </c>
      <c r="D124" s="561" t="s">
        <v>1100</v>
      </c>
      <c r="E124" s="562">
        <v>44316</v>
      </c>
      <c r="F124" s="564">
        <v>287672.40999999997</v>
      </c>
      <c r="G124" s="556" t="s">
        <v>1101</v>
      </c>
      <c r="H124" s="573">
        <f t="shared" si="1"/>
        <v>1006</v>
      </c>
    </row>
    <row r="125" spans="1:8">
      <c r="A125" s="36" t="s">
        <v>1045</v>
      </c>
      <c r="B125" s="36" t="s">
        <v>32</v>
      </c>
      <c r="C125" s="560">
        <v>805001157</v>
      </c>
      <c r="D125" s="561" t="s">
        <v>1104</v>
      </c>
      <c r="E125" s="562">
        <v>44347</v>
      </c>
      <c r="F125" s="564">
        <v>254793.98</v>
      </c>
      <c r="G125" s="556" t="s">
        <v>1102</v>
      </c>
      <c r="H125" s="573">
        <f t="shared" si="1"/>
        <v>975</v>
      </c>
    </row>
    <row r="126" spans="1:8">
      <c r="A126" s="36" t="s">
        <v>1045</v>
      </c>
      <c r="B126" s="36" t="s">
        <v>932</v>
      </c>
      <c r="C126" s="560">
        <v>800251440</v>
      </c>
      <c r="D126" s="561" t="s">
        <v>1106</v>
      </c>
      <c r="E126" s="562">
        <v>44347</v>
      </c>
      <c r="F126" s="564">
        <v>2432410.7400000002</v>
      </c>
      <c r="G126" s="556" t="s">
        <v>1105</v>
      </c>
      <c r="H126" s="573">
        <f t="shared" si="1"/>
        <v>975</v>
      </c>
    </row>
    <row r="127" spans="1:8">
      <c r="A127" s="36" t="s">
        <v>1045</v>
      </c>
      <c r="B127" s="36" t="s">
        <v>56</v>
      </c>
      <c r="C127" s="560">
        <v>900156264</v>
      </c>
      <c r="D127" s="561" t="s">
        <v>1108</v>
      </c>
      <c r="E127" s="562">
        <v>44347</v>
      </c>
      <c r="F127" s="564">
        <v>9439296.5600000005</v>
      </c>
      <c r="G127" s="556" t="s">
        <v>1105</v>
      </c>
      <c r="H127" s="573">
        <f t="shared" si="1"/>
        <v>975</v>
      </c>
    </row>
    <row r="128" spans="1:8">
      <c r="A128" s="36" t="s">
        <v>1045</v>
      </c>
      <c r="B128" s="36" t="s">
        <v>332</v>
      </c>
      <c r="C128" s="560">
        <v>900604350</v>
      </c>
      <c r="D128" s="561" t="s">
        <v>1109</v>
      </c>
      <c r="E128" s="562">
        <v>44347</v>
      </c>
      <c r="F128" s="564">
        <v>4452587.12</v>
      </c>
      <c r="G128" s="556" t="s">
        <v>1105</v>
      </c>
      <c r="H128" s="573">
        <f t="shared" si="1"/>
        <v>975</v>
      </c>
    </row>
    <row r="129" spans="1:8">
      <c r="A129" s="36" t="s">
        <v>1045</v>
      </c>
      <c r="B129" s="36" t="s">
        <v>56</v>
      </c>
      <c r="C129" s="560">
        <v>900156264</v>
      </c>
      <c r="D129" s="561" t="s">
        <v>1110</v>
      </c>
      <c r="E129" s="562">
        <v>44347</v>
      </c>
      <c r="F129" s="564">
        <v>5039827.8000000007</v>
      </c>
      <c r="G129" s="556" t="s">
        <v>1105</v>
      </c>
      <c r="H129" s="573">
        <f t="shared" si="1"/>
        <v>975</v>
      </c>
    </row>
    <row r="130" spans="1:8">
      <c r="A130" s="36" t="s">
        <v>1045</v>
      </c>
      <c r="B130" s="36" t="s">
        <v>56</v>
      </c>
      <c r="C130" s="560">
        <v>900156264</v>
      </c>
      <c r="D130" s="561" t="s">
        <v>1111</v>
      </c>
      <c r="E130" s="562">
        <v>44347</v>
      </c>
      <c r="F130" s="564">
        <v>1289215.1399999999</v>
      </c>
      <c r="G130" s="556" t="s">
        <v>1081</v>
      </c>
      <c r="H130" s="573">
        <f t="shared" si="1"/>
        <v>975</v>
      </c>
    </row>
    <row r="131" spans="1:8">
      <c r="A131" s="36" t="s">
        <v>1045</v>
      </c>
      <c r="B131" s="36" t="s">
        <v>474</v>
      </c>
      <c r="C131" s="560">
        <v>809008362</v>
      </c>
      <c r="D131" s="561" t="s">
        <v>1112</v>
      </c>
      <c r="E131" s="562">
        <v>44347</v>
      </c>
      <c r="F131" s="564">
        <v>440.3</v>
      </c>
      <c r="G131" s="556" t="s">
        <v>1113</v>
      </c>
      <c r="H131" s="573">
        <f t="shared" si="1"/>
        <v>975</v>
      </c>
    </row>
    <row r="132" spans="1:8">
      <c r="A132" s="36" t="s">
        <v>1045</v>
      </c>
      <c r="B132" s="36" t="s">
        <v>162</v>
      </c>
      <c r="C132" s="560">
        <v>806008394</v>
      </c>
      <c r="D132" s="561" t="s">
        <v>1114</v>
      </c>
      <c r="E132" s="562">
        <v>44347</v>
      </c>
      <c r="F132" s="564">
        <v>7756305.96</v>
      </c>
      <c r="G132" s="556" t="s">
        <v>1081</v>
      </c>
      <c r="H132" s="573">
        <f t="shared" si="1"/>
        <v>975</v>
      </c>
    </row>
    <row r="133" spans="1:8">
      <c r="A133" s="36" t="s">
        <v>1045</v>
      </c>
      <c r="B133" s="36" t="s">
        <v>56</v>
      </c>
      <c r="C133" s="560">
        <v>900156264</v>
      </c>
      <c r="D133" s="561" t="s">
        <v>1115</v>
      </c>
      <c r="E133" s="562">
        <v>44347</v>
      </c>
      <c r="F133" s="564">
        <v>1056786.45</v>
      </c>
      <c r="G133" s="556" t="s">
        <v>1105</v>
      </c>
      <c r="H133" s="573">
        <f t="shared" si="1"/>
        <v>975</v>
      </c>
    </row>
    <row r="134" spans="1:8">
      <c r="A134" s="36" t="s">
        <v>1045</v>
      </c>
      <c r="B134" s="36" t="s">
        <v>56</v>
      </c>
      <c r="C134" s="560">
        <v>900156264</v>
      </c>
      <c r="D134" s="561" t="s">
        <v>1116</v>
      </c>
      <c r="E134" s="562">
        <v>44347</v>
      </c>
      <c r="F134" s="564">
        <v>478552.57</v>
      </c>
      <c r="G134" s="556" t="s">
        <v>1105</v>
      </c>
      <c r="H134" s="573">
        <f t="shared" si="1"/>
        <v>975</v>
      </c>
    </row>
    <row r="135" spans="1:8">
      <c r="A135" s="36" t="s">
        <v>1045</v>
      </c>
      <c r="B135" s="36" t="s">
        <v>56</v>
      </c>
      <c r="C135" s="560">
        <v>900156264</v>
      </c>
      <c r="D135" s="561" t="s">
        <v>1117</v>
      </c>
      <c r="E135" s="562">
        <v>44377</v>
      </c>
      <c r="F135" s="564">
        <v>5394373.0199999996</v>
      </c>
      <c r="G135" s="556" t="s">
        <v>1102</v>
      </c>
      <c r="H135" s="573">
        <f t="shared" si="1"/>
        <v>945</v>
      </c>
    </row>
    <row r="136" spans="1:8">
      <c r="A136" s="36" t="s">
        <v>1045</v>
      </c>
      <c r="B136" s="36" t="s">
        <v>14</v>
      </c>
      <c r="C136" s="560">
        <v>800140949</v>
      </c>
      <c r="D136" s="561" t="s">
        <v>1118</v>
      </c>
      <c r="E136" s="562">
        <v>44407</v>
      </c>
      <c r="F136" s="564">
        <v>14406.35</v>
      </c>
      <c r="G136" s="556" t="s">
        <v>1119</v>
      </c>
      <c r="H136" s="573">
        <f t="shared" si="1"/>
        <v>915</v>
      </c>
    </row>
    <row r="137" spans="1:8">
      <c r="A137" s="36" t="s">
        <v>1045</v>
      </c>
      <c r="B137" s="36" t="s">
        <v>419</v>
      </c>
      <c r="C137" s="560">
        <v>800088702</v>
      </c>
      <c r="D137" s="561" t="s">
        <v>1120</v>
      </c>
      <c r="E137" s="562">
        <v>44432</v>
      </c>
      <c r="F137" s="564">
        <v>5827707.6500000004</v>
      </c>
      <c r="G137" s="556"/>
      <c r="H137" s="573">
        <f t="shared" si="1"/>
        <v>890</v>
      </c>
    </row>
    <row r="138" spans="1:8">
      <c r="A138" s="36" t="s">
        <v>1045</v>
      </c>
      <c r="B138" s="36" t="s">
        <v>932</v>
      </c>
      <c r="C138" s="560">
        <v>800251440</v>
      </c>
      <c r="D138" s="561" t="s">
        <v>1121</v>
      </c>
      <c r="E138" s="562">
        <v>44439</v>
      </c>
      <c r="F138" s="564">
        <v>1629722</v>
      </c>
      <c r="G138" s="556" t="s">
        <v>1103</v>
      </c>
      <c r="H138" s="573">
        <f t="shared" ref="H138:H201" si="2">+$H$7-E138</f>
        <v>883</v>
      </c>
    </row>
    <row r="139" spans="1:8">
      <c r="A139" s="36" t="s">
        <v>1045</v>
      </c>
      <c r="B139" s="36" t="s">
        <v>932</v>
      </c>
      <c r="C139" s="560">
        <v>800251440</v>
      </c>
      <c r="D139" s="561" t="s">
        <v>1122</v>
      </c>
      <c r="E139" s="562">
        <v>44439</v>
      </c>
      <c r="F139" s="564">
        <v>75566</v>
      </c>
      <c r="G139" s="556" t="s">
        <v>1123</v>
      </c>
      <c r="H139" s="573">
        <f t="shared" si="2"/>
        <v>883</v>
      </c>
    </row>
    <row r="140" spans="1:8">
      <c r="A140" s="36" t="s">
        <v>1045</v>
      </c>
      <c r="B140" s="36" t="s">
        <v>332</v>
      </c>
      <c r="C140" s="560">
        <v>900604350</v>
      </c>
      <c r="D140" s="561" t="s">
        <v>1125</v>
      </c>
      <c r="E140" s="562">
        <v>44439</v>
      </c>
      <c r="F140" s="564">
        <v>50755.62</v>
      </c>
      <c r="G140" s="556" t="s">
        <v>1126</v>
      </c>
      <c r="H140" s="573">
        <f t="shared" si="2"/>
        <v>883</v>
      </c>
    </row>
    <row r="141" spans="1:8">
      <c r="A141" s="36" t="s">
        <v>1045</v>
      </c>
      <c r="B141" s="36" t="s">
        <v>332</v>
      </c>
      <c r="C141" s="560">
        <v>900604350</v>
      </c>
      <c r="D141" s="561" t="s">
        <v>1127</v>
      </c>
      <c r="E141" s="562">
        <v>44439</v>
      </c>
      <c r="F141" s="564">
        <v>39927.31</v>
      </c>
      <c r="G141" s="556" t="s">
        <v>1126</v>
      </c>
      <c r="H141" s="573">
        <f t="shared" si="2"/>
        <v>883</v>
      </c>
    </row>
    <row r="142" spans="1:8">
      <c r="A142" s="36" t="s">
        <v>1045</v>
      </c>
      <c r="B142" s="36" t="s">
        <v>332</v>
      </c>
      <c r="C142" s="560">
        <v>900604350</v>
      </c>
      <c r="D142" s="561" t="s">
        <v>1128</v>
      </c>
      <c r="E142" s="562">
        <v>44439</v>
      </c>
      <c r="F142" s="564">
        <v>1627945.58</v>
      </c>
      <c r="G142" s="556" t="s">
        <v>1124</v>
      </c>
      <c r="H142" s="573">
        <f t="shared" si="2"/>
        <v>883</v>
      </c>
    </row>
    <row r="143" spans="1:8">
      <c r="A143" s="36" t="s">
        <v>1045</v>
      </c>
      <c r="B143" s="36" t="s">
        <v>932</v>
      </c>
      <c r="C143" s="560">
        <v>800251440</v>
      </c>
      <c r="D143" s="561" t="s">
        <v>1130</v>
      </c>
      <c r="E143" s="562">
        <v>44469</v>
      </c>
      <c r="F143" s="564">
        <v>15972.24</v>
      </c>
      <c r="G143" s="556" t="s">
        <v>1119</v>
      </c>
      <c r="H143" s="573">
        <f t="shared" si="2"/>
        <v>853</v>
      </c>
    </row>
    <row r="144" spans="1:8">
      <c r="A144" s="36" t="s">
        <v>1045</v>
      </c>
      <c r="B144" s="36" t="s">
        <v>56</v>
      </c>
      <c r="C144" s="560">
        <v>900156264</v>
      </c>
      <c r="D144" s="561" t="s">
        <v>1131</v>
      </c>
      <c r="E144" s="562">
        <v>44469</v>
      </c>
      <c r="F144" s="564">
        <v>1421081.78</v>
      </c>
      <c r="G144" s="556" t="s">
        <v>1102</v>
      </c>
      <c r="H144" s="573">
        <f t="shared" si="2"/>
        <v>853</v>
      </c>
    </row>
    <row r="145" spans="1:8">
      <c r="A145" s="36" t="s">
        <v>1045</v>
      </c>
      <c r="B145" s="36" t="s">
        <v>56</v>
      </c>
      <c r="C145" s="560">
        <v>900156264</v>
      </c>
      <c r="D145" s="561" t="s">
        <v>1132</v>
      </c>
      <c r="E145" s="562">
        <v>44469</v>
      </c>
      <c r="F145" s="564">
        <v>255826.19</v>
      </c>
      <c r="G145" s="556" t="s">
        <v>1102</v>
      </c>
      <c r="H145" s="573">
        <f t="shared" si="2"/>
        <v>853</v>
      </c>
    </row>
    <row r="146" spans="1:8">
      <c r="A146" s="36" t="s">
        <v>1045</v>
      </c>
      <c r="B146" s="36" t="s">
        <v>332</v>
      </c>
      <c r="C146" s="560">
        <v>900604350</v>
      </c>
      <c r="D146" s="561" t="s">
        <v>1133</v>
      </c>
      <c r="E146" s="562">
        <v>44469</v>
      </c>
      <c r="F146" s="564">
        <v>162540.66</v>
      </c>
      <c r="G146" s="556" t="s">
        <v>1134</v>
      </c>
      <c r="H146" s="573">
        <f t="shared" si="2"/>
        <v>853</v>
      </c>
    </row>
    <row r="147" spans="1:8">
      <c r="A147" s="36" t="s">
        <v>1045</v>
      </c>
      <c r="B147" s="36" t="s">
        <v>56</v>
      </c>
      <c r="C147" s="560">
        <v>900156264</v>
      </c>
      <c r="D147" s="561" t="s">
        <v>1135</v>
      </c>
      <c r="E147" s="562">
        <v>44469</v>
      </c>
      <c r="F147" s="564">
        <v>1249846.56</v>
      </c>
      <c r="G147" s="556" t="s">
        <v>1081</v>
      </c>
      <c r="H147" s="573">
        <f t="shared" si="2"/>
        <v>853</v>
      </c>
    </row>
    <row r="148" spans="1:8">
      <c r="A148" s="36" t="s">
        <v>1045</v>
      </c>
      <c r="B148" s="36" t="s">
        <v>56</v>
      </c>
      <c r="C148" s="560">
        <v>900156264</v>
      </c>
      <c r="D148" s="561" t="s">
        <v>1137</v>
      </c>
      <c r="E148" s="562">
        <v>44469</v>
      </c>
      <c r="F148" s="564">
        <v>26028281.02</v>
      </c>
      <c r="G148" s="565" t="s">
        <v>1136</v>
      </c>
      <c r="H148" s="573">
        <f t="shared" si="2"/>
        <v>853</v>
      </c>
    </row>
    <row r="149" spans="1:8">
      <c r="A149" s="36" t="s">
        <v>1045</v>
      </c>
      <c r="B149" s="36" t="s">
        <v>56</v>
      </c>
      <c r="C149" s="560">
        <v>900156264</v>
      </c>
      <c r="D149" s="561" t="s">
        <v>1138</v>
      </c>
      <c r="E149" s="562">
        <v>44469</v>
      </c>
      <c r="F149" s="564">
        <v>7143610.4100000001</v>
      </c>
      <c r="G149" s="556" t="s">
        <v>1136</v>
      </c>
      <c r="H149" s="573">
        <f t="shared" si="2"/>
        <v>853</v>
      </c>
    </row>
    <row r="150" spans="1:8">
      <c r="A150" s="36" t="s">
        <v>1045</v>
      </c>
      <c r="B150" s="36" t="s">
        <v>913</v>
      </c>
      <c r="C150" s="560">
        <v>890480110</v>
      </c>
      <c r="D150" s="561" t="s">
        <v>1139</v>
      </c>
      <c r="E150" s="562">
        <v>44469</v>
      </c>
      <c r="F150" s="564">
        <v>112.18</v>
      </c>
      <c r="G150" s="556" t="s">
        <v>1105</v>
      </c>
      <c r="H150" s="573">
        <f t="shared" si="2"/>
        <v>853</v>
      </c>
    </row>
    <row r="151" spans="1:8">
      <c r="A151" s="36" t="s">
        <v>1045</v>
      </c>
      <c r="B151" s="36" t="s">
        <v>56</v>
      </c>
      <c r="C151" s="560">
        <v>900156264</v>
      </c>
      <c r="D151" s="561" t="s">
        <v>1140</v>
      </c>
      <c r="E151" s="562">
        <v>44469</v>
      </c>
      <c r="F151" s="564">
        <v>60746.2</v>
      </c>
      <c r="G151" s="565" t="s">
        <v>1081</v>
      </c>
      <c r="H151" s="573">
        <f t="shared" si="2"/>
        <v>853</v>
      </c>
    </row>
    <row r="152" spans="1:8">
      <c r="A152" s="36" t="s">
        <v>1045</v>
      </c>
      <c r="B152" s="36" t="s">
        <v>932</v>
      </c>
      <c r="C152" s="560">
        <v>800251440</v>
      </c>
      <c r="D152" s="561" t="s">
        <v>1141</v>
      </c>
      <c r="E152" s="562">
        <v>44469</v>
      </c>
      <c r="F152" s="564">
        <v>513.71</v>
      </c>
      <c r="G152" s="556" t="s">
        <v>1136</v>
      </c>
      <c r="H152" s="573">
        <f t="shared" si="2"/>
        <v>853</v>
      </c>
    </row>
    <row r="153" spans="1:8">
      <c r="A153" s="36" t="s">
        <v>1045</v>
      </c>
      <c r="B153" s="36" t="s">
        <v>56</v>
      </c>
      <c r="C153" s="560">
        <v>900156264</v>
      </c>
      <c r="D153" s="561" t="s">
        <v>1142</v>
      </c>
      <c r="E153" s="562">
        <v>44498</v>
      </c>
      <c r="F153" s="564">
        <v>10918334.550000001</v>
      </c>
      <c r="G153" s="556" t="s">
        <v>1119</v>
      </c>
      <c r="H153" s="573">
        <f t="shared" si="2"/>
        <v>824</v>
      </c>
    </row>
    <row r="154" spans="1:8">
      <c r="A154" s="36" t="s">
        <v>1045</v>
      </c>
      <c r="B154" s="36" t="s">
        <v>56</v>
      </c>
      <c r="C154" s="560">
        <v>900156264</v>
      </c>
      <c r="D154" s="561" t="s">
        <v>1143</v>
      </c>
      <c r="E154" s="562">
        <v>44498</v>
      </c>
      <c r="F154" s="564">
        <v>581835.13</v>
      </c>
      <c r="G154" s="556" t="s">
        <v>1119</v>
      </c>
      <c r="H154" s="573">
        <f t="shared" si="2"/>
        <v>824</v>
      </c>
    </row>
    <row r="155" spans="1:8">
      <c r="A155" s="36" t="s">
        <v>1045</v>
      </c>
      <c r="B155" s="36" t="s">
        <v>396</v>
      </c>
      <c r="C155" s="560">
        <v>900935126</v>
      </c>
      <c r="D155" s="561" t="s">
        <v>1144</v>
      </c>
      <c r="E155" s="562">
        <v>44524</v>
      </c>
      <c r="F155" s="564">
        <v>10741.1</v>
      </c>
      <c r="G155" s="556" t="s">
        <v>1145</v>
      </c>
      <c r="H155" s="573">
        <f t="shared" si="2"/>
        <v>798</v>
      </c>
    </row>
    <row r="156" spans="1:8">
      <c r="A156" s="36" t="s">
        <v>1045</v>
      </c>
      <c r="B156" s="36" t="s">
        <v>932</v>
      </c>
      <c r="C156" s="560">
        <v>800251440</v>
      </c>
      <c r="D156" s="561" t="s">
        <v>1146</v>
      </c>
      <c r="E156" s="562">
        <v>44561</v>
      </c>
      <c r="F156" s="564">
        <v>26342533.75</v>
      </c>
      <c r="G156" s="556" t="s">
        <v>1147</v>
      </c>
      <c r="H156" s="573">
        <f t="shared" si="2"/>
        <v>761</v>
      </c>
    </row>
    <row r="157" spans="1:8">
      <c r="A157" s="36" t="s">
        <v>1045</v>
      </c>
      <c r="B157" s="36" t="s">
        <v>932</v>
      </c>
      <c r="C157" s="560">
        <v>800251440</v>
      </c>
      <c r="D157" s="561" t="s">
        <v>1148</v>
      </c>
      <c r="E157" s="562">
        <v>44561</v>
      </c>
      <c r="F157" s="564">
        <v>1980755</v>
      </c>
      <c r="G157" s="556" t="s">
        <v>1147</v>
      </c>
      <c r="H157" s="573">
        <f t="shared" si="2"/>
        <v>761</v>
      </c>
    </row>
    <row r="158" spans="1:8">
      <c r="A158" s="36" t="s">
        <v>1045</v>
      </c>
      <c r="B158" s="36" t="s">
        <v>13</v>
      </c>
      <c r="C158" s="560">
        <v>830009783</v>
      </c>
      <c r="D158" s="561" t="s">
        <v>1149</v>
      </c>
      <c r="E158" s="562">
        <v>44561</v>
      </c>
      <c r="F158" s="564">
        <v>219209.88</v>
      </c>
      <c r="G158" s="565" t="s">
        <v>1150</v>
      </c>
      <c r="H158" s="573">
        <f t="shared" si="2"/>
        <v>761</v>
      </c>
    </row>
    <row r="159" spans="1:8">
      <c r="A159" s="36" t="s">
        <v>1045</v>
      </c>
      <c r="B159" s="36" t="s">
        <v>14</v>
      </c>
      <c r="C159" s="560">
        <v>800140949</v>
      </c>
      <c r="D159" s="561" t="s">
        <v>1151</v>
      </c>
      <c r="E159" s="562">
        <v>44592</v>
      </c>
      <c r="F159" s="564">
        <v>13643.55</v>
      </c>
      <c r="G159" s="565" t="s">
        <v>1129</v>
      </c>
      <c r="H159" s="573">
        <f t="shared" si="2"/>
        <v>730</v>
      </c>
    </row>
    <row r="160" spans="1:8">
      <c r="A160" s="36" t="s">
        <v>1045</v>
      </c>
      <c r="B160" s="36" t="s">
        <v>932</v>
      </c>
      <c r="C160" s="560">
        <v>800251440</v>
      </c>
      <c r="D160" s="561" t="s">
        <v>1152</v>
      </c>
      <c r="E160" s="562">
        <v>44592</v>
      </c>
      <c r="F160" s="564">
        <v>34971.29</v>
      </c>
      <c r="G160" s="565" t="s">
        <v>1129</v>
      </c>
      <c r="H160" s="573">
        <f t="shared" si="2"/>
        <v>730</v>
      </c>
    </row>
    <row r="161" spans="1:8">
      <c r="A161" s="36" t="s">
        <v>1045</v>
      </c>
      <c r="B161" s="36" t="s">
        <v>56</v>
      </c>
      <c r="C161" s="560">
        <v>900156264</v>
      </c>
      <c r="D161" s="561" t="s">
        <v>1153</v>
      </c>
      <c r="E161" s="562">
        <v>44592</v>
      </c>
      <c r="F161" s="564">
        <v>27164636.620000005</v>
      </c>
      <c r="G161" s="565" t="s">
        <v>1129</v>
      </c>
      <c r="H161" s="573">
        <f t="shared" si="2"/>
        <v>730</v>
      </c>
    </row>
    <row r="162" spans="1:8">
      <c r="A162" s="36" t="s">
        <v>1045</v>
      </c>
      <c r="B162" s="36" t="s">
        <v>56</v>
      </c>
      <c r="C162" s="560">
        <v>900156264</v>
      </c>
      <c r="D162" s="561" t="s">
        <v>1154</v>
      </c>
      <c r="E162" s="562">
        <v>44592</v>
      </c>
      <c r="F162" s="564">
        <v>1319497</v>
      </c>
      <c r="G162" s="556" t="s">
        <v>1129</v>
      </c>
      <c r="H162" s="573">
        <f t="shared" si="2"/>
        <v>730</v>
      </c>
    </row>
    <row r="163" spans="1:8">
      <c r="A163" s="36" t="s">
        <v>1045</v>
      </c>
      <c r="B163" s="36" t="s">
        <v>56</v>
      </c>
      <c r="C163" s="560">
        <v>900156264</v>
      </c>
      <c r="D163" s="561" t="s">
        <v>1155</v>
      </c>
      <c r="E163" s="562">
        <v>44592</v>
      </c>
      <c r="F163" s="564">
        <v>1396165.74</v>
      </c>
      <c r="G163" s="556" t="s">
        <v>1103</v>
      </c>
      <c r="H163" s="573">
        <f t="shared" si="2"/>
        <v>730</v>
      </c>
    </row>
    <row r="164" spans="1:8">
      <c r="A164" s="36" t="s">
        <v>1045</v>
      </c>
      <c r="B164" s="36" t="s">
        <v>932</v>
      </c>
      <c r="C164" s="560">
        <v>800251440</v>
      </c>
      <c r="D164" s="561" t="s">
        <v>1156</v>
      </c>
      <c r="E164" s="562">
        <v>44592</v>
      </c>
      <c r="F164" s="564">
        <v>21455.4</v>
      </c>
      <c r="G164" s="556" t="s">
        <v>1157</v>
      </c>
      <c r="H164" s="573">
        <f t="shared" si="2"/>
        <v>730</v>
      </c>
    </row>
    <row r="165" spans="1:8">
      <c r="A165" s="36" t="s">
        <v>1045</v>
      </c>
      <c r="B165" s="36" t="s">
        <v>332</v>
      </c>
      <c r="C165" s="560">
        <v>900604350</v>
      </c>
      <c r="D165" s="561" t="s">
        <v>1158</v>
      </c>
      <c r="E165" s="562">
        <v>44592</v>
      </c>
      <c r="F165" s="564">
        <v>17291094.800000001</v>
      </c>
      <c r="G165" s="565" t="s">
        <v>1157</v>
      </c>
      <c r="H165" s="573">
        <f t="shared" si="2"/>
        <v>730</v>
      </c>
    </row>
    <row r="166" spans="1:8">
      <c r="A166" s="36" t="s">
        <v>1045</v>
      </c>
      <c r="B166" s="36" t="s">
        <v>32</v>
      </c>
      <c r="C166" s="560">
        <v>805001157</v>
      </c>
      <c r="D166" s="561" t="s">
        <v>1159</v>
      </c>
      <c r="E166" s="562">
        <v>44592</v>
      </c>
      <c r="F166" s="564">
        <v>10655</v>
      </c>
      <c r="G166" s="565" t="s">
        <v>1085</v>
      </c>
      <c r="H166" s="573">
        <f t="shared" si="2"/>
        <v>730</v>
      </c>
    </row>
    <row r="167" spans="1:8">
      <c r="A167" s="36" t="s">
        <v>1045</v>
      </c>
      <c r="B167" s="36" t="s">
        <v>56</v>
      </c>
      <c r="C167" s="560">
        <v>900156264</v>
      </c>
      <c r="D167" s="561" t="s">
        <v>1160</v>
      </c>
      <c r="E167" s="562">
        <v>44651</v>
      </c>
      <c r="F167" s="564">
        <v>22519490.100000001</v>
      </c>
      <c r="G167" s="565" t="s">
        <v>1161</v>
      </c>
      <c r="H167" s="573">
        <f t="shared" si="2"/>
        <v>671</v>
      </c>
    </row>
    <row r="168" spans="1:8">
      <c r="A168" s="36" t="s">
        <v>1045</v>
      </c>
      <c r="B168" s="36" t="s">
        <v>332</v>
      </c>
      <c r="C168" s="560">
        <v>900604350</v>
      </c>
      <c r="D168" s="561" t="s">
        <v>1162</v>
      </c>
      <c r="E168" s="562">
        <v>44651</v>
      </c>
      <c r="F168" s="564">
        <v>2660.2</v>
      </c>
      <c r="G168" s="565" t="s">
        <v>1102</v>
      </c>
      <c r="H168" s="573">
        <f t="shared" si="2"/>
        <v>671</v>
      </c>
    </row>
    <row r="169" spans="1:8">
      <c r="A169" s="36" t="s">
        <v>1045</v>
      </c>
      <c r="B169" s="36" t="s">
        <v>121</v>
      </c>
      <c r="C169" s="560">
        <v>811004055</v>
      </c>
      <c r="D169" s="561" t="s">
        <v>1163</v>
      </c>
      <c r="E169" s="562">
        <v>44681</v>
      </c>
      <c r="F169" s="564">
        <v>944</v>
      </c>
      <c r="G169" s="565" t="s">
        <v>1164</v>
      </c>
      <c r="H169" s="573">
        <f t="shared" si="2"/>
        <v>641</v>
      </c>
    </row>
    <row r="170" spans="1:8">
      <c r="A170" s="36" t="s">
        <v>1045</v>
      </c>
      <c r="B170" s="36" t="s">
        <v>56</v>
      </c>
      <c r="C170" s="560">
        <v>900156264</v>
      </c>
      <c r="D170" s="561" t="s">
        <v>1165</v>
      </c>
      <c r="E170" s="562">
        <v>44712</v>
      </c>
      <c r="F170" s="564">
        <v>587256</v>
      </c>
      <c r="G170" s="556" t="s">
        <v>1102</v>
      </c>
      <c r="H170" s="573">
        <f t="shared" si="2"/>
        <v>610</v>
      </c>
    </row>
    <row r="171" spans="1:8">
      <c r="A171" s="36" t="s">
        <v>1045</v>
      </c>
      <c r="B171" s="36" t="s">
        <v>56</v>
      </c>
      <c r="C171" s="560">
        <v>900156264</v>
      </c>
      <c r="D171" s="561" t="s">
        <v>1166</v>
      </c>
      <c r="E171" s="562">
        <v>44712</v>
      </c>
      <c r="F171" s="564">
        <v>8742704</v>
      </c>
      <c r="G171" s="565" t="s">
        <v>1102</v>
      </c>
      <c r="H171" s="573">
        <f t="shared" si="2"/>
        <v>610</v>
      </c>
    </row>
    <row r="172" spans="1:8">
      <c r="A172" s="36" t="s">
        <v>1045</v>
      </c>
      <c r="B172" s="36" t="s">
        <v>32</v>
      </c>
      <c r="C172" s="560">
        <v>805001157</v>
      </c>
      <c r="D172" s="561" t="s">
        <v>1167</v>
      </c>
      <c r="E172" s="562">
        <v>44712</v>
      </c>
      <c r="F172" s="564">
        <v>2500825.62</v>
      </c>
      <c r="G172" s="565" t="s">
        <v>1168</v>
      </c>
      <c r="H172" s="573">
        <f t="shared" si="2"/>
        <v>610</v>
      </c>
    </row>
    <row r="173" spans="1:8">
      <c r="A173" s="36" t="s">
        <v>1045</v>
      </c>
      <c r="B173" s="36" t="s">
        <v>474</v>
      </c>
      <c r="C173" s="560">
        <v>809008362</v>
      </c>
      <c r="D173" s="561" t="s">
        <v>1169</v>
      </c>
      <c r="E173" s="562">
        <v>44712</v>
      </c>
      <c r="F173" s="564">
        <v>1537825.49</v>
      </c>
      <c r="G173" s="565" t="s">
        <v>1168</v>
      </c>
      <c r="H173" s="573">
        <f t="shared" si="2"/>
        <v>610</v>
      </c>
    </row>
    <row r="174" spans="1:8">
      <c r="A174" s="36" t="s">
        <v>1045</v>
      </c>
      <c r="B174" s="36" t="s">
        <v>13</v>
      </c>
      <c r="C174" s="560">
        <v>830009783</v>
      </c>
      <c r="D174" s="561" t="s">
        <v>1170</v>
      </c>
      <c r="E174" s="562">
        <v>44698</v>
      </c>
      <c r="F174" s="564">
        <v>12934.57</v>
      </c>
      <c r="G174" s="565" t="s">
        <v>1168</v>
      </c>
      <c r="H174" s="573">
        <f t="shared" si="2"/>
        <v>624</v>
      </c>
    </row>
    <row r="175" spans="1:8">
      <c r="A175" s="36" t="s">
        <v>1045</v>
      </c>
      <c r="B175" s="36" t="s">
        <v>332</v>
      </c>
      <c r="C175" s="560">
        <v>900604350</v>
      </c>
      <c r="D175" s="561" t="s">
        <v>1171</v>
      </c>
      <c r="E175" s="562">
        <v>44698</v>
      </c>
      <c r="F175" s="564">
        <v>52111160.549999997</v>
      </c>
      <c r="G175" s="565" t="s">
        <v>1168</v>
      </c>
      <c r="H175" s="573">
        <f t="shared" si="2"/>
        <v>624</v>
      </c>
    </row>
    <row r="176" spans="1:8">
      <c r="A176" s="36" t="s">
        <v>1045</v>
      </c>
      <c r="B176" s="36" t="s">
        <v>582</v>
      </c>
      <c r="C176" s="560">
        <v>891180008</v>
      </c>
      <c r="D176" s="561" t="s">
        <v>1172</v>
      </c>
      <c r="E176" s="562">
        <v>44712</v>
      </c>
      <c r="F176" s="564">
        <v>0.48</v>
      </c>
      <c r="G176" s="565" t="s">
        <v>1173</v>
      </c>
      <c r="H176" s="573">
        <f t="shared" si="2"/>
        <v>610</v>
      </c>
    </row>
    <row r="177" spans="1:8">
      <c r="A177" s="36" t="s">
        <v>1045</v>
      </c>
      <c r="B177" s="36" t="s">
        <v>32</v>
      </c>
      <c r="C177" s="560">
        <v>805001157</v>
      </c>
      <c r="D177" s="561" t="s">
        <v>1174</v>
      </c>
      <c r="E177" s="562">
        <v>44742</v>
      </c>
      <c r="F177" s="564">
        <v>2006600</v>
      </c>
      <c r="G177" s="565" t="s">
        <v>1175</v>
      </c>
      <c r="H177" s="573">
        <f t="shared" si="2"/>
        <v>580</v>
      </c>
    </row>
    <row r="178" spans="1:8">
      <c r="A178" s="36" t="s">
        <v>1045</v>
      </c>
      <c r="B178" s="36" t="s">
        <v>56</v>
      </c>
      <c r="C178" s="560">
        <v>900156264</v>
      </c>
      <c r="D178" s="561" t="s">
        <v>1177</v>
      </c>
      <c r="E178" s="562">
        <v>44804</v>
      </c>
      <c r="F178" s="564">
        <v>12767.63</v>
      </c>
      <c r="G178" s="565" t="s">
        <v>1178</v>
      </c>
      <c r="H178" s="573">
        <f t="shared" si="2"/>
        <v>518</v>
      </c>
    </row>
    <row r="179" spans="1:8">
      <c r="A179" s="36" t="s">
        <v>1045</v>
      </c>
      <c r="B179" s="36" t="s">
        <v>56</v>
      </c>
      <c r="C179" s="560">
        <v>900156264</v>
      </c>
      <c r="D179" s="561" t="s">
        <v>1179</v>
      </c>
      <c r="E179" s="562">
        <v>44804</v>
      </c>
      <c r="F179" s="564">
        <v>27652579.640000001</v>
      </c>
      <c r="G179" s="565" t="s">
        <v>1168</v>
      </c>
      <c r="H179" s="573">
        <f t="shared" si="2"/>
        <v>518</v>
      </c>
    </row>
    <row r="180" spans="1:8">
      <c r="A180" s="36" t="s">
        <v>1045</v>
      </c>
      <c r="B180" s="36" t="s">
        <v>56</v>
      </c>
      <c r="C180" s="560">
        <v>900156264</v>
      </c>
      <c r="D180" s="561" t="s">
        <v>1180</v>
      </c>
      <c r="E180" s="562">
        <v>44804</v>
      </c>
      <c r="F180" s="564">
        <v>1250094.3500000001</v>
      </c>
      <c r="G180" s="565" t="s">
        <v>1168</v>
      </c>
      <c r="H180" s="573">
        <f t="shared" si="2"/>
        <v>518</v>
      </c>
    </row>
    <row r="181" spans="1:8">
      <c r="A181" s="36" t="s">
        <v>1045</v>
      </c>
      <c r="B181" s="36" t="s">
        <v>932</v>
      </c>
      <c r="C181" s="560">
        <v>800251440</v>
      </c>
      <c r="D181" s="561" t="s">
        <v>1181</v>
      </c>
      <c r="E181" s="562">
        <v>44804</v>
      </c>
      <c r="F181" s="564">
        <v>3309754.15</v>
      </c>
      <c r="G181" s="565" t="s">
        <v>1168</v>
      </c>
      <c r="H181" s="573">
        <f t="shared" si="2"/>
        <v>518</v>
      </c>
    </row>
    <row r="182" spans="1:8">
      <c r="A182" s="36" t="s">
        <v>1045</v>
      </c>
      <c r="B182" s="36" t="s">
        <v>932</v>
      </c>
      <c r="C182" s="560">
        <v>800251440</v>
      </c>
      <c r="D182" s="561" t="s">
        <v>1181</v>
      </c>
      <c r="E182" s="562">
        <v>44804</v>
      </c>
      <c r="F182" s="564">
        <v>67351.710000000006</v>
      </c>
      <c r="G182" s="565" t="s">
        <v>1168</v>
      </c>
      <c r="H182" s="573">
        <f t="shared" si="2"/>
        <v>518</v>
      </c>
    </row>
    <row r="183" spans="1:8">
      <c r="A183" s="36" t="s">
        <v>1045</v>
      </c>
      <c r="B183" s="36" t="s">
        <v>32</v>
      </c>
      <c r="C183" s="560">
        <v>805001157</v>
      </c>
      <c r="D183" s="561" t="s">
        <v>1182</v>
      </c>
      <c r="E183" s="562">
        <v>44865</v>
      </c>
      <c r="F183" s="564">
        <v>432647.92</v>
      </c>
      <c r="G183" s="565" t="s">
        <v>1161</v>
      </c>
      <c r="H183" s="573">
        <f t="shared" si="2"/>
        <v>457</v>
      </c>
    </row>
    <row r="184" spans="1:8">
      <c r="A184" s="36" t="s">
        <v>1045</v>
      </c>
      <c r="B184" s="36" t="s">
        <v>332</v>
      </c>
      <c r="C184" s="560">
        <v>900604350</v>
      </c>
      <c r="D184" s="561" t="s">
        <v>1184</v>
      </c>
      <c r="E184" s="562">
        <v>44865</v>
      </c>
      <c r="F184" s="564">
        <v>54706657.149999999</v>
      </c>
      <c r="G184" s="565" t="s">
        <v>1183</v>
      </c>
      <c r="H184" s="573">
        <f t="shared" si="2"/>
        <v>457</v>
      </c>
    </row>
    <row r="185" spans="1:8">
      <c r="A185" s="36" t="s">
        <v>1045</v>
      </c>
      <c r="B185" s="36" t="s">
        <v>56</v>
      </c>
      <c r="C185" s="560">
        <v>900156264</v>
      </c>
      <c r="D185" s="561" t="s">
        <v>1185</v>
      </c>
      <c r="E185" s="562">
        <v>44865</v>
      </c>
      <c r="F185" s="564">
        <v>9812185.0399999991</v>
      </c>
      <c r="G185" s="565" t="s">
        <v>1161</v>
      </c>
      <c r="H185" s="573">
        <f t="shared" si="2"/>
        <v>457</v>
      </c>
    </row>
    <row r="186" spans="1:8">
      <c r="A186" s="36" t="s">
        <v>1045</v>
      </c>
      <c r="B186" s="36" t="s">
        <v>474</v>
      </c>
      <c r="C186" s="560">
        <v>809008362</v>
      </c>
      <c r="D186" s="561" t="s">
        <v>1186</v>
      </c>
      <c r="E186" s="562">
        <v>44895</v>
      </c>
      <c r="F186" s="564">
        <v>87655.54</v>
      </c>
      <c r="G186" s="565" t="s">
        <v>1183</v>
      </c>
      <c r="H186" s="573">
        <f t="shared" si="2"/>
        <v>427</v>
      </c>
    </row>
    <row r="187" spans="1:8">
      <c r="A187" s="36" t="s">
        <v>1045</v>
      </c>
      <c r="B187" s="36" t="s">
        <v>474</v>
      </c>
      <c r="C187" s="560">
        <v>809008362</v>
      </c>
      <c r="D187" s="561" t="s">
        <v>1187</v>
      </c>
      <c r="E187" s="562">
        <v>44895</v>
      </c>
      <c r="F187" s="564">
        <v>1053248.6299999999</v>
      </c>
      <c r="G187" s="565" t="s">
        <v>1183</v>
      </c>
      <c r="H187" s="573">
        <f t="shared" si="2"/>
        <v>427</v>
      </c>
    </row>
    <row r="188" spans="1:8">
      <c r="A188" s="36" t="s">
        <v>1045</v>
      </c>
      <c r="B188" s="36" t="s">
        <v>393</v>
      </c>
      <c r="C188" s="560">
        <v>830113831</v>
      </c>
      <c r="D188" s="561" t="s">
        <v>1188</v>
      </c>
      <c r="E188" s="562">
        <v>44895</v>
      </c>
      <c r="F188" s="564">
        <v>560876.31999999995</v>
      </c>
      <c r="G188" s="565" t="s">
        <v>1173</v>
      </c>
      <c r="H188" s="573">
        <f t="shared" si="2"/>
        <v>427</v>
      </c>
    </row>
    <row r="189" spans="1:8">
      <c r="A189" s="36" t="s">
        <v>1045</v>
      </c>
      <c r="B189" s="36" t="s">
        <v>56</v>
      </c>
      <c r="C189" s="560">
        <v>900156264</v>
      </c>
      <c r="D189" s="561" t="s">
        <v>1189</v>
      </c>
      <c r="E189" s="562">
        <v>44895</v>
      </c>
      <c r="F189" s="564">
        <v>80525798.659999996</v>
      </c>
      <c r="G189" s="565" t="s">
        <v>1190</v>
      </c>
      <c r="H189" s="573">
        <f t="shared" si="2"/>
        <v>427</v>
      </c>
    </row>
    <row r="190" spans="1:8">
      <c r="A190" s="36" t="s">
        <v>1045</v>
      </c>
      <c r="B190" s="36" t="s">
        <v>56</v>
      </c>
      <c r="C190" s="560">
        <v>900156264</v>
      </c>
      <c r="D190" s="561" t="s">
        <v>1191</v>
      </c>
      <c r="E190" s="562">
        <v>44895</v>
      </c>
      <c r="F190" s="564">
        <v>861999.18</v>
      </c>
      <c r="G190" s="565" t="s">
        <v>1190</v>
      </c>
      <c r="H190" s="573">
        <f t="shared" si="2"/>
        <v>427</v>
      </c>
    </row>
    <row r="191" spans="1:8">
      <c r="A191" s="36" t="s">
        <v>1045</v>
      </c>
      <c r="B191" s="36" t="s">
        <v>121</v>
      </c>
      <c r="C191" s="560">
        <v>811004055</v>
      </c>
      <c r="D191" s="561" t="s">
        <v>1192</v>
      </c>
      <c r="E191" s="562">
        <v>44926</v>
      </c>
      <c r="F191" s="564">
        <v>30</v>
      </c>
      <c r="G191" s="565" t="s">
        <v>1193</v>
      </c>
      <c r="H191" s="573">
        <f t="shared" si="2"/>
        <v>396</v>
      </c>
    </row>
    <row r="192" spans="1:8">
      <c r="A192" s="36" t="s">
        <v>1045</v>
      </c>
      <c r="B192" s="36" t="s">
        <v>396</v>
      </c>
      <c r="C192" s="560">
        <v>900935126</v>
      </c>
      <c r="D192" s="561" t="s">
        <v>1194</v>
      </c>
      <c r="E192" s="562">
        <v>44923</v>
      </c>
      <c r="F192" s="564">
        <v>1452112.12</v>
      </c>
      <c r="G192" s="565" t="s">
        <v>1058</v>
      </c>
      <c r="H192" s="573">
        <f t="shared" si="2"/>
        <v>399</v>
      </c>
    </row>
    <row r="193" spans="1:8">
      <c r="A193" s="36" t="s">
        <v>1045</v>
      </c>
      <c r="B193" s="36" t="s">
        <v>932</v>
      </c>
      <c r="C193" s="560">
        <v>800251440</v>
      </c>
      <c r="D193" s="561" t="s">
        <v>1195</v>
      </c>
      <c r="E193" s="562">
        <v>44925</v>
      </c>
      <c r="F193" s="564">
        <v>6102047.1500000004</v>
      </c>
      <c r="G193" s="565" t="s">
        <v>1183</v>
      </c>
      <c r="H193" s="573">
        <f t="shared" si="2"/>
        <v>397</v>
      </c>
    </row>
    <row r="194" spans="1:8">
      <c r="A194" s="36" t="s">
        <v>1045</v>
      </c>
      <c r="B194" s="36" t="s">
        <v>932</v>
      </c>
      <c r="C194" s="560">
        <v>800251440</v>
      </c>
      <c r="D194" s="561" t="s">
        <v>1196</v>
      </c>
      <c r="E194" s="562">
        <v>44957</v>
      </c>
      <c r="F194" s="564">
        <v>316544.93</v>
      </c>
      <c r="G194" s="565" t="s">
        <v>1168</v>
      </c>
      <c r="H194" s="573">
        <f t="shared" si="2"/>
        <v>365</v>
      </c>
    </row>
    <row r="195" spans="1:8">
      <c r="A195" s="36" t="s">
        <v>1045</v>
      </c>
      <c r="B195" s="36" t="s">
        <v>1197</v>
      </c>
      <c r="C195" s="560">
        <v>837000084</v>
      </c>
      <c r="D195" s="561" t="s">
        <v>1198</v>
      </c>
      <c r="E195" s="562">
        <v>44974</v>
      </c>
      <c r="F195" s="564">
        <v>253856</v>
      </c>
      <c r="G195" s="565" t="s">
        <v>1199</v>
      </c>
      <c r="H195" s="573">
        <f t="shared" si="2"/>
        <v>348</v>
      </c>
    </row>
    <row r="196" spans="1:8">
      <c r="A196" s="36" t="s">
        <v>1045</v>
      </c>
      <c r="B196" s="36" t="s">
        <v>162</v>
      </c>
      <c r="C196" s="560">
        <v>806008394</v>
      </c>
      <c r="D196" s="561" t="s">
        <v>1200</v>
      </c>
      <c r="E196" s="562">
        <v>44985</v>
      </c>
      <c r="F196" s="564">
        <v>2298666.14</v>
      </c>
      <c r="G196" s="565" t="s">
        <v>1190</v>
      </c>
      <c r="H196" s="573">
        <f t="shared" si="2"/>
        <v>337</v>
      </c>
    </row>
    <row r="197" spans="1:8">
      <c r="A197" s="36" t="s">
        <v>1045</v>
      </c>
      <c r="B197" s="36" t="s">
        <v>932</v>
      </c>
      <c r="C197" s="560">
        <v>800251440</v>
      </c>
      <c r="D197" s="561" t="s">
        <v>1201</v>
      </c>
      <c r="E197" s="562">
        <v>44985</v>
      </c>
      <c r="F197" s="564">
        <v>362566.16</v>
      </c>
      <c r="G197" s="565" t="s">
        <v>1129</v>
      </c>
      <c r="H197" s="573">
        <f t="shared" si="2"/>
        <v>337</v>
      </c>
    </row>
    <row r="198" spans="1:8">
      <c r="A198" s="36" t="s">
        <v>1045</v>
      </c>
      <c r="B198" s="36" t="s">
        <v>162</v>
      </c>
      <c r="C198" s="560">
        <v>806008394</v>
      </c>
      <c r="D198" s="561" t="s">
        <v>1202</v>
      </c>
      <c r="E198" s="562">
        <v>44985</v>
      </c>
      <c r="F198" s="564">
        <v>1126902.8899999999</v>
      </c>
      <c r="G198" s="565" t="s">
        <v>1190</v>
      </c>
      <c r="H198" s="573">
        <f t="shared" si="2"/>
        <v>337</v>
      </c>
    </row>
    <row r="199" spans="1:8">
      <c r="A199" s="36" t="s">
        <v>1045</v>
      </c>
      <c r="B199" s="36" t="s">
        <v>396</v>
      </c>
      <c r="C199" s="560">
        <v>900935126</v>
      </c>
      <c r="D199" s="561" t="s">
        <v>1203</v>
      </c>
      <c r="E199" s="562">
        <v>45016</v>
      </c>
      <c r="F199" s="564">
        <v>112260</v>
      </c>
      <c r="G199" s="565" t="s">
        <v>1178</v>
      </c>
      <c r="H199" s="573">
        <f t="shared" si="2"/>
        <v>306</v>
      </c>
    </row>
    <row r="200" spans="1:8">
      <c r="A200" s="36" t="s">
        <v>1045</v>
      </c>
      <c r="B200" s="36" t="s">
        <v>56</v>
      </c>
      <c r="C200" s="560">
        <v>900156264</v>
      </c>
      <c r="D200" s="561" t="s">
        <v>1205</v>
      </c>
      <c r="E200" s="562">
        <v>45016</v>
      </c>
      <c r="F200" s="564">
        <v>159293313.22999999</v>
      </c>
      <c r="G200" s="565" t="s">
        <v>1190</v>
      </c>
      <c r="H200" s="573">
        <f t="shared" si="2"/>
        <v>306</v>
      </c>
    </row>
    <row r="201" spans="1:8">
      <c r="A201" s="36" t="s">
        <v>1045</v>
      </c>
      <c r="B201" s="36" t="s">
        <v>932</v>
      </c>
      <c r="C201" s="560">
        <v>800251440</v>
      </c>
      <c r="D201" s="561" t="s">
        <v>1207</v>
      </c>
      <c r="E201" s="562">
        <v>45044</v>
      </c>
      <c r="F201" s="564">
        <v>8671990.1300000008</v>
      </c>
      <c r="G201" s="565" t="s">
        <v>1206</v>
      </c>
      <c r="H201" s="573">
        <f t="shared" si="2"/>
        <v>278</v>
      </c>
    </row>
    <row r="202" spans="1:8">
      <c r="A202" s="36" t="s">
        <v>1045</v>
      </c>
      <c r="B202" s="36" t="s">
        <v>474</v>
      </c>
      <c r="C202" s="560">
        <v>809008362</v>
      </c>
      <c r="D202" s="561" t="s">
        <v>1208</v>
      </c>
      <c r="E202" s="562">
        <v>45044</v>
      </c>
      <c r="F202" s="564">
        <v>7480.15</v>
      </c>
      <c r="G202" s="565" t="s">
        <v>1209</v>
      </c>
      <c r="H202" s="573">
        <f t="shared" ref="H202:H265" si="3">+$H$7-E202</f>
        <v>278</v>
      </c>
    </row>
    <row r="203" spans="1:8">
      <c r="A203" s="36" t="s">
        <v>1045</v>
      </c>
      <c r="B203" s="36" t="s">
        <v>395</v>
      </c>
      <c r="C203" s="560">
        <v>900226715</v>
      </c>
      <c r="D203" s="561" t="s">
        <v>1210</v>
      </c>
      <c r="E203" s="562">
        <v>45044</v>
      </c>
      <c r="F203" s="564">
        <v>5762128.370000001</v>
      </c>
      <c r="G203" s="565" t="s">
        <v>1204</v>
      </c>
      <c r="H203" s="573">
        <f t="shared" si="3"/>
        <v>278</v>
      </c>
    </row>
    <row r="204" spans="1:8">
      <c r="A204" s="36" t="s">
        <v>1045</v>
      </c>
      <c r="B204" s="36" t="s">
        <v>932</v>
      </c>
      <c r="C204" s="560">
        <v>800251440</v>
      </c>
      <c r="D204" s="561" t="s">
        <v>2604</v>
      </c>
      <c r="E204" s="562">
        <v>45077</v>
      </c>
      <c r="F204" s="564">
        <v>4081143.59</v>
      </c>
      <c r="G204" s="565" t="s">
        <v>2603</v>
      </c>
      <c r="H204" s="573">
        <f t="shared" si="3"/>
        <v>245</v>
      </c>
    </row>
    <row r="205" spans="1:8">
      <c r="A205" s="36" t="s">
        <v>1045</v>
      </c>
      <c r="B205" s="36" t="s">
        <v>932</v>
      </c>
      <c r="C205" s="560">
        <v>800251440</v>
      </c>
      <c r="D205" s="561" t="s">
        <v>2605</v>
      </c>
      <c r="E205" s="562">
        <v>45077</v>
      </c>
      <c r="F205" s="564">
        <v>6252462.1200000001</v>
      </c>
      <c r="G205" s="565" t="s">
        <v>1183</v>
      </c>
      <c r="H205" s="573">
        <f t="shared" si="3"/>
        <v>245</v>
      </c>
    </row>
    <row r="206" spans="1:8">
      <c r="A206" s="36" t="s">
        <v>1045</v>
      </c>
      <c r="B206" s="36" t="s">
        <v>32</v>
      </c>
      <c r="C206" s="560">
        <v>805001157</v>
      </c>
      <c r="D206" s="561" t="s">
        <v>2606</v>
      </c>
      <c r="E206" s="562">
        <v>45077</v>
      </c>
      <c r="F206" s="564">
        <v>368162.95</v>
      </c>
      <c r="G206" s="565" t="s">
        <v>1183</v>
      </c>
      <c r="H206" s="573">
        <f t="shared" si="3"/>
        <v>245</v>
      </c>
    </row>
    <row r="207" spans="1:8">
      <c r="A207" s="36" t="s">
        <v>1045</v>
      </c>
      <c r="B207" s="36" t="s">
        <v>162</v>
      </c>
      <c r="C207" s="560">
        <v>806008394</v>
      </c>
      <c r="D207" s="561" t="s">
        <v>2607</v>
      </c>
      <c r="E207" s="562">
        <v>45077</v>
      </c>
      <c r="F207" s="564">
        <v>1708801.58</v>
      </c>
      <c r="G207" s="565" t="s">
        <v>1190</v>
      </c>
      <c r="H207" s="573">
        <f t="shared" si="3"/>
        <v>245</v>
      </c>
    </row>
    <row r="208" spans="1:8">
      <c r="A208" s="36" t="s">
        <v>1045</v>
      </c>
      <c r="B208" s="36" t="s">
        <v>162</v>
      </c>
      <c r="C208" s="560">
        <v>806008394</v>
      </c>
      <c r="D208" s="561" t="s">
        <v>2608</v>
      </c>
      <c r="E208" s="562">
        <v>45077</v>
      </c>
      <c r="F208" s="564">
        <v>143690.39000000001</v>
      </c>
      <c r="G208" s="565" t="s">
        <v>1190</v>
      </c>
      <c r="H208" s="573">
        <f t="shared" si="3"/>
        <v>245</v>
      </c>
    </row>
    <row r="209" spans="1:8">
      <c r="A209" s="36" t="s">
        <v>1045</v>
      </c>
      <c r="B209" s="36" t="s">
        <v>56</v>
      </c>
      <c r="C209" s="560">
        <v>900156264</v>
      </c>
      <c r="D209" s="561" t="s">
        <v>2610</v>
      </c>
      <c r="E209" s="562">
        <v>45077</v>
      </c>
      <c r="F209" s="564">
        <v>3996</v>
      </c>
      <c r="G209" s="565" t="s">
        <v>2609</v>
      </c>
      <c r="H209" s="573">
        <f t="shared" si="3"/>
        <v>245</v>
      </c>
    </row>
    <row r="210" spans="1:8">
      <c r="A210" s="36" t="s">
        <v>1045</v>
      </c>
      <c r="B210" s="36" t="s">
        <v>2587</v>
      </c>
      <c r="C210" s="560">
        <v>900914254</v>
      </c>
      <c r="D210" s="561" t="s">
        <v>2611</v>
      </c>
      <c r="E210" s="562">
        <v>45077</v>
      </c>
      <c r="F210" s="564">
        <v>289347.71999999997</v>
      </c>
      <c r="G210" s="565" t="s">
        <v>2603</v>
      </c>
      <c r="H210" s="573">
        <f t="shared" si="3"/>
        <v>245</v>
      </c>
    </row>
    <row r="211" spans="1:8">
      <c r="A211" s="36" t="s">
        <v>1045</v>
      </c>
      <c r="B211" s="36" t="s">
        <v>2587</v>
      </c>
      <c r="C211" s="560">
        <v>900914254</v>
      </c>
      <c r="D211" s="561" t="s">
        <v>2612</v>
      </c>
      <c r="E211" s="562">
        <v>45077</v>
      </c>
      <c r="F211" s="564">
        <v>7926.96</v>
      </c>
      <c r="G211" s="565" t="s">
        <v>2603</v>
      </c>
      <c r="H211" s="573">
        <f t="shared" si="3"/>
        <v>245</v>
      </c>
    </row>
    <row r="212" spans="1:8">
      <c r="A212" s="36" t="s">
        <v>1045</v>
      </c>
      <c r="B212" s="36" t="s">
        <v>32</v>
      </c>
      <c r="C212" s="560">
        <v>805001157</v>
      </c>
      <c r="D212" s="561" t="s">
        <v>2709</v>
      </c>
      <c r="E212" s="562">
        <v>45107</v>
      </c>
      <c r="F212" s="564">
        <v>1634093.19</v>
      </c>
      <c r="G212" s="565" t="s">
        <v>1123</v>
      </c>
      <c r="H212" s="573">
        <f t="shared" si="3"/>
        <v>215</v>
      </c>
    </row>
    <row r="213" spans="1:8">
      <c r="A213" s="36" t="s">
        <v>1045</v>
      </c>
      <c r="B213" s="36" t="s">
        <v>32</v>
      </c>
      <c r="C213" s="560">
        <v>805001157</v>
      </c>
      <c r="D213" s="561" t="s">
        <v>2710</v>
      </c>
      <c r="E213" s="562">
        <v>45107</v>
      </c>
      <c r="F213" s="564">
        <v>1140769.8899999999</v>
      </c>
      <c r="G213" s="565" t="s">
        <v>2603</v>
      </c>
      <c r="H213" s="573">
        <f t="shared" si="3"/>
        <v>215</v>
      </c>
    </row>
    <row r="214" spans="1:8">
      <c r="A214" s="36" t="s">
        <v>1045</v>
      </c>
      <c r="B214" s="36" t="s">
        <v>393</v>
      </c>
      <c r="C214" s="560">
        <v>830113831</v>
      </c>
      <c r="D214" s="561" t="s">
        <v>2711</v>
      </c>
      <c r="E214" s="562">
        <v>45107</v>
      </c>
      <c r="F214" s="564">
        <v>299.60000000000002</v>
      </c>
      <c r="G214" s="565" t="s">
        <v>1136</v>
      </c>
      <c r="H214" s="573">
        <f t="shared" si="3"/>
        <v>215</v>
      </c>
    </row>
    <row r="215" spans="1:8">
      <c r="A215" s="36" t="s">
        <v>1045</v>
      </c>
      <c r="B215" s="36" t="s">
        <v>474</v>
      </c>
      <c r="C215" s="560">
        <v>809008362</v>
      </c>
      <c r="D215" s="561" t="s">
        <v>2756</v>
      </c>
      <c r="E215" s="562">
        <v>45135</v>
      </c>
      <c r="F215" s="564">
        <v>19612.41</v>
      </c>
      <c r="G215" s="565" t="s">
        <v>2603</v>
      </c>
      <c r="H215" s="573">
        <f t="shared" si="3"/>
        <v>187</v>
      </c>
    </row>
    <row r="216" spans="1:8">
      <c r="A216" s="36" t="s">
        <v>1045</v>
      </c>
      <c r="B216" s="36" t="s">
        <v>162</v>
      </c>
      <c r="C216" s="560">
        <v>806008394</v>
      </c>
      <c r="D216" s="561" t="s">
        <v>2835</v>
      </c>
      <c r="E216" s="562">
        <v>45189</v>
      </c>
      <c r="F216" s="564">
        <v>192660.73</v>
      </c>
      <c r="G216" s="565" t="s">
        <v>2836</v>
      </c>
      <c r="H216" s="573">
        <f t="shared" si="3"/>
        <v>133</v>
      </c>
    </row>
    <row r="217" spans="1:8">
      <c r="A217" s="36" t="s">
        <v>1045</v>
      </c>
      <c r="B217" s="36" t="s">
        <v>162</v>
      </c>
      <c r="C217" s="560">
        <v>806008394</v>
      </c>
      <c r="D217" s="561" t="s">
        <v>2837</v>
      </c>
      <c r="E217" s="562">
        <v>45189</v>
      </c>
      <c r="F217" s="564">
        <v>1226200.33</v>
      </c>
      <c r="G217" s="565" t="s">
        <v>2836</v>
      </c>
      <c r="H217" s="573">
        <f t="shared" si="3"/>
        <v>133</v>
      </c>
    </row>
    <row r="218" spans="1:8">
      <c r="A218" s="36" t="s">
        <v>1045</v>
      </c>
      <c r="B218" s="36" t="s">
        <v>162</v>
      </c>
      <c r="C218" s="560">
        <v>806008394</v>
      </c>
      <c r="D218" s="561" t="s">
        <v>2838</v>
      </c>
      <c r="E218" s="562">
        <v>45199</v>
      </c>
      <c r="F218" s="564">
        <v>107692799</v>
      </c>
      <c r="G218" s="565" t="s">
        <v>1083</v>
      </c>
      <c r="H218" s="573">
        <f t="shared" si="3"/>
        <v>123</v>
      </c>
    </row>
    <row r="219" spans="1:8">
      <c r="A219" s="36" t="s">
        <v>1045</v>
      </c>
      <c r="B219" s="36" t="s">
        <v>162</v>
      </c>
      <c r="C219" s="560">
        <v>806008394</v>
      </c>
      <c r="D219" s="561" t="s">
        <v>2839</v>
      </c>
      <c r="E219" s="562">
        <v>45199</v>
      </c>
      <c r="F219" s="564">
        <v>9295607</v>
      </c>
      <c r="G219" s="565" t="s">
        <v>1083</v>
      </c>
      <c r="H219" s="573">
        <f t="shared" si="3"/>
        <v>123</v>
      </c>
    </row>
    <row r="220" spans="1:8">
      <c r="A220" s="36" t="s">
        <v>1045</v>
      </c>
      <c r="B220" s="36" t="s">
        <v>332</v>
      </c>
      <c r="C220" s="560">
        <v>900604350</v>
      </c>
      <c r="D220" s="561" t="s">
        <v>2840</v>
      </c>
      <c r="E220" s="562">
        <v>45199</v>
      </c>
      <c r="F220" s="564">
        <v>249801.53</v>
      </c>
      <c r="G220" s="565" t="s">
        <v>2841</v>
      </c>
      <c r="H220" s="573">
        <f t="shared" si="3"/>
        <v>123</v>
      </c>
    </row>
    <row r="221" spans="1:8">
      <c r="A221" s="36" t="s">
        <v>1045</v>
      </c>
      <c r="B221" s="36" t="s">
        <v>419</v>
      </c>
      <c r="C221" s="560">
        <v>800088702</v>
      </c>
      <c r="D221" s="561" t="s">
        <v>2842</v>
      </c>
      <c r="E221" s="562">
        <v>45199</v>
      </c>
      <c r="F221" s="564">
        <v>620082.0299999998</v>
      </c>
      <c r="G221" s="565" t="s">
        <v>2841</v>
      </c>
      <c r="H221" s="573">
        <f t="shared" si="3"/>
        <v>123</v>
      </c>
    </row>
    <row r="222" spans="1:8">
      <c r="A222" s="36" t="s">
        <v>1045</v>
      </c>
      <c r="B222" s="36" t="s">
        <v>56</v>
      </c>
      <c r="C222" s="560">
        <v>900156264</v>
      </c>
      <c r="D222" s="561" t="s">
        <v>2843</v>
      </c>
      <c r="E222" s="562">
        <v>45199</v>
      </c>
      <c r="F222" s="564">
        <v>1883374.17</v>
      </c>
      <c r="G222" s="565" t="s">
        <v>1204</v>
      </c>
      <c r="H222" s="573">
        <f t="shared" si="3"/>
        <v>123</v>
      </c>
    </row>
    <row r="223" spans="1:8">
      <c r="A223" s="36" t="s">
        <v>1045</v>
      </c>
      <c r="B223" s="36" t="s">
        <v>56</v>
      </c>
      <c r="C223" s="560">
        <v>900156264</v>
      </c>
      <c r="D223" s="561" t="s">
        <v>2844</v>
      </c>
      <c r="E223" s="562">
        <v>45199</v>
      </c>
      <c r="F223" s="564">
        <v>44710736.130000003</v>
      </c>
      <c r="G223" s="565" t="s">
        <v>1204</v>
      </c>
      <c r="H223" s="573">
        <f t="shared" si="3"/>
        <v>123</v>
      </c>
    </row>
    <row r="224" spans="1:8">
      <c r="A224" s="36" t="s">
        <v>1045</v>
      </c>
      <c r="B224" s="36" t="s">
        <v>56</v>
      </c>
      <c r="C224" s="560">
        <v>900156264</v>
      </c>
      <c r="D224" s="561" t="s">
        <v>2845</v>
      </c>
      <c r="E224" s="562">
        <v>45199</v>
      </c>
      <c r="F224" s="564">
        <v>179.35</v>
      </c>
      <c r="G224" s="565" t="s">
        <v>1105</v>
      </c>
      <c r="H224" s="573">
        <f t="shared" si="3"/>
        <v>123</v>
      </c>
    </row>
    <row r="225" spans="1:8">
      <c r="A225" s="36" t="s">
        <v>1045</v>
      </c>
      <c r="B225" s="36" t="s">
        <v>56</v>
      </c>
      <c r="C225" s="560">
        <v>900156264</v>
      </c>
      <c r="D225" s="561" t="s">
        <v>2846</v>
      </c>
      <c r="E225" s="562">
        <v>45199</v>
      </c>
      <c r="F225" s="564">
        <v>639.74</v>
      </c>
      <c r="G225" s="565" t="s">
        <v>2847</v>
      </c>
      <c r="H225" s="573">
        <f t="shared" si="3"/>
        <v>123</v>
      </c>
    </row>
    <row r="226" spans="1:8">
      <c r="A226" s="36" t="s">
        <v>1045</v>
      </c>
      <c r="B226" s="36" t="s">
        <v>162</v>
      </c>
      <c r="C226" s="560">
        <v>806008394</v>
      </c>
      <c r="D226" s="561" t="s">
        <v>2880</v>
      </c>
      <c r="E226" s="562">
        <v>45230</v>
      </c>
      <c r="F226" s="564">
        <v>86977441.090000004</v>
      </c>
      <c r="G226" s="565" t="s">
        <v>2881</v>
      </c>
      <c r="H226" s="573">
        <f t="shared" si="3"/>
        <v>92</v>
      </c>
    </row>
    <row r="227" spans="1:8">
      <c r="A227" s="36" t="s">
        <v>1045</v>
      </c>
      <c r="B227" s="36" t="s">
        <v>271</v>
      </c>
      <c r="C227" s="560">
        <v>891080005</v>
      </c>
      <c r="D227" s="561" t="s">
        <v>2882</v>
      </c>
      <c r="E227" s="562">
        <v>45224</v>
      </c>
      <c r="F227" s="564">
        <v>492474680.45999998</v>
      </c>
      <c r="G227" s="565" t="s">
        <v>2883</v>
      </c>
      <c r="H227" s="573">
        <f t="shared" si="3"/>
        <v>98</v>
      </c>
    </row>
    <row r="228" spans="1:8">
      <c r="A228" s="36" t="s">
        <v>1045</v>
      </c>
      <c r="B228" s="36" t="s">
        <v>56</v>
      </c>
      <c r="C228" s="560">
        <v>900156264</v>
      </c>
      <c r="D228" s="561" t="s">
        <v>2884</v>
      </c>
      <c r="E228" s="562">
        <v>45230</v>
      </c>
      <c r="F228" s="564">
        <v>33872346</v>
      </c>
      <c r="G228" s="565" t="s">
        <v>2609</v>
      </c>
      <c r="H228" s="573">
        <f t="shared" si="3"/>
        <v>92</v>
      </c>
    </row>
    <row r="229" spans="1:8">
      <c r="A229" s="36" t="s">
        <v>1045</v>
      </c>
      <c r="B229" s="36" t="s">
        <v>56</v>
      </c>
      <c r="C229" s="560">
        <v>900156264</v>
      </c>
      <c r="D229" s="561" t="s">
        <v>2885</v>
      </c>
      <c r="E229" s="562">
        <v>45230</v>
      </c>
      <c r="F229" s="564">
        <v>6299619.1799999997</v>
      </c>
      <c r="G229" s="565" t="s">
        <v>2886</v>
      </c>
      <c r="H229" s="573">
        <f t="shared" si="3"/>
        <v>92</v>
      </c>
    </row>
    <row r="230" spans="1:8">
      <c r="A230" s="36" t="s">
        <v>1045</v>
      </c>
      <c r="B230" s="36" t="s">
        <v>56</v>
      </c>
      <c r="C230" s="560">
        <v>900156264</v>
      </c>
      <c r="D230" s="561" t="s">
        <v>2887</v>
      </c>
      <c r="E230" s="562">
        <v>45230</v>
      </c>
      <c r="F230" s="564">
        <v>9011400.5999999996</v>
      </c>
      <c r="G230" s="565" t="s">
        <v>2888</v>
      </c>
      <c r="H230" s="573">
        <f t="shared" si="3"/>
        <v>92</v>
      </c>
    </row>
    <row r="231" spans="1:8">
      <c r="A231" s="36" t="s">
        <v>1045</v>
      </c>
      <c r="B231" s="36" t="s">
        <v>419</v>
      </c>
      <c r="C231" s="560">
        <v>800088702</v>
      </c>
      <c r="D231" s="561" t="s">
        <v>2949</v>
      </c>
      <c r="E231" s="562">
        <v>45260</v>
      </c>
      <c r="F231" s="564">
        <v>59597503.590000004</v>
      </c>
      <c r="G231" s="565" t="s">
        <v>2950</v>
      </c>
      <c r="H231" s="573">
        <f t="shared" si="3"/>
        <v>62</v>
      </c>
    </row>
    <row r="232" spans="1:8">
      <c r="A232" s="36" t="s">
        <v>1045</v>
      </c>
      <c r="B232" s="36" t="s">
        <v>419</v>
      </c>
      <c r="C232" s="560">
        <v>800088702</v>
      </c>
      <c r="D232" s="561" t="s">
        <v>2951</v>
      </c>
      <c r="E232" s="562">
        <v>45260</v>
      </c>
      <c r="F232" s="564">
        <v>3104161.01</v>
      </c>
      <c r="G232" s="565" t="s">
        <v>2950</v>
      </c>
      <c r="H232" s="573">
        <f t="shared" si="3"/>
        <v>62</v>
      </c>
    </row>
    <row r="233" spans="1:8">
      <c r="A233" s="36" t="s">
        <v>1045</v>
      </c>
      <c r="B233" s="36" t="s">
        <v>307</v>
      </c>
      <c r="C233" s="560">
        <v>800130907</v>
      </c>
      <c r="D233" s="561" t="s">
        <v>2952</v>
      </c>
      <c r="E233" s="562">
        <v>45260</v>
      </c>
      <c r="F233" s="564">
        <v>1186495.77</v>
      </c>
      <c r="G233" s="565" t="s">
        <v>2950</v>
      </c>
      <c r="H233" s="573">
        <f t="shared" si="3"/>
        <v>62</v>
      </c>
    </row>
    <row r="234" spans="1:8">
      <c r="A234" s="36" t="s">
        <v>1045</v>
      </c>
      <c r="B234" s="36" t="s">
        <v>932</v>
      </c>
      <c r="C234" s="560">
        <v>800251440</v>
      </c>
      <c r="D234" s="561" t="s">
        <v>2953</v>
      </c>
      <c r="E234" s="562">
        <v>45260</v>
      </c>
      <c r="F234" s="564">
        <v>18433249.629999999</v>
      </c>
      <c r="G234" s="565" t="s">
        <v>2950</v>
      </c>
      <c r="H234" s="573">
        <f t="shared" si="3"/>
        <v>62</v>
      </c>
    </row>
    <row r="235" spans="1:8">
      <c r="A235" s="36" t="s">
        <v>1045</v>
      </c>
      <c r="B235" s="36" t="s">
        <v>932</v>
      </c>
      <c r="C235" s="560">
        <v>800251440</v>
      </c>
      <c r="D235" s="561" t="s">
        <v>2954</v>
      </c>
      <c r="E235" s="562">
        <v>45260</v>
      </c>
      <c r="F235" s="564">
        <v>329540.82</v>
      </c>
      <c r="G235" s="565" t="s">
        <v>2950</v>
      </c>
      <c r="H235" s="573">
        <f t="shared" si="3"/>
        <v>62</v>
      </c>
    </row>
    <row r="236" spans="1:8">
      <c r="A236" s="36" t="s">
        <v>1045</v>
      </c>
      <c r="B236" s="36" t="s">
        <v>32</v>
      </c>
      <c r="C236" s="560">
        <v>805001157</v>
      </c>
      <c r="D236" s="561" t="s">
        <v>2955</v>
      </c>
      <c r="E236" s="562">
        <v>45260</v>
      </c>
      <c r="F236" s="564">
        <v>4241225.3499999996</v>
      </c>
      <c r="G236" s="565" t="s">
        <v>2950</v>
      </c>
      <c r="H236" s="573">
        <f t="shared" si="3"/>
        <v>62</v>
      </c>
    </row>
    <row r="237" spans="1:8">
      <c r="A237" s="36" t="s">
        <v>1045</v>
      </c>
      <c r="B237" s="36" t="s">
        <v>162</v>
      </c>
      <c r="C237" s="560">
        <v>806008394</v>
      </c>
      <c r="D237" s="561" t="s">
        <v>2956</v>
      </c>
      <c r="E237" s="562">
        <v>45260</v>
      </c>
      <c r="F237" s="564">
        <v>937993.76</v>
      </c>
      <c r="G237" s="565" t="s">
        <v>2950</v>
      </c>
      <c r="H237" s="573">
        <f t="shared" si="3"/>
        <v>62</v>
      </c>
    </row>
    <row r="238" spans="1:8">
      <c r="A238" s="36" t="s">
        <v>1045</v>
      </c>
      <c r="B238" s="36" t="s">
        <v>162</v>
      </c>
      <c r="C238" s="560">
        <v>806008394</v>
      </c>
      <c r="D238" s="561" t="s">
        <v>2957</v>
      </c>
      <c r="E238" s="562">
        <v>45260</v>
      </c>
      <c r="F238" s="564">
        <v>34189</v>
      </c>
      <c r="G238" s="565" t="s">
        <v>2958</v>
      </c>
      <c r="H238" s="573">
        <f t="shared" si="3"/>
        <v>62</v>
      </c>
    </row>
    <row r="239" spans="1:8">
      <c r="A239" s="36" t="s">
        <v>1045</v>
      </c>
      <c r="B239" s="36" t="s">
        <v>502</v>
      </c>
      <c r="C239" s="560">
        <v>818000140</v>
      </c>
      <c r="D239" s="561" t="s">
        <v>2959</v>
      </c>
      <c r="E239" s="562">
        <v>45260</v>
      </c>
      <c r="F239" s="564">
        <v>6360300</v>
      </c>
      <c r="G239" s="565" t="s">
        <v>2960</v>
      </c>
      <c r="H239" s="573">
        <f t="shared" si="3"/>
        <v>62</v>
      </c>
    </row>
    <row r="240" spans="1:8">
      <c r="A240" s="36" t="s">
        <v>1045</v>
      </c>
      <c r="B240" s="36" t="s">
        <v>502</v>
      </c>
      <c r="C240" s="560">
        <v>818000140</v>
      </c>
      <c r="D240" s="561" t="s">
        <v>2961</v>
      </c>
      <c r="E240" s="562">
        <v>45260</v>
      </c>
      <c r="F240" s="564">
        <v>1457422.65</v>
      </c>
      <c r="G240" s="565" t="s">
        <v>2960</v>
      </c>
      <c r="H240" s="573">
        <f t="shared" si="3"/>
        <v>62</v>
      </c>
    </row>
    <row r="241" spans="1:8">
      <c r="A241" s="36" t="s">
        <v>1045</v>
      </c>
      <c r="B241" s="36" t="s">
        <v>502</v>
      </c>
      <c r="C241" s="560">
        <v>818000140</v>
      </c>
      <c r="D241" s="561" t="s">
        <v>2962</v>
      </c>
      <c r="E241" s="562">
        <v>45260</v>
      </c>
      <c r="F241" s="564">
        <v>5991300</v>
      </c>
      <c r="G241" s="565" t="s">
        <v>2963</v>
      </c>
      <c r="H241" s="573">
        <f t="shared" si="3"/>
        <v>62</v>
      </c>
    </row>
    <row r="242" spans="1:8">
      <c r="A242" s="36" t="s">
        <v>1045</v>
      </c>
      <c r="B242" s="36" t="s">
        <v>502</v>
      </c>
      <c r="C242" s="560">
        <v>818000140</v>
      </c>
      <c r="D242" s="561" t="s">
        <v>2964</v>
      </c>
      <c r="E242" s="562">
        <v>45260</v>
      </c>
      <c r="F242" s="564">
        <v>913872.02</v>
      </c>
      <c r="G242" s="565" t="s">
        <v>2963</v>
      </c>
      <c r="H242" s="573">
        <f t="shared" si="3"/>
        <v>62</v>
      </c>
    </row>
    <row r="243" spans="1:8">
      <c r="A243" s="36" t="s">
        <v>1045</v>
      </c>
      <c r="B243" s="36" t="s">
        <v>56</v>
      </c>
      <c r="C243" s="560">
        <v>900156264</v>
      </c>
      <c r="D243" s="561" t="s">
        <v>2965</v>
      </c>
      <c r="E243" s="562">
        <v>45260</v>
      </c>
      <c r="F243" s="564">
        <v>100</v>
      </c>
      <c r="G243" s="565" t="s">
        <v>1204</v>
      </c>
      <c r="H243" s="573">
        <f t="shared" si="3"/>
        <v>62</v>
      </c>
    </row>
    <row r="244" spans="1:8">
      <c r="A244" s="36" t="s">
        <v>1045</v>
      </c>
      <c r="B244" s="36" t="s">
        <v>332</v>
      </c>
      <c r="C244" s="560">
        <v>900604350</v>
      </c>
      <c r="D244" s="561" t="s">
        <v>2966</v>
      </c>
      <c r="E244" s="562">
        <v>45260</v>
      </c>
      <c r="F244" s="564">
        <v>18268552.989999998</v>
      </c>
      <c r="G244" s="565" t="s">
        <v>2950</v>
      </c>
      <c r="H244" s="573">
        <f t="shared" si="3"/>
        <v>62</v>
      </c>
    </row>
    <row r="245" spans="1:8">
      <c r="A245" s="36" t="s">
        <v>1045</v>
      </c>
      <c r="B245" s="36" t="s">
        <v>332</v>
      </c>
      <c r="C245" s="560">
        <v>900604350</v>
      </c>
      <c r="D245" s="561" t="s">
        <v>2967</v>
      </c>
      <c r="E245" s="562">
        <v>45260</v>
      </c>
      <c r="F245" s="564">
        <v>140315.79</v>
      </c>
      <c r="G245" s="565" t="s">
        <v>2950</v>
      </c>
      <c r="H245" s="573">
        <f t="shared" si="3"/>
        <v>62</v>
      </c>
    </row>
    <row r="246" spans="1:8">
      <c r="A246" s="36" t="s">
        <v>1045</v>
      </c>
      <c r="B246" s="36" t="s">
        <v>832</v>
      </c>
      <c r="C246" s="560">
        <v>901021565</v>
      </c>
      <c r="D246" s="561" t="s">
        <v>2968</v>
      </c>
      <c r="E246" s="562">
        <v>45260</v>
      </c>
      <c r="F246" s="564">
        <v>756974.12</v>
      </c>
      <c r="G246" s="565" t="s">
        <v>2950</v>
      </c>
      <c r="H246" s="573">
        <f t="shared" si="3"/>
        <v>62</v>
      </c>
    </row>
    <row r="247" spans="1:8">
      <c r="A247" s="36" t="s">
        <v>1045</v>
      </c>
      <c r="B247" s="36" t="s">
        <v>332</v>
      </c>
      <c r="C247" s="560">
        <v>900604350</v>
      </c>
      <c r="D247" s="561" t="s">
        <v>3114</v>
      </c>
      <c r="E247" s="562">
        <v>45289</v>
      </c>
      <c r="F247" s="564">
        <v>514203.8</v>
      </c>
      <c r="G247" s="565" t="s">
        <v>1204</v>
      </c>
      <c r="H247" s="573">
        <f t="shared" si="3"/>
        <v>33</v>
      </c>
    </row>
    <row r="248" spans="1:8">
      <c r="A248" s="36" t="s">
        <v>1045</v>
      </c>
      <c r="B248" s="36" t="s">
        <v>759</v>
      </c>
      <c r="C248" s="560">
        <v>890500675</v>
      </c>
      <c r="D248" s="561" t="s">
        <v>3194</v>
      </c>
      <c r="E248" s="562">
        <v>45293</v>
      </c>
      <c r="F248" s="564">
        <v>19138305.829999998</v>
      </c>
      <c r="G248" s="565" t="s">
        <v>3195</v>
      </c>
      <c r="H248" s="573">
        <f t="shared" si="3"/>
        <v>29</v>
      </c>
    </row>
    <row r="249" spans="1:8">
      <c r="A249" s="36" t="s">
        <v>1045</v>
      </c>
      <c r="B249" s="36" t="s">
        <v>56</v>
      </c>
      <c r="C249" s="560">
        <v>900156264</v>
      </c>
      <c r="D249" s="561" t="s">
        <v>3196</v>
      </c>
      <c r="E249" s="562">
        <v>45322</v>
      </c>
      <c r="F249" s="564">
        <v>13116.62</v>
      </c>
      <c r="G249" s="565" t="s">
        <v>2841</v>
      </c>
      <c r="H249" s="573">
        <f t="shared" si="3"/>
        <v>0</v>
      </c>
    </row>
    <row r="250" spans="1:8" s="35" customFormat="1">
      <c r="A250" s="35" t="s">
        <v>1211</v>
      </c>
      <c r="B250" s="36" t="s">
        <v>8</v>
      </c>
      <c r="C250" s="560">
        <v>890900842</v>
      </c>
      <c r="D250" s="73" t="s">
        <v>7</v>
      </c>
      <c r="E250" s="157" t="s">
        <v>607</v>
      </c>
      <c r="F250" s="566">
        <v>145512</v>
      </c>
      <c r="G250" s="566" t="s">
        <v>1212</v>
      </c>
      <c r="H250" s="573">
        <f t="shared" si="3"/>
        <v>3114</v>
      </c>
    </row>
    <row r="251" spans="1:8" s="35" customFormat="1">
      <c r="A251" s="474" t="s">
        <v>1211</v>
      </c>
      <c r="B251" s="559" t="s">
        <v>8</v>
      </c>
      <c r="C251" s="559">
        <v>890900842</v>
      </c>
      <c r="D251" s="568" t="s">
        <v>7</v>
      </c>
      <c r="E251" s="563" t="s">
        <v>607</v>
      </c>
      <c r="F251" s="564">
        <v>9968</v>
      </c>
      <c r="G251" s="564" t="s">
        <v>1213</v>
      </c>
      <c r="H251" s="573">
        <f t="shared" si="3"/>
        <v>3114</v>
      </c>
    </row>
    <row r="252" spans="1:8" s="35" customFormat="1">
      <c r="A252" s="474" t="s">
        <v>1211</v>
      </c>
      <c r="B252" s="559" t="s">
        <v>11</v>
      </c>
      <c r="C252" s="559">
        <v>860007336</v>
      </c>
      <c r="D252" s="568" t="s">
        <v>9</v>
      </c>
      <c r="E252" s="563">
        <v>42460</v>
      </c>
      <c r="F252" s="564">
        <v>137962</v>
      </c>
      <c r="G252" s="564" t="s">
        <v>1214</v>
      </c>
      <c r="H252" s="573">
        <f t="shared" si="3"/>
        <v>2862</v>
      </c>
    </row>
    <row r="253" spans="1:8" s="35" customFormat="1">
      <c r="A253" s="474" t="s">
        <v>1211</v>
      </c>
      <c r="B253" s="559" t="s">
        <v>11</v>
      </c>
      <c r="C253" s="559">
        <v>860007336</v>
      </c>
      <c r="D253" s="568" t="s">
        <v>10</v>
      </c>
      <c r="E253" s="563">
        <v>42565</v>
      </c>
      <c r="F253" s="564">
        <v>1933</v>
      </c>
      <c r="G253" s="564" t="s">
        <v>1215</v>
      </c>
      <c r="H253" s="573">
        <f t="shared" si="3"/>
        <v>2757</v>
      </c>
    </row>
    <row r="254" spans="1:8" s="35" customFormat="1">
      <c r="A254" s="474" t="s">
        <v>1211</v>
      </c>
      <c r="B254" s="559" t="s">
        <v>11</v>
      </c>
      <c r="C254" s="559">
        <v>860007336</v>
      </c>
      <c r="D254" s="568" t="s">
        <v>10</v>
      </c>
      <c r="E254" s="563">
        <v>42565</v>
      </c>
      <c r="F254" s="564">
        <v>94313</v>
      </c>
      <c r="G254" s="564" t="s">
        <v>1216</v>
      </c>
      <c r="H254" s="573">
        <f t="shared" si="3"/>
        <v>2757</v>
      </c>
    </row>
    <row r="255" spans="1:8" s="35" customFormat="1">
      <c r="A255" s="474" t="s">
        <v>1211</v>
      </c>
      <c r="B255" s="559" t="s">
        <v>14</v>
      </c>
      <c r="C255" s="559">
        <v>800140949</v>
      </c>
      <c r="D255" s="568" t="s">
        <v>15</v>
      </c>
      <c r="E255" s="563">
        <v>42958</v>
      </c>
      <c r="F255" s="564">
        <v>3113835.7</v>
      </c>
      <c r="G255" s="564" t="s">
        <v>1217</v>
      </c>
      <c r="H255" s="573">
        <f t="shared" si="3"/>
        <v>2364</v>
      </c>
    </row>
    <row r="256" spans="1:8" s="35" customFormat="1">
      <c r="A256" s="474" t="s">
        <v>1211</v>
      </c>
      <c r="B256" s="559" t="s">
        <v>14</v>
      </c>
      <c r="C256" s="559">
        <v>800140949</v>
      </c>
      <c r="D256" s="568" t="s">
        <v>15</v>
      </c>
      <c r="E256" s="563">
        <v>42958</v>
      </c>
      <c r="F256" s="564">
        <v>327864576.60000002</v>
      </c>
      <c r="G256" s="564" t="s">
        <v>1218</v>
      </c>
      <c r="H256" s="573">
        <f t="shared" si="3"/>
        <v>2364</v>
      </c>
    </row>
    <row r="257" spans="1:8" s="35" customFormat="1">
      <c r="A257" s="474" t="s">
        <v>1211</v>
      </c>
      <c r="B257" s="559" t="s">
        <v>14</v>
      </c>
      <c r="C257" s="559">
        <v>800140949</v>
      </c>
      <c r="D257" s="568" t="s">
        <v>17</v>
      </c>
      <c r="E257" s="563">
        <v>42964</v>
      </c>
      <c r="F257" s="564">
        <v>949127.40000000037</v>
      </c>
      <c r="G257" s="564" t="s">
        <v>1219</v>
      </c>
      <c r="H257" s="573">
        <f t="shared" si="3"/>
        <v>2358</v>
      </c>
    </row>
    <row r="258" spans="1:8" s="35" customFormat="1">
      <c r="A258" s="474" t="s">
        <v>1211</v>
      </c>
      <c r="B258" s="559" t="s">
        <v>14</v>
      </c>
      <c r="C258" s="559">
        <v>800140949</v>
      </c>
      <c r="D258" s="568" t="s">
        <v>17</v>
      </c>
      <c r="E258" s="563">
        <v>42964</v>
      </c>
      <c r="F258" s="564">
        <v>51836778</v>
      </c>
      <c r="G258" s="564" t="s">
        <v>1220</v>
      </c>
      <c r="H258" s="573">
        <f t="shared" si="3"/>
        <v>2358</v>
      </c>
    </row>
    <row r="259" spans="1:8" s="35" customFormat="1">
      <c r="A259" s="474" t="s">
        <v>1211</v>
      </c>
      <c r="B259" s="559" t="s">
        <v>14</v>
      </c>
      <c r="C259" s="559">
        <v>800140949</v>
      </c>
      <c r="D259" s="568" t="s">
        <v>18</v>
      </c>
      <c r="E259" s="563">
        <v>42972</v>
      </c>
      <c r="F259" s="564">
        <v>4358726.0999999996</v>
      </c>
      <c r="G259" s="564" t="s">
        <v>1221</v>
      </c>
      <c r="H259" s="573">
        <f t="shared" si="3"/>
        <v>2350</v>
      </c>
    </row>
    <row r="260" spans="1:8" s="35" customFormat="1">
      <c r="A260" s="474" t="s">
        <v>1211</v>
      </c>
      <c r="B260" s="559" t="s">
        <v>14</v>
      </c>
      <c r="C260" s="559">
        <v>800140949</v>
      </c>
      <c r="D260" s="568" t="s">
        <v>18</v>
      </c>
      <c r="E260" s="563">
        <v>42972</v>
      </c>
      <c r="F260" s="564">
        <v>25603748.899999999</v>
      </c>
      <c r="G260" s="564" t="s">
        <v>1222</v>
      </c>
      <c r="H260" s="573">
        <f t="shared" si="3"/>
        <v>2350</v>
      </c>
    </row>
    <row r="261" spans="1:8" s="35" customFormat="1">
      <c r="A261" s="474" t="s">
        <v>1211</v>
      </c>
      <c r="B261" s="559" t="s">
        <v>14</v>
      </c>
      <c r="C261" s="559">
        <v>800140949</v>
      </c>
      <c r="D261" s="568" t="s">
        <v>19</v>
      </c>
      <c r="E261" s="563">
        <v>42977</v>
      </c>
      <c r="F261" s="564">
        <v>156557.30000000005</v>
      </c>
      <c r="G261" s="564" t="s">
        <v>1223</v>
      </c>
      <c r="H261" s="573">
        <f t="shared" si="3"/>
        <v>2345</v>
      </c>
    </row>
    <row r="262" spans="1:8" s="35" customFormat="1">
      <c r="A262" s="474" t="s">
        <v>1211</v>
      </c>
      <c r="B262" s="559" t="s">
        <v>14</v>
      </c>
      <c r="C262" s="559">
        <v>800140949</v>
      </c>
      <c r="D262" s="568" t="s">
        <v>19</v>
      </c>
      <c r="E262" s="563">
        <v>42977</v>
      </c>
      <c r="F262" s="564">
        <v>3057987.1000000015</v>
      </c>
      <c r="G262" s="564" t="s">
        <v>1224</v>
      </c>
      <c r="H262" s="573">
        <f t="shared" si="3"/>
        <v>2345</v>
      </c>
    </row>
    <row r="263" spans="1:8" s="35" customFormat="1">
      <c r="A263" s="474" t="s">
        <v>1211</v>
      </c>
      <c r="B263" s="559" t="s">
        <v>14</v>
      </c>
      <c r="C263" s="559">
        <v>800140949</v>
      </c>
      <c r="D263" s="568" t="s">
        <v>21</v>
      </c>
      <c r="E263" s="563">
        <v>42984</v>
      </c>
      <c r="F263" s="564">
        <v>13376962.100000001</v>
      </c>
      <c r="G263" s="564" t="s">
        <v>1225</v>
      </c>
      <c r="H263" s="573">
        <f t="shared" si="3"/>
        <v>2338</v>
      </c>
    </row>
    <row r="264" spans="1:8" s="35" customFormat="1">
      <c r="A264" s="474" t="s">
        <v>1211</v>
      </c>
      <c r="B264" s="559" t="s">
        <v>14</v>
      </c>
      <c r="C264" s="559">
        <v>800140949</v>
      </c>
      <c r="D264" s="568" t="s">
        <v>21</v>
      </c>
      <c r="E264" s="563">
        <v>42984</v>
      </c>
      <c r="F264" s="564">
        <v>120665.5</v>
      </c>
      <c r="G264" s="564" t="s">
        <v>1226</v>
      </c>
      <c r="H264" s="573">
        <f t="shared" si="3"/>
        <v>2338</v>
      </c>
    </row>
    <row r="265" spans="1:8" s="35" customFormat="1">
      <c r="A265" s="474" t="s">
        <v>1211</v>
      </c>
      <c r="B265" s="559" t="s">
        <v>14</v>
      </c>
      <c r="C265" s="559">
        <v>800140949</v>
      </c>
      <c r="D265" s="568" t="s">
        <v>22</v>
      </c>
      <c r="E265" s="563">
        <v>42992</v>
      </c>
      <c r="F265" s="564">
        <v>1423017.8</v>
      </c>
      <c r="G265" s="564" t="s">
        <v>1227</v>
      </c>
      <c r="H265" s="573">
        <f t="shared" si="3"/>
        <v>2330</v>
      </c>
    </row>
    <row r="266" spans="1:8" s="35" customFormat="1">
      <c r="A266" s="474" t="s">
        <v>1211</v>
      </c>
      <c r="B266" s="559" t="s">
        <v>14</v>
      </c>
      <c r="C266" s="559">
        <v>800140949</v>
      </c>
      <c r="D266" s="568" t="s">
        <v>22</v>
      </c>
      <c r="E266" s="563">
        <v>42992</v>
      </c>
      <c r="F266" s="564">
        <v>212044.7</v>
      </c>
      <c r="G266" s="564" t="s">
        <v>1228</v>
      </c>
      <c r="H266" s="573">
        <f t="shared" ref="H266:H329" si="4">+$H$7-E266</f>
        <v>2330</v>
      </c>
    </row>
    <row r="267" spans="1:8" s="35" customFormat="1">
      <c r="A267" s="474" t="s">
        <v>1211</v>
      </c>
      <c r="B267" s="559" t="s">
        <v>14</v>
      </c>
      <c r="C267" s="559">
        <v>800140949</v>
      </c>
      <c r="D267" s="568" t="s">
        <v>23</v>
      </c>
      <c r="E267" s="563">
        <v>42998</v>
      </c>
      <c r="F267" s="564">
        <v>15170064.199999999</v>
      </c>
      <c r="G267" s="564" t="s">
        <v>1229</v>
      </c>
      <c r="H267" s="573">
        <f t="shared" si="4"/>
        <v>2324</v>
      </c>
    </row>
    <row r="268" spans="1:8" s="35" customFormat="1">
      <c r="A268" s="474" t="s">
        <v>1211</v>
      </c>
      <c r="B268" s="559" t="s">
        <v>14</v>
      </c>
      <c r="C268" s="559">
        <v>800140949</v>
      </c>
      <c r="D268" s="568" t="s">
        <v>23</v>
      </c>
      <c r="E268" s="563">
        <v>42998</v>
      </c>
      <c r="F268" s="564">
        <v>340127.5</v>
      </c>
      <c r="G268" s="564" t="s">
        <v>1230</v>
      </c>
      <c r="H268" s="573">
        <f t="shared" si="4"/>
        <v>2324</v>
      </c>
    </row>
    <row r="269" spans="1:8" s="35" customFormat="1">
      <c r="A269" s="474" t="s">
        <v>1211</v>
      </c>
      <c r="B269" s="559" t="s">
        <v>14</v>
      </c>
      <c r="C269" s="559">
        <v>800140949</v>
      </c>
      <c r="D269" s="568" t="s">
        <v>19</v>
      </c>
      <c r="E269" s="563">
        <v>43006</v>
      </c>
      <c r="F269" s="564">
        <v>4362417.8999999985</v>
      </c>
      <c r="G269" s="564" t="s">
        <v>1231</v>
      </c>
      <c r="H269" s="573">
        <f t="shared" si="4"/>
        <v>2316</v>
      </c>
    </row>
    <row r="270" spans="1:8" s="35" customFormat="1">
      <c r="A270" s="474" t="s">
        <v>1211</v>
      </c>
      <c r="B270" s="559" t="s">
        <v>14</v>
      </c>
      <c r="C270" s="559">
        <v>800140949</v>
      </c>
      <c r="D270" s="568" t="s">
        <v>19</v>
      </c>
      <c r="E270" s="563">
        <v>43006</v>
      </c>
      <c r="F270" s="564">
        <v>188685.5</v>
      </c>
      <c r="G270" s="564" t="s">
        <v>1232</v>
      </c>
      <c r="H270" s="573">
        <f t="shared" si="4"/>
        <v>2316</v>
      </c>
    </row>
    <row r="271" spans="1:8" s="35" customFormat="1">
      <c r="A271" s="474" t="s">
        <v>1211</v>
      </c>
      <c r="B271" s="559" t="s">
        <v>271</v>
      </c>
      <c r="C271" s="559">
        <v>891080005</v>
      </c>
      <c r="D271" s="568" t="s">
        <v>21</v>
      </c>
      <c r="E271" s="563">
        <v>43378</v>
      </c>
      <c r="F271" s="564">
        <v>6896287</v>
      </c>
      <c r="G271" s="564" t="s">
        <v>1233</v>
      </c>
      <c r="H271" s="573">
        <f t="shared" si="4"/>
        <v>1944</v>
      </c>
    </row>
    <row r="272" spans="1:8" s="35" customFormat="1">
      <c r="A272" s="474" t="s">
        <v>1211</v>
      </c>
      <c r="B272" s="559" t="s">
        <v>271</v>
      </c>
      <c r="C272" s="559">
        <v>891080005</v>
      </c>
      <c r="D272" s="568" t="s">
        <v>23</v>
      </c>
      <c r="E272" s="563">
        <v>43392</v>
      </c>
      <c r="F272" s="564">
        <v>146573546.0999999</v>
      </c>
      <c r="G272" s="564" t="s">
        <v>1234</v>
      </c>
      <c r="H272" s="573">
        <f t="shared" si="4"/>
        <v>1930</v>
      </c>
    </row>
    <row r="273" spans="1:8" s="35" customFormat="1">
      <c r="A273" s="474" t="s">
        <v>1211</v>
      </c>
      <c r="B273" s="559" t="s">
        <v>56</v>
      </c>
      <c r="C273" s="559">
        <v>900156264</v>
      </c>
      <c r="D273" s="568" t="s">
        <v>22</v>
      </c>
      <c r="E273" s="563">
        <v>43419</v>
      </c>
      <c r="F273" s="564">
        <v>15746265</v>
      </c>
      <c r="G273" s="564" t="s">
        <v>1235</v>
      </c>
      <c r="H273" s="573">
        <f t="shared" si="4"/>
        <v>1903</v>
      </c>
    </row>
    <row r="274" spans="1:8" s="35" customFormat="1">
      <c r="A274" s="474" t="s">
        <v>1211</v>
      </c>
      <c r="B274" s="559" t="s">
        <v>98</v>
      </c>
      <c r="C274" s="559">
        <v>891280008</v>
      </c>
      <c r="D274" s="568" t="s">
        <v>1236</v>
      </c>
      <c r="E274" s="563">
        <v>43461</v>
      </c>
      <c r="F274" s="564">
        <v>43418</v>
      </c>
      <c r="G274" s="564" t="s">
        <v>1237</v>
      </c>
      <c r="H274" s="573">
        <f t="shared" si="4"/>
        <v>1861</v>
      </c>
    </row>
    <row r="275" spans="1:8" s="35" customFormat="1">
      <c r="A275" s="474" t="s">
        <v>1211</v>
      </c>
      <c r="B275" s="559" t="s">
        <v>98</v>
      </c>
      <c r="C275" s="559">
        <v>891280008</v>
      </c>
      <c r="D275" s="568" t="s">
        <v>21</v>
      </c>
      <c r="E275" s="563">
        <v>43476</v>
      </c>
      <c r="F275" s="564">
        <v>11389273</v>
      </c>
      <c r="G275" s="564" t="s">
        <v>1238</v>
      </c>
      <c r="H275" s="573">
        <f t="shared" si="4"/>
        <v>1846</v>
      </c>
    </row>
    <row r="276" spans="1:8" s="35" customFormat="1">
      <c r="A276" s="474" t="s">
        <v>1211</v>
      </c>
      <c r="B276" s="559" t="s">
        <v>98</v>
      </c>
      <c r="C276" s="559">
        <v>891280008</v>
      </c>
      <c r="D276" s="568" t="s">
        <v>22</v>
      </c>
      <c r="E276" s="563">
        <v>43482</v>
      </c>
      <c r="F276" s="564">
        <v>121514</v>
      </c>
      <c r="G276" s="564" t="s">
        <v>1239</v>
      </c>
      <c r="H276" s="573">
        <f t="shared" si="4"/>
        <v>1840</v>
      </c>
    </row>
    <row r="277" spans="1:8" s="35" customFormat="1">
      <c r="A277" s="474" t="s">
        <v>1211</v>
      </c>
      <c r="B277" s="559" t="s">
        <v>239</v>
      </c>
      <c r="C277" s="559">
        <v>830074184</v>
      </c>
      <c r="D277" s="568" t="s">
        <v>376</v>
      </c>
      <c r="E277" s="563">
        <v>43487</v>
      </c>
      <c r="F277" s="564">
        <v>4645813</v>
      </c>
      <c r="G277" s="564" t="s">
        <v>1240</v>
      </c>
      <c r="H277" s="573">
        <f t="shared" si="4"/>
        <v>1835</v>
      </c>
    </row>
    <row r="278" spans="1:8" s="35" customFormat="1">
      <c r="A278" s="474" t="s">
        <v>1211</v>
      </c>
      <c r="B278" s="559" t="s">
        <v>239</v>
      </c>
      <c r="C278" s="559">
        <v>830074184</v>
      </c>
      <c r="D278" s="568" t="s">
        <v>376</v>
      </c>
      <c r="E278" s="563">
        <v>43487</v>
      </c>
      <c r="F278" s="564">
        <v>4882658</v>
      </c>
      <c r="G278" s="564" t="s">
        <v>1241</v>
      </c>
      <c r="H278" s="573">
        <f t="shared" si="4"/>
        <v>1835</v>
      </c>
    </row>
    <row r="279" spans="1:8" s="35" customFormat="1">
      <c r="A279" s="474" t="s">
        <v>1211</v>
      </c>
      <c r="B279" s="559" t="s">
        <v>98</v>
      </c>
      <c r="C279" s="559">
        <v>891280008</v>
      </c>
      <c r="D279" s="568" t="s">
        <v>23</v>
      </c>
      <c r="E279" s="563">
        <v>43489</v>
      </c>
      <c r="F279" s="564">
        <v>2933875</v>
      </c>
      <c r="G279" s="564" t="s">
        <v>1242</v>
      </c>
      <c r="H279" s="573">
        <f t="shared" si="4"/>
        <v>1833</v>
      </c>
    </row>
    <row r="280" spans="1:8" s="35" customFormat="1">
      <c r="A280" s="474" t="s">
        <v>1211</v>
      </c>
      <c r="B280" s="559" t="s">
        <v>98</v>
      </c>
      <c r="C280" s="559">
        <v>891280008</v>
      </c>
      <c r="D280" s="568" t="s">
        <v>19</v>
      </c>
      <c r="E280" s="563">
        <v>43495</v>
      </c>
      <c r="F280" s="564">
        <v>267633</v>
      </c>
      <c r="G280" s="564" t="s">
        <v>1243</v>
      </c>
      <c r="H280" s="573">
        <f t="shared" si="4"/>
        <v>1827</v>
      </c>
    </row>
    <row r="281" spans="1:8" s="35" customFormat="1">
      <c r="A281" s="474" t="s">
        <v>1211</v>
      </c>
      <c r="B281" s="559" t="s">
        <v>98</v>
      </c>
      <c r="C281" s="559">
        <v>891280008</v>
      </c>
      <c r="D281" s="568" t="s">
        <v>21</v>
      </c>
      <c r="E281" s="563">
        <v>43502</v>
      </c>
      <c r="F281" s="564">
        <v>5205068</v>
      </c>
      <c r="G281" s="564" t="s">
        <v>1244</v>
      </c>
      <c r="H281" s="573">
        <f t="shared" si="4"/>
        <v>1820</v>
      </c>
    </row>
    <row r="282" spans="1:8" s="35" customFormat="1">
      <c r="A282" s="474" t="s">
        <v>1211</v>
      </c>
      <c r="B282" s="559" t="s">
        <v>98</v>
      </c>
      <c r="C282" s="559">
        <v>891280008</v>
      </c>
      <c r="D282" s="568" t="s">
        <v>22</v>
      </c>
      <c r="E282" s="563">
        <v>43510</v>
      </c>
      <c r="F282" s="564">
        <v>1253318</v>
      </c>
      <c r="G282" s="564" t="s">
        <v>1245</v>
      </c>
      <c r="H282" s="573">
        <f t="shared" si="4"/>
        <v>1812</v>
      </c>
    </row>
    <row r="283" spans="1:8" s="35" customFormat="1">
      <c r="A283" s="474" t="s">
        <v>1211</v>
      </c>
      <c r="B283" s="559" t="s">
        <v>98</v>
      </c>
      <c r="C283" s="559">
        <v>891280008</v>
      </c>
      <c r="D283" s="568" t="s">
        <v>23</v>
      </c>
      <c r="E283" s="563">
        <v>43516</v>
      </c>
      <c r="F283" s="564">
        <v>1704336</v>
      </c>
      <c r="G283" s="564" t="s">
        <v>1246</v>
      </c>
      <c r="H283" s="573">
        <f t="shared" si="4"/>
        <v>1806</v>
      </c>
    </row>
    <row r="284" spans="1:8" s="35" customFormat="1">
      <c r="A284" s="474" t="s">
        <v>1211</v>
      </c>
      <c r="B284" s="559" t="s">
        <v>13</v>
      </c>
      <c r="C284" s="559">
        <v>830009783</v>
      </c>
      <c r="D284" s="568" t="s">
        <v>19</v>
      </c>
      <c r="E284" s="563">
        <v>43523</v>
      </c>
      <c r="F284" s="564">
        <v>401507926</v>
      </c>
      <c r="G284" s="564" t="s">
        <v>1247</v>
      </c>
      <c r="H284" s="573">
        <f t="shared" si="4"/>
        <v>1799</v>
      </c>
    </row>
    <row r="285" spans="1:8" s="35" customFormat="1">
      <c r="A285" s="474" t="s">
        <v>1211</v>
      </c>
      <c r="B285" s="559" t="s">
        <v>98</v>
      </c>
      <c r="C285" s="559">
        <v>891280008</v>
      </c>
      <c r="D285" s="568" t="s">
        <v>19</v>
      </c>
      <c r="E285" s="563">
        <v>43523</v>
      </c>
      <c r="F285" s="564">
        <v>213299</v>
      </c>
      <c r="G285" s="564" t="s">
        <v>1248</v>
      </c>
      <c r="H285" s="573">
        <f t="shared" si="4"/>
        <v>1799</v>
      </c>
    </row>
    <row r="286" spans="1:8" s="35" customFormat="1">
      <c r="A286" s="474" t="s">
        <v>1211</v>
      </c>
      <c r="B286" s="559" t="s">
        <v>56</v>
      </c>
      <c r="C286" s="559">
        <v>900156264</v>
      </c>
      <c r="D286" s="568" t="s">
        <v>19</v>
      </c>
      <c r="E286" s="563">
        <v>43523</v>
      </c>
      <c r="F286" s="564">
        <v>1286928024</v>
      </c>
      <c r="G286" s="564" t="s">
        <v>1249</v>
      </c>
      <c r="H286" s="573">
        <f t="shared" si="4"/>
        <v>1799</v>
      </c>
    </row>
    <row r="287" spans="1:8" s="35" customFormat="1">
      <c r="A287" s="474" t="s">
        <v>1211</v>
      </c>
      <c r="B287" s="559" t="s">
        <v>13</v>
      </c>
      <c r="C287" s="559">
        <v>830009783</v>
      </c>
      <c r="D287" s="568" t="s">
        <v>21</v>
      </c>
      <c r="E287" s="563">
        <v>43530</v>
      </c>
      <c r="F287" s="564">
        <v>198492074.29999995</v>
      </c>
      <c r="G287" s="564" t="s">
        <v>1250</v>
      </c>
      <c r="H287" s="573">
        <f t="shared" si="4"/>
        <v>1792</v>
      </c>
    </row>
    <row r="288" spans="1:8" s="35" customFormat="1">
      <c r="A288" s="474" t="s">
        <v>1211</v>
      </c>
      <c r="B288" s="559" t="s">
        <v>98</v>
      </c>
      <c r="C288" s="559">
        <v>891280008</v>
      </c>
      <c r="D288" s="568" t="s">
        <v>21</v>
      </c>
      <c r="E288" s="563">
        <v>43530</v>
      </c>
      <c r="F288" s="564">
        <v>5829975.0999999996</v>
      </c>
      <c r="G288" s="564" t="s">
        <v>1251</v>
      </c>
      <c r="H288" s="573">
        <f t="shared" si="4"/>
        <v>1792</v>
      </c>
    </row>
    <row r="289" spans="1:8" s="35" customFormat="1">
      <c r="A289" s="474" t="s">
        <v>1211</v>
      </c>
      <c r="B289" s="559" t="s">
        <v>239</v>
      </c>
      <c r="C289" s="559">
        <v>830074184</v>
      </c>
      <c r="D289" s="568" t="s">
        <v>22</v>
      </c>
      <c r="E289" s="563">
        <v>43537</v>
      </c>
      <c r="F289" s="564">
        <v>115514423</v>
      </c>
      <c r="G289" s="564" t="s">
        <v>1252</v>
      </c>
      <c r="H289" s="573">
        <f t="shared" si="4"/>
        <v>1785</v>
      </c>
    </row>
    <row r="290" spans="1:8" s="35" customFormat="1">
      <c r="A290" s="474" t="s">
        <v>1211</v>
      </c>
      <c r="B290" s="559" t="s">
        <v>98</v>
      </c>
      <c r="C290" s="559">
        <v>891280008</v>
      </c>
      <c r="D290" s="568" t="s">
        <v>22</v>
      </c>
      <c r="E290" s="563">
        <v>43537</v>
      </c>
      <c r="F290" s="564">
        <v>3253333</v>
      </c>
      <c r="G290" s="564" t="s">
        <v>1253</v>
      </c>
      <c r="H290" s="573">
        <f t="shared" si="4"/>
        <v>1785</v>
      </c>
    </row>
    <row r="291" spans="1:8" s="35" customFormat="1">
      <c r="A291" s="474" t="s">
        <v>1211</v>
      </c>
      <c r="B291" s="559" t="s">
        <v>239</v>
      </c>
      <c r="C291" s="559">
        <v>830074184</v>
      </c>
      <c r="D291" s="568" t="s">
        <v>23</v>
      </c>
      <c r="E291" s="563">
        <v>43545</v>
      </c>
      <c r="F291" s="564">
        <v>83766193.900000006</v>
      </c>
      <c r="G291" s="564" t="s">
        <v>1254</v>
      </c>
      <c r="H291" s="573">
        <f t="shared" si="4"/>
        <v>1777</v>
      </c>
    </row>
    <row r="292" spans="1:8" s="35" customFormat="1">
      <c r="A292" s="474" t="s">
        <v>1211</v>
      </c>
      <c r="B292" s="559" t="s">
        <v>239</v>
      </c>
      <c r="C292" s="559">
        <v>830074184</v>
      </c>
      <c r="D292" s="568" t="s">
        <v>23</v>
      </c>
      <c r="E292" s="563">
        <v>43545</v>
      </c>
      <c r="F292" s="564">
        <v>42364292.799999997</v>
      </c>
      <c r="G292" s="564" t="s">
        <v>1255</v>
      </c>
      <c r="H292" s="573">
        <f t="shared" si="4"/>
        <v>1777</v>
      </c>
    </row>
    <row r="293" spans="1:8" s="35" customFormat="1">
      <c r="A293" s="474" t="s">
        <v>1211</v>
      </c>
      <c r="B293" s="559" t="s">
        <v>98</v>
      </c>
      <c r="C293" s="559">
        <v>891280008</v>
      </c>
      <c r="D293" s="568" t="s">
        <v>23</v>
      </c>
      <c r="E293" s="563">
        <v>43545</v>
      </c>
      <c r="F293" s="564">
        <v>2960115</v>
      </c>
      <c r="G293" s="564" t="s">
        <v>1256</v>
      </c>
      <c r="H293" s="573">
        <f t="shared" si="4"/>
        <v>1777</v>
      </c>
    </row>
    <row r="294" spans="1:8" s="35" customFormat="1">
      <c r="A294" s="474" t="s">
        <v>1211</v>
      </c>
      <c r="B294" s="559" t="s">
        <v>239</v>
      </c>
      <c r="C294" s="559">
        <v>830074184</v>
      </c>
      <c r="D294" s="568" t="s">
        <v>19</v>
      </c>
      <c r="E294" s="563">
        <v>43552</v>
      </c>
      <c r="F294" s="564">
        <v>27511575.600000001</v>
      </c>
      <c r="G294" s="564" t="s">
        <v>1257</v>
      </c>
      <c r="H294" s="573">
        <f t="shared" si="4"/>
        <v>1770</v>
      </c>
    </row>
    <row r="295" spans="1:8" s="35" customFormat="1">
      <c r="A295" s="474" t="s">
        <v>1211</v>
      </c>
      <c r="B295" s="559" t="s">
        <v>239</v>
      </c>
      <c r="C295" s="559">
        <v>830074184</v>
      </c>
      <c r="D295" s="568" t="s">
        <v>19</v>
      </c>
      <c r="E295" s="563">
        <v>43552</v>
      </c>
      <c r="F295" s="564">
        <v>77981390.900000006</v>
      </c>
      <c r="G295" s="564" t="s">
        <v>1258</v>
      </c>
      <c r="H295" s="573">
        <f t="shared" si="4"/>
        <v>1770</v>
      </c>
    </row>
    <row r="296" spans="1:8" s="35" customFormat="1">
      <c r="A296" s="474" t="s">
        <v>1211</v>
      </c>
      <c r="B296" s="559" t="s">
        <v>98</v>
      </c>
      <c r="C296" s="559">
        <v>891280008</v>
      </c>
      <c r="D296" s="568" t="s">
        <v>19</v>
      </c>
      <c r="E296" s="563">
        <v>43552</v>
      </c>
      <c r="F296" s="564">
        <v>496257</v>
      </c>
      <c r="G296" s="564" t="s">
        <v>1259</v>
      </c>
      <c r="H296" s="573">
        <f t="shared" si="4"/>
        <v>1770</v>
      </c>
    </row>
    <row r="297" spans="1:8" s="35" customFormat="1">
      <c r="A297" s="474" t="s">
        <v>1211</v>
      </c>
      <c r="B297" s="559" t="s">
        <v>239</v>
      </c>
      <c r="C297" s="559">
        <v>830074184</v>
      </c>
      <c r="D297" s="568" t="s">
        <v>21</v>
      </c>
      <c r="E297" s="563">
        <v>43559</v>
      </c>
      <c r="F297" s="564">
        <v>17928240.300000001</v>
      </c>
      <c r="G297" s="564" t="s">
        <v>1260</v>
      </c>
      <c r="H297" s="573">
        <f t="shared" si="4"/>
        <v>1763</v>
      </c>
    </row>
    <row r="298" spans="1:8" s="35" customFormat="1">
      <c r="A298" s="474" t="s">
        <v>1211</v>
      </c>
      <c r="B298" s="559" t="s">
        <v>239</v>
      </c>
      <c r="C298" s="559">
        <v>830074184</v>
      </c>
      <c r="D298" s="568" t="s">
        <v>21</v>
      </c>
      <c r="E298" s="563">
        <v>43559</v>
      </c>
      <c r="F298" s="564">
        <v>55761432.5</v>
      </c>
      <c r="G298" s="564" t="s">
        <v>1261</v>
      </c>
      <c r="H298" s="573">
        <f t="shared" si="4"/>
        <v>1763</v>
      </c>
    </row>
    <row r="299" spans="1:8" s="35" customFormat="1">
      <c r="A299" s="474" t="s">
        <v>1211</v>
      </c>
      <c r="B299" s="559" t="s">
        <v>98</v>
      </c>
      <c r="C299" s="559">
        <v>891280008</v>
      </c>
      <c r="D299" s="568" t="s">
        <v>21</v>
      </c>
      <c r="E299" s="563">
        <v>43559</v>
      </c>
      <c r="F299" s="564">
        <v>13146184.899999999</v>
      </c>
      <c r="G299" s="564" t="s">
        <v>1262</v>
      </c>
      <c r="H299" s="573">
        <f t="shared" si="4"/>
        <v>1763</v>
      </c>
    </row>
    <row r="300" spans="1:8" s="35" customFormat="1">
      <c r="A300" s="474" t="s">
        <v>1211</v>
      </c>
      <c r="B300" s="559" t="s">
        <v>239</v>
      </c>
      <c r="C300" s="559">
        <v>830074184</v>
      </c>
      <c r="D300" s="568" t="s">
        <v>22</v>
      </c>
      <c r="E300" s="563">
        <v>43565</v>
      </c>
      <c r="F300" s="564">
        <v>111111479.09999999</v>
      </c>
      <c r="G300" s="564" t="s">
        <v>1263</v>
      </c>
      <c r="H300" s="573">
        <f t="shared" si="4"/>
        <v>1757</v>
      </c>
    </row>
    <row r="301" spans="1:8" s="35" customFormat="1">
      <c r="A301" s="474" t="s">
        <v>1211</v>
      </c>
      <c r="B301" s="559" t="s">
        <v>239</v>
      </c>
      <c r="C301" s="559">
        <v>830074184</v>
      </c>
      <c r="D301" s="568" t="s">
        <v>22</v>
      </c>
      <c r="E301" s="563">
        <v>43565</v>
      </c>
      <c r="F301" s="564">
        <v>44293799.600000001</v>
      </c>
      <c r="G301" s="564" t="s">
        <v>1264</v>
      </c>
      <c r="H301" s="573">
        <f t="shared" si="4"/>
        <v>1757</v>
      </c>
    </row>
    <row r="302" spans="1:8" s="35" customFormat="1">
      <c r="A302" s="474" t="s">
        <v>1211</v>
      </c>
      <c r="B302" s="559" t="s">
        <v>98</v>
      </c>
      <c r="C302" s="559">
        <v>891280008</v>
      </c>
      <c r="D302" s="568" t="s">
        <v>22</v>
      </c>
      <c r="E302" s="563">
        <v>43565</v>
      </c>
      <c r="F302" s="564">
        <v>1347362</v>
      </c>
      <c r="G302" s="564" t="s">
        <v>1265</v>
      </c>
      <c r="H302" s="573">
        <f t="shared" si="4"/>
        <v>1757</v>
      </c>
    </row>
    <row r="303" spans="1:8" s="35" customFormat="1">
      <c r="A303" s="474" t="s">
        <v>1211</v>
      </c>
      <c r="B303" s="559" t="s">
        <v>239</v>
      </c>
      <c r="C303" s="559">
        <v>830074184</v>
      </c>
      <c r="D303" s="568" t="s">
        <v>23</v>
      </c>
      <c r="E303" s="563">
        <v>43579</v>
      </c>
      <c r="F303" s="564">
        <v>170417367.5</v>
      </c>
      <c r="G303" s="564" t="s">
        <v>1266</v>
      </c>
      <c r="H303" s="573">
        <f t="shared" si="4"/>
        <v>1743</v>
      </c>
    </row>
    <row r="304" spans="1:8" s="35" customFormat="1">
      <c r="A304" s="474" t="s">
        <v>1211</v>
      </c>
      <c r="B304" s="559" t="s">
        <v>239</v>
      </c>
      <c r="C304" s="559">
        <v>830074184</v>
      </c>
      <c r="D304" s="568" t="s">
        <v>23</v>
      </c>
      <c r="E304" s="563">
        <v>43579</v>
      </c>
      <c r="F304" s="564">
        <v>69472148.799999997</v>
      </c>
      <c r="G304" s="564" t="s">
        <v>1267</v>
      </c>
      <c r="H304" s="573">
        <f t="shared" si="4"/>
        <v>1743</v>
      </c>
    </row>
    <row r="305" spans="1:8" s="35" customFormat="1">
      <c r="A305" s="474" t="s">
        <v>1211</v>
      </c>
      <c r="B305" s="559" t="s">
        <v>98</v>
      </c>
      <c r="C305" s="559">
        <v>891280008</v>
      </c>
      <c r="D305" s="568" t="s">
        <v>23</v>
      </c>
      <c r="E305" s="563">
        <v>43579</v>
      </c>
      <c r="F305" s="564">
        <v>1893454</v>
      </c>
      <c r="G305" s="564" t="s">
        <v>1268</v>
      </c>
      <c r="H305" s="573">
        <f t="shared" si="4"/>
        <v>1743</v>
      </c>
    </row>
    <row r="306" spans="1:8" s="35" customFormat="1">
      <c r="A306" s="474" t="s">
        <v>1211</v>
      </c>
      <c r="B306" s="559" t="s">
        <v>239</v>
      </c>
      <c r="C306" s="559">
        <v>830074184</v>
      </c>
      <c r="D306" s="568" t="s">
        <v>21</v>
      </c>
      <c r="E306" s="563">
        <v>43593</v>
      </c>
      <c r="F306" s="564">
        <v>17885617</v>
      </c>
      <c r="G306" s="564" t="s">
        <v>1269</v>
      </c>
      <c r="H306" s="573">
        <f t="shared" si="4"/>
        <v>1729</v>
      </c>
    </row>
    <row r="307" spans="1:8" s="35" customFormat="1">
      <c r="A307" s="474" t="s">
        <v>1211</v>
      </c>
      <c r="B307" s="559" t="s">
        <v>239</v>
      </c>
      <c r="C307" s="559">
        <v>830074184</v>
      </c>
      <c r="D307" s="568" t="s">
        <v>21</v>
      </c>
      <c r="E307" s="563">
        <v>43593</v>
      </c>
      <c r="F307" s="564">
        <v>131602798</v>
      </c>
      <c r="G307" s="564" t="s">
        <v>1270</v>
      </c>
      <c r="H307" s="573">
        <f t="shared" si="4"/>
        <v>1729</v>
      </c>
    </row>
    <row r="308" spans="1:8" s="35" customFormat="1">
      <c r="A308" s="474" t="s">
        <v>1211</v>
      </c>
      <c r="B308" s="559" t="s">
        <v>98</v>
      </c>
      <c r="C308" s="559">
        <v>891280008</v>
      </c>
      <c r="D308" s="568" t="s">
        <v>21</v>
      </c>
      <c r="E308" s="563">
        <v>43593</v>
      </c>
      <c r="F308" s="564">
        <v>12022669</v>
      </c>
      <c r="G308" s="564" t="s">
        <v>1271</v>
      </c>
      <c r="H308" s="573">
        <f t="shared" si="4"/>
        <v>1729</v>
      </c>
    </row>
    <row r="309" spans="1:8" s="35" customFormat="1">
      <c r="A309" s="474" t="s">
        <v>1211</v>
      </c>
      <c r="B309" s="559" t="s">
        <v>1056</v>
      </c>
      <c r="C309" s="559">
        <v>901543211</v>
      </c>
      <c r="D309" s="568" t="s">
        <v>1272</v>
      </c>
      <c r="E309" s="563">
        <v>43600</v>
      </c>
      <c r="F309" s="564">
        <v>49999999.999999993</v>
      </c>
      <c r="G309" s="564" t="s">
        <v>1273</v>
      </c>
      <c r="H309" s="573">
        <f t="shared" si="4"/>
        <v>1722</v>
      </c>
    </row>
    <row r="310" spans="1:8" s="35" customFormat="1">
      <c r="A310" s="474" t="s">
        <v>1211</v>
      </c>
      <c r="B310" s="559" t="s">
        <v>98</v>
      </c>
      <c r="C310" s="559">
        <v>891280008</v>
      </c>
      <c r="D310" s="568" t="s">
        <v>22</v>
      </c>
      <c r="E310" s="563">
        <v>43600</v>
      </c>
      <c r="F310" s="564">
        <v>5310657</v>
      </c>
      <c r="G310" s="564" t="s">
        <v>1274</v>
      </c>
      <c r="H310" s="573">
        <f t="shared" si="4"/>
        <v>1722</v>
      </c>
    </row>
    <row r="311" spans="1:8" s="35" customFormat="1">
      <c r="A311" s="474" t="s">
        <v>1211</v>
      </c>
      <c r="B311" s="559" t="s">
        <v>98</v>
      </c>
      <c r="C311" s="559">
        <v>891280008</v>
      </c>
      <c r="D311" s="568" t="s">
        <v>23</v>
      </c>
      <c r="E311" s="563">
        <v>43607</v>
      </c>
      <c r="F311" s="564">
        <v>1398497</v>
      </c>
      <c r="G311" s="564" t="s">
        <v>1275</v>
      </c>
      <c r="H311" s="573">
        <f t="shared" si="4"/>
        <v>1715</v>
      </c>
    </row>
    <row r="312" spans="1:8" s="35" customFormat="1">
      <c r="A312" s="474" t="s">
        <v>1211</v>
      </c>
      <c r="B312" s="559" t="s">
        <v>98</v>
      </c>
      <c r="C312" s="559">
        <v>891280008</v>
      </c>
      <c r="D312" s="568" t="s">
        <v>19</v>
      </c>
      <c r="E312" s="563">
        <v>43614</v>
      </c>
      <c r="F312" s="564">
        <v>106761</v>
      </c>
      <c r="G312" s="564" t="s">
        <v>1276</v>
      </c>
      <c r="H312" s="573">
        <f t="shared" si="4"/>
        <v>1708</v>
      </c>
    </row>
    <row r="313" spans="1:8" s="35" customFormat="1">
      <c r="A313" s="474" t="s">
        <v>1211</v>
      </c>
      <c r="B313" s="559" t="s">
        <v>98</v>
      </c>
      <c r="C313" s="559">
        <v>891280008</v>
      </c>
      <c r="D313" s="568" t="s">
        <v>21</v>
      </c>
      <c r="E313" s="563">
        <v>43622</v>
      </c>
      <c r="F313" s="564">
        <v>5879835.9000000004</v>
      </c>
      <c r="G313" s="564" t="s">
        <v>1277</v>
      </c>
      <c r="H313" s="573">
        <f t="shared" si="4"/>
        <v>1700</v>
      </c>
    </row>
    <row r="314" spans="1:8" s="35" customFormat="1">
      <c r="A314" s="474" t="s">
        <v>1211</v>
      </c>
      <c r="B314" s="559" t="s">
        <v>98</v>
      </c>
      <c r="C314" s="559">
        <v>891280008</v>
      </c>
      <c r="D314" s="568" t="s">
        <v>23</v>
      </c>
      <c r="E314" s="563">
        <v>43635</v>
      </c>
      <c r="F314" s="564">
        <v>503872</v>
      </c>
      <c r="G314" s="564" t="s">
        <v>1278</v>
      </c>
      <c r="H314" s="573">
        <f t="shared" si="4"/>
        <v>1687</v>
      </c>
    </row>
    <row r="315" spans="1:8" s="35" customFormat="1">
      <c r="A315" s="474" t="s">
        <v>1211</v>
      </c>
      <c r="B315" s="559" t="s">
        <v>98</v>
      </c>
      <c r="C315" s="559">
        <v>891280008</v>
      </c>
      <c r="D315" s="568" t="s">
        <v>19</v>
      </c>
      <c r="E315" s="563">
        <v>43643</v>
      </c>
      <c r="F315" s="564">
        <v>35066</v>
      </c>
      <c r="G315" s="564" t="s">
        <v>1279</v>
      </c>
      <c r="H315" s="573">
        <f t="shared" si="4"/>
        <v>1679</v>
      </c>
    </row>
    <row r="316" spans="1:8" s="35" customFormat="1">
      <c r="A316" s="474" t="s">
        <v>1211</v>
      </c>
      <c r="B316" s="559" t="s">
        <v>98</v>
      </c>
      <c r="C316" s="559">
        <v>891280008</v>
      </c>
      <c r="D316" s="568" t="s">
        <v>21</v>
      </c>
      <c r="E316" s="563">
        <v>43650</v>
      </c>
      <c r="F316" s="564">
        <v>5804237.8000000007</v>
      </c>
      <c r="G316" s="564" t="s">
        <v>1280</v>
      </c>
      <c r="H316" s="573">
        <f t="shared" si="4"/>
        <v>1672</v>
      </c>
    </row>
    <row r="317" spans="1:8" s="35" customFormat="1">
      <c r="A317" s="474" t="s">
        <v>1211</v>
      </c>
      <c r="B317" s="559" t="s">
        <v>98</v>
      </c>
      <c r="C317" s="559">
        <v>891280008</v>
      </c>
      <c r="D317" s="568" t="s">
        <v>22</v>
      </c>
      <c r="E317" s="563">
        <v>43656</v>
      </c>
      <c r="F317" s="564">
        <v>30940</v>
      </c>
      <c r="G317" s="564" t="s">
        <v>1281</v>
      </c>
      <c r="H317" s="573">
        <f t="shared" si="4"/>
        <v>1666</v>
      </c>
    </row>
    <row r="318" spans="1:8" s="35" customFormat="1">
      <c r="A318" s="474" t="s">
        <v>1211</v>
      </c>
      <c r="B318" s="559" t="s">
        <v>98</v>
      </c>
      <c r="C318" s="559">
        <v>891280008</v>
      </c>
      <c r="D318" s="568" t="s">
        <v>23</v>
      </c>
      <c r="E318" s="563">
        <v>43663</v>
      </c>
      <c r="F318" s="564">
        <v>1206542</v>
      </c>
      <c r="G318" s="564" t="s">
        <v>1282</v>
      </c>
      <c r="H318" s="573">
        <f t="shared" si="4"/>
        <v>1659</v>
      </c>
    </row>
    <row r="319" spans="1:8" s="35" customFormat="1">
      <c r="A319" s="474" t="s">
        <v>1211</v>
      </c>
      <c r="B319" s="559" t="s">
        <v>239</v>
      </c>
      <c r="C319" s="559">
        <v>830074184</v>
      </c>
      <c r="D319" s="568" t="s">
        <v>19</v>
      </c>
      <c r="E319" s="563">
        <v>43671</v>
      </c>
      <c r="F319" s="564">
        <v>52356608.799999997</v>
      </c>
      <c r="G319" s="564" t="s">
        <v>1283</v>
      </c>
      <c r="H319" s="573">
        <f t="shared" si="4"/>
        <v>1651</v>
      </c>
    </row>
    <row r="320" spans="1:8" s="35" customFormat="1">
      <c r="A320" s="474" t="s">
        <v>1211</v>
      </c>
      <c r="B320" s="559" t="s">
        <v>98</v>
      </c>
      <c r="C320" s="559">
        <v>891280008</v>
      </c>
      <c r="D320" s="568" t="s">
        <v>19</v>
      </c>
      <c r="E320" s="563">
        <v>43671</v>
      </c>
      <c r="F320" s="564">
        <v>270317</v>
      </c>
      <c r="G320" s="564" t="s">
        <v>1284</v>
      </c>
      <c r="H320" s="573">
        <f t="shared" si="4"/>
        <v>1651</v>
      </c>
    </row>
    <row r="321" spans="1:8" s="35" customFormat="1">
      <c r="A321" s="474" t="s">
        <v>1211</v>
      </c>
      <c r="B321" s="559" t="s">
        <v>239</v>
      </c>
      <c r="C321" s="559">
        <v>830074184</v>
      </c>
      <c r="D321" s="568" t="s">
        <v>21</v>
      </c>
      <c r="E321" s="563">
        <v>43685</v>
      </c>
      <c r="F321" s="564">
        <v>95581.19999999553</v>
      </c>
      <c r="G321" s="564" t="s">
        <v>1285</v>
      </c>
      <c r="H321" s="573">
        <f t="shared" si="4"/>
        <v>1637</v>
      </c>
    </row>
    <row r="322" spans="1:8" s="35" customFormat="1">
      <c r="A322" s="474" t="s">
        <v>1211</v>
      </c>
      <c r="B322" s="559" t="s">
        <v>98</v>
      </c>
      <c r="C322" s="559">
        <v>891280008</v>
      </c>
      <c r="D322" s="568" t="s">
        <v>21</v>
      </c>
      <c r="E322" s="563">
        <v>43685</v>
      </c>
      <c r="F322" s="564">
        <v>15501062.699999999</v>
      </c>
      <c r="G322" s="564" t="s">
        <v>1286</v>
      </c>
      <c r="H322" s="573">
        <f t="shared" si="4"/>
        <v>1637</v>
      </c>
    </row>
    <row r="323" spans="1:8" s="35" customFormat="1">
      <c r="A323" s="474" t="s">
        <v>1211</v>
      </c>
      <c r="B323" s="559" t="s">
        <v>98</v>
      </c>
      <c r="C323" s="559">
        <v>891280008</v>
      </c>
      <c r="D323" s="568" t="s">
        <v>22</v>
      </c>
      <c r="E323" s="563">
        <v>43691</v>
      </c>
      <c r="F323" s="564">
        <v>33819</v>
      </c>
      <c r="G323" s="564" t="s">
        <v>1287</v>
      </c>
      <c r="H323" s="573">
        <f t="shared" si="4"/>
        <v>1631</v>
      </c>
    </row>
    <row r="324" spans="1:8" s="35" customFormat="1">
      <c r="A324" s="474" t="s">
        <v>1211</v>
      </c>
      <c r="B324" s="559" t="s">
        <v>271</v>
      </c>
      <c r="C324" s="559">
        <v>891080005</v>
      </c>
      <c r="D324" s="568" t="s">
        <v>376</v>
      </c>
      <c r="E324" s="563">
        <v>43699</v>
      </c>
      <c r="F324" s="564">
        <v>536225014</v>
      </c>
      <c r="G324" s="564" t="s">
        <v>1288</v>
      </c>
      <c r="H324" s="573">
        <f t="shared" si="4"/>
        <v>1623</v>
      </c>
    </row>
    <row r="325" spans="1:8" s="35" customFormat="1">
      <c r="A325" s="474" t="s">
        <v>1211</v>
      </c>
      <c r="B325" s="559" t="s">
        <v>98</v>
      </c>
      <c r="C325" s="559">
        <v>891280008</v>
      </c>
      <c r="D325" s="568" t="s">
        <v>23</v>
      </c>
      <c r="E325" s="563">
        <v>43699</v>
      </c>
      <c r="F325" s="564">
        <v>1890794</v>
      </c>
      <c r="G325" s="564" t="s">
        <v>1289</v>
      </c>
      <c r="H325" s="573">
        <f t="shared" si="4"/>
        <v>1623</v>
      </c>
    </row>
    <row r="326" spans="1:8" s="35" customFormat="1">
      <c r="A326" s="474" t="s">
        <v>1211</v>
      </c>
      <c r="B326" s="559" t="s">
        <v>271</v>
      </c>
      <c r="C326" s="559">
        <v>891080005</v>
      </c>
      <c r="D326" s="568" t="s">
        <v>24</v>
      </c>
      <c r="E326" s="563">
        <v>43705</v>
      </c>
      <c r="F326" s="564">
        <v>1157673</v>
      </c>
      <c r="G326" s="564" t="s">
        <v>1290</v>
      </c>
      <c r="H326" s="573">
        <f t="shared" si="4"/>
        <v>1617</v>
      </c>
    </row>
    <row r="327" spans="1:8" s="35" customFormat="1">
      <c r="A327" s="474" t="s">
        <v>1211</v>
      </c>
      <c r="B327" s="559" t="s">
        <v>98</v>
      </c>
      <c r="C327" s="559">
        <v>891280008</v>
      </c>
      <c r="D327" s="568" t="s">
        <v>19</v>
      </c>
      <c r="E327" s="563">
        <v>43705</v>
      </c>
      <c r="F327" s="564">
        <v>278858</v>
      </c>
      <c r="G327" s="564" t="s">
        <v>1291</v>
      </c>
      <c r="H327" s="573">
        <f t="shared" si="4"/>
        <v>1617</v>
      </c>
    </row>
    <row r="328" spans="1:8" s="35" customFormat="1">
      <c r="A328" s="474" t="s">
        <v>1211</v>
      </c>
      <c r="B328" s="559" t="s">
        <v>98</v>
      </c>
      <c r="C328" s="559">
        <v>891280008</v>
      </c>
      <c r="D328" s="568" t="s">
        <v>21</v>
      </c>
      <c r="E328" s="563">
        <v>43712</v>
      </c>
      <c r="F328" s="564">
        <v>6029503</v>
      </c>
      <c r="G328" s="564" t="s">
        <v>1292</v>
      </c>
      <c r="H328" s="573">
        <f t="shared" si="4"/>
        <v>1610</v>
      </c>
    </row>
    <row r="329" spans="1:8" s="35" customFormat="1">
      <c r="A329" s="474" t="s">
        <v>1211</v>
      </c>
      <c r="B329" s="559" t="s">
        <v>56</v>
      </c>
      <c r="C329" s="559">
        <v>900156264</v>
      </c>
      <c r="D329" s="568" t="s">
        <v>22</v>
      </c>
      <c r="E329" s="563">
        <v>43719</v>
      </c>
      <c r="F329" s="564">
        <v>3945819000</v>
      </c>
      <c r="G329" s="564" t="s">
        <v>1293</v>
      </c>
      <c r="H329" s="573">
        <f t="shared" si="4"/>
        <v>1603</v>
      </c>
    </row>
    <row r="330" spans="1:8" s="35" customFormat="1">
      <c r="A330" s="474" t="s">
        <v>1211</v>
      </c>
      <c r="B330" s="559" t="s">
        <v>239</v>
      </c>
      <c r="C330" s="559">
        <v>830074184</v>
      </c>
      <c r="D330" s="568" t="s">
        <v>23</v>
      </c>
      <c r="E330" s="563">
        <v>43727</v>
      </c>
      <c r="F330" s="564">
        <v>64407103.099999994</v>
      </c>
      <c r="G330" s="564" t="s">
        <v>1294</v>
      </c>
      <c r="H330" s="573">
        <f t="shared" ref="H330:H393" si="5">+$H$7-E330</f>
        <v>1595</v>
      </c>
    </row>
    <row r="331" spans="1:8" s="35" customFormat="1">
      <c r="A331" s="474" t="s">
        <v>1211</v>
      </c>
      <c r="B331" s="559" t="s">
        <v>98</v>
      </c>
      <c r="C331" s="559">
        <v>891280008</v>
      </c>
      <c r="D331" s="568" t="s">
        <v>22</v>
      </c>
      <c r="E331" s="563">
        <v>43727</v>
      </c>
      <c r="F331" s="564">
        <v>13585</v>
      </c>
      <c r="G331" s="564" t="s">
        <v>1295</v>
      </c>
      <c r="H331" s="573">
        <f t="shared" si="5"/>
        <v>1595</v>
      </c>
    </row>
    <row r="332" spans="1:8" s="35" customFormat="1">
      <c r="A332" s="474" t="s">
        <v>1211</v>
      </c>
      <c r="B332" s="559" t="s">
        <v>239</v>
      </c>
      <c r="C332" s="559">
        <v>830074184</v>
      </c>
      <c r="D332" s="568" t="s">
        <v>19</v>
      </c>
      <c r="E332" s="563">
        <v>43733</v>
      </c>
      <c r="F332" s="564">
        <v>76607865.299999997</v>
      </c>
      <c r="G332" s="564" t="s">
        <v>1296</v>
      </c>
      <c r="H332" s="573">
        <f t="shared" si="5"/>
        <v>1589</v>
      </c>
    </row>
    <row r="333" spans="1:8" s="35" customFormat="1">
      <c r="A333" s="474" t="s">
        <v>1211</v>
      </c>
      <c r="B333" s="559" t="s">
        <v>239</v>
      </c>
      <c r="C333" s="559">
        <v>830074184</v>
      </c>
      <c r="D333" s="568" t="s">
        <v>19</v>
      </c>
      <c r="E333" s="563">
        <v>43733</v>
      </c>
      <c r="F333" s="564">
        <v>32887065.299999997</v>
      </c>
      <c r="G333" s="564" t="s">
        <v>1297</v>
      </c>
      <c r="H333" s="573">
        <f t="shared" si="5"/>
        <v>1589</v>
      </c>
    </row>
    <row r="334" spans="1:8" s="35" customFormat="1">
      <c r="A334" s="474" t="s">
        <v>1211</v>
      </c>
      <c r="B334" s="559" t="s">
        <v>98</v>
      </c>
      <c r="C334" s="559">
        <v>891280008</v>
      </c>
      <c r="D334" s="568" t="s">
        <v>23</v>
      </c>
      <c r="E334" s="563">
        <v>43733</v>
      </c>
      <c r="F334" s="564">
        <v>1041934</v>
      </c>
      <c r="G334" s="564" t="s">
        <v>1298</v>
      </c>
      <c r="H334" s="573">
        <f t="shared" si="5"/>
        <v>1589</v>
      </c>
    </row>
    <row r="335" spans="1:8" s="35" customFormat="1">
      <c r="A335" s="474" t="s">
        <v>1211</v>
      </c>
      <c r="B335" s="559" t="s">
        <v>239</v>
      </c>
      <c r="C335" s="559">
        <v>830074184</v>
      </c>
      <c r="D335" s="568" t="s">
        <v>21</v>
      </c>
      <c r="E335" s="563">
        <v>43748</v>
      </c>
      <c r="F335" s="564">
        <v>73851594</v>
      </c>
      <c r="G335" s="564" t="s">
        <v>1299</v>
      </c>
      <c r="H335" s="573">
        <f t="shared" si="5"/>
        <v>1574</v>
      </c>
    </row>
    <row r="336" spans="1:8" s="35" customFormat="1">
      <c r="A336" s="474" t="s">
        <v>1211</v>
      </c>
      <c r="B336" s="559" t="s">
        <v>239</v>
      </c>
      <c r="C336" s="559">
        <v>830074184</v>
      </c>
      <c r="D336" s="568" t="s">
        <v>21</v>
      </c>
      <c r="E336" s="563">
        <v>43748</v>
      </c>
      <c r="F336" s="564">
        <v>157033114.19999999</v>
      </c>
      <c r="G336" s="564" t="s">
        <v>1300</v>
      </c>
      <c r="H336" s="573">
        <f t="shared" si="5"/>
        <v>1574</v>
      </c>
    </row>
    <row r="337" spans="1:8" s="35" customFormat="1">
      <c r="A337" s="474" t="s">
        <v>1211</v>
      </c>
      <c r="B337" s="559" t="s">
        <v>98</v>
      </c>
      <c r="C337" s="559">
        <v>891280008</v>
      </c>
      <c r="D337" s="568" t="s">
        <v>21</v>
      </c>
      <c r="E337" s="563">
        <v>43748</v>
      </c>
      <c r="F337" s="564">
        <v>15669931.4</v>
      </c>
      <c r="G337" s="564" t="s">
        <v>1301</v>
      </c>
      <c r="H337" s="573">
        <f t="shared" si="5"/>
        <v>1574</v>
      </c>
    </row>
    <row r="338" spans="1:8" s="35" customFormat="1">
      <c r="A338" s="474" t="s">
        <v>1211</v>
      </c>
      <c r="B338" s="559" t="s">
        <v>239</v>
      </c>
      <c r="C338" s="559">
        <v>830074184</v>
      </c>
      <c r="D338" s="568" t="s">
        <v>22</v>
      </c>
      <c r="E338" s="563">
        <v>43756</v>
      </c>
      <c r="F338" s="564">
        <v>98102593.5</v>
      </c>
      <c r="G338" s="564" t="s">
        <v>1302</v>
      </c>
      <c r="H338" s="573">
        <f t="shared" si="5"/>
        <v>1566</v>
      </c>
    </row>
    <row r="339" spans="1:8" s="35" customFormat="1">
      <c r="A339" s="474" t="s">
        <v>1211</v>
      </c>
      <c r="B339" s="559" t="s">
        <v>239</v>
      </c>
      <c r="C339" s="559">
        <v>830074184</v>
      </c>
      <c r="D339" s="568" t="s">
        <v>22</v>
      </c>
      <c r="E339" s="563">
        <v>43756</v>
      </c>
      <c r="F339" s="564">
        <v>55756927.899999999</v>
      </c>
      <c r="G339" s="564" t="s">
        <v>1303</v>
      </c>
      <c r="H339" s="573">
        <f t="shared" si="5"/>
        <v>1566</v>
      </c>
    </row>
    <row r="340" spans="1:8" s="35" customFormat="1">
      <c r="A340" s="474" t="s">
        <v>1211</v>
      </c>
      <c r="B340" s="559" t="s">
        <v>98</v>
      </c>
      <c r="C340" s="559">
        <v>891280008</v>
      </c>
      <c r="D340" s="568" t="s">
        <v>22</v>
      </c>
      <c r="E340" s="563">
        <v>43756</v>
      </c>
      <c r="F340" s="564">
        <v>1515743</v>
      </c>
      <c r="G340" s="564" t="s">
        <v>1304</v>
      </c>
      <c r="H340" s="573">
        <f t="shared" si="5"/>
        <v>1566</v>
      </c>
    </row>
    <row r="341" spans="1:8" s="35" customFormat="1">
      <c r="A341" s="474" t="s">
        <v>1211</v>
      </c>
      <c r="B341" s="559" t="s">
        <v>239</v>
      </c>
      <c r="C341" s="559">
        <v>830074184</v>
      </c>
      <c r="D341" s="568" t="s">
        <v>23</v>
      </c>
      <c r="E341" s="563">
        <v>43761</v>
      </c>
      <c r="F341" s="564">
        <v>31903334.399999999</v>
      </c>
      <c r="G341" s="564" t="s">
        <v>1305</v>
      </c>
      <c r="H341" s="573">
        <f t="shared" si="5"/>
        <v>1561</v>
      </c>
    </row>
    <row r="342" spans="1:8" s="35" customFormat="1">
      <c r="A342" s="474" t="s">
        <v>1211</v>
      </c>
      <c r="B342" s="559" t="s">
        <v>239</v>
      </c>
      <c r="C342" s="559">
        <v>830074184</v>
      </c>
      <c r="D342" s="568" t="s">
        <v>23</v>
      </c>
      <c r="E342" s="563">
        <v>43761</v>
      </c>
      <c r="F342" s="564">
        <v>73816031.299999997</v>
      </c>
      <c r="G342" s="564" t="s">
        <v>1306</v>
      </c>
      <c r="H342" s="573">
        <f t="shared" si="5"/>
        <v>1561</v>
      </c>
    </row>
    <row r="343" spans="1:8" s="35" customFormat="1">
      <c r="A343" s="474" t="s">
        <v>1211</v>
      </c>
      <c r="B343" s="559" t="s">
        <v>515</v>
      </c>
      <c r="C343" s="559">
        <v>891800213</v>
      </c>
      <c r="D343" s="568" t="s">
        <v>23</v>
      </c>
      <c r="E343" s="563">
        <v>43761</v>
      </c>
      <c r="F343" s="564">
        <v>9359</v>
      </c>
      <c r="G343" s="564" t="s">
        <v>1307</v>
      </c>
      <c r="H343" s="573">
        <f t="shared" si="5"/>
        <v>1561</v>
      </c>
    </row>
    <row r="344" spans="1:8" s="35" customFormat="1">
      <c r="A344" s="474" t="s">
        <v>1211</v>
      </c>
      <c r="B344" s="559" t="s">
        <v>239</v>
      </c>
      <c r="C344" s="559">
        <v>830074184</v>
      </c>
      <c r="D344" s="568" t="s">
        <v>19</v>
      </c>
      <c r="E344" s="563">
        <v>43768</v>
      </c>
      <c r="F344" s="564">
        <v>31327498.300000001</v>
      </c>
      <c r="G344" s="564" t="s">
        <v>1308</v>
      </c>
      <c r="H344" s="573">
        <f t="shared" si="5"/>
        <v>1554</v>
      </c>
    </row>
    <row r="345" spans="1:8" s="35" customFormat="1">
      <c r="A345" s="474" t="s">
        <v>1211</v>
      </c>
      <c r="B345" s="559" t="s">
        <v>239</v>
      </c>
      <c r="C345" s="559">
        <v>830074184</v>
      </c>
      <c r="D345" s="568" t="s">
        <v>19</v>
      </c>
      <c r="E345" s="563">
        <v>43768</v>
      </c>
      <c r="F345" s="564">
        <v>20754980.800000001</v>
      </c>
      <c r="G345" s="564" t="s">
        <v>1309</v>
      </c>
      <c r="H345" s="573">
        <f t="shared" si="5"/>
        <v>1554</v>
      </c>
    </row>
    <row r="346" spans="1:8" s="35" customFormat="1">
      <c r="A346" s="474" t="s">
        <v>1211</v>
      </c>
      <c r="B346" s="559" t="s">
        <v>98</v>
      </c>
      <c r="C346" s="559">
        <v>891280008</v>
      </c>
      <c r="D346" s="568" t="s">
        <v>19</v>
      </c>
      <c r="E346" s="563">
        <v>43768</v>
      </c>
      <c r="F346" s="564">
        <v>5586240</v>
      </c>
      <c r="G346" s="564" t="s">
        <v>1310</v>
      </c>
      <c r="H346" s="573">
        <f t="shared" si="5"/>
        <v>1554</v>
      </c>
    </row>
    <row r="347" spans="1:8" s="35" customFormat="1">
      <c r="A347" s="474" t="s">
        <v>1211</v>
      </c>
      <c r="B347" s="559" t="s">
        <v>515</v>
      </c>
      <c r="C347" s="559">
        <v>891800213</v>
      </c>
      <c r="D347" s="568" t="s">
        <v>19</v>
      </c>
      <c r="E347" s="563">
        <v>43768</v>
      </c>
      <c r="F347" s="564">
        <v>155137</v>
      </c>
      <c r="G347" s="564" t="s">
        <v>1311</v>
      </c>
      <c r="H347" s="573">
        <f t="shared" si="5"/>
        <v>1554</v>
      </c>
    </row>
    <row r="348" spans="1:8" s="35" customFormat="1">
      <c r="A348" s="474" t="s">
        <v>1211</v>
      </c>
      <c r="B348" s="559" t="s">
        <v>239</v>
      </c>
      <c r="C348" s="559">
        <v>830074184</v>
      </c>
      <c r="D348" s="568" t="s">
        <v>1312</v>
      </c>
      <c r="E348" s="563">
        <v>43776</v>
      </c>
      <c r="F348" s="564">
        <v>26156105.800000001</v>
      </c>
      <c r="G348" s="564" t="s">
        <v>1313</v>
      </c>
      <c r="H348" s="573">
        <f t="shared" si="5"/>
        <v>1546</v>
      </c>
    </row>
    <row r="349" spans="1:8" s="35" customFormat="1">
      <c r="A349" s="474" t="s">
        <v>1211</v>
      </c>
      <c r="B349" s="559" t="s">
        <v>239</v>
      </c>
      <c r="C349" s="559">
        <v>830074184</v>
      </c>
      <c r="D349" s="568" t="s">
        <v>1312</v>
      </c>
      <c r="E349" s="563">
        <v>43776</v>
      </c>
      <c r="F349" s="564">
        <v>71388600.099999994</v>
      </c>
      <c r="G349" s="564" t="s">
        <v>1314</v>
      </c>
      <c r="H349" s="573">
        <f t="shared" si="5"/>
        <v>1546</v>
      </c>
    </row>
    <row r="350" spans="1:8" s="35" customFormat="1">
      <c r="A350" s="474" t="s">
        <v>1211</v>
      </c>
      <c r="B350" s="559" t="s">
        <v>98</v>
      </c>
      <c r="C350" s="559">
        <v>891280008</v>
      </c>
      <c r="D350" s="568" t="s">
        <v>1312</v>
      </c>
      <c r="E350" s="563">
        <v>43776</v>
      </c>
      <c r="F350" s="564">
        <v>6821895.0999999996</v>
      </c>
      <c r="G350" s="564" t="s">
        <v>1315</v>
      </c>
      <c r="H350" s="573">
        <f t="shared" si="5"/>
        <v>1546</v>
      </c>
    </row>
    <row r="351" spans="1:8" s="35" customFormat="1">
      <c r="A351" s="474" t="s">
        <v>1211</v>
      </c>
      <c r="B351" s="559" t="s">
        <v>239</v>
      </c>
      <c r="C351" s="559">
        <v>830074184</v>
      </c>
      <c r="D351" s="568" t="s">
        <v>1316</v>
      </c>
      <c r="E351" s="563">
        <v>43783</v>
      </c>
      <c r="F351" s="564">
        <v>59879216.900000006</v>
      </c>
      <c r="G351" s="564" t="s">
        <v>1317</v>
      </c>
      <c r="H351" s="573">
        <f t="shared" si="5"/>
        <v>1539</v>
      </c>
    </row>
    <row r="352" spans="1:8" s="35" customFormat="1">
      <c r="A352" s="474" t="s">
        <v>1211</v>
      </c>
      <c r="B352" s="559" t="s">
        <v>239</v>
      </c>
      <c r="C352" s="559">
        <v>830074184</v>
      </c>
      <c r="D352" s="568" t="s">
        <v>1316</v>
      </c>
      <c r="E352" s="563">
        <v>43783</v>
      </c>
      <c r="F352" s="564">
        <v>105017267.90000001</v>
      </c>
      <c r="G352" s="564" t="s">
        <v>1318</v>
      </c>
      <c r="H352" s="573">
        <f t="shared" si="5"/>
        <v>1539</v>
      </c>
    </row>
    <row r="353" spans="1:8" s="35" customFormat="1">
      <c r="A353" s="474" t="s">
        <v>1211</v>
      </c>
      <c r="B353" s="559" t="s">
        <v>98</v>
      </c>
      <c r="C353" s="559">
        <v>891280008</v>
      </c>
      <c r="D353" s="568" t="s">
        <v>1316</v>
      </c>
      <c r="E353" s="563">
        <v>43783</v>
      </c>
      <c r="F353" s="564">
        <v>839907</v>
      </c>
      <c r="G353" s="564" t="s">
        <v>1319</v>
      </c>
      <c r="H353" s="573">
        <f t="shared" si="5"/>
        <v>1539</v>
      </c>
    </row>
    <row r="354" spans="1:8" s="35" customFormat="1">
      <c r="A354" s="474" t="s">
        <v>1211</v>
      </c>
      <c r="B354" s="559" t="s">
        <v>239</v>
      </c>
      <c r="C354" s="559">
        <v>830074184</v>
      </c>
      <c r="D354" s="568" t="s">
        <v>1320</v>
      </c>
      <c r="E354" s="563">
        <v>43789</v>
      </c>
      <c r="F354" s="564">
        <v>41851526.700000003</v>
      </c>
      <c r="G354" s="564" t="s">
        <v>1321</v>
      </c>
      <c r="H354" s="573">
        <f t="shared" si="5"/>
        <v>1533</v>
      </c>
    </row>
    <row r="355" spans="1:8" s="35" customFormat="1">
      <c r="A355" s="474" t="s">
        <v>1211</v>
      </c>
      <c r="B355" s="559" t="s">
        <v>239</v>
      </c>
      <c r="C355" s="559">
        <v>830074184</v>
      </c>
      <c r="D355" s="568" t="s">
        <v>1320</v>
      </c>
      <c r="E355" s="563">
        <v>43789</v>
      </c>
      <c r="F355" s="564">
        <v>68126496.900000006</v>
      </c>
      <c r="G355" s="564" t="s">
        <v>1322</v>
      </c>
      <c r="H355" s="573">
        <f t="shared" si="5"/>
        <v>1533</v>
      </c>
    </row>
    <row r="356" spans="1:8" s="35" customFormat="1">
      <c r="A356" s="474" t="s">
        <v>1211</v>
      </c>
      <c r="B356" s="559" t="s">
        <v>98</v>
      </c>
      <c r="C356" s="559">
        <v>891280008</v>
      </c>
      <c r="D356" s="568" t="s">
        <v>1320</v>
      </c>
      <c r="E356" s="563">
        <v>43789</v>
      </c>
      <c r="F356" s="564">
        <v>23486</v>
      </c>
      <c r="G356" s="564" t="s">
        <v>1323</v>
      </c>
      <c r="H356" s="573">
        <f t="shared" si="5"/>
        <v>1533</v>
      </c>
    </row>
    <row r="357" spans="1:8" s="35" customFormat="1">
      <c r="A357" s="474" t="s">
        <v>1211</v>
      </c>
      <c r="B357" s="559" t="s">
        <v>239</v>
      </c>
      <c r="C357" s="559">
        <v>830074184</v>
      </c>
      <c r="D357" s="568" t="s">
        <v>1324</v>
      </c>
      <c r="E357" s="563">
        <v>43796</v>
      </c>
      <c r="F357" s="564">
        <v>31503318.800000001</v>
      </c>
      <c r="G357" s="564" t="s">
        <v>1325</v>
      </c>
      <c r="H357" s="573">
        <f t="shared" si="5"/>
        <v>1526</v>
      </c>
    </row>
    <row r="358" spans="1:8" s="35" customFormat="1">
      <c r="A358" s="474" t="s">
        <v>1211</v>
      </c>
      <c r="B358" s="559" t="s">
        <v>239</v>
      </c>
      <c r="C358" s="559">
        <v>830074184</v>
      </c>
      <c r="D358" s="568" t="s">
        <v>1324</v>
      </c>
      <c r="E358" s="563">
        <v>43796</v>
      </c>
      <c r="F358" s="564">
        <v>76334842.299999997</v>
      </c>
      <c r="G358" s="564" t="s">
        <v>1326</v>
      </c>
      <c r="H358" s="573">
        <f t="shared" si="5"/>
        <v>1526</v>
      </c>
    </row>
    <row r="359" spans="1:8" s="35" customFormat="1">
      <c r="A359" s="474" t="s">
        <v>1211</v>
      </c>
      <c r="B359" s="559" t="s">
        <v>98</v>
      </c>
      <c r="C359" s="559">
        <v>891280008</v>
      </c>
      <c r="D359" s="568" t="s">
        <v>1324</v>
      </c>
      <c r="E359" s="563">
        <v>43796</v>
      </c>
      <c r="F359" s="564">
        <v>306193</v>
      </c>
      <c r="G359" s="564" t="s">
        <v>1327</v>
      </c>
      <c r="H359" s="573">
        <f t="shared" si="5"/>
        <v>1526</v>
      </c>
    </row>
    <row r="360" spans="1:8" s="35" customFormat="1">
      <c r="A360" s="474" t="s">
        <v>1211</v>
      </c>
      <c r="B360" s="559" t="s">
        <v>239</v>
      </c>
      <c r="C360" s="559">
        <v>830074184</v>
      </c>
      <c r="D360" s="568" t="s">
        <v>1312</v>
      </c>
      <c r="E360" s="563">
        <v>43803</v>
      </c>
      <c r="F360" s="564">
        <v>62784166.900000006</v>
      </c>
      <c r="G360" s="564" t="s">
        <v>1328</v>
      </c>
      <c r="H360" s="573">
        <f t="shared" si="5"/>
        <v>1519</v>
      </c>
    </row>
    <row r="361" spans="1:8" s="35" customFormat="1">
      <c r="A361" s="474" t="s">
        <v>1211</v>
      </c>
      <c r="B361" s="559" t="s">
        <v>239</v>
      </c>
      <c r="C361" s="559">
        <v>830074184</v>
      </c>
      <c r="D361" s="568" t="s">
        <v>1312</v>
      </c>
      <c r="E361" s="563">
        <v>43803</v>
      </c>
      <c r="F361" s="564">
        <v>15272253.100000001</v>
      </c>
      <c r="G361" s="564" t="s">
        <v>1329</v>
      </c>
      <c r="H361" s="573">
        <f t="shared" si="5"/>
        <v>1519</v>
      </c>
    </row>
    <row r="362" spans="1:8" s="35" customFormat="1">
      <c r="A362" s="474" t="s">
        <v>1211</v>
      </c>
      <c r="B362" s="559" t="s">
        <v>98</v>
      </c>
      <c r="C362" s="559">
        <v>891280008</v>
      </c>
      <c r="D362" s="568" t="s">
        <v>1312</v>
      </c>
      <c r="E362" s="563">
        <v>43803</v>
      </c>
      <c r="F362" s="564">
        <v>6997876.0999999996</v>
      </c>
      <c r="G362" s="564" t="s">
        <v>1330</v>
      </c>
      <c r="H362" s="573">
        <f t="shared" si="5"/>
        <v>1519</v>
      </c>
    </row>
    <row r="363" spans="1:8" s="35" customFormat="1">
      <c r="A363" s="474" t="s">
        <v>1211</v>
      </c>
      <c r="B363" s="559" t="s">
        <v>239</v>
      </c>
      <c r="C363" s="559">
        <v>830074184</v>
      </c>
      <c r="D363" s="568" t="s">
        <v>1316</v>
      </c>
      <c r="E363" s="563">
        <v>43810</v>
      </c>
      <c r="F363" s="564">
        <v>44627515.899999999</v>
      </c>
      <c r="G363" s="564" t="s">
        <v>1331</v>
      </c>
      <c r="H363" s="573">
        <f t="shared" si="5"/>
        <v>1512</v>
      </c>
    </row>
    <row r="364" spans="1:8" s="35" customFormat="1">
      <c r="A364" s="474" t="s">
        <v>1211</v>
      </c>
      <c r="B364" s="559" t="s">
        <v>239</v>
      </c>
      <c r="C364" s="559">
        <v>830074184</v>
      </c>
      <c r="D364" s="568" t="s">
        <v>1316</v>
      </c>
      <c r="E364" s="563">
        <v>43810</v>
      </c>
      <c r="F364" s="564">
        <v>105551904.90000001</v>
      </c>
      <c r="G364" s="564" t="s">
        <v>1332</v>
      </c>
      <c r="H364" s="573">
        <f t="shared" si="5"/>
        <v>1512</v>
      </c>
    </row>
    <row r="365" spans="1:8" s="35" customFormat="1">
      <c r="A365" s="474" t="s">
        <v>1211</v>
      </c>
      <c r="B365" s="559" t="s">
        <v>98</v>
      </c>
      <c r="C365" s="559">
        <v>891280008</v>
      </c>
      <c r="D365" s="568" t="s">
        <v>1316</v>
      </c>
      <c r="E365" s="563">
        <v>43810</v>
      </c>
      <c r="F365" s="564">
        <v>1570863</v>
      </c>
      <c r="G365" s="564" t="s">
        <v>1333</v>
      </c>
      <c r="H365" s="573">
        <f t="shared" si="5"/>
        <v>1512</v>
      </c>
    </row>
    <row r="366" spans="1:8" s="35" customFormat="1">
      <c r="A366" s="474" t="s">
        <v>1211</v>
      </c>
      <c r="B366" s="559" t="s">
        <v>395</v>
      </c>
      <c r="C366" s="559">
        <v>900226715</v>
      </c>
      <c r="D366" s="568" t="s">
        <v>1316</v>
      </c>
      <c r="E366" s="563">
        <v>43810</v>
      </c>
      <c r="F366" s="564">
        <v>48498323.600000001</v>
      </c>
      <c r="G366" s="564" t="s">
        <v>1334</v>
      </c>
      <c r="H366" s="573">
        <f t="shared" si="5"/>
        <v>1512</v>
      </c>
    </row>
    <row r="367" spans="1:8" s="35" customFormat="1">
      <c r="A367" s="474" t="s">
        <v>1211</v>
      </c>
      <c r="B367" s="559" t="s">
        <v>395</v>
      </c>
      <c r="C367" s="559">
        <v>900226715</v>
      </c>
      <c r="D367" s="568" t="s">
        <v>1316</v>
      </c>
      <c r="E367" s="563">
        <v>43810</v>
      </c>
      <c r="F367" s="564">
        <v>189648432.09</v>
      </c>
      <c r="G367" s="564" t="s">
        <v>1335</v>
      </c>
      <c r="H367" s="573">
        <f t="shared" si="5"/>
        <v>1512</v>
      </c>
    </row>
    <row r="368" spans="1:8" s="35" customFormat="1">
      <c r="A368" s="474" t="s">
        <v>1211</v>
      </c>
      <c r="B368" s="559" t="s">
        <v>239</v>
      </c>
      <c r="C368" s="559">
        <v>830074184</v>
      </c>
      <c r="D368" s="568" t="s">
        <v>1320</v>
      </c>
      <c r="E368" s="563">
        <v>43818</v>
      </c>
      <c r="F368" s="564">
        <v>65985380.200000003</v>
      </c>
      <c r="G368" s="564" t="s">
        <v>1336</v>
      </c>
      <c r="H368" s="573">
        <f t="shared" si="5"/>
        <v>1504</v>
      </c>
    </row>
    <row r="369" spans="1:8" s="35" customFormat="1">
      <c r="A369" s="474" t="s">
        <v>1211</v>
      </c>
      <c r="B369" s="559" t="s">
        <v>239</v>
      </c>
      <c r="C369" s="559">
        <v>830074184</v>
      </c>
      <c r="D369" s="568" t="s">
        <v>1320</v>
      </c>
      <c r="E369" s="563">
        <v>43818</v>
      </c>
      <c r="F369" s="564">
        <v>104000568.59999999</v>
      </c>
      <c r="G369" s="564" t="s">
        <v>1337</v>
      </c>
      <c r="H369" s="573">
        <f t="shared" si="5"/>
        <v>1504</v>
      </c>
    </row>
    <row r="370" spans="1:8" s="35" customFormat="1">
      <c r="A370" s="474" t="s">
        <v>1211</v>
      </c>
      <c r="B370" s="559" t="s">
        <v>395</v>
      </c>
      <c r="C370" s="559">
        <v>900226715</v>
      </c>
      <c r="D370" s="568" t="s">
        <v>1320</v>
      </c>
      <c r="E370" s="563">
        <v>43818</v>
      </c>
      <c r="F370" s="564">
        <v>37987935.799999997</v>
      </c>
      <c r="G370" s="564" t="s">
        <v>1338</v>
      </c>
      <c r="H370" s="573">
        <f t="shared" si="5"/>
        <v>1504</v>
      </c>
    </row>
    <row r="371" spans="1:8" s="35" customFormat="1">
      <c r="A371" s="474" t="s">
        <v>1211</v>
      </c>
      <c r="B371" s="559" t="s">
        <v>395</v>
      </c>
      <c r="C371" s="559">
        <v>900226715</v>
      </c>
      <c r="D371" s="568" t="s">
        <v>1320</v>
      </c>
      <c r="E371" s="563">
        <v>43818</v>
      </c>
      <c r="F371" s="564">
        <v>189372479.19999999</v>
      </c>
      <c r="G371" s="564" t="s">
        <v>1339</v>
      </c>
      <c r="H371" s="573">
        <f t="shared" si="5"/>
        <v>1504</v>
      </c>
    </row>
    <row r="372" spans="1:8" s="35" customFormat="1">
      <c r="A372" s="474" t="s">
        <v>1211</v>
      </c>
      <c r="B372" s="559" t="s">
        <v>239</v>
      </c>
      <c r="C372" s="559">
        <v>830074184</v>
      </c>
      <c r="D372" s="568" t="s">
        <v>1324</v>
      </c>
      <c r="E372" s="563">
        <v>43825</v>
      </c>
      <c r="F372" s="564">
        <v>33755220.5</v>
      </c>
      <c r="G372" s="564" t="s">
        <v>1340</v>
      </c>
      <c r="H372" s="573">
        <f t="shared" si="5"/>
        <v>1497</v>
      </c>
    </row>
    <row r="373" spans="1:8" s="35" customFormat="1">
      <c r="A373" s="474" t="s">
        <v>1211</v>
      </c>
      <c r="B373" s="559" t="s">
        <v>239</v>
      </c>
      <c r="C373" s="559">
        <v>830074184</v>
      </c>
      <c r="D373" s="568" t="s">
        <v>1324</v>
      </c>
      <c r="E373" s="563">
        <v>43825</v>
      </c>
      <c r="F373" s="564">
        <v>46081721.200000003</v>
      </c>
      <c r="G373" s="564" t="s">
        <v>1341</v>
      </c>
      <c r="H373" s="573">
        <f t="shared" si="5"/>
        <v>1497</v>
      </c>
    </row>
    <row r="374" spans="1:8" s="35" customFormat="1">
      <c r="A374" s="474" t="s">
        <v>1211</v>
      </c>
      <c r="B374" s="559" t="s">
        <v>98</v>
      </c>
      <c r="C374" s="559">
        <v>891280008</v>
      </c>
      <c r="D374" s="568" t="s">
        <v>1324</v>
      </c>
      <c r="E374" s="563">
        <v>43825</v>
      </c>
      <c r="F374" s="564">
        <v>11939</v>
      </c>
      <c r="G374" s="564" t="s">
        <v>1342</v>
      </c>
      <c r="H374" s="573">
        <f t="shared" si="5"/>
        <v>1497</v>
      </c>
    </row>
    <row r="375" spans="1:8" s="35" customFormat="1">
      <c r="A375" s="474" t="s">
        <v>1211</v>
      </c>
      <c r="B375" s="559" t="s">
        <v>395</v>
      </c>
      <c r="C375" s="559">
        <v>900226715</v>
      </c>
      <c r="D375" s="568" t="s">
        <v>1324</v>
      </c>
      <c r="E375" s="563">
        <v>43825</v>
      </c>
      <c r="F375" s="564">
        <v>234492829.31</v>
      </c>
      <c r="G375" s="564" t="s">
        <v>1343</v>
      </c>
      <c r="H375" s="573">
        <f t="shared" si="5"/>
        <v>1497</v>
      </c>
    </row>
    <row r="376" spans="1:8" s="35" customFormat="1">
      <c r="A376" s="474" t="s">
        <v>1211</v>
      </c>
      <c r="B376" s="559" t="s">
        <v>239</v>
      </c>
      <c r="C376" s="559">
        <v>830074184</v>
      </c>
      <c r="D376" s="568" t="s">
        <v>281</v>
      </c>
      <c r="E376" s="563">
        <v>43839</v>
      </c>
      <c r="F376" s="564">
        <v>60413736</v>
      </c>
      <c r="G376" s="564" t="s">
        <v>1341</v>
      </c>
      <c r="H376" s="573">
        <f t="shared" si="5"/>
        <v>1483</v>
      </c>
    </row>
    <row r="377" spans="1:8" s="35" customFormat="1">
      <c r="A377" s="474" t="s">
        <v>1211</v>
      </c>
      <c r="B377" s="559" t="s">
        <v>239</v>
      </c>
      <c r="C377" s="559">
        <v>830074184</v>
      </c>
      <c r="D377" s="568" t="s">
        <v>281</v>
      </c>
      <c r="E377" s="563">
        <v>43839</v>
      </c>
      <c r="F377" s="564">
        <v>36606575</v>
      </c>
      <c r="G377" s="564" t="s">
        <v>1344</v>
      </c>
      <c r="H377" s="573">
        <f t="shared" si="5"/>
        <v>1483</v>
      </c>
    </row>
    <row r="378" spans="1:8" s="35" customFormat="1">
      <c r="A378" s="474" t="s">
        <v>1211</v>
      </c>
      <c r="B378" s="559" t="s">
        <v>98</v>
      </c>
      <c r="C378" s="559">
        <v>891280008</v>
      </c>
      <c r="D378" s="568" t="s">
        <v>1312</v>
      </c>
      <c r="E378" s="563">
        <v>43839</v>
      </c>
      <c r="F378" s="564">
        <v>11420689</v>
      </c>
      <c r="G378" s="564" t="s">
        <v>1345</v>
      </c>
      <c r="H378" s="573">
        <f t="shared" si="5"/>
        <v>1483</v>
      </c>
    </row>
    <row r="379" spans="1:8" s="35" customFormat="1">
      <c r="A379" s="474" t="s">
        <v>1211</v>
      </c>
      <c r="B379" s="559" t="s">
        <v>239</v>
      </c>
      <c r="C379" s="559">
        <v>830074184</v>
      </c>
      <c r="D379" s="568" t="s">
        <v>333</v>
      </c>
      <c r="E379" s="563">
        <v>43846</v>
      </c>
      <c r="F379" s="564">
        <v>95431864</v>
      </c>
      <c r="G379" s="564" t="s">
        <v>1344</v>
      </c>
      <c r="H379" s="573">
        <f t="shared" si="5"/>
        <v>1476</v>
      </c>
    </row>
    <row r="380" spans="1:8" s="35" customFormat="1">
      <c r="A380" s="474" t="s">
        <v>1211</v>
      </c>
      <c r="B380" s="559" t="s">
        <v>239</v>
      </c>
      <c r="C380" s="559">
        <v>830074184</v>
      </c>
      <c r="D380" s="568" t="s">
        <v>333</v>
      </c>
      <c r="E380" s="563">
        <v>43846</v>
      </c>
      <c r="F380" s="564">
        <v>33760940</v>
      </c>
      <c r="G380" s="564" t="s">
        <v>1346</v>
      </c>
      <c r="H380" s="573">
        <f t="shared" si="5"/>
        <v>1476</v>
      </c>
    </row>
    <row r="381" spans="1:8" s="35" customFormat="1">
      <c r="A381" s="474" t="s">
        <v>1211</v>
      </c>
      <c r="B381" s="559" t="s">
        <v>98</v>
      </c>
      <c r="C381" s="559">
        <v>891280008</v>
      </c>
      <c r="D381" s="568" t="s">
        <v>1316</v>
      </c>
      <c r="E381" s="563">
        <v>43846</v>
      </c>
      <c r="F381" s="564">
        <v>6609970</v>
      </c>
      <c r="G381" s="564" t="s">
        <v>1347</v>
      </c>
      <c r="H381" s="573">
        <f t="shared" si="5"/>
        <v>1476</v>
      </c>
    </row>
    <row r="382" spans="1:8" s="35" customFormat="1">
      <c r="A382" s="474" t="s">
        <v>1211</v>
      </c>
      <c r="B382" s="559" t="s">
        <v>98</v>
      </c>
      <c r="C382" s="559">
        <v>891280008</v>
      </c>
      <c r="D382" s="568" t="s">
        <v>1320</v>
      </c>
      <c r="E382" s="563">
        <v>43852</v>
      </c>
      <c r="F382" s="564">
        <v>10255384.699999999</v>
      </c>
      <c r="G382" s="564" t="s">
        <v>1348</v>
      </c>
      <c r="H382" s="573">
        <f t="shared" si="5"/>
        <v>1470</v>
      </c>
    </row>
    <row r="383" spans="1:8" s="35" customFormat="1">
      <c r="A383" s="474" t="s">
        <v>1211</v>
      </c>
      <c r="B383" s="559" t="s">
        <v>239</v>
      </c>
      <c r="C383" s="559">
        <v>830074184</v>
      </c>
      <c r="D383" s="568" t="s">
        <v>24</v>
      </c>
      <c r="E383" s="563">
        <v>43860</v>
      </c>
      <c r="F383" s="564">
        <v>5866572</v>
      </c>
      <c r="G383" s="564" t="s">
        <v>1349</v>
      </c>
      <c r="H383" s="573">
        <f t="shared" si="5"/>
        <v>1462</v>
      </c>
    </row>
    <row r="384" spans="1:8" s="35" customFormat="1">
      <c r="A384" s="474" t="s">
        <v>1211</v>
      </c>
      <c r="B384" s="559" t="s">
        <v>239</v>
      </c>
      <c r="C384" s="559">
        <v>830074184</v>
      </c>
      <c r="D384" s="568" t="s">
        <v>24</v>
      </c>
      <c r="E384" s="563">
        <v>43860</v>
      </c>
      <c r="F384" s="564">
        <v>15527292</v>
      </c>
      <c r="G384" s="564" t="s">
        <v>1350</v>
      </c>
      <c r="H384" s="573">
        <f t="shared" si="5"/>
        <v>1462</v>
      </c>
    </row>
    <row r="385" spans="1:8" s="35" customFormat="1">
      <c r="A385" s="474" t="s">
        <v>1211</v>
      </c>
      <c r="B385" s="559" t="s">
        <v>98</v>
      </c>
      <c r="C385" s="559">
        <v>891280008</v>
      </c>
      <c r="D385" s="568" t="s">
        <v>1324</v>
      </c>
      <c r="E385" s="563">
        <v>43860</v>
      </c>
      <c r="F385" s="564">
        <v>1306186</v>
      </c>
      <c r="G385" s="564" t="s">
        <v>1351</v>
      </c>
      <c r="H385" s="573">
        <f t="shared" si="5"/>
        <v>1462</v>
      </c>
    </row>
    <row r="386" spans="1:8" s="35" customFormat="1">
      <c r="A386" s="474" t="s">
        <v>1211</v>
      </c>
      <c r="B386" s="559" t="s">
        <v>239</v>
      </c>
      <c r="C386" s="559">
        <v>830074184</v>
      </c>
      <c r="D386" s="568" t="s">
        <v>1352</v>
      </c>
      <c r="E386" s="563">
        <v>43861</v>
      </c>
      <c r="F386" s="564">
        <v>774586</v>
      </c>
      <c r="G386" s="564" t="s">
        <v>940</v>
      </c>
      <c r="H386" s="573">
        <f t="shared" si="5"/>
        <v>1461</v>
      </c>
    </row>
    <row r="387" spans="1:8" s="35" customFormat="1">
      <c r="A387" s="474" t="s">
        <v>1211</v>
      </c>
      <c r="B387" s="559" t="s">
        <v>239</v>
      </c>
      <c r="C387" s="559">
        <v>830074184</v>
      </c>
      <c r="D387" s="568" t="s">
        <v>1353</v>
      </c>
      <c r="E387" s="563">
        <v>43861</v>
      </c>
      <c r="F387" s="564">
        <v>534640</v>
      </c>
      <c r="G387" s="564" t="s">
        <v>940</v>
      </c>
      <c r="H387" s="573">
        <f t="shared" si="5"/>
        <v>1461</v>
      </c>
    </row>
    <row r="388" spans="1:8" s="35" customFormat="1">
      <c r="A388" s="474" t="s">
        <v>1211</v>
      </c>
      <c r="B388" s="559" t="s">
        <v>239</v>
      </c>
      <c r="C388" s="559">
        <v>830074184</v>
      </c>
      <c r="D388" s="568" t="s">
        <v>1354</v>
      </c>
      <c r="E388" s="563">
        <v>43861</v>
      </c>
      <c r="F388" s="564">
        <v>659364</v>
      </c>
      <c r="G388" s="564" t="s">
        <v>940</v>
      </c>
      <c r="H388" s="573">
        <f t="shared" si="5"/>
        <v>1461</v>
      </c>
    </row>
    <row r="389" spans="1:8" s="35" customFormat="1">
      <c r="A389" s="474" t="s">
        <v>1211</v>
      </c>
      <c r="B389" s="559" t="s">
        <v>239</v>
      </c>
      <c r="C389" s="559">
        <v>830074184</v>
      </c>
      <c r="D389" s="568" t="s">
        <v>1353</v>
      </c>
      <c r="E389" s="563">
        <v>43861</v>
      </c>
      <c r="F389" s="564">
        <v>890485</v>
      </c>
      <c r="G389" s="564" t="s">
        <v>940</v>
      </c>
      <c r="H389" s="573">
        <f t="shared" si="5"/>
        <v>1461</v>
      </c>
    </row>
    <row r="390" spans="1:8" s="35" customFormat="1">
      <c r="A390" s="474" t="s">
        <v>1211</v>
      </c>
      <c r="B390" s="559" t="s">
        <v>239</v>
      </c>
      <c r="C390" s="559">
        <v>830074184</v>
      </c>
      <c r="D390" s="568" t="s">
        <v>1354</v>
      </c>
      <c r="E390" s="563">
        <v>43861</v>
      </c>
      <c r="F390" s="564">
        <v>888100</v>
      </c>
      <c r="G390" s="564" t="s">
        <v>940</v>
      </c>
      <c r="H390" s="573">
        <f t="shared" si="5"/>
        <v>1461</v>
      </c>
    </row>
    <row r="391" spans="1:8" s="35" customFormat="1">
      <c r="A391" s="474" t="s">
        <v>1211</v>
      </c>
      <c r="B391" s="559" t="s">
        <v>239</v>
      </c>
      <c r="C391" s="559">
        <v>830074184</v>
      </c>
      <c r="D391" s="568" t="s">
        <v>1355</v>
      </c>
      <c r="E391" s="563">
        <v>43861</v>
      </c>
      <c r="F391" s="564">
        <v>5179918</v>
      </c>
      <c r="G391" s="564" t="s">
        <v>940</v>
      </c>
      <c r="H391" s="573">
        <f t="shared" si="5"/>
        <v>1461</v>
      </c>
    </row>
    <row r="392" spans="1:8" s="35" customFormat="1">
      <c r="A392" s="474" t="s">
        <v>1211</v>
      </c>
      <c r="B392" s="559" t="s">
        <v>239</v>
      </c>
      <c r="C392" s="559">
        <v>830074184</v>
      </c>
      <c r="D392" s="568" t="s">
        <v>1356</v>
      </c>
      <c r="E392" s="563">
        <v>43861</v>
      </c>
      <c r="F392" s="564">
        <v>718869</v>
      </c>
      <c r="G392" s="564" t="s">
        <v>940</v>
      </c>
      <c r="H392" s="573">
        <f t="shared" si="5"/>
        <v>1461</v>
      </c>
    </row>
    <row r="393" spans="1:8" s="35" customFormat="1">
      <c r="A393" s="474" t="s">
        <v>1211</v>
      </c>
      <c r="B393" s="559" t="s">
        <v>239</v>
      </c>
      <c r="C393" s="559">
        <v>830074184</v>
      </c>
      <c r="D393" s="568" t="s">
        <v>1357</v>
      </c>
      <c r="E393" s="563">
        <v>43861</v>
      </c>
      <c r="F393" s="564">
        <v>998987</v>
      </c>
      <c r="G393" s="564" t="s">
        <v>940</v>
      </c>
      <c r="H393" s="573">
        <f t="shared" si="5"/>
        <v>1461</v>
      </c>
    </row>
    <row r="394" spans="1:8" s="35" customFormat="1">
      <c r="A394" s="474" t="s">
        <v>1211</v>
      </c>
      <c r="B394" s="559" t="s">
        <v>239</v>
      </c>
      <c r="C394" s="559">
        <v>830074184</v>
      </c>
      <c r="D394" s="568" t="s">
        <v>1358</v>
      </c>
      <c r="E394" s="563">
        <v>43861</v>
      </c>
      <c r="F394" s="564">
        <v>1728640</v>
      </c>
      <c r="G394" s="564" t="s">
        <v>940</v>
      </c>
      <c r="H394" s="573">
        <f t="shared" ref="H394:H457" si="6">+$H$7-E394</f>
        <v>1461</v>
      </c>
    </row>
    <row r="395" spans="1:8" s="35" customFormat="1">
      <c r="A395" s="474" t="s">
        <v>1211</v>
      </c>
      <c r="B395" s="559" t="s">
        <v>239</v>
      </c>
      <c r="C395" s="559">
        <v>830074184</v>
      </c>
      <c r="D395" s="568" t="s">
        <v>1357</v>
      </c>
      <c r="E395" s="563">
        <v>43861</v>
      </c>
      <c r="F395" s="564">
        <v>1821082</v>
      </c>
      <c r="G395" s="564" t="s">
        <v>940</v>
      </c>
      <c r="H395" s="573">
        <f t="shared" si="6"/>
        <v>1461</v>
      </c>
    </row>
    <row r="396" spans="1:8" s="35" customFormat="1">
      <c r="A396" s="474" t="s">
        <v>1211</v>
      </c>
      <c r="B396" s="559" t="s">
        <v>239</v>
      </c>
      <c r="C396" s="559">
        <v>830074184</v>
      </c>
      <c r="D396" s="568" t="s">
        <v>1359</v>
      </c>
      <c r="E396" s="563">
        <v>43861</v>
      </c>
      <c r="F396" s="564">
        <v>1467517</v>
      </c>
      <c r="G396" s="564" t="s">
        <v>940</v>
      </c>
      <c r="H396" s="573">
        <f t="shared" si="6"/>
        <v>1461</v>
      </c>
    </row>
    <row r="397" spans="1:8" s="35" customFormat="1">
      <c r="A397" s="474" t="s">
        <v>1211</v>
      </c>
      <c r="B397" s="559" t="s">
        <v>239</v>
      </c>
      <c r="C397" s="559">
        <v>830074184</v>
      </c>
      <c r="D397" s="568" t="s">
        <v>1360</v>
      </c>
      <c r="E397" s="563">
        <v>43861</v>
      </c>
      <c r="F397" s="564">
        <v>1548973</v>
      </c>
      <c r="G397" s="564" t="s">
        <v>940</v>
      </c>
      <c r="H397" s="573">
        <f t="shared" si="6"/>
        <v>1461</v>
      </c>
    </row>
    <row r="398" spans="1:8" s="35" customFormat="1">
      <c r="A398" s="474" t="s">
        <v>1211</v>
      </c>
      <c r="B398" s="559" t="s">
        <v>239</v>
      </c>
      <c r="C398" s="559">
        <v>830074184</v>
      </c>
      <c r="D398" s="568" t="s">
        <v>1361</v>
      </c>
      <c r="E398" s="563">
        <v>43861</v>
      </c>
      <c r="F398" s="564">
        <v>4959507</v>
      </c>
      <c r="G398" s="564" t="s">
        <v>940</v>
      </c>
      <c r="H398" s="573">
        <f t="shared" si="6"/>
        <v>1461</v>
      </c>
    </row>
    <row r="399" spans="1:8" s="35" customFormat="1">
      <c r="A399" s="474" t="s">
        <v>1211</v>
      </c>
      <c r="B399" s="559" t="s">
        <v>239</v>
      </c>
      <c r="C399" s="559">
        <v>830074184</v>
      </c>
      <c r="D399" s="568" t="s">
        <v>1359</v>
      </c>
      <c r="E399" s="563">
        <v>43861</v>
      </c>
      <c r="F399" s="564">
        <v>655401</v>
      </c>
      <c r="G399" s="564" t="s">
        <v>940</v>
      </c>
      <c r="H399" s="573">
        <f t="shared" si="6"/>
        <v>1461</v>
      </c>
    </row>
    <row r="400" spans="1:8" s="35" customFormat="1">
      <c r="A400" s="474" t="s">
        <v>1211</v>
      </c>
      <c r="B400" s="559" t="s">
        <v>239</v>
      </c>
      <c r="C400" s="559">
        <v>830074184</v>
      </c>
      <c r="D400" s="568" t="s">
        <v>1360</v>
      </c>
      <c r="E400" s="563">
        <v>43861</v>
      </c>
      <c r="F400" s="564">
        <v>911063</v>
      </c>
      <c r="G400" s="564" t="s">
        <v>940</v>
      </c>
      <c r="H400" s="573">
        <f t="shared" si="6"/>
        <v>1461</v>
      </c>
    </row>
    <row r="401" spans="1:8" s="35" customFormat="1">
      <c r="A401" s="474" t="s">
        <v>1211</v>
      </c>
      <c r="B401" s="559" t="s">
        <v>239</v>
      </c>
      <c r="C401" s="559">
        <v>830074184</v>
      </c>
      <c r="D401" s="568" t="s">
        <v>1362</v>
      </c>
      <c r="E401" s="563">
        <v>43861</v>
      </c>
      <c r="F401" s="564">
        <v>5906353</v>
      </c>
      <c r="G401" s="564" t="s">
        <v>940</v>
      </c>
      <c r="H401" s="573">
        <f t="shared" si="6"/>
        <v>1461</v>
      </c>
    </row>
    <row r="402" spans="1:8" s="35" customFormat="1">
      <c r="A402" s="474" t="s">
        <v>1211</v>
      </c>
      <c r="B402" s="559" t="s">
        <v>239</v>
      </c>
      <c r="C402" s="559">
        <v>830074184</v>
      </c>
      <c r="D402" s="568" t="s">
        <v>1363</v>
      </c>
      <c r="E402" s="563">
        <v>43861</v>
      </c>
      <c r="F402" s="564">
        <v>816647</v>
      </c>
      <c r="G402" s="564" t="s">
        <v>940</v>
      </c>
      <c r="H402" s="573">
        <f t="shared" si="6"/>
        <v>1461</v>
      </c>
    </row>
    <row r="403" spans="1:8" s="35" customFormat="1">
      <c r="A403" s="474" t="s">
        <v>1211</v>
      </c>
      <c r="B403" s="559" t="s">
        <v>239</v>
      </c>
      <c r="C403" s="559">
        <v>830074184</v>
      </c>
      <c r="D403" s="568" t="s">
        <v>1364</v>
      </c>
      <c r="E403" s="563">
        <v>43861</v>
      </c>
      <c r="F403" s="564">
        <v>1083040</v>
      </c>
      <c r="G403" s="564" t="s">
        <v>940</v>
      </c>
      <c r="H403" s="573">
        <f t="shared" si="6"/>
        <v>1461</v>
      </c>
    </row>
    <row r="404" spans="1:8" s="35" customFormat="1">
      <c r="A404" s="474" t="s">
        <v>1211</v>
      </c>
      <c r="B404" s="559" t="s">
        <v>239</v>
      </c>
      <c r="C404" s="559">
        <v>830074184</v>
      </c>
      <c r="D404" s="568" t="s">
        <v>1362</v>
      </c>
      <c r="E404" s="563">
        <v>43861</v>
      </c>
      <c r="F404" s="564">
        <v>1453003</v>
      </c>
      <c r="G404" s="564" t="s">
        <v>940</v>
      </c>
      <c r="H404" s="573">
        <f t="shared" si="6"/>
        <v>1461</v>
      </c>
    </row>
    <row r="405" spans="1:8" s="35" customFormat="1">
      <c r="A405" s="474" t="s">
        <v>1211</v>
      </c>
      <c r="B405" s="559" t="s">
        <v>239</v>
      </c>
      <c r="C405" s="559">
        <v>830074184</v>
      </c>
      <c r="D405" s="568" t="s">
        <v>1363</v>
      </c>
      <c r="E405" s="563">
        <v>43861</v>
      </c>
      <c r="F405" s="564">
        <v>1284384</v>
      </c>
      <c r="G405" s="564" t="s">
        <v>940</v>
      </c>
      <c r="H405" s="573">
        <f t="shared" si="6"/>
        <v>1461</v>
      </c>
    </row>
    <row r="406" spans="1:8" s="35" customFormat="1">
      <c r="A406" s="474" t="s">
        <v>1211</v>
      </c>
      <c r="B406" s="559" t="s">
        <v>239</v>
      </c>
      <c r="C406" s="559">
        <v>830074184</v>
      </c>
      <c r="D406" s="568" t="s">
        <v>1364</v>
      </c>
      <c r="E406" s="563">
        <v>43861</v>
      </c>
      <c r="F406" s="564">
        <v>1410631</v>
      </c>
      <c r="G406" s="564" t="s">
        <v>940</v>
      </c>
      <c r="H406" s="573">
        <f t="shared" si="6"/>
        <v>1461</v>
      </c>
    </row>
    <row r="407" spans="1:8" s="35" customFormat="1">
      <c r="A407" s="474" t="s">
        <v>1211</v>
      </c>
      <c r="B407" s="559" t="s">
        <v>239</v>
      </c>
      <c r="C407" s="559">
        <v>830074184</v>
      </c>
      <c r="D407" s="568" t="s">
        <v>281</v>
      </c>
      <c r="E407" s="563">
        <v>43867</v>
      </c>
      <c r="F407" s="564">
        <v>7383076</v>
      </c>
      <c r="G407" s="564" t="s">
        <v>1365</v>
      </c>
      <c r="H407" s="573">
        <f t="shared" si="6"/>
        <v>1455</v>
      </c>
    </row>
    <row r="408" spans="1:8" s="35" customFormat="1">
      <c r="A408" s="474" t="s">
        <v>1211</v>
      </c>
      <c r="B408" s="559" t="s">
        <v>239</v>
      </c>
      <c r="C408" s="559">
        <v>830074184</v>
      </c>
      <c r="D408" s="568" t="s">
        <v>281</v>
      </c>
      <c r="E408" s="563">
        <v>43867</v>
      </c>
      <c r="F408" s="564">
        <v>9498360</v>
      </c>
      <c r="G408" s="564" t="s">
        <v>1366</v>
      </c>
      <c r="H408" s="573">
        <f t="shared" si="6"/>
        <v>1455</v>
      </c>
    </row>
    <row r="409" spans="1:8" s="35" customFormat="1">
      <c r="A409" s="474" t="s">
        <v>1211</v>
      </c>
      <c r="B409" s="559" t="s">
        <v>98</v>
      </c>
      <c r="C409" s="559">
        <v>891280008</v>
      </c>
      <c r="D409" s="568" t="s">
        <v>1312</v>
      </c>
      <c r="E409" s="563">
        <v>43867</v>
      </c>
      <c r="F409" s="564">
        <v>5084328.7</v>
      </c>
      <c r="G409" s="564" t="s">
        <v>1367</v>
      </c>
      <c r="H409" s="573">
        <f t="shared" si="6"/>
        <v>1455</v>
      </c>
    </row>
    <row r="410" spans="1:8" s="35" customFormat="1">
      <c r="A410" s="474" t="s">
        <v>1211</v>
      </c>
      <c r="B410" s="559" t="s">
        <v>239</v>
      </c>
      <c r="C410" s="559">
        <v>830074184</v>
      </c>
      <c r="D410" s="568" t="s">
        <v>333</v>
      </c>
      <c r="E410" s="563">
        <v>43873</v>
      </c>
      <c r="F410" s="564">
        <v>2878451</v>
      </c>
      <c r="G410" s="564" t="s">
        <v>1368</v>
      </c>
      <c r="H410" s="573">
        <f t="shared" si="6"/>
        <v>1449</v>
      </c>
    </row>
    <row r="411" spans="1:8" s="35" customFormat="1">
      <c r="A411" s="474" t="s">
        <v>1211</v>
      </c>
      <c r="B411" s="559" t="s">
        <v>239</v>
      </c>
      <c r="C411" s="559">
        <v>830074184</v>
      </c>
      <c r="D411" s="568" t="s">
        <v>333</v>
      </c>
      <c r="E411" s="563">
        <v>43873</v>
      </c>
      <c r="F411" s="564">
        <v>2274163</v>
      </c>
      <c r="G411" s="564" t="s">
        <v>1369</v>
      </c>
      <c r="H411" s="573">
        <f t="shared" si="6"/>
        <v>1449</v>
      </c>
    </row>
    <row r="412" spans="1:8" s="35" customFormat="1">
      <c r="A412" s="474" t="s">
        <v>1211</v>
      </c>
      <c r="B412" s="559" t="s">
        <v>98</v>
      </c>
      <c r="C412" s="559">
        <v>891280008</v>
      </c>
      <c r="D412" s="568" t="s">
        <v>1316</v>
      </c>
      <c r="E412" s="563">
        <v>43873</v>
      </c>
      <c r="F412" s="564">
        <v>281568</v>
      </c>
      <c r="G412" s="564" t="s">
        <v>1370</v>
      </c>
      <c r="H412" s="573">
        <f t="shared" si="6"/>
        <v>1449</v>
      </c>
    </row>
    <row r="413" spans="1:8" s="35" customFormat="1">
      <c r="A413" s="474" t="s">
        <v>1211</v>
      </c>
      <c r="B413" s="559" t="s">
        <v>8</v>
      </c>
      <c r="C413" s="559">
        <v>890900842</v>
      </c>
      <c r="D413" s="568" t="s">
        <v>1371</v>
      </c>
      <c r="E413" s="563">
        <v>43879</v>
      </c>
      <c r="F413" s="564">
        <v>26652500</v>
      </c>
      <c r="G413" s="564" t="s">
        <v>1372</v>
      </c>
      <c r="H413" s="573">
        <f t="shared" si="6"/>
        <v>1443</v>
      </c>
    </row>
    <row r="414" spans="1:8" s="35" customFormat="1">
      <c r="A414" s="474" t="s">
        <v>1211</v>
      </c>
      <c r="B414" s="559" t="s">
        <v>239</v>
      </c>
      <c r="C414" s="559">
        <v>830074184</v>
      </c>
      <c r="D414" s="568" t="s">
        <v>376</v>
      </c>
      <c r="E414" s="563">
        <v>43881</v>
      </c>
      <c r="F414" s="564">
        <v>4859685</v>
      </c>
      <c r="G414" s="564" t="s">
        <v>1373</v>
      </c>
      <c r="H414" s="573">
        <f t="shared" si="6"/>
        <v>1441</v>
      </c>
    </row>
    <row r="415" spans="1:8" s="35" customFormat="1">
      <c r="A415" s="474" t="s">
        <v>1211</v>
      </c>
      <c r="B415" s="559" t="s">
        <v>239</v>
      </c>
      <c r="C415" s="559">
        <v>830074184</v>
      </c>
      <c r="D415" s="568" t="s">
        <v>376</v>
      </c>
      <c r="E415" s="563">
        <v>43881</v>
      </c>
      <c r="F415" s="564">
        <v>2736693</v>
      </c>
      <c r="G415" s="564" t="s">
        <v>1374</v>
      </c>
      <c r="H415" s="573">
        <f t="shared" si="6"/>
        <v>1441</v>
      </c>
    </row>
    <row r="416" spans="1:8" s="35" customFormat="1">
      <c r="A416" s="474" t="s">
        <v>1211</v>
      </c>
      <c r="B416" s="559" t="s">
        <v>98</v>
      </c>
      <c r="C416" s="559">
        <v>891280008</v>
      </c>
      <c r="D416" s="568" t="s">
        <v>1320</v>
      </c>
      <c r="E416" s="563">
        <v>43881</v>
      </c>
      <c r="F416" s="564">
        <v>1172294</v>
      </c>
      <c r="G416" s="564" t="s">
        <v>1375</v>
      </c>
      <c r="H416" s="573">
        <f t="shared" si="6"/>
        <v>1441</v>
      </c>
    </row>
    <row r="417" spans="1:8" s="35" customFormat="1">
      <c r="A417" s="474" t="s">
        <v>1211</v>
      </c>
      <c r="B417" s="559" t="s">
        <v>239</v>
      </c>
      <c r="C417" s="559">
        <v>830074184</v>
      </c>
      <c r="D417" s="568" t="s">
        <v>24</v>
      </c>
      <c r="E417" s="563">
        <v>43887</v>
      </c>
      <c r="F417" s="564">
        <v>646604</v>
      </c>
      <c r="G417" s="564" t="s">
        <v>1376</v>
      </c>
      <c r="H417" s="573">
        <f t="shared" si="6"/>
        <v>1435</v>
      </c>
    </row>
    <row r="418" spans="1:8" s="35" customFormat="1">
      <c r="A418" s="474" t="s">
        <v>1211</v>
      </c>
      <c r="B418" s="559" t="s">
        <v>239</v>
      </c>
      <c r="C418" s="559">
        <v>830074184</v>
      </c>
      <c r="D418" s="568" t="s">
        <v>24</v>
      </c>
      <c r="E418" s="563">
        <v>43887</v>
      </c>
      <c r="F418" s="564">
        <v>1307944</v>
      </c>
      <c r="G418" s="564" t="s">
        <v>1377</v>
      </c>
      <c r="H418" s="573">
        <f t="shared" si="6"/>
        <v>1435</v>
      </c>
    </row>
    <row r="419" spans="1:8" s="35" customFormat="1">
      <c r="A419" s="474" t="s">
        <v>1211</v>
      </c>
      <c r="B419" s="559" t="s">
        <v>239</v>
      </c>
      <c r="C419" s="559">
        <v>830074184</v>
      </c>
      <c r="D419" s="568" t="s">
        <v>1378</v>
      </c>
      <c r="E419" s="563">
        <v>43890</v>
      </c>
      <c r="F419" s="564">
        <v>28462</v>
      </c>
      <c r="G419" s="564" t="s">
        <v>940</v>
      </c>
      <c r="H419" s="573">
        <f t="shared" si="6"/>
        <v>1432</v>
      </c>
    </row>
    <row r="420" spans="1:8" s="35" customFormat="1">
      <c r="A420" s="474" t="s">
        <v>1211</v>
      </c>
      <c r="B420" s="559" t="s">
        <v>239</v>
      </c>
      <c r="C420" s="559">
        <v>830074184</v>
      </c>
      <c r="D420" s="568" t="s">
        <v>1379</v>
      </c>
      <c r="E420" s="563">
        <v>43890</v>
      </c>
      <c r="F420" s="564">
        <v>3889</v>
      </c>
      <c r="G420" s="564" t="s">
        <v>940</v>
      </c>
      <c r="H420" s="573">
        <f t="shared" si="6"/>
        <v>1432</v>
      </c>
    </row>
    <row r="421" spans="1:8" s="35" customFormat="1">
      <c r="A421" s="474" t="s">
        <v>1211</v>
      </c>
      <c r="B421" s="559" t="s">
        <v>239</v>
      </c>
      <c r="C421" s="559">
        <v>830074184</v>
      </c>
      <c r="D421" s="568" t="s">
        <v>1380</v>
      </c>
      <c r="E421" s="563">
        <v>43890</v>
      </c>
      <c r="F421" s="564">
        <v>16656</v>
      </c>
      <c r="G421" s="564" t="s">
        <v>940</v>
      </c>
      <c r="H421" s="573">
        <f t="shared" si="6"/>
        <v>1432</v>
      </c>
    </row>
    <row r="422" spans="1:8" s="35" customFormat="1">
      <c r="A422" s="474" t="s">
        <v>1211</v>
      </c>
      <c r="B422" s="559" t="s">
        <v>239</v>
      </c>
      <c r="C422" s="559">
        <v>830074184</v>
      </c>
      <c r="D422" s="568" t="s">
        <v>1378</v>
      </c>
      <c r="E422" s="563">
        <v>43890</v>
      </c>
      <c r="F422" s="564">
        <v>1519348</v>
      </c>
      <c r="G422" s="564" t="s">
        <v>940</v>
      </c>
      <c r="H422" s="573">
        <f t="shared" si="6"/>
        <v>1432</v>
      </c>
    </row>
    <row r="423" spans="1:8" s="35" customFormat="1">
      <c r="A423" s="474" t="s">
        <v>1211</v>
      </c>
      <c r="B423" s="559" t="s">
        <v>239</v>
      </c>
      <c r="C423" s="559">
        <v>830074184</v>
      </c>
      <c r="D423" s="568" t="s">
        <v>1379</v>
      </c>
      <c r="E423" s="563">
        <v>43890</v>
      </c>
      <c r="F423" s="564">
        <v>233401</v>
      </c>
      <c r="G423" s="564" t="s">
        <v>940</v>
      </c>
      <c r="H423" s="573">
        <f t="shared" si="6"/>
        <v>1432</v>
      </c>
    </row>
    <row r="424" spans="1:8" s="35" customFormat="1">
      <c r="A424" s="474" t="s">
        <v>1211</v>
      </c>
      <c r="B424" s="559" t="s">
        <v>239</v>
      </c>
      <c r="C424" s="559">
        <v>830074184</v>
      </c>
      <c r="D424" s="568" t="s">
        <v>1381</v>
      </c>
      <c r="E424" s="563">
        <v>43890</v>
      </c>
      <c r="F424" s="564">
        <v>326433</v>
      </c>
      <c r="G424" s="564" t="s">
        <v>940</v>
      </c>
      <c r="H424" s="573">
        <f t="shared" si="6"/>
        <v>1432</v>
      </c>
    </row>
    <row r="425" spans="1:8" s="35" customFormat="1">
      <c r="A425" s="474" t="s">
        <v>1211</v>
      </c>
      <c r="B425" s="559" t="s">
        <v>239</v>
      </c>
      <c r="C425" s="559">
        <v>830074184</v>
      </c>
      <c r="D425" s="568" t="s">
        <v>1378</v>
      </c>
      <c r="E425" s="563">
        <v>43890</v>
      </c>
      <c r="F425" s="564">
        <v>1779573</v>
      </c>
      <c r="G425" s="564" t="s">
        <v>940</v>
      </c>
      <c r="H425" s="573">
        <f t="shared" si="6"/>
        <v>1432</v>
      </c>
    </row>
    <row r="426" spans="1:8" s="35" customFormat="1">
      <c r="A426" s="474" t="s">
        <v>1211</v>
      </c>
      <c r="B426" s="559" t="s">
        <v>239</v>
      </c>
      <c r="C426" s="559">
        <v>830074184</v>
      </c>
      <c r="D426" s="568" t="s">
        <v>1379</v>
      </c>
      <c r="E426" s="563">
        <v>43890</v>
      </c>
      <c r="F426" s="564">
        <v>275203</v>
      </c>
      <c r="G426" s="564" t="s">
        <v>940</v>
      </c>
      <c r="H426" s="573">
        <f t="shared" si="6"/>
        <v>1432</v>
      </c>
    </row>
    <row r="427" spans="1:8" s="35" customFormat="1">
      <c r="A427" s="474" t="s">
        <v>1211</v>
      </c>
      <c r="B427" s="559" t="s">
        <v>239</v>
      </c>
      <c r="C427" s="559">
        <v>830074184</v>
      </c>
      <c r="D427" s="568" t="s">
        <v>1380</v>
      </c>
      <c r="E427" s="563">
        <v>43890</v>
      </c>
      <c r="F427" s="564">
        <v>415365</v>
      </c>
      <c r="G427" s="564" t="s">
        <v>940</v>
      </c>
      <c r="H427" s="573">
        <f t="shared" si="6"/>
        <v>1432</v>
      </c>
    </row>
    <row r="428" spans="1:8" s="35" customFormat="1">
      <c r="A428" s="474" t="s">
        <v>1211</v>
      </c>
      <c r="B428" s="559" t="s">
        <v>239</v>
      </c>
      <c r="C428" s="559">
        <v>830074184</v>
      </c>
      <c r="D428" s="568" t="s">
        <v>1378</v>
      </c>
      <c r="E428" s="563">
        <v>43890</v>
      </c>
      <c r="F428" s="564">
        <v>1709866</v>
      </c>
      <c r="G428" s="564" t="s">
        <v>940</v>
      </c>
      <c r="H428" s="573">
        <f t="shared" si="6"/>
        <v>1432</v>
      </c>
    </row>
    <row r="429" spans="1:8" s="35" customFormat="1">
      <c r="A429" s="474" t="s">
        <v>1211</v>
      </c>
      <c r="B429" s="559" t="s">
        <v>239</v>
      </c>
      <c r="C429" s="559">
        <v>830074184</v>
      </c>
      <c r="D429" s="568" t="s">
        <v>1379</v>
      </c>
      <c r="E429" s="563">
        <v>43890</v>
      </c>
      <c r="F429" s="564">
        <v>222931</v>
      </c>
      <c r="G429" s="564" t="s">
        <v>940</v>
      </c>
      <c r="H429" s="573">
        <f t="shared" si="6"/>
        <v>1432</v>
      </c>
    </row>
    <row r="430" spans="1:8" s="35" customFormat="1">
      <c r="A430" s="474" t="s">
        <v>1211</v>
      </c>
      <c r="B430" s="559" t="s">
        <v>239</v>
      </c>
      <c r="C430" s="559">
        <v>830074184</v>
      </c>
      <c r="D430" s="568" t="s">
        <v>1381</v>
      </c>
      <c r="E430" s="563">
        <v>43890</v>
      </c>
      <c r="F430" s="564">
        <v>297196</v>
      </c>
      <c r="G430" s="564" t="s">
        <v>940</v>
      </c>
      <c r="H430" s="573">
        <f t="shared" si="6"/>
        <v>1432</v>
      </c>
    </row>
    <row r="431" spans="1:8" s="35" customFormat="1">
      <c r="A431" s="474" t="s">
        <v>1211</v>
      </c>
      <c r="B431" s="559" t="s">
        <v>239</v>
      </c>
      <c r="C431" s="559">
        <v>830074184</v>
      </c>
      <c r="D431" s="568" t="s">
        <v>1378</v>
      </c>
      <c r="E431" s="563">
        <v>43890</v>
      </c>
      <c r="F431" s="564">
        <v>699024</v>
      </c>
      <c r="G431" s="564" t="s">
        <v>940</v>
      </c>
      <c r="H431" s="573">
        <f t="shared" si="6"/>
        <v>1432</v>
      </c>
    </row>
    <row r="432" spans="1:8" s="35" customFormat="1">
      <c r="A432" s="474" t="s">
        <v>1211</v>
      </c>
      <c r="B432" s="559" t="s">
        <v>239</v>
      </c>
      <c r="C432" s="559">
        <v>830074184</v>
      </c>
      <c r="D432" s="568" t="s">
        <v>1379</v>
      </c>
      <c r="E432" s="563">
        <v>43890</v>
      </c>
      <c r="F432" s="564">
        <v>88625</v>
      </c>
      <c r="G432" s="564" t="s">
        <v>940</v>
      </c>
      <c r="H432" s="573">
        <f t="shared" si="6"/>
        <v>1432</v>
      </c>
    </row>
    <row r="433" spans="1:8" s="35" customFormat="1">
      <c r="A433" s="474" t="s">
        <v>1211</v>
      </c>
      <c r="B433" s="559" t="s">
        <v>239</v>
      </c>
      <c r="C433" s="559">
        <v>830074184</v>
      </c>
      <c r="D433" s="568" t="s">
        <v>1381</v>
      </c>
      <c r="E433" s="563">
        <v>43890</v>
      </c>
      <c r="F433" s="564">
        <v>139719</v>
      </c>
      <c r="G433" s="564" t="s">
        <v>940</v>
      </c>
      <c r="H433" s="573">
        <f t="shared" si="6"/>
        <v>1432</v>
      </c>
    </row>
    <row r="434" spans="1:8" s="35" customFormat="1">
      <c r="A434" s="474" t="s">
        <v>1211</v>
      </c>
      <c r="B434" s="559" t="s">
        <v>239</v>
      </c>
      <c r="C434" s="559">
        <v>830074184</v>
      </c>
      <c r="D434" s="568" t="s">
        <v>1382</v>
      </c>
      <c r="E434" s="563">
        <v>43890</v>
      </c>
      <c r="F434" s="564">
        <v>58206</v>
      </c>
      <c r="G434" s="564" t="s">
        <v>940</v>
      </c>
      <c r="H434" s="573">
        <f t="shared" si="6"/>
        <v>1432</v>
      </c>
    </row>
    <row r="435" spans="1:8" s="35" customFormat="1">
      <c r="A435" s="474" t="s">
        <v>1211</v>
      </c>
      <c r="B435" s="559" t="s">
        <v>239</v>
      </c>
      <c r="C435" s="559">
        <v>830074184</v>
      </c>
      <c r="D435" s="568" t="s">
        <v>1382</v>
      </c>
      <c r="E435" s="563">
        <v>43890</v>
      </c>
      <c r="F435" s="564">
        <v>15952</v>
      </c>
      <c r="G435" s="564" t="s">
        <v>940</v>
      </c>
      <c r="H435" s="573">
        <f t="shared" si="6"/>
        <v>1432</v>
      </c>
    </row>
    <row r="436" spans="1:8" s="35" customFormat="1">
      <c r="A436" s="474" t="s">
        <v>1211</v>
      </c>
      <c r="B436" s="559" t="s">
        <v>239</v>
      </c>
      <c r="C436" s="559">
        <v>830074184</v>
      </c>
      <c r="D436" s="568" t="s">
        <v>1382</v>
      </c>
      <c r="E436" s="563">
        <v>43890</v>
      </c>
      <c r="F436" s="564">
        <v>129</v>
      </c>
      <c r="G436" s="564" t="s">
        <v>940</v>
      </c>
      <c r="H436" s="573">
        <f t="shared" si="6"/>
        <v>1432</v>
      </c>
    </row>
    <row r="437" spans="1:8" s="35" customFormat="1">
      <c r="A437" s="474" t="s">
        <v>1211</v>
      </c>
      <c r="B437" s="559" t="s">
        <v>239</v>
      </c>
      <c r="C437" s="559">
        <v>830074184</v>
      </c>
      <c r="D437" s="568" t="s">
        <v>1382</v>
      </c>
      <c r="E437" s="563">
        <v>43890</v>
      </c>
      <c r="F437" s="564">
        <v>27790</v>
      </c>
      <c r="G437" s="564" t="s">
        <v>940</v>
      </c>
      <c r="H437" s="573">
        <f t="shared" si="6"/>
        <v>1432</v>
      </c>
    </row>
    <row r="438" spans="1:8" s="35" customFormat="1">
      <c r="A438" s="474" t="s">
        <v>1211</v>
      </c>
      <c r="B438" s="559" t="s">
        <v>239</v>
      </c>
      <c r="C438" s="559">
        <v>830074184</v>
      </c>
      <c r="D438" s="568" t="s">
        <v>1378</v>
      </c>
      <c r="E438" s="563">
        <v>43890</v>
      </c>
      <c r="F438" s="564">
        <v>994441</v>
      </c>
      <c r="G438" s="564" t="s">
        <v>940</v>
      </c>
      <c r="H438" s="573">
        <f t="shared" si="6"/>
        <v>1432</v>
      </c>
    </row>
    <row r="439" spans="1:8" s="35" customFormat="1">
      <c r="A439" s="474" t="s">
        <v>1211</v>
      </c>
      <c r="B439" s="559" t="s">
        <v>239</v>
      </c>
      <c r="C439" s="559">
        <v>830074184</v>
      </c>
      <c r="D439" s="568" t="s">
        <v>1379</v>
      </c>
      <c r="E439" s="563">
        <v>43890</v>
      </c>
      <c r="F439" s="564">
        <v>148311</v>
      </c>
      <c r="G439" s="564" t="s">
        <v>940</v>
      </c>
      <c r="H439" s="573">
        <f t="shared" si="6"/>
        <v>1432</v>
      </c>
    </row>
    <row r="440" spans="1:8" s="35" customFormat="1">
      <c r="A440" s="474" t="s">
        <v>1211</v>
      </c>
      <c r="B440" s="559" t="s">
        <v>239</v>
      </c>
      <c r="C440" s="559">
        <v>830074184</v>
      </c>
      <c r="D440" s="568" t="s">
        <v>1381</v>
      </c>
      <c r="E440" s="563">
        <v>43890</v>
      </c>
      <c r="F440" s="564">
        <v>223726</v>
      </c>
      <c r="G440" s="564" t="s">
        <v>940</v>
      </c>
      <c r="H440" s="573">
        <f t="shared" si="6"/>
        <v>1432</v>
      </c>
    </row>
    <row r="441" spans="1:8" s="35" customFormat="1">
      <c r="A441" s="474" t="s">
        <v>1211</v>
      </c>
      <c r="B441" s="559" t="s">
        <v>239</v>
      </c>
      <c r="C441" s="559">
        <v>830074184</v>
      </c>
      <c r="D441" s="568" t="s">
        <v>1378</v>
      </c>
      <c r="E441" s="563">
        <v>43890</v>
      </c>
      <c r="F441" s="564">
        <v>1420322</v>
      </c>
      <c r="G441" s="564" t="s">
        <v>940</v>
      </c>
      <c r="H441" s="573">
        <f t="shared" si="6"/>
        <v>1432</v>
      </c>
    </row>
    <row r="442" spans="1:8" s="35" customFormat="1">
      <c r="A442" s="474" t="s">
        <v>1211</v>
      </c>
      <c r="B442" s="559" t="s">
        <v>239</v>
      </c>
      <c r="C442" s="559">
        <v>830074184</v>
      </c>
      <c r="D442" s="568" t="s">
        <v>1379</v>
      </c>
      <c r="E442" s="563">
        <v>43890</v>
      </c>
      <c r="F442" s="564">
        <v>203734</v>
      </c>
      <c r="G442" s="564" t="s">
        <v>940</v>
      </c>
      <c r="H442" s="573">
        <f t="shared" si="6"/>
        <v>1432</v>
      </c>
    </row>
    <row r="443" spans="1:8" s="35" customFormat="1">
      <c r="A443" s="474" t="s">
        <v>1211</v>
      </c>
      <c r="B443" s="559" t="s">
        <v>239</v>
      </c>
      <c r="C443" s="559">
        <v>830074184</v>
      </c>
      <c r="D443" s="568" t="s">
        <v>1381</v>
      </c>
      <c r="E443" s="563">
        <v>43890</v>
      </c>
      <c r="F443" s="564">
        <v>262355</v>
      </c>
      <c r="G443" s="564" t="s">
        <v>940</v>
      </c>
      <c r="H443" s="573">
        <f t="shared" si="6"/>
        <v>1432</v>
      </c>
    </row>
    <row r="444" spans="1:8" s="35" customFormat="1">
      <c r="A444" s="474" t="s">
        <v>1211</v>
      </c>
      <c r="B444" s="559" t="s">
        <v>239</v>
      </c>
      <c r="C444" s="559">
        <v>830074184</v>
      </c>
      <c r="D444" s="568" t="s">
        <v>281</v>
      </c>
      <c r="E444" s="563">
        <v>43894</v>
      </c>
      <c r="F444" s="564">
        <v>2540454</v>
      </c>
      <c r="G444" s="564" t="s">
        <v>1383</v>
      </c>
      <c r="H444" s="573">
        <f t="shared" si="6"/>
        <v>1428</v>
      </c>
    </row>
    <row r="445" spans="1:8" s="35" customFormat="1">
      <c r="A445" s="474" t="s">
        <v>1211</v>
      </c>
      <c r="B445" s="559" t="s">
        <v>239</v>
      </c>
      <c r="C445" s="559">
        <v>830074184</v>
      </c>
      <c r="D445" s="568" t="s">
        <v>281</v>
      </c>
      <c r="E445" s="563">
        <v>43894</v>
      </c>
      <c r="F445" s="564">
        <v>1654318</v>
      </c>
      <c r="G445" s="564" t="s">
        <v>1384</v>
      </c>
      <c r="H445" s="573">
        <f t="shared" si="6"/>
        <v>1428</v>
      </c>
    </row>
    <row r="446" spans="1:8" s="35" customFormat="1">
      <c r="A446" s="474" t="s">
        <v>1211</v>
      </c>
      <c r="B446" s="559" t="s">
        <v>98</v>
      </c>
      <c r="C446" s="559">
        <v>891280008</v>
      </c>
      <c r="D446" s="568" t="s">
        <v>1312</v>
      </c>
      <c r="E446" s="563">
        <v>43894</v>
      </c>
      <c r="F446" s="564">
        <v>3810771.8</v>
      </c>
      <c r="G446" s="564" t="s">
        <v>1385</v>
      </c>
      <c r="H446" s="573">
        <f t="shared" si="6"/>
        <v>1428</v>
      </c>
    </row>
    <row r="447" spans="1:8" s="35" customFormat="1">
      <c r="A447" s="474" t="s">
        <v>1211</v>
      </c>
      <c r="B447" s="559" t="s">
        <v>239</v>
      </c>
      <c r="C447" s="559">
        <v>830074184</v>
      </c>
      <c r="D447" s="568" t="s">
        <v>333</v>
      </c>
      <c r="E447" s="563">
        <v>43902</v>
      </c>
      <c r="F447" s="564">
        <v>430814</v>
      </c>
      <c r="G447" s="564" t="s">
        <v>1386</v>
      </c>
      <c r="H447" s="573">
        <f t="shared" si="6"/>
        <v>1420</v>
      </c>
    </row>
    <row r="448" spans="1:8" s="35" customFormat="1">
      <c r="A448" s="474" t="s">
        <v>1211</v>
      </c>
      <c r="B448" s="559" t="s">
        <v>239</v>
      </c>
      <c r="C448" s="559">
        <v>830074184</v>
      </c>
      <c r="D448" s="568" t="s">
        <v>333</v>
      </c>
      <c r="E448" s="563">
        <v>43902</v>
      </c>
      <c r="F448" s="564">
        <v>155895</v>
      </c>
      <c r="G448" s="564" t="s">
        <v>1387</v>
      </c>
      <c r="H448" s="573">
        <f t="shared" si="6"/>
        <v>1420</v>
      </c>
    </row>
    <row r="449" spans="1:8" s="35" customFormat="1">
      <c r="A449" s="474" t="s">
        <v>1211</v>
      </c>
      <c r="B449" s="559" t="s">
        <v>98</v>
      </c>
      <c r="C449" s="559">
        <v>891280008</v>
      </c>
      <c r="D449" s="568" t="s">
        <v>1316</v>
      </c>
      <c r="E449" s="563">
        <v>43902</v>
      </c>
      <c r="F449" s="564">
        <v>12675122</v>
      </c>
      <c r="G449" s="564" t="s">
        <v>1388</v>
      </c>
      <c r="H449" s="573">
        <f t="shared" si="6"/>
        <v>1420</v>
      </c>
    </row>
    <row r="450" spans="1:8" s="35" customFormat="1">
      <c r="A450" s="474" t="s">
        <v>1211</v>
      </c>
      <c r="B450" s="559" t="s">
        <v>239</v>
      </c>
      <c r="C450" s="559">
        <v>830074184</v>
      </c>
      <c r="D450" s="568" t="s">
        <v>376</v>
      </c>
      <c r="E450" s="563">
        <v>43908</v>
      </c>
      <c r="F450" s="564">
        <v>983703</v>
      </c>
      <c r="G450" s="564" t="s">
        <v>1389</v>
      </c>
      <c r="H450" s="573">
        <f t="shared" si="6"/>
        <v>1414</v>
      </c>
    </row>
    <row r="451" spans="1:8" s="35" customFormat="1">
      <c r="A451" s="474" t="s">
        <v>1211</v>
      </c>
      <c r="B451" s="559" t="s">
        <v>239</v>
      </c>
      <c r="C451" s="559">
        <v>830074184</v>
      </c>
      <c r="D451" s="568" t="s">
        <v>376</v>
      </c>
      <c r="E451" s="563">
        <v>43908</v>
      </c>
      <c r="F451" s="564">
        <v>1661351</v>
      </c>
      <c r="G451" s="564" t="s">
        <v>1390</v>
      </c>
      <c r="H451" s="573">
        <f t="shared" si="6"/>
        <v>1414</v>
      </c>
    </row>
    <row r="452" spans="1:8" s="35" customFormat="1">
      <c r="A452" s="474" t="s">
        <v>1211</v>
      </c>
      <c r="B452" s="559" t="s">
        <v>98</v>
      </c>
      <c r="C452" s="559">
        <v>891280008</v>
      </c>
      <c r="D452" s="568" t="s">
        <v>1320</v>
      </c>
      <c r="E452" s="563">
        <v>43908</v>
      </c>
      <c r="F452" s="564">
        <v>1722869</v>
      </c>
      <c r="G452" s="564" t="s">
        <v>1391</v>
      </c>
      <c r="H452" s="573">
        <f t="shared" si="6"/>
        <v>1414</v>
      </c>
    </row>
    <row r="453" spans="1:8" s="35" customFormat="1">
      <c r="A453" s="474" t="s">
        <v>1211</v>
      </c>
      <c r="B453" s="559" t="s">
        <v>239</v>
      </c>
      <c r="C453" s="559">
        <v>830074184</v>
      </c>
      <c r="D453" s="568" t="s">
        <v>24</v>
      </c>
      <c r="E453" s="563">
        <v>43916</v>
      </c>
      <c r="F453" s="564">
        <v>1281678</v>
      </c>
      <c r="G453" s="564" t="s">
        <v>1392</v>
      </c>
      <c r="H453" s="573">
        <f t="shared" si="6"/>
        <v>1406</v>
      </c>
    </row>
    <row r="454" spans="1:8" s="35" customFormat="1">
      <c r="A454" s="474" t="s">
        <v>1211</v>
      </c>
      <c r="B454" s="559" t="s">
        <v>239</v>
      </c>
      <c r="C454" s="559">
        <v>830074184</v>
      </c>
      <c r="D454" s="568" t="s">
        <v>24</v>
      </c>
      <c r="E454" s="563">
        <v>43916</v>
      </c>
      <c r="F454" s="564">
        <v>994468</v>
      </c>
      <c r="G454" s="564" t="s">
        <v>1393</v>
      </c>
      <c r="H454" s="573">
        <f t="shared" si="6"/>
        <v>1406</v>
      </c>
    </row>
    <row r="455" spans="1:8" s="35" customFormat="1">
      <c r="A455" s="474" t="s">
        <v>1211</v>
      </c>
      <c r="B455" s="559" t="s">
        <v>98</v>
      </c>
      <c r="C455" s="559">
        <v>891280008</v>
      </c>
      <c r="D455" s="568" t="s">
        <v>1324</v>
      </c>
      <c r="E455" s="563">
        <v>43916</v>
      </c>
      <c r="F455" s="564">
        <v>1516707</v>
      </c>
      <c r="G455" s="564" t="s">
        <v>1394</v>
      </c>
      <c r="H455" s="573">
        <f t="shared" si="6"/>
        <v>1406</v>
      </c>
    </row>
    <row r="456" spans="1:8" s="35" customFormat="1">
      <c r="A456" s="474" t="s">
        <v>1211</v>
      </c>
      <c r="B456" s="559" t="s">
        <v>239</v>
      </c>
      <c r="C456" s="559">
        <v>830074184</v>
      </c>
      <c r="D456" s="568" t="s">
        <v>1395</v>
      </c>
      <c r="E456" s="563">
        <v>43921</v>
      </c>
      <c r="F456" s="564">
        <v>81195</v>
      </c>
      <c r="G456" s="564" t="s">
        <v>940</v>
      </c>
      <c r="H456" s="573">
        <f t="shared" si="6"/>
        <v>1401</v>
      </c>
    </row>
    <row r="457" spans="1:8" s="35" customFormat="1">
      <c r="A457" s="474" t="s">
        <v>1211</v>
      </c>
      <c r="B457" s="559" t="s">
        <v>239</v>
      </c>
      <c r="C457" s="559">
        <v>830074184</v>
      </c>
      <c r="D457" s="568" t="s">
        <v>1396</v>
      </c>
      <c r="E457" s="563">
        <v>43921</v>
      </c>
      <c r="F457" s="564">
        <v>10600</v>
      </c>
      <c r="G457" s="564" t="s">
        <v>940</v>
      </c>
      <c r="H457" s="573">
        <f t="shared" si="6"/>
        <v>1401</v>
      </c>
    </row>
    <row r="458" spans="1:8" s="35" customFormat="1">
      <c r="A458" s="474" t="s">
        <v>1211</v>
      </c>
      <c r="B458" s="559" t="s">
        <v>239</v>
      </c>
      <c r="C458" s="559">
        <v>830074184</v>
      </c>
      <c r="D458" s="568" t="s">
        <v>1397</v>
      </c>
      <c r="E458" s="563">
        <v>43921</v>
      </c>
      <c r="F458" s="564">
        <v>23257</v>
      </c>
      <c r="G458" s="564" t="s">
        <v>940</v>
      </c>
      <c r="H458" s="573">
        <f t="shared" ref="H458:H521" si="7">+$H$7-E458</f>
        <v>1401</v>
      </c>
    </row>
    <row r="459" spans="1:8" s="35" customFormat="1">
      <c r="A459" s="474" t="s">
        <v>1211</v>
      </c>
      <c r="B459" s="559" t="s">
        <v>239</v>
      </c>
      <c r="C459" s="559">
        <v>830074184</v>
      </c>
      <c r="D459" s="568" t="s">
        <v>1395</v>
      </c>
      <c r="E459" s="563">
        <v>43921</v>
      </c>
      <c r="F459" s="564">
        <v>347841</v>
      </c>
      <c r="G459" s="564" t="s">
        <v>940</v>
      </c>
      <c r="H459" s="573">
        <f t="shared" si="7"/>
        <v>1401</v>
      </c>
    </row>
    <row r="460" spans="1:8" s="35" customFormat="1">
      <c r="A460" s="474" t="s">
        <v>1211</v>
      </c>
      <c r="B460" s="559" t="s">
        <v>239</v>
      </c>
      <c r="C460" s="559">
        <v>830074184</v>
      </c>
      <c r="D460" s="568" t="s">
        <v>1396</v>
      </c>
      <c r="E460" s="563">
        <v>43921</v>
      </c>
      <c r="F460" s="564">
        <v>45303</v>
      </c>
      <c r="G460" s="564" t="s">
        <v>940</v>
      </c>
      <c r="H460" s="573">
        <f t="shared" si="7"/>
        <v>1401</v>
      </c>
    </row>
    <row r="461" spans="1:8" s="35" customFormat="1">
      <c r="A461" s="474" t="s">
        <v>1211</v>
      </c>
      <c r="B461" s="559" t="s">
        <v>239</v>
      </c>
      <c r="C461" s="559">
        <v>830074184</v>
      </c>
      <c r="D461" s="568" t="s">
        <v>1397</v>
      </c>
      <c r="E461" s="563">
        <v>43921</v>
      </c>
      <c r="F461" s="564">
        <v>73674</v>
      </c>
      <c r="G461" s="564" t="s">
        <v>940</v>
      </c>
      <c r="H461" s="573">
        <f t="shared" si="7"/>
        <v>1401</v>
      </c>
    </row>
    <row r="462" spans="1:8" s="35" customFormat="1">
      <c r="A462" s="474" t="s">
        <v>1211</v>
      </c>
      <c r="B462" s="559" t="s">
        <v>239</v>
      </c>
      <c r="C462" s="559">
        <v>830074184</v>
      </c>
      <c r="D462" s="568" t="s">
        <v>1395</v>
      </c>
      <c r="E462" s="563">
        <v>43921</v>
      </c>
      <c r="F462" s="564">
        <v>152595</v>
      </c>
      <c r="G462" s="564" t="s">
        <v>940</v>
      </c>
      <c r="H462" s="573">
        <f t="shared" si="7"/>
        <v>1401</v>
      </c>
    </row>
    <row r="463" spans="1:8" s="35" customFormat="1">
      <c r="A463" s="474" t="s">
        <v>1211</v>
      </c>
      <c r="B463" s="559" t="s">
        <v>239</v>
      </c>
      <c r="C463" s="559">
        <v>830074184</v>
      </c>
      <c r="D463" s="568" t="s">
        <v>1396</v>
      </c>
      <c r="E463" s="563">
        <v>43921</v>
      </c>
      <c r="F463" s="564">
        <v>73933</v>
      </c>
      <c r="G463" s="564" t="s">
        <v>940</v>
      </c>
      <c r="H463" s="573">
        <f t="shared" si="7"/>
        <v>1401</v>
      </c>
    </row>
    <row r="464" spans="1:8" s="35" customFormat="1">
      <c r="A464" s="474" t="s">
        <v>1211</v>
      </c>
      <c r="B464" s="559" t="s">
        <v>239</v>
      </c>
      <c r="C464" s="559">
        <v>830074184</v>
      </c>
      <c r="D464" s="568" t="s">
        <v>1397</v>
      </c>
      <c r="E464" s="563">
        <v>43921</v>
      </c>
      <c r="F464" s="564">
        <v>127735</v>
      </c>
      <c r="G464" s="564" t="s">
        <v>940</v>
      </c>
      <c r="H464" s="573">
        <f t="shared" si="7"/>
        <v>1401</v>
      </c>
    </row>
    <row r="465" spans="1:8" s="35" customFormat="1">
      <c r="A465" s="474" t="s">
        <v>1211</v>
      </c>
      <c r="B465" s="559" t="s">
        <v>239</v>
      </c>
      <c r="C465" s="559">
        <v>830074184</v>
      </c>
      <c r="D465" s="568" t="s">
        <v>1395</v>
      </c>
      <c r="E465" s="563">
        <v>43921</v>
      </c>
      <c r="F465" s="564">
        <v>228440</v>
      </c>
      <c r="G465" s="564" t="s">
        <v>940</v>
      </c>
      <c r="H465" s="573">
        <f t="shared" si="7"/>
        <v>1401</v>
      </c>
    </row>
    <row r="466" spans="1:8" s="35" customFormat="1">
      <c r="A466" s="474" t="s">
        <v>1211</v>
      </c>
      <c r="B466" s="559" t="s">
        <v>239</v>
      </c>
      <c r="C466" s="559">
        <v>830074184</v>
      </c>
      <c r="D466" s="568" t="s">
        <v>1396</v>
      </c>
      <c r="E466" s="563">
        <v>43921</v>
      </c>
      <c r="F466" s="564">
        <v>57558</v>
      </c>
      <c r="G466" s="564" t="s">
        <v>940</v>
      </c>
      <c r="H466" s="573">
        <f t="shared" si="7"/>
        <v>1401</v>
      </c>
    </row>
    <row r="467" spans="1:8" s="35" customFormat="1">
      <c r="A467" s="474" t="s">
        <v>1211</v>
      </c>
      <c r="B467" s="559" t="s">
        <v>239</v>
      </c>
      <c r="C467" s="559">
        <v>830074184</v>
      </c>
      <c r="D467" s="568" t="s">
        <v>1397</v>
      </c>
      <c r="E467" s="563">
        <v>43921</v>
      </c>
      <c r="F467" s="564">
        <v>147596</v>
      </c>
      <c r="G467" s="564" t="s">
        <v>940</v>
      </c>
      <c r="H467" s="573">
        <f t="shared" si="7"/>
        <v>1401</v>
      </c>
    </row>
    <row r="468" spans="1:8" s="35" customFormat="1">
      <c r="A468" s="474" t="s">
        <v>1211</v>
      </c>
      <c r="B468" s="559" t="s">
        <v>239</v>
      </c>
      <c r="C468" s="559">
        <v>830074184</v>
      </c>
      <c r="D468" s="568" t="s">
        <v>1395</v>
      </c>
      <c r="E468" s="563">
        <v>43921</v>
      </c>
      <c r="F468" s="564">
        <v>395561</v>
      </c>
      <c r="G468" s="564" t="s">
        <v>940</v>
      </c>
      <c r="H468" s="573">
        <f t="shared" si="7"/>
        <v>1401</v>
      </c>
    </row>
    <row r="469" spans="1:8" s="35" customFormat="1">
      <c r="A469" s="474" t="s">
        <v>1211</v>
      </c>
      <c r="B469" s="559" t="s">
        <v>239</v>
      </c>
      <c r="C469" s="559">
        <v>830074184</v>
      </c>
      <c r="D469" s="568" t="s">
        <v>1396</v>
      </c>
      <c r="E469" s="563">
        <v>43921</v>
      </c>
      <c r="F469" s="564">
        <v>55525</v>
      </c>
      <c r="G469" s="564" t="s">
        <v>940</v>
      </c>
      <c r="H469" s="573">
        <f t="shared" si="7"/>
        <v>1401</v>
      </c>
    </row>
    <row r="470" spans="1:8" s="35" customFormat="1">
      <c r="A470" s="474" t="s">
        <v>1211</v>
      </c>
      <c r="B470" s="559" t="s">
        <v>239</v>
      </c>
      <c r="C470" s="559">
        <v>830074184</v>
      </c>
      <c r="D470" s="568" t="s">
        <v>1397</v>
      </c>
      <c r="E470" s="563">
        <v>43921</v>
      </c>
      <c r="F470" s="564">
        <v>95893</v>
      </c>
      <c r="G470" s="564" t="s">
        <v>940</v>
      </c>
      <c r="H470" s="573">
        <f t="shared" si="7"/>
        <v>1401</v>
      </c>
    </row>
    <row r="471" spans="1:8" s="35" customFormat="1">
      <c r="A471" s="474" t="s">
        <v>1211</v>
      </c>
      <c r="B471" s="559" t="s">
        <v>239</v>
      </c>
      <c r="C471" s="559">
        <v>830074184</v>
      </c>
      <c r="D471" s="568" t="s">
        <v>1395</v>
      </c>
      <c r="E471" s="563">
        <v>43921</v>
      </c>
      <c r="F471" s="564">
        <v>1398504</v>
      </c>
      <c r="G471" s="564" t="s">
        <v>940</v>
      </c>
      <c r="H471" s="573">
        <f t="shared" si="7"/>
        <v>1401</v>
      </c>
    </row>
    <row r="472" spans="1:8" s="35" customFormat="1">
      <c r="A472" s="474" t="s">
        <v>1211</v>
      </c>
      <c r="B472" s="559" t="s">
        <v>239</v>
      </c>
      <c r="C472" s="559">
        <v>830074184</v>
      </c>
      <c r="D472" s="568" t="s">
        <v>1398</v>
      </c>
      <c r="E472" s="563">
        <v>43921</v>
      </c>
      <c r="F472" s="564">
        <v>195352</v>
      </c>
      <c r="G472" s="564" t="s">
        <v>940</v>
      </c>
      <c r="H472" s="573">
        <f t="shared" si="7"/>
        <v>1401</v>
      </c>
    </row>
    <row r="473" spans="1:8" s="35" customFormat="1">
      <c r="A473" s="474" t="s">
        <v>1211</v>
      </c>
      <c r="B473" s="559" t="s">
        <v>239</v>
      </c>
      <c r="C473" s="559">
        <v>830074184</v>
      </c>
      <c r="D473" s="568" t="s">
        <v>1399</v>
      </c>
      <c r="E473" s="563">
        <v>43921</v>
      </c>
      <c r="F473" s="564">
        <v>315482</v>
      </c>
      <c r="G473" s="564" t="s">
        <v>940</v>
      </c>
      <c r="H473" s="573">
        <f t="shared" si="7"/>
        <v>1401</v>
      </c>
    </row>
    <row r="474" spans="1:8" s="35" customFormat="1">
      <c r="A474" s="474" t="s">
        <v>1211</v>
      </c>
      <c r="B474" s="559" t="s">
        <v>239</v>
      </c>
      <c r="C474" s="559">
        <v>830074184</v>
      </c>
      <c r="D474" s="568" t="s">
        <v>281</v>
      </c>
      <c r="E474" s="563">
        <v>43929</v>
      </c>
      <c r="F474" s="564">
        <v>44026</v>
      </c>
      <c r="G474" s="564" t="s">
        <v>1400</v>
      </c>
      <c r="H474" s="573">
        <f t="shared" si="7"/>
        <v>1393</v>
      </c>
    </row>
    <row r="475" spans="1:8" s="35" customFormat="1">
      <c r="A475" s="474" t="s">
        <v>1211</v>
      </c>
      <c r="B475" s="559" t="s">
        <v>239</v>
      </c>
      <c r="C475" s="559">
        <v>830074184</v>
      </c>
      <c r="D475" s="568" t="s">
        <v>281</v>
      </c>
      <c r="E475" s="563">
        <v>43929</v>
      </c>
      <c r="F475" s="564">
        <v>499203</v>
      </c>
      <c r="G475" s="564" t="s">
        <v>1401</v>
      </c>
      <c r="H475" s="573">
        <f t="shared" si="7"/>
        <v>1393</v>
      </c>
    </row>
    <row r="476" spans="1:8" s="35" customFormat="1">
      <c r="A476" s="474" t="s">
        <v>1211</v>
      </c>
      <c r="B476" s="559" t="s">
        <v>98</v>
      </c>
      <c r="C476" s="559">
        <v>891280008</v>
      </c>
      <c r="D476" s="568" t="s">
        <v>1312</v>
      </c>
      <c r="E476" s="563">
        <v>43929</v>
      </c>
      <c r="F476" s="564">
        <v>13868697.699999999</v>
      </c>
      <c r="G476" s="564" t="s">
        <v>1402</v>
      </c>
      <c r="H476" s="573">
        <f t="shared" si="7"/>
        <v>1393</v>
      </c>
    </row>
    <row r="477" spans="1:8" s="35" customFormat="1">
      <c r="A477" s="474" t="s">
        <v>1211</v>
      </c>
      <c r="B477" s="559" t="s">
        <v>239</v>
      </c>
      <c r="C477" s="559">
        <v>830074184</v>
      </c>
      <c r="D477" s="568" t="s">
        <v>333</v>
      </c>
      <c r="E477" s="563">
        <v>43936</v>
      </c>
      <c r="F477" s="564">
        <v>86276</v>
      </c>
      <c r="G477" s="564" t="s">
        <v>1403</v>
      </c>
      <c r="H477" s="573">
        <f t="shared" si="7"/>
        <v>1386</v>
      </c>
    </row>
    <row r="478" spans="1:8" s="35" customFormat="1">
      <c r="A478" s="474" t="s">
        <v>1211</v>
      </c>
      <c r="B478" s="559" t="s">
        <v>239</v>
      </c>
      <c r="C478" s="559">
        <v>830074184</v>
      </c>
      <c r="D478" s="568" t="s">
        <v>376</v>
      </c>
      <c r="E478" s="563">
        <v>43943</v>
      </c>
      <c r="F478" s="564">
        <v>1274103</v>
      </c>
      <c r="G478" s="564" t="s">
        <v>1404</v>
      </c>
      <c r="H478" s="573">
        <f t="shared" si="7"/>
        <v>1379</v>
      </c>
    </row>
    <row r="479" spans="1:8" s="35" customFormat="1">
      <c r="A479" s="474" t="s">
        <v>1211</v>
      </c>
      <c r="B479" s="559" t="s">
        <v>239</v>
      </c>
      <c r="C479" s="559">
        <v>830074184</v>
      </c>
      <c r="D479" s="568" t="s">
        <v>376</v>
      </c>
      <c r="E479" s="563">
        <v>43943</v>
      </c>
      <c r="F479" s="564">
        <v>612716</v>
      </c>
      <c r="G479" s="564" t="s">
        <v>1405</v>
      </c>
      <c r="H479" s="573">
        <f t="shared" si="7"/>
        <v>1379</v>
      </c>
    </row>
    <row r="480" spans="1:8" s="35" customFormat="1">
      <c r="A480" s="474" t="s">
        <v>1211</v>
      </c>
      <c r="B480" s="559" t="s">
        <v>98</v>
      </c>
      <c r="C480" s="559">
        <v>891280008</v>
      </c>
      <c r="D480" s="568" t="s">
        <v>1320</v>
      </c>
      <c r="E480" s="563">
        <v>43943</v>
      </c>
      <c r="F480" s="564">
        <v>1515916</v>
      </c>
      <c r="G480" s="564" t="s">
        <v>1406</v>
      </c>
      <c r="H480" s="573">
        <f t="shared" si="7"/>
        <v>1379</v>
      </c>
    </row>
    <row r="481" spans="1:8" s="35" customFormat="1">
      <c r="A481" s="474" t="s">
        <v>1211</v>
      </c>
      <c r="B481" s="559" t="s">
        <v>239</v>
      </c>
      <c r="C481" s="559">
        <v>830074184</v>
      </c>
      <c r="D481" s="568" t="s">
        <v>24</v>
      </c>
      <c r="E481" s="563">
        <v>43950</v>
      </c>
      <c r="F481" s="564">
        <v>137755</v>
      </c>
      <c r="G481" s="564" t="s">
        <v>1407</v>
      </c>
      <c r="H481" s="573">
        <f t="shared" si="7"/>
        <v>1372</v>
      </c>
    </row>
    <row r="482" spans="1:8" s="35" customFormat="1">
      <c r="A482" s="474" t="s">
        <v>1211</v>
      </c>
      <c r="B482" s="559" t="s">
        <v>239</v>
      </c>
      <c r="C482" s="559">
        <v>830074184</v>
      </c>
      <c r="D482" s="568" t="s">
        <v>24</v>
      </c>
      <c r="E482" s="563">
        <v>43950</v>
      </c>
      <c r="F482" s="564">
        <v>296477</v>
      </c>
      <c r="G482" s="564" t="s">
        <v>1408</v>
      </c>
      <c r="H482" s="573">
        <f t="shared" si="7"/>
        <v>1372</v>
      </c>
    </row>
    <row r="483" spans="1:8" s="35" customFormat="1">
      <c r="A483" s="474" t="s">
        <v>1211</v>
      </c>
      <c r="B483" s="559" t="s">
        <v>239</v>
      </c>
      <c r="C483" s="559">
        <v>830074184</v>
      </c>
      <c r="D483" s="568" t="s">
        <v>1409</v>
      </c>
      <c r="E483" s="563">
        <v>43951</v>
      </c>
      <c r="F483" s="564">
        <v>542</v>
      </c>
      <c r="G483" s="564" t="s">
        <v>940</v>
      </c>
      <c r="H483" s="573">
        <f t="shared" si="7"/>
        <v>1371</v>
      </c>
    </row>
    <row r="484" spans="1:8" s="35" customFormat="1">
      <c r="A484" s="474" t="s">
        <v>1211</v>
      </c>
      <c r="B484" s="559" t="s">
        <v>239</v>
      </c>
      <c r="C484" s="559">
        <v>830074184</v>
      </c>
      <c r="D484" s="568" t="s">
        <v>1410</v>
      </c>
      <c r="E484" s="563">
        <v>43951</v>
      </c>
      <c r="F484" s="564">
        <v>67</v>
      </c>
      <c r="G484" s="564" t="s">
        <v>940</v>
      </c>
      <c r="H484" s="573">
        <f t="shared" si="7"/>
        <v>1371</v>
      </c>
    </row>
    <row r="485" spans="1:8" s="35" customFormat="1">
      <c r="A485" s="474" t="s">
        <v>1211</v>
      </c>
      <c r="B485" s="559" t="s">
        <v>239</v>
      </c>
      <c r="C485" s="559">
        <v>830074184</v>
      </c>
      <c r="D485" s="568" t="s">
        <v>1411</v>
      </c>
      <c r="E485" s="563">
        <v>43951</v>
      </c>
      <c r="F485" s="564">
        <v>781</v>
      </c>
      <c r="G485" s="564" t="s">
        <v>940</v>
      </c>
      <c r="H485" s="573">
        <f t="shared" si="7"/>
        <v>1371</v>
      </c>
    </row>
    <row r="486" spans="1:8" s="35" customFormat="1">
      <c r="A486" s="474" t="s">
        <v>1211</v>
      </c>
      <c r="B486" s="559" t="s">
        <v>239</v>
      </c>
      <c r="C486" s="559">
        <v>830074184</v>
      </c>
      <c r="D486" s="568" t="s">
        <v>1409</v>
      </c>
      <c r="E486" s="563">
        <v>43951</v>
      </c>
      <c r="F486" s="564">
        <v>22765</v>
      </c>
      <c r="G486" s="564" t="s">
        <v>940</v>
      </c>
      <c r="H486" s="573">
        <f t="shared" si="7"/>
        <v>1371</v>
      </c>
    </row>
    <row r="487" spans="1:8" s="35" customFormat="1">
      <c r="A487" s="474" t="s">
        <v>1211</v>
      </c>
      <c r="B487" s="559" t="s">
        <v>239</v>
      </c>
      <c r="C487" s="559">
        <v>830074184</v>
      </c>
      <c r="D487" s="568" t="s">
        <v>1410</v>
      </c>
      <c r="E487" s="563">
        <v>43951</v>
      </c>
      <c r="F487" s="564">
        <v>5434</v>
      </c>
      <c r="G487" s="564" t="s">
        <v>940</v>
      </c>
      <c r="H487" s="573">
        <f t="shared" si="7"/>
        <v>1371</v>
      </c>
    </row>
    <row r="488" spans="1:8" s="35" customFormat="1">
      <c r="A488" s="474" t="s">
        <v>1211</v>
      </c>
      <c r="B488" s="559" t="s">
        <v>239</v>
      </c>
      <c r="C488" s="559">
        <v>830074184</v>
      </c>
      <c r="D488" s="568" t="s">
        <v>1411</v>
      </c>
      <c r="E488" s="563">
        <v>43951</v>
      </c>
      <c r="F488" s="564">
        <v>15092</v>
      </c>
      <c r="G488" s="564" t="s">
        <v>940</v>
      </c>
      <c r="H488" s="573">
        <f t="shared" si="7"/>
        <v>1371</v>
      </c>
    </row>
    <row r="489" spans="1:8" s="35" customFormat="1">
      <c r="A489" s="474" t="s">
        <v>1211</v>
      </c>
      <c r="B489" s="559" t="s">
        <v>239</v>
      </c>
      <c r="C489" s="559">
        <v>830074184</v>
      </c>
      <c r="D489" s="568" t="s">
        <v>1412</v>
      </c>
      <c r="E489" s="563">
        <v>43951</v>
      </c>
      <c r="F489" s="564">
        <v>15095</v>
      </c>
      <c r="G489" s="564" t="s">
        <v>940</v>
      </c>
      <c r="H489" s="573">
        <f t="shared" si="7"/>
        <v>1371</v>
      </c>
    </row>
    <row r="490" spans="1:8" s="35" customFormat="1">
      <c r="A490" s="474" t="s">
        <v>1211</v>
      </c>
      <c r="B490" s="559" t="s">
        <v>239</v>
      </c>
      <c r="C490" s="559">
        <v>830074184</v>
      </c>
      <c r="D490" s="568" t="s">
        <v>1413</v>
      </c>
      <c r="E490" s="563">
        <v>43951</v>
      </c>
      <c r="F490" s="564">
        <v>21943</v>
      </c>
      <c r="G490" s="564" t="s">
        <v>940</v>
      </c>
      <c r="H490" s="573">
        <f t="shared" si="7"/>
        <v>1371</v>
      </c>
    </row>
    <row r="491" spans="1:8" s="35" customFormat="1">
      <c r="A491" s="474" t="s">
        <v>1211</v>
      </c>
      <c r="B491" s="559" t="s">
        <v>239</v>
      </c>
      <c r="C491" s="559">
        <v>830074184</v>
      </c>
      <c r="D491" s="568" t="s">
        <v>1409</v>
      </c>
      <c r="E491" s="563">
        <v>43951</v>
      </c>
      <c r="F491" s="564">
        <v>120845</v>
      </c>
      <c r="G491" s="564" t="s">
        <v>940</v>
      </c>
      <c r="H491" s="573">
        <f t="shared" si="7"/>
        <v>1371</v>
      </c>
    </row>
    <row r="492" spans="1:8" s="35" customFormat="1">
      <c r="A492" s="474" t="s">
        <v>1211</v>
      </c>
      <c r="B492" s="559" t="s">
        <v>239</v>
      </c>
      <c r="C492" s="559">
        <v>830074184</v>
      </c>
      <c r="D492" s="568" t="s">
        <v>1410</v>
      </c>
      <c r="E492" s="563">
        <v>43951</v>
      </c>
      <c r="F492" s="564">
        <v>12076</v>
      </c>
      <c r="G492" s="564" t="s">
        <v>940</v>
      </c>
      <c r="H492" s="573">
        <f t="shared" si="7"/>
        <v>1371</v>
      </c>
    </row>
    <row r="493" spans="1:8" s="35" customFormat="1">
      <c r="A493" s="474" t="s">
        <v>1211</v>
      </c>
      <c r="B493" s="559" t="s">
        <v>239</v>
      </c>
      <c r="C493" s="559">
        <v>830074184</v>
      </c>
      <c r="D493" s="568" t="s">
        <v>1411</v>
      </c>
      <c r="E493" s="563">
        <v>43951</v>
      </c>
      <c r="F493" s="564">
        <v>28409</v>
      </c>
      <c r="G493" s="564" t="s">
        <v>940</v>
      </c>
      <c r="H493" s="573">
        <f t="shared" si="7"/>
        <v>1371</v>
      </c>
    </row>
    <row r="494" spans="1:8" s="35" customFormat="1">
      <c r="A494" s="474" t="s">
        <v>1211</v>
      </c>
      <c r="B494" s="559" t="s">
        <v>239</v>
      </c>
      <c r="C494" s="559">
        <v>830074184</v>
      </c>
      <c r="D494" s="568" t="s">
        <v>1409</v>
      </c>
      <c r="E494" s="563">
        <v>43951</v>
      </c>
      <c r="F494" s="564">
        <v>80525</v>
      </c>
      <c r="G494" s="564" t="s">
        <v>940</v>
      </c>
      <c r="H494" s="573">
        <f t="shared" si="7"/>
        <v>1371</v>
      </c>
    </row>
    <row r="495" spans="1:8" s="35" customFormat="1">
      <c r="A495" s="474" t="s">
        <v>1211</v>
      </c>
      <c r="B495" s="559" t="s">
        <v>239</v>
      </c>
      <c r="C495" s="559">
        <v>830074184</v>
      </c>
      <c r="D495" s="568" t="s">
        <v>1410</v>
      </c>
      <c r="E495" s="563">
        <v>43951</v>
      </c>
      <c r="F495" s="564">
        <v>14424</v>
      </c>
      <c r="G495" s="564" t="s">
        <v>940</v>
      </c>
      <c r="H495" s="573">
        <f t="shared" si="7"/>
        <v>1371</v>
      </c>
    </row>
    <row r="496" spans="1:8" s="35" customFormat="1">
      <c r="A496" s="474" t="s">
        <v>1211</v>
      </c>
      <c r="B496" s="559" t="s">
        <v>239</v>
      </c>
      <c r="C496" s="559">
        <v>830074184</v>
      </c>
      <c r="D496" s="568" t="s">
        <v>1411</v>
      </c>
      <c r="E496" s="563">
        <v>43951</v>
      </c>
      <c r="F496" s="564">
        <v>27230</v>
      </c>
      <c r="G496" s="564" t="s">
        <v>940</v>
      </c>
      <c r="H496" s="573">
        <f t="shared" si="7"/>
        <v>1371</v>
      </c>
    </row>
    <row r="497" spans="1:8" s="35" customFormat="1">
      <c r="A497" s="474" t="s">
        <v>1211</v>
      </c>
      <c r="B497" s="559" t="s">
        <v>239</v>
      </c>
      <c r="C497" s="559">
        <v>830074184</v>
      </c>
      <c r="D497" s="568" t="s">
        <v>281</v>
      </c>
      <c r="E497" s="563">
        <v>43957</v>
      </c>
      <c r="F497" s="564">
        <v>343111</v>
      </c>
      <c r="G497" s="564" t="s">
        <v>1414</v>
      </c>
      <c r="H497" s="573">
        <f t="shared" si="7"/>
        <v>1365</v>
      </c>
    </row>
    <row r="498" spans="1:8" s="35" customFormat="1">
      <c r="A498" s="474" t="s">
        <v>1211</v>
      </c>
      <c r="B498" s="559" t="s">
        <v>239</v>
      </c>
      <c r="C498" s="559">
        <v>830074184</v>
      </c>
      <c r="D498" s="568" t="s">
        <v>281</v>
      </c>
      <c r="E498" s="563">
        <v>43957</v>
      </c>
      <c r="F498" s="564">
        <v>360682</v>
      </c>
      <c r="G498" s="564" t="s">
        <v>1415</v>
      </c>
      <c r="H498" s="573">
        <f t="shared" si="7"/>
        <v>1365</v>
      </c>
    </row>
    <row r="499" spans="1:8" s="35" customFormat="1">
      <c r="A499" s="474" t="s">
        <v>1211</v>
      </c>
      <c r="B499" s="559" t="s">
        <v>98</v>
      </c>
      <c r="C499" s="559">
        <v>891280008</v>
      </c>
      <c r="D499" s="568" t="s">
        <v>1312</v>
      </c>
      <c r="E499" s="563">
        <v>43957</v>
      </c>
      <c r="F499" s="564">
        <v>5442323.8000000007</v>
      </c>
      <c r="G499" s="564" t="s">
        <v>1416</v>
      </c>
      <c r="H499" s="573">
        <f t="shared" si="7"/>
        <v>1365</v>
      </c>
    </row>
    <row r="500" spans="1:8" s="35" customFormat="1">
      <c r="A500" s="474" t="s">
        <v>1211</v>
      </c>
      <c r="B500" s="559" t="s">
        <v>239</v>
      </c>
      <c r="C500" s="559">
        <v>830074184</v>
      </c>
      <c r="D500" s="568" t="s">
        <v>333</v>
      </c>
      <c r="E500" s="563">
        <v>43965</v>
      </c>
      <c r="F500" s="564">
        <v>383600</v>
      </c>
      <c r="G500" s="564" t="s">
        <v>1417</v>
      </c>
      <c r="H500" s="573">
        <f t="shared" si="7"/>
        <v>1357</v>
      </c>
    </row>
    <row r="501" spans="1:8" s="35" customFormat="1">
      <c r="A501" s="474" t="s">
        <v>1211</v>
      </c>
      <c r="B501" s="559" t="s">
        <v>239</v>
      </c>
      <c r="C501" s="559">
        <v>830074184</v>
      </c>
      <c r="D501" s="568" t="s">
        <v>333</v>
      </c>
      <c r="E501" s="563">
        <v>43965</v>
      </c>
      <c r="F501" s="564">
        <v>355880</v>
      </c>
      <c r="G501" s="564" t="s">
        <v>1418</v>
      </c>
      <c r="H501" s="573">
        <f t="shared" si="7"/>
        <v>1357</v>
      </c>
    </row>
    <row r="502" spans="1:8" s="35" customFormat="1">
      <c r="A502" s="474" t="s">
        <v>1211</v>
      </c>
      <c r="B502" s="559" t="s">
        <v>98</v>
      </c>
      <c r="C502" s="559">
        <v>891280008</v>
      </c>
      <c r="D502" s="568" t="s">
        <v>1316</v>
      </c>
      <c r="E502" s="563">
        <v>43965</v>
      </c>
      <c r="F502" s="564">
        <v>51459</v>
      </c>
      <c r="G502" s="564" t="s">
        <v>1419</v>
      </c>
      <c r="H502" s="573">
        <f t="shared" si="7"/>
        <v>1357</v>
      </c>
    </row>
    <row r="503" spans="1:8" s="35" customFormat="1">
      <c r="A503" s="474" t="s">
        <v>1211</v>
      </c>
      <c r="B503" s="559" t="s">
        <v>239</v>
      </c>
      <c r="C503" s="559">
        <v>830074184</v>
      </c>
      <c r="D503" s="568" t="s">
        <v>376</v>
      </c>
      <c r="E503" s="563">
        <v>43971</v>
      </c>
      <c r="F503" s="564">
        <v>566015</v>
      </c>
      <c r="G503" s="564" t="s">
        <v>1420</v>
      </c>
      <c r="H503" s="573">
        <f t="shared" si="7"/>
        <v>1351</v>
      </c>
    </row>
    <row r="504" spans="1:8" s="35" customFormat="1">
      <c r="A504" s="474" t="s">
        <v>1211</v>
      </c>
      <c r="B504" s="559" t="s">
        <v>239</v>
      </c>
      <c r="C504" s="559">
        <v>830074184</v>
      </c>
      <c r="D504" s="568" t="s">
        <v>376</v>
      </c>
      <c r="E504" s="563">
        <v>43971</v>
      </c>
      <c r="F504" s="564">
        <v>185126</v>
      </c>
      <c r="G504" s="564" t="s">
        <v>1421</v>
      </c>
      <c r="H504" s="573">
        <f t="shared" si="7"/>
        <v>1351</v>
      </c>
    </row>
    <row r="505" spans="1:8" s="35" customFormat="1">
      <c r="A505" s="474" t="s">
        <v>1211</v>
      </c>
      <c r="B505" s="559" t="s">
        <v>98</v>
      </c>
      <c r="C505" s="559">
        <v>891280008</v>
      </c>
      <c r="D505" s="568" t="s">
        <v>1320</v>
      </c>
      <c r="E505" s="563">
        <v>43971</v>
      </c>
      <c r="F505" s="564">
        <v>22467</v>
      </c>
      <c r="G505" s="564" t="s">
        <v>1422</v>
      </c>
      <c r="H505" s="573">
        <f t="shared" si="7"/>
        <v>1351</v>
      </c>
    </row>
    <row r="506" spans="1:8" s="35" customFormat="1">
      <c r="A506" s="474" t="s">
        <v>1211</v>
      </c>
      <c r="B506" s="559" t="s">
        <v>239</v>
      </c>
      <c r="C506" s="559">
        <v>830074184</v>
      </c>
      <c r="D506" s="568" t="s">
        <v>24</v>
      </c>
      <c r="E506" s="563">
        <v>43979</v>
      </c>
      <c r="F506" s="564">
        <v>118262</v>
      </c>
      <c r="G506" s="564" t="s">
        <v>1423</v>
      </c>
      <c r="H506" s="573">
        <f t="shared" si="7"/>
        <v>1343</v>
      </c>
    </row>
    <row r="507" spans="1:8" s="35" customFormat="1">
      <c r="A507" s="474" t="s">
        <v>1211</v>
      </c>
      <c r="B507" s="559" t="s">
        <v>239</v>
      </c>
      <c r="C507" s="559">
        <v>830074184</v>
      </c>
      <c r="D507" s="568" t="s">
        <v>24</v>
      </c>
      <c r="E507" s="563">
        <v>43979</v>
      </c>
      <c r="F507" s="564">
        <v>45782</v>
      </c>
      <c r="G507" s="564" t="s">
        <v>1424</v>
      </c>
      <c r="H507" s="573">
        <f t="shared" si="7"/>
        <v>1343</v>
      </c>
    </row>
    <row r="508" spans="1:8" s="35" customFormat="1">
      <c r="A508" s="474" t="s">
        <v>1211</v>
      </c>
      <c r="B508" s="559" t="s">
        <v>98</v>
      </c>
      <c r="C508" s="559">
        <v>891280008</v>
      </c>
      <c r="D508" s="568" t="s">
        <v>1324</v>
      </c>
      <c r="E508" s="563">
        <v>43979</v>
      </c>
      <c r="F508" s="564">
        <v>1308018</v>
      </c>
      <c r="G508" s="564" t="s">
        <v>1425</v>
      </c>
      <c r="H508" s="573">
        <f t="shared" si="7"/>
        <v>1343</v>
      </c>
    </row>
    <row r="509" spans="1:8" s="35" customFormat="1">
      <c r="A509" s="474" t="s">
        <v>1211</v>
      </c>
      <c r="B509" s="559" t="s">
        <v>239</v>
      </c>
      <c r="C509" s="559">
        <v>830074184</v>
      </c>
      <c r="D509" s="568" t="s">
        <v>1426</v>
      </c>
      <c r="E509" s="563">
        <v>43980</v>
      </c>
      <c r="F509" s="564">
        <v>96220</v>
      </c>
      <c r="G509" s="564" t="s">
        <v>940</v>
      </c>
      <c r="H509" s="573">
        <f t="shared" si="7"/>
        <v>1342</v>
      </c>
    </row>
    <row r="510" spans="1:8" s="35" customFormat="1">
      <c r="A510" s="474" t="s">
        <v>1211</v>
      </c>
      <c r="B510" s="559" t="s">
        <v>239</v>
      </c>
      <c r="C510" s="559">
        <v>830074184</v>
      </c>
      <c r="D510" s="568" t="s">
        <v>1427</v>
      </c>
      <c r="E510" s="563">
        <v>43980</v>
      </c>
      <c r="F510" s="564">
        <v>10533</v>
      </c>
      <c r="G510" s="564" t="s">
        <v>940</v>
      </c>
      <c r="H510" s="573">
        <f t="shared" si="7"/>
        <v>1342</v>
      </c>
    </row>
    <row r="511" spans="1:8" s="35" customFormat="1">
      <c r="A511" s="474" t="s">
        <v>1211</v>
      </c>
      <c r="B511" s="559" t="s">
        <v>239</v>
      </c>
      <c r="C511" s="559">
        <v>830074184</v>
      </c>
      <c r="D511" s="568" t="s">
        <v>1428</v>
      </c>
      <c r="E511" s="563">
        <v>43980</v>
      </c>
      <c r="F511" s="564">
        <v>26649</v>
      </c>
      <c r="G511" s="564" t="s">
        <v>940</v>
      </c>
      <c r="H511" s="573">
        <f t="shared" si="7"/>
        <v>1342</v>
      </c>
    </row>
    <row r="512" spans="1:8" s="35" customFormat="1">
      <c r="A512" s="474" t="s">
        <v>1211</v>
      </c>
      <c r="B512" s="559" t="s">
        <v>239</v>
      </c>
      <c r="C512" s="559">
        <v>830074184</v>
      </c>
      <c r="D512" s="568" t="s">
        <v>1429</v>
      </c>
      <c r="E512" s="563">
        <v>43980</v>
      </c>
      <c r="F512" s="564">
        <v>16504</v>
      </c>
      <c r="G512" s="564" t="s">
        <v>940</v>
      </c>
      <c r="H512" s="573">
        <f t="shared" si="7"/>
        <v>1342</v>
      </c>
    </row>
    <row r="513" spans="1:8" s="35" customFormat="1">
      <c r="A513" s="474" t="s">
        <v>1211</v>
      </c>
      <c r="B513" s="559" t="s">
        <v>239</v>
      </c>
      <c r="C513" s="559">
        <v>830074184</v>
      </c>
      <c r="D513" s="568" t="s">
        <v>1430</v>
      </c>
      <c r="E513" s="563">
        <v>43980</v>
      </c>
      <c r="F513" s="564">
        <v>15680</v>
      </c>
      <c r="G513" s="564" t="s">
        <v>940</v>
      </c>
      <c r="H513" s="573">
        <f t="shared" si="7"/>
        <v>1342</v>
      </c>
    </row>
    <row r="514" spans="1:8" s="35" customFormat="1">
      <c r="A514" s="474" t="s">
        <v>1211</v>
      </c>
      <c r="B514" s="559" t="s">
        <v>239</v>
      </c>
      <c r="C514" s="559">
        <v>830074184</v>
      </c>
      <c r="D514" s="568" t="s">
        <v>1426</v>
      </c>
      <c r="E514" s="563">
        <v>43980</v>
      </c>
      <c r="F514" s="564">
        <v>88058</v>
      </c>
      <c r="G514" s="564" t="s">
        <v>940</v>
      </c>
      <c r="H514" s="573">
        <f t="shared" si="7"/>
        <v>1342</v>
      </c>
    </row>
    <row r="515" spans="1:8" s="35" customFormat="1">
      <c r="A515" s="474" t="s">
        <v>1211</v>
      </c>
      <c r="B515" s="559" t="s">
        <v>239</v>
      </c>
      <c r="C515" s="559">
        <v>830074184</v>
      </c>
      <c r="D515" s="568" t="s">
        <v>1427</v>
      </c>
      <c r="E515" s="563">
        <v>43980</v>
      </c>
      <c r="F515" s="564">
        <v>8050</v>
      </c>
      <c r="G515" s="564" t="s">
        <v>940</v>
      </c>
      <c r="H515" s="573">
        <f t="shared" si="7"/>
        <v>1342</v>
      </c>
    </row>
    <row r="516" spans="1:8" s="35" customFormat="1">
      <c r="A516" s="474" t="s">
        <v>1211</v>
      </c>
      <c r="B516" s="559" t="s">
        <v>239</v>
      </c>
      <c r="C516" s="559">
        <v>830074184</v>
      </c>
      <c r="D516" s="568" t="s">
        <v>1428</v>
      </c>
      <c r="E516" s="563">
        <v>43980</v>
      </c>
      <c r="F516" s="564">
        <v>26021</v>
      </c>
      <c r="G516" s="564" t="s">
        <v>940</v>
      </c>
      <c r="H516" s="573">
        <f t="shared" si="7"/>
        <v>1342</v>
      </c>
    </row>
    <row r="517" spans="1:8" s="35" customFormat="1">
      <c r="A517" s="474" t="s">
        <v>1211</v>
      </c>
      <c r="B517" s="559" t="s">
        <v>239</v>
      </c>
      <c r="C517" s="559">
        <v>830074184</v>
      </c>
      <c r="D517" s="568" t="s">
        <v>1426</v>
      </c>
      <c r="E517" s="563">
        <v>43980</v>
      </c>
      <c r="F517" s="564">
        <v>47548</v>
      </c>
      <c r="G517" s="564" t="s">
        <v>940</v>
      </c>
      <c r="H517" s="573">
        <f t="shared" si="7"/>
        <v>1342</v>
      </c>
    </row>
    <row r="518" spans="1:8" s="35" customFormat="1">
      <c r="A518" s="474" t="s">
        <v>1211</v>
      </c>
      <c r="B518" s="559" t="s">
        <v>239</v>
      </c>
      <c r="C518" s="559">
        <v>830074184</v>
      </c>
      <c r="D518" s="568" t="s">
        <v>1427</v>
      </c>
      <c r="E518" s="563">
        <v>43980</v>
      </c>
      <c r="F518" s="564">
        <v>10063</v>
      </c>
      <c r="G518" s="564" t="s">
        <v>940</v>
      </c>
      <c r="H518" s="573">
        <f t="shared" si="7"/>
        <v>1342</v>
      </c>
    </row>
    <row r="519" spans="1:8" s="35" customFormat="1">
      <c r="A519" s="474" t="s">
        <v>1211</v>
      </c>
      <c r="B519" s="559" t="s">
        <v>239</v>
      </c>
      <c r="C519" s="559">
        <v>830074184</v>
      </c>
      <c r="D519" s="568" t="s">
        <v>1428</v>
      </c>
      <c r="E519" s="563">
        <v>43980</v>
      </c>
      <c r="F519" s="564">
        <v>33245</v>
      </c>
      <c r="G519" s="564" t="s">
        <v>940</v>
      </c>
      <c r="H519" s="573">
        <f t="shared" si="7"/>
        <v>1342</v>
      </c>
    </row>
    <row r="520" spans="1:8" s="35" customFormat="1">
      <c r="A520" s="474" t="s">
        <v>1211</v>
      </c>
      <c r="B520" s="559" t="s">
        <v>239</v>
      </c>
      <c r="C520" s="559">
        <v>830074184</v>
      </c>
      <c r="D520" s="568" t="s">
        <v>1426</v>
      </c>
      <c r="E520" s="563">
        <v>43980</v>
      </c>
      <c r="F520" s="564">
        <v>45626</v>
      </c>
      <c r="G520" s="564" t="s">
        <v>940</v>
      </c>
      <c r="H520" s="573">
        <f t="shared" si="7"/>
        <v>1342</v>
      </c>
    </row>
    <row r="521" spans="1:8" s="35" customFormat="1">
      <c r="A521" s="474" t="s">
        <v>1211</v>
      </c>
      <c r="B521" s="559" t="s">
        <v>239</v>
      </c>
      <c r="C521" s="559">
        <v>830074184</v>
      </c>
      <c r="D521" s="568" t="s">
        <v>1427</v>
      </c>
      <c r="E521" s="563">
        <v>43980</v>
      </c>
      <c r="F521" s="564">
        <v>19549</v>
      </c>
      <c r="G521" s="564" t="s">
        <v>940</v>
      </c>
      <c r="H521" s="573">
        <f t="shared" si="7"/>
        <v>1342</v>
      </c>
    </row>
    <row r="522" spans="1:8" s="35" customFormat="1">
      <c r="A522" s="474" t="s">
        <v>1211</v>
      </c>
      <c r="B522" s="559" t="s">
        <v>239</v>
      </c>
      <c r="C522" s="559">
        <v>830074184</v>
      </c>
      <c r="D522" s="568" t="s">
        <v>1428</v>
      </c>
      <c r="E522" s="563">
        <v>43980</v>
      </c>
      <c r="F522" s="564">
        <v>44713</v>
      </c>
      <c r="G522" s="564" t="s">
        <v>940</v>
      </c>
      <c r="H522" s="573">
        <f t="shared" ref="H522:H585" si="8">+$H$7-E522</f>
        <v>1342</v>
      </c>
    </row>
    <row r="523" spans="1:8" s="35" customFormat="1">
      <c r="A523" s="474" t="s">
        <v>1211</v>
      </c>
      <c r="B523" s="559" t="s">
        <v>239</v>
      </c>
      <c r="C523" s="559">
        <v>830074184</v>
      </c>
      <c r="D523" s="568" t="s">
        <v>1429</v>
      </c>
      <c r="E523" s="563">
        <v>43980</v>
      </c>
      <c r="F523" s="564">
        <v>27641</v>
      </c>
      <c r="G523" s="564" t="s">
        <v>940</v>
      </c>
      <c r="H523" s="573">
        <f t="shared" si="8"/>
        <v>1342</v>
      </c>
    </row>
    <row r="524" spans="1:8" s="35" customFormat="1">
      <c r="A524" s="474" t="s">
        <v>1211</v>
      </c>
      <c r="B524" s="559" t="s">
        <v>239</v>
      </c>
      <c r="C524" s="559">
        <v>830074184</v>
      </c>
      <c r="D524" s="568" t="s">
        <v>1430</v>
      </c>
      <c r="E524" s="563">
        <v>43980</v>
      </c>
      <c r="F524" s="564">
        <v>18791</v>
      </c>
      <c r="G524" s="564" t="s">
        <v>940</v>
      </c>
      <c r="H524" s="573">
        <f t="shared" si="8"/>
        <v>1342</v>
      </c>
    </row>
    <row r="525" spans="1:8" s="35" customFormat="1">
      <c r="A525" s="474" t="s">
        <v>1211</v>
      </c>
      <c r="B525" s="559" t="s">
        <v>239</v>
      </c>
      <c r="C525" s="559">
        <v>830074184</v>
      </c>
      <c r="D525" s="568" t="s">
        <v>1431</v>
      </c>
      <c r="E525" s="563">
        <v>43980</v>
      </c>
      <c r="F525" s="564">
        <v>29081</v>
      </c>
      <c r="G525" s="564" t="s">
        <v>940</v>
      </c>
      <c r="H525" s="573">
        <f t="shared" si="8"/>
        <v>1342</v>
      </c>
    </row>
    <row r="526" spans="1:8" s="35" customFormat="1">
      <c r="A526" s="474" t="s">
        <v>1211</v>
      </c>
      <c r="B526" s="559" t="s">
        <v>239</v>
      </c>
      <c r="C526" s="559">
        <v>830074184</v>
      </c>
      <c r="D526" s="568" t="s">
        <v>1431</v>
      </c>
      <c r="E526" s="563">
        <v>43980</v>
      </c>
      <c r="F526" s="564">
        <v>134</v>
      </c>
      <c r="G526" s="564" t="s">
        <v>940</v>
      </c>
      <c r="H526" s="573">
        <f t="shared" si="8"/>
        <v>1342</v>
      </c>
    </row>
    <row r="527" spans="1:8" s="35" customFormat="1">
      <c r="A527" s="474" t="s">
        <v>1211</v>
      </c>
      <c r="B527" s="559" t="s">
        <v>239</v>
      </c>
      <c r="C527" s="559">
        <v>830074184</v>
      </c>
      <c r="D527" s="568" t="s">
        <v>1431</v>
      </c>
      <c r="E527" s="563">
        <v>43980</v>
      </c>
      <c r="F527" s="564">
        <v>59456</v>
      </c>
      <c r="G527" s="564" t="s">
        <v>940</v>
      </c>
      <c r="H527" s="573">
        <f t="shared" si="8"/>
        <v>1342</v>
      </c>
    </row>
    <row r="528" spans="1:8" s="35" customFormat="1">
      <c r="A528" s="474" t="s">
        <v>1211</v>
      </c>
      <c r="B528" s="559" t="s">
        <v>239</v>
      </c>
      <c r="C528" s="559">
        <v>830074184</v>
      </c>
      <c r="D528" s="568" t="s">
        <v>1431</v>
      </c>
      <c r="E528" s="563">
        <v>43980</v>
      </c>
      <c r="F528" s="564">
        <v>16482</v>
      </c>
      <c r="G528" s="564" t="s">
        <v>940</v>
      </c>
      <c r="H528" s="573">
        <f t="shared" si="8"/>
        <v>1342</v>
      </c>
    </row>
    <row r="529" spans="1:8" s="35" customFormat="1">
      <c r="A529" s="474" t="s">
        <v>1211</v>
      </c>
      <c r="B529" s="559" t="s">
        <v>239</v>
      </c>
      <c r="C529" s="559">
        <v>830074184</v>
      </c>
      <c r="D529" s="568" t="s">
        <v>281</v>
      </c>
      <c r="E529" s="563">
        <v>43985</v>
      </c>
      <c r="F529" s="564">
        <v>132486</v>
      </c>
      <c r="G529" s="564" t="s">
        <v>1432</v>
      </c>
      <c r="H529" s="573">
        <f t="shared" si="8"/>
        <v>1337</v>
      </c>
    </row>
    <row r="530" spans="1:8" s="35" customFormat="1">
      <c r="A530" s="474" t="s">
        <v>1211</v>
      </c>
      <c r="B530" s="559" t="s">
        <v>239</v>
      </c>
      <c r="C530" s="559">
        <v>830074184</v>
      </c>
      <c r="D530" s="568" t="s">
        <v>281</v>
      </c>
      <c r="E530" s="563">
        <v>43985</v>
      </c>
      <c r="F530" s="564">
        <v>142102</v>
      </c>
      <c r="G530" s="564" t="s">
        <v>1433</v>
      </c>
      <c r="H530" s="573">
        <f t="shared" si="8"/>
        <v>1337</v>
      </c>
    </row>
    <row r="531" spans="1:8" s="35" customFormat="1">
      <c r="A531" s="474" t="s">
        <v>1211</v>
      </c>
      <c r="B531" s="559" t="s">
        <v>98</v>
      </c>
      <c r="C531" s="559">
        <v>891280008</v>
      </c>
      <c r="D531" s="568" t="s">
        <v>1312</v>
      </c>
      <c r="E531" s="563">
        <v>43985</v>
      </c>
      <c r="F531" s="564">
        <v>4395632.0999999996</v>
      </c>
      <c r="G531" s="564" t="s">
        <v>1434</v>
      </c>
      <c r="H531" s="573">
        <f t="shared" si="8"/>
        <v>1337</v>
      </c>
    </row>
    <row r="532" spans="1:8" s="35" customFormat="1">
      <c r="A532" s="474" t="s">
        <v>1211</v>
      </c>
      <c r="B532" s="559" t="s">
        <v>239</v>
      </c>
      <c r="C532" s="559">
        <v>830074184</v>
      </c>
      <c r="D532" s="568" t="s">
        <v>333</v>
      </c>
      <c r="E532" s="563">
        <v>43992</v>
      </c>
      <c r="F532" s="564">
        <v>402965</v>
      </c>
      <c r="G532" s="564" t="s">
        <v>1435</v>
      </c>
      <c r="H532" s="573">
        <f t="shared" si="8"/>
        <v>1330</v>
      </c>
    </row>
    <row r="533" spans="1:8" s="35" customFormat="1">
      <c r="A533" s="474" t="s">
        <v>1211</v>
      </c>
      <c r="B533" s="559" t="s">
        <v>239</v>
      </c>
      <c r="C533" s="559">
        <v>830074184</v>
      </c>
      <c r="D533" s="568" t="s">
        <v>333</v>
      </c>
      <c r="E533" s="563">
        <v>43992</v>
      </c>
      <c r="F533" s="564">
        <v>371219</v>
      </c>
      <c r="G533" s="564" t="s">
        <v>1436</v>
      </c>
      <c r="H533" s="573">
        <f t="shared" si="8"/>
        <v>1330</v>
      </c>
    </row>
    <row r="534" spans="1:8" s="35" customFormat="1">
      <c r="A534" s="474" t="s">
        <v>1211</v>
      </c>
      <c r="B534" s="559" t="s">
        <v>98</v>
      </c>
      <c r="C534" s="559">
        <v>891280008</v>
      </c>
      <c r="D534" s="568" t="s">
        <v>1316</v>
      </c>
      <c r="E534" s="563">
        <v>43992</v>
      </c>
      <c r="F534" s="564">
        <v>8407871</v>
      </c>
      <c r="G534" s="564" t="s">
        <v>1437</v>
      </c>
      <c r="H534" s="573">
        <f t="shared" si="8"/>
        <v>1330</v>
      </c>
    </row>
    <row r="535" spans="1:8" s="35" customFormat="1">
      <c r="A535" s="474" t="s">
        <v>1211</v>
      </c>
      <c r="B535" s="559" t="s">
        <v>239</v>
      </c>
      <c r="C535" s="559">
        <v>830074184</v>
      </c>
      <c r="D535" s="568" t="s">
        <v>376</v>
      </c>
      <c r="E535" s="563">
        <v>44000</v>
      </c>
      <c r="F535" s="564">
        <v>507557</v>
      </c>
      <c r="G535" s="564" t="s">
        <v>1438</v>
      </c>
      <c r="H535" s="573">
        <f t="shared" si="8"/>
        <v>1322</v>
      </c>
    </row>
    <row r="536" spans="1:8" s="35" customFormat="1">
      <c r="A536" s="474" t="s">
        <v>1211</v>
      </c>
      <c r="B536" s="559" t="s">
        <v>239</v>
      </c>
      <c r="C536" s="559">
        <v>830074184</v>
      </c>
      <c r="D536" s="568" t="s">
        <v>376</v>
      </c>
      <c r="E536" s="563">
        <v>44000</v>
      </c>
      <c r="F536" s="564">
        <v>1667360</v>
      </c>
      <c r="G536" s="564" t="s">
        <v>1439</v>
      </c>
      <c r="H536" s="573">
        <f t="shared" si="8"/>
        <v>1322</v>
      </c>
    </row>
    <row r="537" spans="1:8" s="35" customFormat="1">
      <c r="A537" s="474" t="s">
        <v>1211</v>
      </c>
      <c r="B537" s="559" t="s">
        <v>98</v>
      </c>
      <c r="C537" s="559">
        <v>891280008</v>
      </c>
      <c r="D537" s="568" t="s">
        <v>1320</v>
      </c>
      <c r="E537" s="563">
        <v>44000</v>
      </c>
      <c r="F537" s="564">
        <v>4133746</v>
      </c>
      <c r="G537" s="564" t="s">
        <v>1440</v>
      </c>
      <c r="H537" s="573">
        <f t="shared" si="8"/>
        <v>1322</v>
      </c>
    </row>
    <row r="538" spans="1:8" s="35" customFormat="1">
      <c r="A538" s="474" t="s">
        <v>1211</v>
      </c>
      <c r="B538" s="559" t="s">
        <v>239</v>
      </c>
      <c r="C538" s="559">
        <v>830074184</v>
      </c>
      <c r="D538" s="568" t="s">
        <v>24</v>
      </c>
      <c r="E538" s="563">
        <v>44007</v>
      </c>
      <c r="F538" s="564">
        <v>13283194</v>
      </c>
      <c r="G538" s="564" t="s">
        <v>1441</v>
      </c>
      <c r="H538" s="573">
        <f t="shared" si="8"/>
        <v>1315</v>
      </c>
    </row>
    <row r="539" spans="1:8" s="35" customFormat="1">
      <c r="A539" s="474" t="s">
        <v>1211</v>
      </c>
      <c r="B539" s="559" t="s">
        <v>239</v>
      </c>
      <c r="C539" s="559">
        <v>830074184</v>
      </c>
      <c r="D539" s="568" t="s">
        <v>24</v>
      </c>
      <c r="E539" s="563">
        <v>44007</v>
      </c>
      <c r="F539" s="564">
        <v>1875030</v>
      </c>
      <c r="G539" s="564" t="s">
        <v>1442</v>
      </c>
      <c r="H539" s="573">
        <f t="shared" si="8"/>
        <v>1315</v>
      </c>
    </row>
    <row r="540" spans="1:8" s="35" customFormat="1">
      <c r="A540" s="474" t="s">
        <v>1211</v>
      </c>
      <c r="B540" s="559" t="s">
        <v>239</v>
      </c>
      <c r="C540" s="559">
        <v>830074184</v>
      </c>
      <c r="D540" s="568" t="s">
        <v>1443</v>
      </c>
      <c r="E540" s="563">
        <v>44012</v>
      </c>
      <c r="F540" s="564">
        <v>84612</v>
      </c>
      <c r="G540" s="564" t="s">
        <v>940</v>
      </c>
      <c r="H540" s="573">
        <f t="shared" si="8"/>
        <v>1310</v>
      </c>
    </row>
    <row r="541" spans="1:8" s="35" customFormat="1">
      <c r="A541" s="474" t="s">
        <v>1211</v>
      </c>
      <c r="B541" s="559" t="s">
        <v>239</v>
      </c>
      <c r="C541" s="559">
        <v>830074184</v>
      </c>
      <c r="D541" s="568" t="s">
        <v>1444</v>
      </c>
      <c r="E541" s="563">
        <v>44012</v>
      </c>
      <c r="F541" s="564">
        <v>17828</v>
      </c>
      <c r="G541" s="564" t="s">
        <v>940</v>
      </c>
      <c r="H541" s="573">
        <f t="shared" si="8"/>
        <v>1310</v>
      </c>
    </row>
    <row r="542" spans="1:8" s="35" customFormat="1">
      <c r="A542" s="474" t="s">
        <v>1211</v>
      </c>
      <c r="B542" s="559" t="s">
        <v>239</v>
      </c>
      <c r="C542" s="559">
        <v>830074184</v>
      </c>
      <c r="D542" s="568" t="s">
        <v>1445</v>
      </c>
      <c r="E542" s="563">
        <v>44012</v>
      </c>
      <c r="F542" s="564">
        <v>22190</v>
      </c>
      <c r="G542" s="564" t="s">
        <v>940</v>
      </c>
      <c r="H542" s="573">
        <f t="shared" si="8"/>
        <v>1310</v>
      </c>
    </row>
    <row r="543" spans="1:8" s="35" customFormat="1">
      <c r="A543" s="474" t="s">
        <v>1211</v>
      </c>
      <c r="B543" s="559" t="s">
        <v>239</v>
      </c>
      <c r="C543" s="559">
        <v>830074184</v>
      </c>
      <c r="D543" s="568" t="s">
        <v>1446</v>
      </c>
      <c r="E543" s="563">
        <v>44012</v>
      </c>
      <c r="F543" s="564">
        <v>7178</v>
      </c>
      <c r="G543" s="564" t="s">
        <v>940</v>
      </c>
      <c r="H543" s="573">
        <f t="shared" si="8"/>
        <v>1310</v>
      </c>
    </row>
    <row r="544" spans="1:8" s="35" customFormat="1">
      <c r="A544" s="474" t="s">
        <v>1211</v>
      </c>
      <c r="B544" s="559" t="s">
        <v>239</v>
      </c>
      <c r="C544" s="559">
        <v>830074184</v>
      </c>
      <c r="D544" s="568" t="s">
        <v>1447</v>
      </c>
      <c r="E544" s="563">
        <v>44012</v>
      </c>
      <c r="F544" s="564">
        <v>13062</v>
      </c>
      <c r="G544" s="564" t="s">
        <v>940</v>
      </c>
      <c r="H544" s="573">
        <f t="shared" si="8"/>
        <v>1310</v>
      </c>
    </row>
    <row r="545" spans="1:8" s="35" customFormat="1">
      <c r="A545" s="474" t="s">
        <v>1211</v>
      </c>
      <c r="B545" s="559" t="s">
        <v>239</v>
      </c>
      <c r="C545" s="559">
        <v>830074184</v>
      </c>
      <c r="D545" s="568" t="s">
        <v>1448</v>
      </c>
      <c r="E545" s="563">
        <v>44012</v>
      </c>
      <c r="F545" s="564">
        <v>65124</v>
      </c>
      <c r="G545" s="564" t="s">
        <v>940</v>
      </c>
      <c r="H545" s="573">
        <f t="shared" si="8"/>
        <v>1310</v>
      </c>
    </row>
    <row r="546" spans="1:8" s="35" customFormat="1">
      <c r="A546" s="474" t="s">
        <v>1211</v>
      </c>
      <c r="B546" s="559" t="s">
        <v>239</v>
      </c>
      <c r="C546" s="559">
        <v>830074184</v>
      </c>
      <c r="D546" s="568" t="s">
        <v>1449</v>
      </c>
      <c r="E546" s="563">
        <v>44012</v>
      </c>
      <c r="F546" s="564">
        <v>9459</v>
      </c>
      <c r="G546" s="564" t="s">
        <v>940</v>
      </c>
      <c r="H546" s="573">
        <f t="shared" si="8"/>
        <v>1310</v>
      </c>
    </row>
    <row r="547" spans="1:8" s="35" customFormat="1">
      <c r="A547" s="474" t="s">
        <v>1211</v>
      </c>
      <c r="B547" s="559" t="s">
        <v>239</v>
      </c>
      <c r="C547" s="559">
        <v>830074184</v>
      </c>
      <c r="D547" s="568" t="s">
        <v>1450</v>
      </c>
      <c r="E547" s="563">
        <v>44012</v>
      </c>
      <c r="F547" s="564">
        <v>16548</v>
      </c>
      <c r="G547" s="564" t="s">
        <v>940</v>
      </c>
      <c r="H547" s="573">
        <f t="shared" si="8"/>
        <v>1310</v>
      </c>
    </row>
    <row r="548" spans="1:8" s="35" customFormat="1">
      <c r="A548" s="474" t="s">
        <v>1211</v>
      </c>
      <c r="B548" s="559" t="s">
        <v>239</v>
      </c>
      <c r="C548" s="559">
        <v>830074184</v>
      </c>
      <c r="D548" s="568" t="s">
        <v>1451</v>
      </c>
      <c r="E548" s="563">
        <v>44012</v>
      </c>
      <c r="F548" s="564">
        <v>22542</v>
      </c>
      <c r="G548" s="564" t="s">
        <v>940</v>
      </c>
      <c r="H548" s="573">
        <f t="shared" si="8"/>
        <v>1310</v>
      </c>
    </row>
    <row r="549" spans="1:8" s="35" customFormat="1">
      <c r="A549" s="474" t="s">
        <v>1211</v>
      </c>
      <c r="B549" s="559" t="s">
        <v>239</v>
      </c>
      <c r="C549" s="559">
        <v>830074184</v>
      </c>
      <c r="D549" s="568" t="s">
        <v>1452</v>
      </c>
      <c r="E549" s="563">
        <v>44012</v>
      </c>
      <c r="F549" s="564">
        <v>34484</v>
      </c>
      <c r="G549" s="564" t="s">
        <v>940</v>
      </c>
      <c r="H549" s="573">
        <f t="shared" si="8"/>
        <v>1310</v>
      </c>
    </row>
    <row r="550" spans="1:8" s="35" customFormat="1">
      <c r="A550" s="474" t="s">
        <v>1211</v>
      </c>
      <c r="B550" s="559" t="s">
        <v>239</v>
      </c>
      <c r="C550" s="559">
        <v>830074184</v>
      </c>
      <c r="D550" s="568" t="s">
        <v>1451</v>
      </c>
      <c r="E550" s="563">
        <v>44012</v>
      </c>
      <c r="F550" s="564">
        <v>80910</v>
      </c>
      <c r="G550" s="564" t="s">
        <v>940</v>
      </c>
      <c r="H550" s="573">
        <f t="shared" si="8"/>
        <v>1310</v>
      </c>
    </row>
    <row r="551" spans="1:8" s="35" customFormat="1">
      <c r="A551" s="474" t="s">
        <v>1211</v>
      </c>
      <c r="B551" s="559" t="s">
        <v>239</v>
      </c>
      <c r="C551" s="559">
        <v>830074184</v>
      </c>
      <c r="D551" s="568" t="s">
        <v>1452</v>
      </c>
      <c r="E551" s="563">
        <v>44012</v>
      </c>
      <c r="F551" s="564">
        <v>89519</v>
      </c>
      <c r="G551" s="564" t="s">
        <v>940</v>
      </c>
      <c r="H551" s="573">
        <f t="shared" si="8"/>
        <v>1310</v>
      </c>
    </row>
    <row r="552" spans="1:8" s="35" customFormat="1">
      <c r="A552" s="474" t="s">
        <v>1211</v>
      </c>
      <c r="B552" s="559" t="s">
        <v>239</v>
      </c>
      <c r="C552" s="559">
        <v>830074184</v>
      </c>
      <c r="D552" s="568" t="s">
        <v>1453</v>
      </c>
      <c r="E552" s="563">
        <v>44012</v>
      </c>
      <c r="F552" s="564">
        <v>13429</v>
      </c>
      <c r="G552" s="564" t="s">
        <v>940</v>
      </c>
      <c r="H552" s="573">
        <f t="shared" si="8"/>
        <v>1310</v>
      </c>
    </row>
    <row r="553" spans="1:8" s="35" customFormat="1">
      <c r="A553" s="474" t="s">
        <v>1211</v>
      </c>
      <c r="B553" s="559" t="s">
        <v>239</v>
      </c>
      <c r="C553" s="559">
        <v>830074184</v>
      </c>
      <c r="D553" s="568" t="s">
        <v>1454</v>
      </c>
      <c r="E553" s="563">
        <v>44012</v>
      </c>
      <c r="F553" s="564">
        <v>3086</v>
      </c>
      <c r="G553" s="564" t="s">
        <v>940</v>
      </c>
      <c r="H553" s="573">
        <f t="shared" si="8"/>
        <v>1310</v>
      </c>
    </row>
    <row r="554" spans="1:8" s="35" customFormat="1">
      <c r="A554" s="474" t="s">
        <v>1211</v>
      </c>
      <c r="B554" s="559" t="s">
        <v>239</v>
      </c>
      <c r="C554" s="559">
        <v>830074184</v>
      </c>
      <c r="D554" s="568" t="s">
        <v>1455</v>
      </c>
      <c r="E554" s="563">
        <v>44012</v>
      </c>
      <c r="F554" s="564">
        <v>4386</v>
      </c>
      <c r="G554" s="564" t="s">
        <v>940</v>
      </c>
      <c r="H554" s="573">
        <f t="shared" si="8"/>
        <v>1310</v>
      </c>
    </row>
    <row r="555" spans="1:8" s="35" customFormat="1">
      <c r="A555" s="474" t="s">
        <v>1211</v>
      </c>
      <c r="B555" s="559" t="s">
        <v>239</v>
      </c>
      <c r="C555" s="559">
        <v>830074184</v>
      </c>
      <c r="D555" s="568" t="s">
        <v>1456</v>
      </c>
      <c r="E555" s="563">
        <v>44012</v>
      </c>
      <c r="F555" s="564">
        <v>134</v>
      </c>
      <c r="G555" s="564" t="s">
        <v>940</v>
      </c>
      <c r="H555" s="573">
        <f t="shared" si="8"/>
        <v>1310</v>
      </c>
    </row>
    <row r="556" spans="1:8" s="35" customFormat="1">
      <c r="A556" s="474" t="s">
        <v>1211</v>
      </c>
      <c r="B556" s="559" t="s">
        <v>239</v>
      </c>
      <c r="C556" s="559">
        <v>830074184</v>
      </c>
      <c r="D556" s="568" t="s">
        <v>1457</v>
      </c>
      <c r="E556" s="563">
        <v>44012</v>
      </c>
      <c r="F556" s="564">
        <v>130</v>
      </c>
      <c r="G556" s="564" t="s">
        <v>940</v>
      </c>
      <c r="H556" s="573">
        <f t="shared" si="8"/>
        <v>1310</v>
      </c>
    </row>
    <row r="557" spans="1:8" s="35" customFormat="1">
      <c r="A557" s="474" t="s">
        <v>1211</v>
      </c>
      <c r="B557" s="559" t="s">
        <v>239</v>
      </c>
      <c r="C557" s="559">
        <v>830074184</v>
      </c>
      <c r="D557" s="568" t="s">
        <v>1456</v>
      </c>
      <c r="E557" s="563">
        <v>44012</v>
      </c>
      <c r="F557" s="564">
        <v>16484</v>
      </c>
      <c r="G557" s="564" t="s">
        <v>940</v>
      </c>
      <c r="H557" s="573">
        <f t="shared" si="8"/>
        <v>1310</v>
      </c>
    </row>
    <row r="558" spans="1:8" s="35" customFormat="1">
      <c r="A558" s="474" t="s">
        <v>1211</v>
      </c>
      <c r="B558" s="559" t="s">
        <v>239</v>
      </c>
      <c r="C558" s="559">
        <v>830074184</v>
      </c>
      <c r="D558" s="568" t="s">
        <v>1458</v>
      </c>
      <c r="E558" s="563">
        <v>44012</v>
      </c>
      <c r="F558" s="564">
        <v>15427</v>
      </c>
      <c r="G558" s="564" t="s">
        <v>940</v>
      </c>
      <c r="H558" s="573">
        <f t="shared" si="8"/>
        <v>1310</v>
      </c>
    </row>
    <row r="559" spans="1:8" s="35" customFormat="1">
      <c r="A559" s="474" t="s">
        <v>1211</v>
      </c>
      <c r="B559" s="559" t="s">
        <v>239</v>
      </c>
      <c r="C559" s="559">
        <v>830074184</v>
      </c>
      <c r="D559" s="568" t="s">
        <v>1459</v>
      </c>
      <c r="E559" s="563">
        <v>44012</v>
      </c>
      <c r="F559" s="564">
        <v>11220</v>
      </c>
      <c r="G559" s="564" t="s">
        <v>940</v>
      </c>
      <c r="H559" s="573">
        <f t="shared" si="8"/>
        <v>1310</v>
      </c>
    </row>
    <row r="560" spans="1:8" s="35" customFormat="1">
      <c r="A560" s="474" t="s">
        <v>1211</v>
      </c>
      <c r="B560" s="559" t="s">
        <v>239</v>
      </c>
      <c r="C560" s="559">
        <v>830074184</v>
      </c>
      <c r="D560" s="568" t="s">
        <v>1457</v>
      </c>
      <c r="E560" s="563">
        <v>44012</v>
      </c>
      <c r="F560" s="564">
        <v>10574</v>
      </c>
      <c r="G560" s="564" t="s">
        <v>940</v>
      </c>
      <c r="H560" s="573">
        <f t="shared" si="8"/>
        <v>1310</v>
      </c>
    </row>
    <row r="561" spans="1:8" s="35" customFormat="1">
      <c r="A561" s="474" t="s">
        <v>1211</v>
      </c>
      <c r="B561" s="559" t="s">
        <v>239</v>
      </c>
      <c r="C561" s="559">
        <v>830074184</v>
      </c>
      <c r="D561" s="568" t="s">
        <v>1459</v>
      </c>
      <c r="E561" s="563">
        <v>44012</v>
      </c>
      <c r="F561" s="564">
        <v>16512</v>
      </c>
      <c r="G561" s="564" t="s">
        <v>940</v>
      </c>
      <c r="H561" s="573">
        <f t="shared" si="8"/>
        <v>1310</v>
      </c>
    </row>
    <row r="562" spans="1:8" s="35" customFormat="1">
      <c r="A562" s="474" t="s">
        <v>1211</v>
      </c>
      <c r="B562" s="559" t="s">
        <v>239</v>
      </c>
      <c r="C562" s="559">
        <v>830074184</v>
      </c>
      <c r="D562" s="568" t="s">
        <v>1457</v>
      </c>
      <c r="E562" s="563">
        <v>44012</v>
      </c>
      <c r="F562" s="564">
        <v>15982</v>
      </c>
      <c r="G562" s="564" t="s">
        <v>940</v>
      </c>
      <c r="H562" s="573">
        <f t="shared" si="8"/>
        <v>1310</v>
      </c>
    </row>
    <row r="563" spans="1:8" s="35" customFormat="1">
      <c r="A563" s="474" t="s">
        <v>1211</v>
      </c>
      <c r="B563" s="559" t="s">
        <v>239</v>
      </c>
      <c r="C563" s="559">
        <v>830074184</v>
      </c>
      <c r="D563" s="568" t="s">
        <v>1456</v>
      </c>
      <c r="E563" s="563">
        <v>44012</v>
      </c>
      <c r="F563" s="564">
        <v>52503</v>
      </c>
      <c r="G563" s="564" t="s">
        <v>940</v>
      </c>
      <c r="H563" s="573">
        <f t="shared" si="8"/>
        <v>1310</v>
      </c>
    </row>
    <row r="564" spans="1:8" s="35" customFormat="1">
      <c r="A564" s="474" t="s">
        <v>1211</v>
      </c>
      <c r="B564" s="559" t="s">
        <v>239</v>
      </c>
      <c r="C564" s="559">
        <v>830074184</v>
      </c>
      <c r="D564" s="568" t="s">
        <v>1458</v>
      </c>
      <c r="E564" s="563">
        <v>44012</v>
      </c>
      <c r="F564" s="564">
        <v>46326</v>
      </c>
      <c r="G564" s="564" t="s">
        <v>940</v>
      </c>
      <c r="H564" s="573">
        <f t="shared" si="8"/>
        <v>1310</v>
      </c>
    </row>
    <row r="565" spans="1:8" s="35" customFormat="1">
      <c r="A565" s="474" t="s">
        <v>1211</v>
      </c>
      <c r="B565" s="559" t="s">
        <v>239</v>
      </c>
      <c r="C565" s="559">
        <v>830074184</v>
      </c>
      <c r="D565" s="568" t="s">
        <v>1456</v>
      </c>
      <c r="E565" s="563">
        <v>44012</v>
      </c>
      <c r="F565" s="564">
        <v>17560</v>
      </c>
      <c r="G565" s="564" t="s">
        <v>940</v>
      </c>
      <c r="H565" s="573">
        <f t="shared" si="8"/>
        <v>1310</v>
      </c>
    </row>
    <row r="566" spans="1:8" s="35" customFormat="1">
      <c r="A566" s="474" t="s">
        <v>1211</v>
      </c>
      <c r="B566" s="559" t="s">
        <v>239</v>
      </c>
      <c r="C566" s="559">
        <v>830074184</v>
      </c>
      <c r="D566" s="568" t="s">
        <v>1458</v>
      </c>
      <c r="E566" s="563">
        <v>44012</v>
      </c>
      <c r="F566" s="564">
        <v>11494</v>
      </c>
      <c r="G566" s="564" t="s">
        <v>940</v>
      </c>
      <c r="H566" s="573">
        <f t="shared" si="8"/>
        <v>1310</v>
      </c>
    </row>
    <row r="567" spans="1:8" s="35" customFormat="1">
      <c r="A567" s="474" t="s">
        <v>1211</v>
      </c>
      <c r="B567" s="559" t="s">
        <v>239</v>
      </c>
      <c r="C567" s="559">
        <v>830074184</v>
      </c>
      <c r="D567" s="568" t="s">
        <v>1458</v>
      </c>
      <c r="E567" s="563">
        <v>44012</v>
      </c>
      <c r="F567" s="564">
        <v>125</v>
      </c>
      <c r="G567" s="564" t="s">
        <v>940</v>
      </c>
      <c r="H567" s="573">
        <f t="shared" si="8"/>
        <v>1310</v>
      </c>
    </row>
    <row r="568" spans="1:8" s="35" customFormat="1">
      <c r="A568" s="474" t="s">
        <v>1211</v>
      </c>
      <c r="B568" s="559" t="s">
        <v>239</v>
      </c>
      <c r="C568" s="559">
        <v>830074184</v>
      </c>
      <c r="D568" s="568" t="s">
        <v>1459</v>
      </c>
      <c r="E568" s="563">
        <v>44012</v>
      </c>
      <c r="F568" s="564">
        <v>48994</v>
      </c>
      <c r="G568" s="564" t="s">
        <v>940</v>
      </c>
      <c r="H568" s="573">
        <f t="shared" si="8"/>
        <v>1310</v>
      </c>
    </row>
    <row r="569" spans="1:8" s="35" customFormat="1">
      <c r="A569" s="474" t="s">
        <v>1211</v>
      </c>
      <c r="B569" s="559" t="s">
        <v>239</v>
      </c>
      <c r="C569" s="559">
        <v>830074184</v>
      </c>
      <c r="D569" s="568" t="s">
        <v>1457</v>
      </c>
      <c r="E569" s="563">
        <v>44012</v>
      </c>
      <c r="F569" s="564">
        <v>47326</v>
      </c>
      <c r="G569" s="564" t="s">
        <v>940</v>
      </c>
      <c r="H569" s="573">
        <f t="shared" si="8"/>
        <v>1310</v>
      </c>
    </row>
    <row r="570" spans="1:8" s="35" customFormat="1">
      <c r="A570" s="474" t="s">
        <v>1211</v>
      </c>
      <c r="B570" s="559" t="s">
        <v>239</v>
      </c>
      <c r="C570" s="559">
        <v>830074184</v>
      </c>
      <c r="D570" s="568" t="s">
        <v>1460</v>
      </c>
      <c r="E570" s="563">
        <v>44012</v>
      </c>
      <c r="F570" s="564">
        <v>28244</v>
      </c>
      <c r="G570" s="564" t="s">
        <v>940</v>
      </c>
      <c r="H570" s="573">
        <f t="shared" si="8"/>
        <v>1310</v>
      </c>
    </row>
    <row r="571" spans="1:8" s="35" customFormat="1">
      <c r="A571" s="474" t="s">
        <v>1211</v>
      </c>
      <c r="B571" s="559" t="s">
        <v>239</v>
      </c>
      <c r="C571" s="559">
        <v>830074184</v>
      </c>
      <c r="D571" s="568" t="s">
        <v>1461</v>
      </c>
      <c r="E571" s="563">
        <v>44012</v>
      </c>
      <c r="F571" s="564">
        <v>41721</v>
      </c>
      <c r="G571" s="564" t="s">
        <v>940</v>
      </c>
      <c r="H571" s="573">
        <f t="shared" si="8"/>
        <v>1310</v>
      </c>
    </row>
    <row r="572" spans="1:8" s="35" customFormat="1">
      <c r="A572" s="474" t="s">
        <v>1211</v>
      </c>
      <c r="B572" s="559" t="s">
        <v>239</v>
      </c>
      <c r="C572" s="559">
        <v>830074184</v>
      </c>
      <c r="D572" s="568" t="s">
        <v>1460</v>
      </c>
      <c r="E572" s="563">
        <v>44012</v>
      </c>
      <c r="F572" s="564">
        <v>213144</v>
      </c>
      <c r="G572" s="564" t="s">
        <v>940</v>
      </c>
      <c r="H572" s="573">
        <f t="shared" si="8"/>
        <v>1310</v>
      </c>
    </row>
    <row r="573" spans="1:8" s="35" customFormat="1">
      <c r="A573" s="474" t="s">
        <v>1211</v>
      </c>
      <c r="B573" s="559" t="s">
        <v>239</v>
      </c>
      <c r="C573" s="559">
        <v>830074184</v>
      </c>
      <c r="D573" s="568" t="s">
        <v>1461</v>
      </c>
      <c r="E573" s="563">
        <v>44012</v>
      </c>
      <c r="F573" s="564">
        <v>310044</v>
      </c>
      <c r="G573" s="564" t="s">
        <v>940</v>
      </c>
      <c r="H573" s="573">
        <f t="shared" si="8"/>
        <v>1310</v>
      </c>
    </row>
    <row r="574" spans="1:8" s="35" customFormat="1">
      <c r="A574" s="474" t="s">
        <v>1211</v>
      </c>
      <c r="B574" s="559" t="s">
        <v>239</v>
      </c>
      <c r="C574" s="559">
        <v>830074184</v>
      </c>
      <c r="D574" s="568" t="s">
        <v>281</v>
      </c>
      <c r="E574" s="563">
        <v>44021</v>
      </c>
      <c r="F574" s="564">
        <v>48980</v>
      </c>
      <c r="G574" s="564" t="s">
        <v>1462</v>
      </c>
      <c r="H574" s="573">
        <f t="shared" si="8"/>
        <v>1301</v>
      </c>
    </row>
    <row r="575" spans="1:8" s="35" customFormat="1">
      <c r="A575" s="474" t="s">
        <v>1211</v>
      </c>
      <c r="B575" s="559" t="s">
        <v>239</v>
      </c>
      <c r="C575" s="559">
        <v>830074184</v>
      </c>
      <c r="D575" s="568" t="s">
        <v>281</v>
      </c>
      <c r="E575" s="563">
        <v>44021</v>
      </c>
      <c r="F575" s="564">
        <v>276688</v>
      </c>
      <c r="G575" s="564" t="s">
        <v>1463</v>
      </c>
      <c r="H575" s="573">
        <f t="shared" si="8"/>
        <v>1301</v>
      </c>
    </row>
    <row r="576" spans="1:8" s="35" customFormat="1">
      <c r="A576" s="474" t="s">
        <v>1211</v>
      </c>
      <c r="B576" s="559" t="s">
        <v>98</v>
      </c>
      <c r="C576" s="559">
        <v>891280008</v>
      </c>
      <c r="D576" s="568" t="s">
        <v>1312</v>
      </c>
      <c r="E576" s="563">
        <v>44021</v>
      </c>
      <c r="F576" s="564">
        <v>12024857.699999999</v>
      </c>
      <c r="G576" s="564" t="s">
        <v>1464</v>
      </c>
      <c r="H576" s="573">
        <f t="shared" si="8"/>
        <v>1301</v>
      </c>
    </row>
    <row r="577" spans="1:8" s="35" customFormat="1">
      <c r="A577" s="474" t="s">
        <v>1211</v>
      </c>
      <c r="B577" s="559" t="s">
        <v>239</v>
      </c>
      <c r="C577" s="559">
        <v>830074184</v>
      </c>
      <c r="D577" s="568" t="s">
        <v>333</v>
      </c>
      <c r="E577" s="563">
        <v>44027</v>
      </c>
      <c r="F577" s="564">
        <v>420345</v>
      </c>
      <c r="G577" s="564" t="s">
        <v>1465</v>
      </c>
      <c r="H577" s="573">
        <f t="shared" si="8"/>
        <v>1295</v>
      </c>
    </row>
    <row r="578" spans="1:8" s="35" customFormat="1">
      <c r="A578" s="474" t="s">
        <v>1211</v>
      </c>
      <c r="B578" s="559" t="s">
        <v>239</v>
      </c>
      <c r="C578" s="559">
        <v>830074184</v>
      </c>
      <c r="D578" s="568" t="s">
        <v>333</v>
      </c>
      <c r="E578" s="563">
        <v>44027</v>
      </c>
      <c r="F578" s="564">
        <v>736202</v>
      </c>
      <c r="G578" s="564" t="s">
        <v>1466</v>
      </c>
      <c r="H578" s="573">
        <f t="shared" si="8"/>
        <v>1295</v>
      </c>
    </row>
    <row r="579" spans="1:8" s="35" customFormat="1">
      <c r="A579" s="474" t="s">
        <v>1211</v>
      </c>
      <c r="B579" s="559" t="s">
        <v>98</v>
      </c>
      <c r="C579" s="559">
        <v>891280008</v>
      </c>
      <c r="D579" s="568" t="s">
        <v>1316</v>
      </c>
      <c r="E579" s="563">
        <v>44027</v>
      </c>
      <c r="F579" s="564">
        <v>485</v>
      </c>
      <c r="G579" s="564" t="s">
        <v>1467</v>
      </c>
      <c r="H579" s="573">
        <f t="shared" si="8"/>
        <v>1295</v>
      </c>
    </row>
    <row r="580" spans="1:8" s="35" customFormat="1">
      <c r="A580" s="474" t="s">
        <v>1211</v>
      </c>
      <c r="B580" s="559" t="s">
        <v>239</v>
      </c>
      <c r="C580" s="559">
        <v>830074184</v>
      </c>
      <c r="D580" s="568" t="s">
        <v>376</v>
      </c>
      <c r="E580" s="563">
        <v>44035</v>
      </c>
      <c r="F580" s="564">
        <v>33169</v>
      </c>
      <c r="G580" s="564" t="s">
        <v>1468</v>
      </c>
      <c r="H580" s="573">
        <f t="shared" si="8"/>
        <v>1287</v>
      </c>
    </row>
    <row r="581" spans="1:8" s="35" customFormat="1">
      <c r="A581" s="474" t="s">
        <v>1211</v>
      </c>
      <c r="B581" s="559" t="s">
        <v>98</v>
      </c>
      <c r="C581" s="559">
        <v>891280008</v>
      </c>
      <c r="D581" s="568" t="s">
        <v>1320</v>
      </c>
      <c r="E581" s="563">
        <v>44035</v>
      </c>
      <c r="F581" s="564">
        <v>645404</v>
      </c>
      <c r="G581" s="564" t="s">
        <v>1469</v>
      </c>
      <c r="H581" s="573">
        <f t="shared" si="8"/>
        <v>1287</v>
      </c>
    </row>
    <row r="582" spans="1:8" s="35" customFormat="1">
      <c r="A582" s="474" t="s">
        <v>1211</v>
      </c>
      <c r="B582" s="559" t="s">
        <v>239</v>
      </c>
      <c r="C582" s="559">
        <v>830074184</v>
      </c>
      <c r="D582" s="568" t="s">
        <v>24</v>
      </c>
      <c r="E582" s="563">
        <v>44041</v>
      </c>
      <c r="F582" s="564">
        <v>267083</v>
      </c>
      <c r="G582" s="564" t="s">
        <v>1470</v>
      </c>
      <c r="H582" s="573">
        <f t="shared" si="8"/>
        <v>1281</v>
      </c>
    </row>
    <row r="583" spans="1:8" s="35" customFormat="1">
      <c r="A583" s="474" t="s">
        <v>1211</v>
      </c>
      <c r="B583" s="559" t="s">
        <v>239</v>
      </c>
      <c r="C583" s="559">
        <v>830074184</v>
      </c>
      <c r="D583" s="568" t="s">
        <v>24</v>
      </c>
      <c r="E583" s="563">
        <v>44041</v>
      </c>
      <c r="F583" s="564">
        <v>195496</v>
      </c>
      <c r="G583" s="564" t="s">
        <v>1471</v>
      </c>
      <c r="H583" s="573">
        <f t="shared" si="8"/>
        <v>1281</v>
      </c>
    </row>
    <row r="584" spans="1:8" s="35" customFormat="1">
      <c r="A584" s="474" t="s">
        <v>1211</v>
      </c>
      <c r="B584" s="559" t="s">
        <v>98</v>
      </c>
      <c r="C584" s="559">
        <v>891280008</v>
      </c>
      <c r="D584" s="568" t="s">
        <v>1324</v>
      </c>
      <c r="E584" s="563">
        <v>44041</v>
      </c>
      <c r="F584" s="564">
        <v>12799</v>
      </c>
      <c r="G584" s="564" t="s">
        <v>1472</v>
      </c>
      <c r="H584" s="573">
        <f t="shared" si="8"/>
        <v>1281</v>
      </c>
    </row>
    <row r="585" spans="1:8" s="35" customFormat="1">
      <c r="A585" s="474" t="s">
        <v>1211</v>
      </c>
      <c r="B585" s="559" t="s">
        <v>239</v>
      </c>
      <c r="C585" s="559">
        <v>830074184</v>
      </c>
      <c r="D585" s="568" t="s">
        <v>1473</v>
      </c>
      <c r="E585" s="563">
        <v>44043</v>
      </c>
      <c r="F585" s="564">
        <v>169042</v>
      </c>
      <c r="G585" s="564" t="s">
        <v>940</v>
      </c>
      <c r="H585" s="573">
        <f t="shared" si="8"/>
        <v>1279</v>
      </c>
    </row>
    <row r="586" spans="1:8" s="35" customFormat="1">
      <c r="A586" s="474" t="s">
        <v>1211</v>
      </c>
      <c r="B586" s="559" t="s">
        <v>239</v>
      </c>
      <c r="C586" s="559">
        <v>830074184</v>
      </c>
      <c r="D586" s="568" t="s">
        <v>1474</v>
      </c>
      <c r="E586" s="563">
        <v>44043</v>
      </c>
      <c r="F586" s="564">
        <v>32203</v>
      </c>
      <c r="G586" s="564" t="s">
        <v>940</v>
      </c>
      <c r="H586" s="573">
        <f t="shared" ref="H586:H649" si="9">+$H$7-E586</f>
        <v>1279</v>
      </c>
    </row>
    <row r="587" spans="1:8" s="35" customFormat="1">
      <c r="A587" s="474" t="s">
        <v>1211</v>
      </c>
      <c r="B587" s="559" t="s">
        <v>239</v>
      </c>
      <c r="C587" s="559">
        <v>830074184</v>
      </c>
      <c r="D587" s="568" t="s">
        <v>1475</v>
      </c>
      <c r="E587" s="563">
        <v>44043</v>
      </c>
      <c r="F587" s="564">
        <v>115786</v>
      </c>
      <c r="G587" s="564" t="s">
        <v>940</v>
      </c>
      <c r="H587" s="573">
        <f t="shared" si="9"/>
        <v>1279</v>
      </c>
    </row>
    <row r="588" spans="1:8" s="35" customFormat="1">
      <c r="A588" s="474" t="s">
        <v>1211</v>
      </c>
      <c r="B588" s="559" t="s">
        <v>239</v>
      </c>
      <c r="C588" s="559">
        <v>830074184</v>
      </c>
      <c r="D588" s="568" t="s">
        <v>1473</v>
      </c>
      <c r="E588" s="563">
        <v>44043</v>
      </c>
      <c r="F588" s="564">
        <v>8758</v>
      </c>
      <c r="G588" s="564" t="s">
        <v>940</v>
      </c>
      <c r="H588" s="573">
        <f t="shared" si="9"/>
        <v>1279</v>
      </c>
    </row>
    <row r="589" spans="1:8" s="35" customFormat="1">
      <c r="A589" s="474" t="s">
        <v>1211</v>
      </c>
      <c r="B589" s="559" t="s">
        <v>239</v>
      </c>
      <c r="C589" s="559">
        <v>830074184</v>
      </c>
      <c r="D589" s="568" t="s">
        <v>1474</v>
      </c>
      <c r="E589" s="563">
        <v>44043</v>
      </c>
      <c r="F589" s="564">
        <v>2012</v>
      </c>
      <c r="G589" s="564" t="s">
        <v>940</v>
      </c>
      <c r="H589" s="573">
        <f t="shared" si="9"/>
        <v>1279</v>
      </c>
    </row>
    <row r="590" spans="1:8" s="35" customFormat="1">
      <c r="A590" s="474" t="s">
        <v>1211</v>
      </c>
      <c r="B590" s="559" t="s">
        <v>239</v>
      </c>
      <c r="C590" s="559">
        <v>830074184</v>
      </c>
      <c r="D590" s="568" t="s">
        <v>1475</v>
      </c>
      <c r="E590" s="563">
        <v>44043</v>
      </c>
      <c r="F590" s="564">
        <v>3400</v>
      </c>
      <c r="G590" s="564" t="s">
        <v>940</v>
      </c>
      <c r="H590" s="573">
        <f t="shared" si="9"/>
        <v>1279</v>
      </c>
    </row>
    <row r="591" spans="1:8" s="35" customFormat="1">
      <c r="A591" s="474" t="s">
        <v>1211</v>
      </c>
      <c r="B591" s="559" t="s">
        <v>239</v>
      </c>
      <c r="C591" s="559">
        <v>830074184</v>
      </c>
      <c r="D591" s="568" t="s">
        <v>1473</v>
      </c>
      <c r="E591" s="563">
        <v>44043</v>
      </c>
      <c r="F591" s="564">
        <v>7020</v>
      </c>
      <c r="G591" s="564" t="s">
        <v>940</v>
      </c>
      <c r="H591" s="573">
        <f t="shared" si="9"/>
        <v>1279</v>
      </c>
    </row>
    <row r="592" spans="1:8" s="35" customFormat="1">
      <c r="A592" s="474" t="s">
        <v>1211</v>
      </c>
      <c r="B592" s="559" t="s">
        <v>239</v>
      </c>
      <c r="C592" s="559">
        <v>830074184</v>
      </c>
      <c r="D592" s="568" t="s">
        <v>1476</v>
      </c>
      <c r="E592" s="563">
        <v>44043</v>
      </c>
      <c r="F592" s="564">
        <v>1944</v>
      </c>
      <c r="G592" s="564" t="s">
        <v>940</v>
      </c>
      <c r="H592" s="573">
        <f t="shared" si="9"/>
        <v>1279</v>
      </c>
    </row>
    <row r="593" spans="1:8" s="35" customFormat="1">
      <c r="A593" s="474" t="s">
        <v>1211</v>
      </c>
      <c r="B593" s="559" t="s">
        <v>239</v>
      </c>
      <c r="C593" s="559">
        <v>830074184</v>
      </c>
      <c r="D593" s="568" t="s">
        <v>1477</v>
      </c>
      <c r="E593" s="563">
        <v>44043</v>
      </c>
      <c r="F593" s="564">
        <v>9072</v>
      </c>
      <c r="G593" s="564" t="s">
        <v>940</v>
      </c>
      <c r="H593" s="573">
        <f t="shared" si="9"/>
        <v>1279</v>
      </c>
    </row>
    <row r="594" spans="1:8" s="35" customFormat="1">
      <c r="A594" s="474" t="s">
        <v>1211</v>
      </c>
      <c r="B594" s="559" t="s">
        <v>239</v>
      </c>
      <c r="C594" s="559">
        <v>830074184</v>
      </c>
      <c r="D594" s="568" t="s">
        <v>1478</v>
      </c>
      <c r="E594" s="563">
        <v>44043</v>
      </c>
      <c r="F594" s="564">
        <v>109536</v>
      </c>
      <c r="G594" s="564" t="s">
        <v>940</v>
      </c>
      <c r="H594" s="573">
        <f t="shared" si="9"/>
        <v>1279</v>
      </c>
    </row>
    <row r="595" spans="1:8" s="35" customFormat="1">
      <c r="A595" s="474" t="s">
        <v>1211</v>
      </c>
      <c r="B595" s="559" t="s">
        <v>239</v>
      </c>
      <c r="C595" s="559">
        <v>830074184</v>
      </c>
      <c r="D595" s="568" t="s">
        <v>1479</v>
      </c>
      <c r="E595" s="563">
        <v>44043</v>
      </c>
      <c r="F595" s="564">
        <v>20127</v>
      </c>
      <c r="G595" s="564" t="s">
        <v>940</v>
      </c>
      <c r="H595" s="573">
        <f t="shared" si="9"/>
        <v>1279</v>
      </c>
    </row>
    <row r="596" spans="1:8" s="35" customFormat="1">
      <c r="A596" s="474" t="s">
        <v>1211</v>
      </c>
      <c r="B596" s="559" t="s">
        <v>239</v>
      </c>
      <c r="C596" s="559">
        <v>830074184</v>
      </c>
      <c r="D596" s="568" t="s">
        <v>1480</v>
      </c>
      <c r="E596" s="563">
        <v>44043</v>
      </c>
      <c r="F596" s="564">
        <v>67689</v>
      </c>
      <c r="G596" s="564" t="s">
        <v>940</v>
      </c>
      <c r="H596" s="573">
        <f t="shared" si="9"/>
        <v>1279</v>
      </c>
    </row>
    <row r="597" spans="1:8" s="35" customFormat="1">
      <c r="A597" s="474" t="s">
        <v>1211</v>
      </c>
      <c r="B597" s="559" t="s">
        <v>239</v>
      </c>
      <c r="C597" s="559">
        <v>830074184</v>
      </c>
      <c r="D597" s="568" t="s">
        <v>1478</v>
      </c>
      <c r="E597" s="563">
        <v>44043</v>
      </c>
      <c r="F597" s="564">
        <v>280277</v>
      </c>
      <c r="G597" s="564" t="s">
        <v>940</v>
      </c>
      <c r="H597" s="573">
        <f t="shared" si="9"/>
        <v>1279</v>
      </c>
    </row>
    <row r="598" spans="1:8" s="35" customFormat="1">
      <c r="A598" s="474" t="s">
        <v>1211</v>
      </c>
      <c r="B598" s="559" t="s">
        <v>239</v>
      </c>
      <c r="C598" s="559">
        <v>830074184</v>
      </c>
      <c r="D598" s="568" t="s">
        <v>1479</v>
      </c>
      <c r="E598" s="563">
        <v>44043</v>
      </c>
      <c r="F598" s="564">
        <v>44051</v>
      </c>
      <c r="G598" s="564" t="s">
        <v>940</v>
      </c>
      <c r="H598" s="573">
        <f t="shared" si="9"/>
        <v>1279</v>
      </c>
    </row>
    <row r="599" spans="1:8" s="35" customFormat="1">
      <c r="A599" s="474" t="s">
        <v>1211</v>
      </c>
      <c r="B599" s="559" t="s">
        <v>239</v>
      </c>
      <c r="C599" s="559">
        <v>830074184</v>
      </c>
      <c r="D599" s="568" t="s">
        <v>1480</v>
      </c>
      <c r="E599" s="563">
        <v>44043</v>
      </c>
      <c r="F599" s="564">
        <v>91173</v>
      </c>
      <c r="G599" s="564" t="s">
        <v>940</v>
      </c>
      <c r="H599" s="573">
        <f t="shared" si="9"/>
        <v>1279</v>
      </c>
    </row>
    <row r="600" spans="1:8" s="35" customFormat="1">
      <c r="A600" s="474" t="s">
        <v>1211</v>
      </c>
      <c r="B600" s="559" t="s">
        <v>239</v>
      </c>
      <c r="C600" s="559">
        <v>830074184</v>
      </c>
      <c r="D600" s="568" t="s">
        <v>1481</v>
      </c>
      <c r="E600" s="563">
        <v>44043</v>
      </c>
      <c r="F600" s="564">
        <v>19233</v>
      </c>
      <c r="G600" s="564" t="s">
        <v>940</v>
      </c>
      <c r="H600" s="573">
        <f t="shared" si="9"/>
        <v>1279</v>
      </c>
    </row>
    <row r="601" spans="1:8" s="35" customFormat="1">
      <c r="A601" s="474" t="s">
        <v>1211</v>
      </c>
      <c r="B601" s="559" t="s">
        <v>239</v>
      </c>
      <c r="C601" s="559">
        <v>830074184</v>
      </c>
      <c r="D601" s="568" t="s">
        <v>1482</v>
      </c>
      <c r="E601" s="563">
        <v>44043</v>
      </c>
      <c r="F601" s="564">
        <v>4427</v>
      </c>
      <c r="G601" s="564" t="s">
        <v>940</v>
      </c>
      <c r="H601" s="573">
        <f t="shared" si="9"/>
        <v>1279</v>
      </c>
    </row>
    <row r="602" spans="1:8" s="35" customFormat="1">
      <c r="A602" s="474" t="s">
        <v>1211</v>
      </c>
      <c r="B602" s="559" t="s">
        <v>239</v>
      </c>
      <c r="C602" s="559">
        <v>830074184</v>
      </c>
      <c r="D602" s="568" t="s">
        <v>1483</v>
      </c>
      <c r="E602" s="563">
        <v>44043</v>
      </c>
      <c r="F602" s="564">
        <v>13322</v>
      </c>
      <c r="G602" s="564" t="s">
        <v>940</v>
      </c>
      <c r="H602" s="573">
        <f t="shared" si="9"/>
        <v>1279</v>
      </c>
    </row>
    <row r="603" spans="1:8" s="35" customFormat="1">
      <c r="A603" s="474" t="s">
        <v>1211</v>
      </c>
      <c r="B603" s="559" t="s">
        <v>239</v>
      </c>
      <c r="C603" s="559">
        <v>830074184</v>
      </c>
      <c r="D603" s="568" t="s">
        <v>1481</v>
      </c>
      <c r="E603" s="563">
        <v>44043</v>
      </c>
      <c r="F603" s="564">
        <v>6916</v>
      </c>
      <c r="G603" s="564" t="s">
        <v>940</v>
      </c>
      <c r="H603" s="573">
        <f t="shared" si="9"/>
        <v>1279</v>
      </c>
    </row>
    <row r="604" spans="1:8" s="35" customFormat="1">
      <c r="A604" s="474" t="s">
        <v>1211</v>
      </c>
      <c r="B604" s="559" t="s">
        <v>239</v>
      </c>
      <c r="C604" s="559">
        <v>830074184</v>
      </c>
      <c r="D604" s="568" t="s">
        <v>1482</v>
      </c>
      <c r="E604" s="563">
        <v>44043</v>
      </c>
      <c r="F604" s="564">
        <v>3689</v>
      </c>
      <c r="G604" s="564" t="s">
        <v>940</v>
      </c>
      <c r="H604" s="573">
        <f t="shared" si="9"/>
        <v>1279</v>
      </c>
    </row>
    <row r="605" spans="1:8" s="35" customFormat="1">
      <c r="A605" s="474" t="s">
        <v>1211</v>
      </c>
      <c r="B605" s="559" t="s">
        <v>239</v>
      </c>
      <c r="C605" s="559">
        <v>830074184</v>
      </c>
      <c r="D605" s="568" t="s">
        <v>1483</v>
      </c>
      <c r="E605" s="563">
        <v>44043</v>
      </c>
      <c r="F605" s="564">
        <v>8444</v>
      </c>
      <c r="G605" s="564" t="s">
        <v>940</v>
      </c>
      <c r="H605" s="573">
        <f t="shared" si="9"/>
        <v>1279</v>
      </c>
    </row>
    <row r="606" spans="1:8" s="35" customFormat="1">
      <c r="A606" s="474" t="s">
        <v>1211</v>
      </c>
      <c r="B606" s="559" t="s">
        <v>239</v>
      </c>
      <c r="C606" s="559">
        <v>830074184</v>
      </c>
      <c r="D606" s="568" t="s">
        <v>281</v>
      </c>
      <c r="E606" s="563">
        <v>44049</v>
      </c>
      <c r="F606" s="564">
        <v>3188476</v>
      </c>
      <c r="G606" s="564" t="s">
        <v>1484</v>
      </c>
      <c r="H606" s="573">
        <f t="shared" si="9"/>
        <v>1273</v>
      </c>
    </row>
    <row r="607" spans="1:8" s="35" customFormat="1">
      <c r="A607" s="474" t="s">
        <v>1211</v>
      </c>
      <c r="B607" s="559" t="s">
        <v>239</v>
      </c>
      <c r="C607" s="559">
        <v>830074184</v>
      </c>
      <c r="D607" s="568" t="s">
        <v>281</v>
      </c>
      <c r="E607" s="563">
        <v>44049</v>
      </c>
      <c r="F607" s="564">
        <v>935376</v>
      </c>
      <c r="G607" s="564" t="s">
        <v>1485</v>
      </c>
      <c r="H607" s="573">
        <f t="shared" si="9"/>
        <v>1273</v>
      </c>
    </row>
    <row r="608" spans="1:8" s="35" customFormat="1">
      <c r="A608" s="474" t="s">
        <v>1211</v>
      </c>
      <c r="B608" s="559" t="s">
        <v>98</v>
      </c>
      <c r="C608" s="559">
        <v>891280008</v>
      </c>
      <c r="D608" s="568" t="s">
        <v>1312</v>
      </c>
      <c r="E608" s="563">
        <v>44049</v>
      </c>
      <c r="F608" s="564">
        <v>3235055.5</v>
      </c>
      <c r="G608" s="564" t="s">
        <v>1486</v>
      </c>
      <c r="H608" s="573">
        <f t="shared" si="9"/>
        <v>1273</v>
      </c>
    </row>
    <row r="609" spans="1:8" s="35" customFormat="1">
      <c r="A609" s="474" t="s">
        <v>1211</v>
      </c>
      <c r="B609" s="559" t="s">
        <v>239</v>
      </c>
      <c r="C609" s="559">
        <v>830074184</v>
      </c>
      <c r="D609" s="568" t="s">
        <v>333</v>
      </c>
      <c r="E609" s="563">
        <v>44055</v>
      </c>
      <c r="F609" s="564">
        <v>512047</v>
      </c>
      <c r="G609" s="564" t="s">
        <v>1487</v>
      </c>
      <c r="H609" s="573">
        <f t="shared" si="9"/>
        <v>1267</v>
      </c>
    </row>
    <row r="610" spans="1:8" s="35" customFormat="1">
      <c r="A610" s="474" t="s">
        <v>1211</v>
      </c>
      <c r="B610" s="559" t="s">
        <v>239</v>
      </c>
      <c r="C610" s="559">
        <v>830074184</v>
      </c>
      <c r="D610" s="568" t="s">
        <v>333</v>
      </c>
      <c r="E610" s="563">
        <v>44055</v>
      </c>
      <c r="F610" s="564">
        <v>139076</v>
      </c>
      <c r="G610" s="564" t="s">
        <v>1488</v>
      </c>
      <c r="H610" s="573">
        <f t="shared" si="9"/>
        <v>1267</v>
      </c>
    </row>
    <row r="611" spans="1:8" s="35" customFormat="1">
      <c r="A611" s="474" t="s">
        <v>1211</v>
      </c>
      <c r="B611" s="559" t="s">
        <v>98</v>
      </c>
      <c r="C611" s="559">
        <v>891280008</v>
      </c>
      <c r="D611" s="568" t="s">
        <v>1316</v>
      </c>
      <c r="E611" s="563">
        <v>44055</v>
      </c>
      <c r="F611" s="564">
        <v>3964285</v>
      </c>
      <c r="G611" s="564" t="s">
        <v>1489</v>
      </c>
      <c r="H611" s="573">
        <f t="shared" si="9"/>
        <v>1267</v>
      </c>
    </row>
    <row r="612" spans="1:8" s="35" customFormat="1">
      <c r="A612" s="474" t="s">
        <v>1211</v>
      </c>
      <c r="B612" s="559" t="s">
        <v>239</v>
      </c>
      <c r="C612" s="559">
        <v>830074184</v>
      </c>
      <c r="D612" s="568" t="s">
        <v>376</v>
      </c>
      <c r="E612" s="563">
        <v>44063</v>
      </c>
      <c r="F612" s="564">
        <v>29455</v>
      </c>
      <c r="G612" s="564" t="s">
        <v>1490</v>
      </c>
      <c r="H612" s="573">
        <f t="shared" si="9"/>
        <v>1259</v>
      </c>
    </row>
    <row r="613" spans="1:8" s="35" customFormat="1">
      <c r="A613" s="474" t="s">
        <v>1211</v>
      </c>
      <c r="B613" s="559" t="s">
        <v>98</v>
      </c>
      <c r="C613" s="559">
        <v>891280008</v>
      </c>
      <c r="D613" s="568" t="s">
        <v>1320</v>
      </c>
      <c r="E613" s="563">
        <v>44063</v>
      </c>
      <c r="F613" s="564">
        <v>2217918</v>
      </c>
      <c r="G613" s="564" t="s">
        <v>1491</v>
      </c>
      <c r="H613" s="573">
        <f t="shared" si="9"/>
        <v>1259</v>
      </c>
    </row>
    <row r="614" spans="1:8" s="35" customFormat="1">
      <c r="A614" s="474" t="s">
        <v>1211</v>
      </c>
      <c r="B614" s="559" t="s">
        <v>239</v>
      </c>
      <c r="C614" s="559">
        <v>830074184</v>
      </c>
      <c r="D614" s="568" t="s">
        <v>24</v>
      </c>
      <c r="E614" s="563">
        <v>44071</v>
      </c>
      <c r="F614" s="564">
        <v>16319</v>
      </c>
      <c r="G614" s="564" t="s">
        <v>1492</v>
      </c>
      <c r="H614" s="573">
        <f t="shared" si="9"/>
        <v>1251</v>
      </c>
    </row>
    <row r="615" spans="1:8" s="35" customFormat="1">
      <c r="A615" s="474" t="s">
        <v>1211</v>
      </c>
      <c r="B615" s="559" t="s">
        <v>239</v>
      </c>
      <c r="C615" s="559">
        <v>830074184</v>
      </c>
      <c r="D615" s="568" t="s">
        <v>24</v>
      </c>
      <c r="E615" s="563">
        <v>44071</v>
      </c>
      <c r="F615" s="564">
        <v>152850</v>
      </c>
      <c r="G615" s="564" t="s">
        <v>1493</v>
      </c>
      <c r="H615" s="573">
        <f t="shared" si="9"/>
        <v>1251</v>
      </c>
    </row>
    <row r="616" spans="1:8" s="35" customFormat="1">
      <c r="A616" s="474" t="s">
        <v>1211</v>
      </c>
      <c r="B616" s="559" t="s">
        <v>98</v>
      </c>
      <c r="C616" s="559">
        <v>891280008</v>
      </c>
      <c r="D616" s="568" t="s">
        <v>1324</v>
      </c>
      <c r="E616" s="563">
        <v>44071</v>
      </c>
      <c r="F616" s="564">
        <v>273883</v>
      </c>
      <c r="G616" s="564" t="s">
        <v>1494</v>
      </c>
      <c r="H616" s="573">
        <f t="shared" si="9"/>
        <v>1251</v>
      </c>
    </row>
    <row r="617" spans="1:8" s="35" customFormat="1">
      <c r="A617" s="474" t="s">
        <v>1211</v>
      </c>
      <c r="B617" s="559" t="s">
        <v>239</v>
      </c>
      <c r="C617" s="559">
        <v>830074184</v>
      </c>
      <c r="D617" s="568" t="s">
        <v>1495</v>
      </c>
      <c r="E617" s="563">
        <v>44074</v>
      </c>
      <c r="F617" s="564">
        <v>30859</v>
      </c>
      <c r="G617" s="564" t="s">
        <v>940</v>
      </c>
      <c r="H617" s="573">
        <f t="shared" si="9"/>
        <v>1248</v>
      </c>
    </row>
    <row r="618" spans="1:8" s="35" customFormat="1">
      <c r="A618" s="474" t="s">
        <v>1211</v>
      </c>
      <c r="B618" s="559" t="s">
        <v>239</v>
      </c>
      <c r="C618" s="559">
        <v>830074184</v>
      </c>
      <c r="D618" s="568" t="s">
        <v>1496</v>
      </c>
      <c r="E618" s="563">
        <v>44074</v>
      </c>
      <c r="F618" s="564">
        <v>34215</v>
      </c>
      <c r="G618" s="564" t="s">
        <v>940</v>
      </c>
      <c r="H618" s="573">
        <f t="shared" si="9"/>
        <v>1248</v>
      </c>
    </row>
    <row r="619" spans="1:8" s="35" customFormat="1">
      <c r="A619" s="474" t="s">
        <v>1211</v>
      </c>
      <c r="B619" s="559" t="s">
        <v>239</v>
      </c>
      <c r="C619" s="559">
        <v>830074184</v>
      </c>
      <c r="D619" s="568" t="s">
        <v>1497</v>
      </c>
      <c r="E619" s="563">
        <v>44074</v>
      </c>
      <c r="F619" s="564">
        <v>5312</v>
      </c>
      <c r="G619" s="564" t="s">
        <v>940</v>
      </c>
      <c r="H619" s="573">
        <f t="shared" si="9"/>
        <v>1248</v>
      </c>
    </row>
    <row r="620" spans="1:8" s="35" customFormat="1">
      <c r="A620" s="474" t="s">
        <v>1211</v>
      </c>
      <c r="B620" s="559" t="s">
        <v>239</v>
      </c>
      <c r="C620" s="559">
        <v>830074184</v>
      </c>
      <c r="D620" s="568" t="s">
        <v>1498</v>
      </c>
      <c r="E620" s="563">
        <v>44074</v>
      </c>
      <c r="F620" s="564">
        <v>1016</v>
      </c>
      <c r="G620" s="564" t="s">
        <v>940</v>
      </c>
      <c r="H620" s="573">
        <f t="shared" si="9"/>
        <v>1248</v>
      </c>
    </row>
    <row r="621" spans="1:8" s="35" customFormat="1">
      <c r="A621" s="474" t="s">
        <v>1211</v>
      </c>
      <c r="B621" s="559" t="s">
        <v>239</v>
      </c>
      <c r="C621" s="559">
        <v>830074184</v>
      </c>
      <c r="D621" s="568" t="s">
        <v>1499</v>
      </c>
      <c r="E621" s="563">
        <v>44074</v>
      </c>
      <c r="F621" s="564">
        <v>13517</v>
      </c>
      <c r="G621" s="564" t="s">
        <v>940</v>
      </c>
      <c r="H621" s="573">
        <f t="shared" si="9"/>
        <v>1248</v>
      </c>
    </row>
    <row r="622" spans="1:8" s="35" customFormat="1">
      <c r="A622" s="474" t="s">
        <v>1211</v>
      </c>
      <c r="B622" s="559" t="s">
        <v>239</v>
      </c>
      <c r="C622" s="559">
        <v>830074184</v>
      </c>
      <c r="D622" s="568" t="s">
        <v>1500</v>
      </c>
      <c r="E622" s="563">
        <v>44074</v>
      </c>
      <c r="F622" s="564">
        <v>48907</v>
      </c>
      <c r="G622" s="564" t="s">
        <v>940</v>
      </c>
      <c r="H622" s="573">
        <f t="shared" si="9"/>
        <v>1248</v>
      </c>
    </row>
    <row r="623" spans="1:8" s="35" customFormat="1">
      <c r="A623" s="474" t="s">
        <v>1211</v>
      </c>
      <c r="B623" s="559" t="s">
        <v>239</v>
      </c>
      <c r="C623" s="559">
        <v>830074184</v>
      </c>
      <c r="D623" s="568" t="s">
        <v>1500</v>
      </c>
      <c r="E623" s="563">
        <v>44074</v>
      </c>
      <c r="F623" s="564">
        <v>11021</v>
      </c>
      <c r="G623" s="564" t="s">
        <v>940</v>
      </c>
      <c r="H623" s="573">
        <f t="shared" si="9"/>
        <v>1248</v>
      </c>
    </row>
    <row r="624" spans="1:8" s="35" customFormat="1">
      <c r="A624" s="474" t="s">
        <v>1211</v>
      </c>
      <c r="B624" s="559" t="s">
        <v>239</v>
      </c>
      <c r="C624" s="559">
        <v>830074184</v>
      </c>
      <c r="D624" s="568" t="s">
        <v>1500</v>
      </c>
      <c r="E624" s="563">
        <v>44074</v>
      </c>
      <c r="F624" s="564">
        <v>16516</v>
      </c>
      <c r="G624" s="564" t="s">
        <v>940</v>
      </c>
      <c r="H624" s="573">
        <f t="shared" si="9"/>
        <v>1248</v>
      </c>
    </row>
    <row r="625" spans="1:8" s="35" customFormat="1">
      <c r="A625" s="474" t="s">
        <v>1211</v>
      </c>
      <c r="B625" s="559" t="s">
        <v>239</v>
      </c>
      <c r="C625" s="559">
        <v>830074184</v>
      </c>
      <c r="D625" s="568" t="s">
        <v>1501</v>
      </c>
      <c r="E625" s="563">
        <v>44074</v>
      </c>
      <c r="F625" s="564">
        <v>93</v>
      </c>
      <c r="G625" s="564" t="s">
        <v>940</v>
      </c>
      <c r="H625" s="573">
        <f t="shared" si="9"/>
        <v>1248</v>
      </c>
    </row>
    <row r="626" spans="1:8" s="35" customFormat="1">
      <c r="A626" s="474" t="s">
        <v>1211</v>
      </c>
      <c r="B626" s="559" t="s">
        <v>239</v>
      </c>
      <c r="C626" s="559">
        <v>830074184</v>
      </c>
      <c r="D626" s="568" t="s">
        <v>1502</v>
      </c>
      <c r="E626" s="563">
        <v>44074</v>
      </c>
      <c r="F626" s="564">
        <v>6038</v>
      </c>
      <c r="G626" s="564" t="s">
        <v>940</v>
      </c>
      <c r="H626" s="573">
        <f t="shared" si="9"/>
        <v>1248</v>
      </c>
    </row>
    <row r="627" spans="1:8" s="35" customFormat="1">
      <c r="A627" s="474" t="s">
        <v>1211</v>
      </c>
      <c r="B627" s="559" t="s">
        <v>239</v>
      </c>
      <c r="C627" s="559">
        <v>830074184</v>
      </c>
      <c r="D627" s="568" t="s">
        <v>1501</v>
      </c>
      <c r="E627" s="563">
        <v>44074</v>
      </c>
      <c r="F627" s="564">
        <v>5631</v>
      </c>
      <c r="G627" s="564" t="s">
        <v>940</v>
      </c>
      <c r="H627" s="573">
        <f t="shared" si="9"/>
        <v>1248</v>
      </c>
    </row>
    <row r="628" spans="1:8" s="35" customFormat="1">
      <c r="A628" s="474" t="s">
        <v>1211</v>
      </c>
      <c r="B628" s="559" t="s">
        <v>239</v>
      </c>
      <c r="C628" s="559">
        <v>830074184</v>
      </c>
      <c r="D628" s="568" t="s">
        <v>1503</v>
      </c>
      <c r="E628" s="563">
        <v>44074</v>
      </c>
      <c r="F628" s="564">
        <v>28452</v>
      </c>
      <c r="G628" s="564" t="s">
        <v>940</v>
      </c>
      <c r="H628" s="573">
        <f t="shared" si="9"/>
        <v>1248</v>
      </c>
    </row>
    <row r="629" spans="1:8" s="35" customFormat="1">
      <c r="A629" s="474" t="s">
        <v>1211</v>
      </c>
      <c r="B629" s="559" t="s">
        <v>239</v>
      </c>
      <c r="C629" s="559">
        <v>830074184</v>
      </c>
      <c r="D629" s="568" t="s">
        <v>1504</v>
      </c>
      <c r="E629" s="563">
        <v>44074</v>
      </c>
      <c r="F629" s="564">
        <v>5098</v>
      </c>
      <c r="G629" s="564" t="s">
        <v>940</v>
      </c>
      <c r="H629" s="573">
        <f t="shared" si="9"/>
        <v>1248</v>
      </c>
    </row>
    <row r="630" spans="1:8" s="35" customFormat="1">
      <c r="A630" s="474" t="s">
        <v>1211</v>
      </c>
      <c r="B630" s="559" t="s">
        <v>239</v>
      </c>
      <c r="C630" s="559">
        <v>830074184</v>
      </c>
      <c r="D630" s="568" t="s">
        <v>1505</v>
      </c>
      <c r="E630" s="563">
        <v>44074</v>
      </c>
      <c r="F630" s="564">
        <v>9372</v>
      </c>
      <c r="G630" s="564" t="s">
        <v>940</v>
      </c>
      <c r="H630" s="573">
        <f t="shared" si="9"/>
        <v>1248</v>
      </c>
    </row>
    <row r="631" spans="1:8" s="35" customFormat="1">
      <c r="A631" s="474" t="s">
        <v>1211</v>
      </c>
      <c r="B631" s="559" t="s">
        <v>239</v>
      </c>
      <c r="C631" s="559">
        <v>830074184</v>
      </c>
      <c r="D631" s="568" t="s">
        <v>1503</v>
      </c>
      <c r="E631" s="563">
        <v>44074</v>
      </c>
      <c r="F631" s="564">
        <v>287490</v>
      </c>
      <c r="G631" s="564" t="s">
        <v>940</v>
      </c>
      <c r="H631" s="573">
        <f t="shared" si="9"/>
        <v>1248</v>
      </c>
    </row>
    <row r="632" spans="1:8" s="35" customFormat="1">
      <c r="A632" s="474" t="s">
        <v>1211</v>
      </c>
      <c r="B632" s="559" t="s">
        <v>239</v>
      </c>
      <c r="C632" s="559">
        <v>830074184</v>
      </c>
      <c r="D632" s="568" t="s">
        <v>1504</v>
      </c>
      <c r="E632" s="563">
        <v>44074</v>
      </c>
      <c r="F632" s="564">
        <v>31867</v>
      </c>
      <c r="G632" s="564" t="s">
        <v>940</v>
      </c>
      <c r="H632" s="573">
        <f t="shared" si="9"/>
        <v>1248</v>
      </c>
    </row>
    <row r="633" spans="1:8" s="35" customFormat="1">
      <c r="A633" s="474" t="s">
        <v>1211</v>
      </c>
      <c r="B633" s="559" t="s">
        <v>239</v>
      </c>
      <c r="C633" s="559">
        <v>830074184</v>
      </c>
      <c r="D633" s="568" t="s">
        <v>1505</v>
      </c>
      <c r="E633" s="563">
        <v>44074</v>
      </c>
      <c r="F633" s="564">
        <v>70991</v>
      </c>
      <c r="G633" s="564" t="s">
        <v>940</v>
      </c>
      <c r="H633" s="573">
        <f t="shared" si="9"/>
        <v>1248</v>
      </c>
    </row>
    <row r="634" spans="1:8" s="35" customFormat="1">
      <c r="A634" s="474" t="s">
        <v>1211</v>
      </c>
      <c r="B634" s="559" t="s">
        <v>239</v>
      </c>
      <c r="C634" s="559">
        <v>830074184</v>
      </c>
      <c r="D634" s="568" t="s">
        <v>1506</v>
      </c>
      <c r="E634" s="563">
        <v>44074</v>
      </c>
      <c r="F634" s="564">
        <v>130</v>
      </c>
      <c r="G634" s="564" t="s">
        <v>940</v>
      </c>
      <c r="H634" s="573">
        <f t="shared" si="9"/>
        <v>1248</v>
      </c>
    </row>
    <row r="635" spans="1:8" s="35" customFormat="1">
      <c r="A635" s="474" t="s">
        <v>1211</v>
      </c>
      <c r="B635" s="559" t="s">
        <v>239</v>
      </c>
      <c r="C635" s="559">
        <v>830074184</v>
      </c>
      <c r="D635" s="568" t="s">
        <v>1506</v>
      </c>
      <c r="E635" s="563">
        <v>44074</v>
      </c>
      <c r="F635" s="564">
        <v>15985</v>
      </c>
      <c r="G635" s="564" t="s">
        <v>940</v>
      </c>
      <c r="H635" s="573">
        <f t="shared" si="9"/>
        <v>1248</v>
      </c>
    </row>
    <row r="636" spans="1:8" s="35" customFormat="1">
      <c r="A636" s="474" t="s">
        <v>1211</v>
      </c>
      <c r="B636" s="559" t="s">
        <v>239</v>
      </c>
      <c r="C636" s="559">
        <v>830074184</v>
      </c>
      <c r="D636" s="568" t="s">
        <v>1506</v>
      </c>
      <c r="E636" s="563">
        <v>44074</v>
      </c>
      <c r="F636" s="564">
        <v>10558</v>
      </c>
      <c r="G636" s="564" t="s">
        <v>940</v>
      </c>
      <c r="H636" s="573">
        <f t="shared" si="9"/>
        <v>1248</v>
      </c>
    </row>
    <row r="637" spans="1:8" s="35" customFormat="1">
      <c r="A637" s="474" t="s">
        <v>1211</v>
      </c>
      <c r="B637" s="559" t="s">
        <v>239</v>
      </c>
      <c r="C637" s="559">
        <v>830074184</v>
      </c>
      <c r="D637" s="568" t="s">
        <v>1506</v>
      </c>
      <c r="E637" s="563">
        <v>44074</v>
      </c>
      <c r="F637" s="564">
        <v>47298</v>
      </c>
      <c r="G637" s="564" t="s">
        <v>940</v>
      </c>
      <c r="H637" s="573">
        <f t="shared" si="9"/>
        <v>1248</v>
      </c>
    </row>
    <row r="638" spans="1:8" s="35" customFormat="1">
      <c r="A638" s="474" t="s">
        <v>1211</v>
      </c>
      <c r="B638" s="559" t="s">
        <v>239</v>
      </c>
      <c r="C638" s="559">
        <v>830074184</v>
      </c>
      <c r="D638" s="568" t="s">
        <v>281</v>
      </c>
      <c r="E638" s="563">
        <v>44077</v>
      </c>
      <c r="F638" s="564">
        <v>47178</v>
      </c>
      <c r="G638" s="564" t="s">
        <v>1507</v>
      </c>
      <c r="H638" s="573">
        <f t="shared" si="9"/>
        <v>1245</v>
      </c>
    </row>
    <row r="639" spans="1:8" s="35" customFormat="1">
      <c r="A639" s="474" t="s">
        <v>1211</v>
      </c>
      <c r="B639" s="559" t="s">
        <v>239</v>
      </c>
      <c r="C639" s="559">
        <v>830074184</v>
      </c>
      <c r="D639" s="568" t="s">
        <v>281</v>
      </c>
      <c r="E639" s="563">
        <v>44077</v>
      </c>
      <c r="F639" s="564">
        <v>9475</v>
      </c>
      <c r="G639" s="564" t="s">
        <v>1508</v>
      </c>
      <c r="H639" s="573">
        <f t="shared" si="9"/>
        <v>1245</v>
      </c>
    </row>
    <row r="640" spans="1:8" s="35" customFormat="1">
      <c r="A640" s="474" t="s">
        <v>1211</v>
      </c>
      <c r="B640" s="559" t="s">
        <v>98</v>
      </c>
      <c r="C640" s="559">
        <v>891280008</v>
      </c>
      <c r="D640" s="568" t="s">
        <v>1312</v>
      </c>
      <c r="E640" s="563">
        <v>44077</v>
      </c>
      <c r="F640" s="564">
        <v>3932088.4000000004</v>
      </c>
      <c r="G640" s="564" t="s">
        <v>1509</v>
      </c>
      <c r="H640" s="573">
        <f t="shared" si="9"/>
        <v>1245</v>
      </c>
    </row>
    <row r="641" spans="1:8" s="35" customFormat="1">
      <c r="A641" s="474" t="s">
        <v>1211</v>
      </c>
      <c r="B641" s="559" t="s">
        <v>239</v>
      </c>
      <c r="C641" s="559">
        <v>830074184</v>
      </c>
      <c r="D641" s="568" t="s">
        <v>333</v>
      </c>
      <c r="E641" s="563">
        <v>44084</v>
      </c>
      <c r="F641" s="564">
        <v>191595</v>
      </c>
      <c r="G641" s="564" t="s">
        <v>1510</v>
      </c>
      <c r="H641" s="573">
        <f t="shared" si="9"/>
        <v>1238</v>
      </c>
    </row>
    <row r="642" spans="1:8" s="35" customFormat="1">
      <c r="A642" s="474" t="s">
        <v>1211</v>
      </c>
      <c r="B642" s="559" t="s">
        <v>239</v>
      </c>
      <c r="C642" s="559">
        <v>830074184</v>
      </c>
      <c r="D642" s="568" t="s">
        <v>333</v>
      </c>
      <c r="E642" s="563">
        <v>44084</v>
      </c>
      <c r="F642" s="564">
        <v>279644</v>
      </c>
      <c r="G642" s="564" t="s">
        <v>1511</v>
      </c>
      <c r="H642" s="573">
        <f t="shared" si="9"/>
        <v>1238</v>
      </c>
    </row>
    <row r="643" spans="1:8" s="35" customFormat="1">
      <c r="A643" s="474" t="s">
        <v>1211</v>
      </c>
      <c r="B643" s="559" t="s">
        <v>98</v>
      </c>
      <c r="C643" s="559">
        <v>891280008</v>
      </c>
      <c r="D643" s="568" t="s">
        <v>1316</v>
      </c>
      <c r="E643" s="563">
        <v>44084</v>
      </c>
      <c r="F643" s="564">
        <v>5738326</v>
      </c>
      <c r="G643" s="564" t="s">
        <v>1512</v>
      </c>
      <c r="H643" s="573">
        <f t="shared" si="9"/>
        <v>1238</v>
      </c>
    </row>
    <row r="644" spans="1:8" s="35" customFormat="1">
      <c r="A644" s="474" t="s">
        <v>1211</v>
      </c>
      <c r="B644" s="559" t="s">
        <v>239</v>
      </c>
      <c r="C644" s="559">
        <v>830074184</v>
      </c>
      <c r="D644" s="568" t="s">
        <v>376</v>
      </c>
      <c r="E644" s="563">
        <v>44090</v>
      </c>
      <c r="F644" s="564">
        <v>256527</v>
      </c>
      <c r="G644" s="564" t="s">
        <v>1513</v>
      </c>
      <c r="H644" s="573">
        <f t="shared" si="9"/>
        <v>1232</v>
      </c>
    </row>
    <row r="645" spans="1:8" s="35" customFormat="1">
      <c r="A645" s="474" t="s">
        <v>1211</v>
      </c>
      <c r="B645" s="559" t="s">
        <v>239</v>
      </c>
      <c r="C645" s="559">
        <v>830074184</v>
      </c>
      <c r="D645" s="568" t="s">
        <v>376</v>
      </c>
      <c r="E645" s="563">
        <v>44090</v>
      </c>
      <c r="F645" s="564">
        <v>346008</v>
      </c>
      <c r="G645" s="564" t="s">
        <v>1514</v>
      </c>
      <c r="H645" s="573">
        <f t="shared" si="9"/>
        <v>1232</v>
      </c>
    </row>
    <row r="646" spans="1:8" s="35" customFormat="1">
      <c r="A646" s="474" t="s">
        <v>1211</v>
      </c>
      <c r="B646" s="559" t="s">
        <v>98</v>
      </c>
      <c r="C646" s="559">
        <v>891280008</v>
      </c>
      <c r="D646" s="568" t="s">
        <v>1320</v>
      </c>
      <c r="E646" s="563">
        <v>44090</v>
      </c>
      <c r="F646" s="564">
        <v>4443923</v>
      </c>
      <c r="G646" s="564" t="s">
        <v>1515</v>
      </c>
      <c r="H646" s="573">
        <f t="shared" si="9"/>
        <v>1232</v>
      </c>
    </row>
    <row r="647" spans="1:8" s="35" customFormat="1">
      <c r="A647" s="474" t="s">
        <v>1211</v>
      </c>
      <c r="B647" s="559" t="s">
        <v>98</v>
      </c>
      <c r="C647" s="559">
        <v>891280008</v>
      </c>
      <c r="D647" s="568" t="s">
        <v>1324</v>
      </c>
      <c r="E647" s="563">
        <v>44098</v>
      </c>
      <c r="F647" s="564">
        <v>365013</v>
      </c>
      <c r="G647" s="564" t="s">
        <v>1516</v>
      </c>
      <c r="H647" s="573">
        <f t="shared" si="9"/>
        <v>1224</v>
      </c>
    </row>
    <row r="648" spans="1:8" s="35" customFormat="1">
      <c r="A648" s="474" t="s">
        <v>1211</v>
      </c>
      <c r="B648" s="559" t="s">
        <v>239</v>
      </c>
      <c r="C648" s="559">
        <v>830074184</v>
      </c>
      <c r="D648" s="568" t="s">
        <v>1517</v>
      </c>
      <c r="E648" s="563">
        <v>44104</v>
      </c>
      <c r="F648" s="564">
        <v>14826</v>
      </c>
      <c r="G648" s="564" t="s">
        <v>940</v>
      </c>
      <c r="H648" s="573">
        <f t="shared" si="9"/>
        <v>1218</v>
      </c>
    </row>
    <row r="649" spans="1:8" s="35" customFormat="1">
      <c r="A649" s="474" t="s">
        <v>1211</v>
      </c>
      <c r="B649" s="559" t="s">
        <v>239</v>
      </c>
      <c r="C649" s="559">
        <v>830074184</v>
      </c>
      <c r="D649" s="568" t="s">
        <v>1518</v>
      </c>
      <c r="E649" s="563">
        <v>44104</v>
      </c>
      <c r="F649" s="564">
        <v>13709</v>
      </c>
      <c r="G649" s="564" t="s">
        <v>940</v>
      </c>
      <c r="H649" s="573">
        <f t="shared" si="9"/>
        <v>1218</v>
      </c>
    </row>
    <row r="650" spans="1:8" s="35" customFormat="1">
      <c r="A650" s="474" t="s">
        <v>1211</v>
      </c>
      <c r="B650" s="559" t="s">
        <v>239</v>
      </c>
      <c r="C650" s="559">
        <v>830074184</v>
      </c>
      <c r="D650" s="568" t="s">
        <v>1519</v>
      </c>
      <c r="E650" s="563">
        <v>44104</v>
      </c>
      <c r="F650" s="564">
        <v>42145</v>
      </c>
      <c r="G650" s="564" t="s">
        <v>940</v>
      </c>
      <c r="H650" s="573">
        <f t="shared" ref="H650:H713" si="10">+$H$7-E650</f>
        <v>1218</v>
      </c>
    </row>
    <row r="651" spans="1:8" s="35" customFormat="1">
      <c r="A651" s="474" t="s">
        <v>1211</v>
      </c>
      <c r="B651" s="559" t="s">
        <v>239</v>
      </c>
      <c r="C651" s="559">
        <v>830074184</v>
      </c>
      <c r="D651" s="568" t="s">
        <v>1520</v>
      </c>
      <c r="E651" s="563">
        <v>44104</v>
      </c>
      <c r="F651" s="564">
        <v>9728</v>
      </c>
      <c r="G651" s="564" t="s">
        <v>940</v>
      </c>
      <c r="H651" s="573">
        <f t="shared" si="10"/>
        <v>1218</v>
      </c>
    </row>
    <row r="652" spans="1:8" s="35" customFormat="1">
      <c r="A652" s="474" t="s">
        <v>1211</v>
      </c>
      <c r="B652" s="559" t="s">
        <v>239</v>
      </c>
      <c r="C652" s="559">
        <v>830074184</v>
      </c>
      <c r="D652" s="568" t="s">
        <v>1521</v>
      </c>
      <c r="E652" s="563">
        <v>44104</v>
      </c>
      <c r="F652" s="564">
        <v>15655</v>
      </c>
      <c r="G652" s="564" t="s">
        <v>940</v>
      </c>
      <c r="H652" s="573">
        <f t="shared" si="10"/>
        <v>1218</v>
      </c>
    </row>
    <row r="653" spans="1:8" s="35" customFormat="1">
      <c r="A653" s="474" t="s">
        <v>1211</v>
      </c>
      <c r="B653" s="559" t="s">
        <v>239</v>
      </c>
      <c r="C653" s="559">
        <v>830074184</v>
      </c>
      <c r="D653" s="568" t="s">
        <v>1522</v>
      </c>
      <c r="E653" s="563">
        <v>44104</v>
      </c>
      <c r="F653" s="564">
        <v>8050</v>
      </c>
      <c r="G653" s="564" t="s">
        <v>940</v>
      </c>
      <c r="H653" s="573">
        <f t="shared" si="10"/>
        <v>1218</v>
      </c>
    </row>
    <row r="654" spans="1:8" s="35" customFormat="1">
      <c r="A654" s="474" t="s">
        <v>1211</v>
      </c>
      <c r="B654" s="559" t="s">
        <v>239</v>
      </c>
      <c r="C654" s="559">
        <v>830074184</v>
      </c>
      <c r="D654" s="568" t="s">
        <v>1523</v>
      </c>
      <c r="E654" s="563">
        <v>44104</v>
      </c>
      <c r="F654" s="564">
        <v>9711</v>
      </c>
      <c r="G654" s="564" t="s">
        <v>940</v>
      </c>
      <c r="H654" s="573">
        <f t="shared" si="10"/>
        <v>1218</v>
      </c>
    </row>
    <row r="655" spans="1:8" s="35" customFormat="1">
      <c r="A655" s="474" t="s">
        <v>1211</v>
      </c>
      <c r="B655" s="559" t="s">
        <v>239</v>
      </c>
      <c r="C655" s="559">
        <v>830074184</v>
      </c>
      <c r="D655" s="568" t="s">
        <v>1524</v>
      </c>
      <c r="E655" s="563">
        <v>44104</v>
      </c>
      <c r="F655" s="564">
        <v>27342</v>
      </c>
      <c r="G655" s="564" t="s">
        <v>940</v>
      </c>
      <c r="H655" s="573">
        <f t="shared" si="10"/>
        <v>1218</v>
      </c>
    </row>
    <row r="656" spans="1:8" s="35" customFormat="1">
      <c r="A656" s="474" t="s">
        <v>1211</v>
      </c>
      <c r="B656" s="559" t="s">
        <v>239</v>
      </c>
      <c r="C656" s="559">
        <v>830074184</v>
      </c>
      <c r="D656" s="568" t="s">
        <v>1525</v>
      </c>
      <c r="E656" s="563">
        <v>44104</v>
      </c>
      <c r="F656" s="564">
        <v>3309</v>
      </c>
      <c r="G656" s="564" t="s">
        <v>940</v>
      </c>
      <c r="H656" s="573">
        <f t="shared" si="10"/>
        <v>1218</v>
      </c>
    </row>
    <row r="657" spans="1:8" s="35" customFormat="1">
      <c r="A657" s="474" t="s">
        <v>1211</v>
      </c>
      <c r="B657" s="559" t="s">
        <v>239</v>
      </c>
      <c r="C657" s="559">
        <v>830074184</v>
      </c>
      <c r="D657" s="568" t="s">
        <v>1526</v>
      </c>
      <c r="E657" s="563">
        <v>44104</v>
      </c>
      <c r="F657" s="564">
        <v>4684</v>
      </c>
      <c r="G657" s="564" t="s">
        <v>940</v>
      </c>
      <c r="H657" s="573">
        <f t="shared" si="10"/>
        <v>1218</v>
      </c>
    </row>
    <row r="658" spans="1:8" s="35" customFormat="1">
      <c r="A658" s="474" t="s">
        <v>1211</v>
      </c>
      <c r="B658" s="559" t="s">
        <v>239</v>
      </c>
      <c r="C658" s="559">
        <v>830074184</v>
      </c>
      <c r="D658" s="568" t="s">
        <v>1527</v>
      </c>
      <c r="E658" s="563">
        <v>44104</v>
      </c>
      <c r="F658" s="564">
        <v>16235</v>
      </c>
      <c r="G658" s="564" t="s">
        <v>940</v>
      </c>
      <c r="H658" s="573">
        <f t="shared" si="10"/>
        <v>1218</v>
      </c>
    </row>
    <row r="659" spans="1:8" s="35" customFormat="1">
      <c r="A659" s="474" t="s">
        <v>1211</v>
      </c>
      <c r="B659" s="559" t="s">
        <v>239</v>
      </c>
      <c r="C659" s="559">
        <v>830074184</v>
      </c>
      <c r="D659" s="568" t="s">
        <v>1528</v>
      </c>
      <c r="E659" s="563">
        <v>44104</v>
      </c>
      <c r="F659" s="564">
        <v>12008</v>
      </c>
      <c r="G659" s="564" t="s">
        <v>940</v>
      </c>
      <c r="H659" s="573">
        <f t="shared" si="10"/>
        <v>1218</v>
      </c>
    </row>
    <row r="660" spans="1:8" s="35" customFormat="1">
      <c r="A660" s="474" t="s">
        <v>1211</v>
      </c>
      <c r="B660" s="559" t="s">
        <v>239</v>
      </c>
      <c r="C660" s="559">
        <v>830074184</v>
      </c>
      <c r="D660" s="568" t="s">
        <v>1529</v>
      </c>
      <c r="E660" s="563">
        <v>44104</v>
      </c>
      <c r="F660" s="564">
        <v>25488</v>
      </c>
      <c r="G660" s="564" t="s">
        <v>940</v>
      </c>
      <c r="H660" s="573">
        <f t="shared" si="10"/>
        <v>1218</v>
      </c>
    </row>
    <row r="661" spans="1:8" s="35" customFormat="1">
      <c r="A661" s="474" t="s">
        <v>1211</v>
      </c>
      <c r="B661" s="559" t="s">
        <v>239</v>
      </c>
      <c r="C661" s="559">
        <v>830074184</v>
      </c>
      <c r="D661" s="568" t="s">
        <v>1530</v>
      </c>
      <c r="E661" s="563">
        <v>44104</v>
      </c>
      <c r="F661" s="564">
        <v>6038</v>
      </c>
      <c r="G661" s="564" t="s">
        <v>940</v>
      </c>
      <c r="H661" s="573">
        <f t="shared" si="10"/>
        <v>1218</v>
      </c>
    </row>
    <row r="662" spans="1:8" s="35" customFormat="1">
      <c r="A662" s="474" t="s">
        <v>1211</v>
      </c>
      <c r="B662" s="559" t="s">
        <v>239</v>
      </c>
      <c r="C662" s="559">
        <v>830074184</v>
      </c>
      <c r="D662" s="568" t="s">
        <v>1531</v>
      </c>
      <c r="E662" s="563">
        <v>44104</v>
      </c>
      <c r="F662" s="564">
        <v>8582</v>
      </c>
      <c r="G662" s="564" t="s">
        <v>940</v>
      </c>
      <c r="H662" s="573">
        <f t="shared" si="10"/>
        <v>1218</v>
      </c>
    </row>
    <row r="663" spans="1:8" s="35" customFormat="1">
      <c r="A663" s="474" t="s">
        <v>1211</v>
      </c>
      <c r="B663" s="559" t="s">
        <v>239</v>
      </c>
      <c r="C663" s="559">
        <v>830074184</v>
      </c>
      <c r="D663" s="568" t="s">
        <v>1529</v>
      </c>
      <c r="E663" s="563">
        <v>44104</v>
      </c>
      <c r="F663" s="564">
        <v>17074</v>
      </c>
      <c r="G663" s="564" t="s">
        <v>940</v>
      </c>
      <c r="H663" s="573">
        <f t="shared" si="10"/>
        <v>1218</v>
      </c>
    </row>
    <row r="664" spans="1:8" s="35" customFormat="1">
      <c r="A664" s="474" t="s">
        <v>1211</v>
      </c>
      <c r="B664" s="559" t="s">
        <v>239</v>
      </c>
      <c r="C664" s="559">
        <v>830074184</v>
      </c>
      <c r="D664" s="568" t="s">
        <v>1530</v>
      </c>
      <c r="E664" s="563">
        <v>44104</v>
      </c>
      <c r="F664" s="564">
        <v>4025</v>
      </c>
      <c r="G664" s="564" t="s">
        <v>940</v>
      </c>
      <c r="H664" s="573">
        <f t="shared" si="10"/>
        <v>1218</v>
      </c>
    </row>
    <row r="665" spans="1:8" s="35" customFormat="1">
      <c r="A665" s="474" t="s">
        <v>1211</v>
      </c>
      <c r="B665" s="559" t="s">
        <v>239</v>
      </c>
      <c r="C665" s="559">
        <v>830074184</v>
      </c>
      <c r="D665" s="568" t="s">
        <v>1531</v>
      </c>
      <c r="E665" s="563">
        <v>44104</v>
      </c>
      <c r="F665" s="564">
        <v>9490</v>
      </c>
      <c r="G665" s="564" t="s">
        <v>940</v>
      </c>
      <c r="H665" s="573">
        <f t="shared" si="10"/>
        <v>1218</v>
      </c>
    </row>
    <row r="666" spans="1:8" s="35" customFormat="1">
      <c r="A666" s="474" t="s">
        <v>1211</v>
      </c>
      <c r="B666" s="559" t="s">
        <v>239</v>
      </c>
      <c r="C666" s="559">
        <v>830074184</v>
      </c>
      <c r="D666" s="568" t="s">
        <v>281</v>
      </c>
      <c r="E666" s="563">
        <v>44112</v>
      </c>
      <c r="F666" s="564">
        <v>228071</v>
      </c>
      <c r="G666" s="564" t="s">
        <v>1532</v>
      </c>
      <c r="H666" s="573">
        <f t="shared" si="10"/>
        <v>1210</v>
      </c>
    </row>
    <row r="667" spans="1:8" s="35" customFormat="1">
      <c r="A667" s="474" t="s">
        <v>1211</v>
      </c>
      <c r="B667" s="559" t="s">
        <v>239</v>
      </c>
      <c r="C667" s="559">
        <v>830074184</v>
      </c>
      <c r="D667" s="568" t="s">
        <v>281</v>
      </c>
      <c r="E667" s="563">
        <v>44112</v>
      </c>
      <c r="F667" s="564">
        <v>144369</v>
      </c>
      <c r="G667" s="564" t="s">
        <v>1533</v>
      </c>
      <c r="H667" s="573">
        <f t="shared" si="10"/>
        <v>1210</v>
      </c>
    </row>
    <row r="668" spans="1:8" s="35" customFormat="1">
      <c r="A668" s="474" t="s">
        <v>1211</v>
      </c>
      <c r="B668" s="559" t="s">
        <v>98</v>
      </c>
      <c r="C668" s="559">
        <v>891280008</v>
      </c>
      <c r="D668" s="568" t="s">
        <v>1312</v>
      </c>
      <c r="E668" s="563">
        <v>44112</v>
      </c>
      <c r="F668" s="564">
        <v>11822988.699999999</v>
      </c>
      <c r="G668" s="564" t="s">
        <v>1534</v>
      </c>
      <c r="H668" s="573">
        <f t="shared" si="10"/>
        <v>1210</v>
      </c>
    </row>
    <row r="669" spans="1:8" s="35" customFormat="1">
      <c r="A669" s="474" t="s">
        <v>1211</v>
      </c>
      <c r="B669" s="559" t="s">
        <v>239</v>
      </c>
      <c r="C669" s="559">
        <v>830074184</v>
      </c>
      <c r="D669" s="568" t="s">
        <v>333</v>
      </c>
      <c r="E669" s="563">
        <v>44119</v>
      </c>
      <c r="F669" s="564">
        <v>69473</v>
      </c>
      <c r="G669" s="564" t="s">
        <v>1535</v>
      </c>
      <c r="H669" s="573">
        <f t="shared" si="10"/>
        <v>1203</v>
      </c>
    </row>
    <row r="670" spans="1:8" s="35" customFormat="1">
      <c r="A670" s="474" t="s">
        <v>1211</v>
      </c>
      <c r="B670" s="559" t="s">
        <v>239</v>
      </c>
      <c r="C670" s="559">
        <v>830074184</v>
      </c>
      <c r="D670" s="568" t="s">
        <v>333</v>
      </c>
      <c r="E670" s="563">
        <v>44119</v>
      </c>
      <c r="F670" s="564">
        <v>426</v>
      </c>
      <c r="G670" s="564" t="s">
        <v>1536</v>
      </c>
      <c r="H670" s="573">
        <f t="shared" si="10"/>
        <v>1203</v>
      </c>
    </row>
    <row r="671" spans="1:8" s="35" customFormat="1">
      <c r="A671" s="474" t="s">
        <v>1211</v>
      </c>
      <c r="B671" s="559" t="s">
        <v>98</v>
      </c>
      <c r="C671" s="559">
        <v>891280008</v>
      </c>
      <c r="D671" s="568" t="s">
        <v>1316</v>
      </c>
      <c r="E671" s="563">
        <v>44119</v>
      </c>
      <c r="F671" s="564">
        <v>2732250</v>
      </c>
      <c r="G671" s="564" t="s">
        <v>1537</v>
      </c>
      <c r="H671" s="573">
        <f t="shared" si="10"/>
        <v>1203</v>
      </c>
    </row>
    <row r="672" spans="1:8" s="35" customFormat="1">
      <c r="A672" s="474" t="s">
        <v>1211</v>
      </c>
      <c r="B672" s="559" t="s">
        <v>239</v>
      </c>
      <c r="C672" s="559">
        <v>830074184</v>
      </c>
      <c r="D672" s="568" t="s">
        <v>376</v>
      </c>
      <c r="E672" s="563">
        <v>44126</v>
      </c>
      <c r="F672" s="564">
        <v>9050</v>
      </c>
      <c r="G672" s="564" t="s">
        <v>1538</v>
      </c>
      <c r="H672" s="573">
        <f t="shared" si="10"/>
        <v>1196</v>
      </c>
    </row>
    <row r="673" spans="1:8" s="35" customFormat="1">
      <c r="A673" s="474" t="s">
        <v>1211</v>
      </c>
      <c r="B673" s="559" t="s">
        <v>98</v>
      </c>
      <c r="C673" s="559">
        <v>891280008</v>
      </c>
      <c r="D673" s="568" t="s">
        <v>1320</v>
      </c>
      <c r="E673" s="563">
        <v>44126</v>
      </c>
      <c r="F673" s="564">
        <v>16642</v>
      </c>
      <c r="G673" s="564" t="s">
        <v>1539</v>
      </c>
      <c r="H673" s="573">
        <f t="shared" si="10"/>
        <v>1196</v>
      </c>
    </row>
    <row r="674" spans="1:8" s="35" customFormat="1">
      <c r="A674" s="474" t="s">
        <v>1211</v>
      </c>
      <c r="B674" s="559" t="s">
        <v>239</v>
      </c>
      <c r="C674" s="559">
        <v>830074184</v>
      </c>
      <c r="D674" s="568" t="s">
        <v>24</v>
      </c>
      <c r="E674" s="563">
        <v>44133</v>
      </c>
      <c r="F674" s="564">
        <v>78469</v>
      </c>
      <c r="G674" s="564" t="s">
        <v>1540</v>
      </c>
      <c r="H674" s="573">
        <f t="shared" si="10"/>
        <v>1189</v>
      </c>
    </row>
    <row r="675" spans="1:8" s="35" customFormat="1">
      <c r="A675" s="474" t="s">
        <v>1211</v>
      </c>
      <c r="B675" s="559" t="s">
        <v>239</v>
      </c>
      <c r="C675" s="559">
        <v>830074184</v>
      </c>
      <c r="D675" s="568" t="s">
        <v>24</v>
      </c>
      <c r="E675" s="563">
        <v>44133</v>
      </c>
      <c r="F675" s="564">
        <v>89657</v>
      </c>
      <c r="G675" s="564" t="s">
        <v>1541</v>
      </c>
      <c r="H675" s="573">
        <f t="shared" si="10"/>
        <v>1189</v>
      </c>
    </row>
    <row r="676" spans="1:8" s="35" customFormat="1">
      <c r="A676" s="474" t="s">
        <v>1211</v>
      </c>
      <c r="B676" s="559" t="s">
        <v>98</v>
      </c>
      <c r="C676" s="559">
        <v>891280008</v>
      </c>
      <c r="D676" s="568" t="s">
        <v>1324</v>
      </c>
      <c r="E676" s="563">
        <v>44133</v>
      </c>
      <c r="F676" s="564">
        <v>94035</v>
      </c>
      <c r="G676" s="564" t="s">
        <v>1542</v>
      </c>
      <c r="H676" s="573">
        <f t="shared" si="10"/>
        <v>1189</v>
      </c>
    </row>
    <row r="677" spans="1:8" s="35" customFormat="1">
      <c r="A677" s="474" t="s">
        <v>1211</v>
      </c>
      <c r="B677" s="559" t="s">
        <v>239</v>
      </c>
      <c r="C677" s="559">
        <v>830074184</v>
      </c>
      <c r="D677" s="568" t="s">
        <v>1543</v>
      </c>
      <c r="E677" s="563">
        <v>44135</v>
      </c>
      <c r="F677" s="564">
        <v>11394</v>
      </c>
      <c r="G677" s="564" t="s">
        <v>940</v>
      </c>
      <c r="H677" s="573">
        <f t="shared" si="10"/>
        <v>1187</v>
      </c>
    </row>
    <row r="678" spans="1:8" s="35" customFormat="1">
      <c r="A678" s="474" t="s">
        <v>1211</v>
      </c>
      <c r="B678" s="559" t="s">
        <v>239</v>
      </c>
      <c r="C678" s="559">
        <v>830074184</v>
      </c>
      <c r="D678" s="568" t="s">
        <v>1543</v>
      </c>
      <c r="E678" s="563">
        <v>44135</v>
      </c>
      <c r="F678" s="564">
        <v>135</v>
      </c>
      <c r="G678" s="564" t="s">
        <v>940</v>
      </c>
      <c r="H678" s="573">
        <f t="shared" si="10"/>
        <v>1187</v>
      </c>
    </row>
    <row r="679" spans="1:8" s="35" customFormat="1">
      <c r="A679" s="474" t="s">
        <v>1211</v>
      </c>
      <c r="B679" s="559" t="s">
        <v>239</v>
      </c>
      <c r="C679" s="559">
        <v>830074184</v>
      </c>
      <c r="D679" s="568" t="s">
        <v>1543</v>
      </c>
      <c r="E679" s="563">
        <v>44135</v>
      </c>
      <c r="F679" s="564">
        <v>16512</v>
      </c>
      <c r="G679" s="564" t="s">
        <v>940</v>
      </c>
      <c r="H679" s="573">
        <f t="shared" si="10"/>
        <v>1187</v>
      </c>
    </row>
    <row r="680" spans="1:8" s="35" customFormat="1">
      <c r="A680" s="474" t="s">
        <v>1211</v>
      </c>
      <c r="B680" s="559" t="s">
        <v>239</v>
      </c>
      <c r="C680" s="559">
        <v>830074184</v>
      </c>
      <c r="D680" s="568" t="s">
        <v>1543</v>
      </c>
      <c r="E680" s="563">
        <v>44135</v>
      </c>
      <c r="F680" s="564">
        <v>48876</v>
      </c>
      <c r="G680" s="564" t="s">
        <v>940</v>
      </c>
      <c r="H680" s="573">
        <f t="shared" si="10"/>
        <v>1187</v>
      </c>
    </row>
    <row r="681" spans="1:8" s="35" customFormat="1">
      <c r="A681" s="474" t="s">
        <v>1211</v>
      </c>
      <c r="B681" s="559" t="s">
        <v>239</v>
      </c>
      <c r="C681" s="559">
        <v>830074184</v>
      </c>
      <c r="D681" s="568" t="s">
        <v>1544</v>
      </c>
      <c r="E681" s="563">
        <v>44135</v>
      </c>
      <c r="F681" s="564">
        <v>24863</v>
      </c>
      <c r="G681" s="564" t="s">
        <v>940</v>
      </c>
      <c r="H681" s="573">
        <f t="shared" si="10"/>
        <v>1187</v>
      </c>
    </row>
    <row r="682" spans="1:8" s="35" customFormat="1">
      <c r="A682" s="474" t="s">
        <v>1211</v>
      </c>
      <c r="B682" s="559" t="s">
        <v>239</v>
      </c>
      <c r="C682" s="559">
        <v>830074184</v>
      </c>
      <c r="D682" s="568" t="s">
        <v>1544</v>
      </c>
      <c r="E682" s="563">
        <v>44135</v>
      </c>
      <c r="F682" s="564">
        <v>7178</v>
      </c>
      <c r="G682" s="564" t="s">
        <v>940</v>
      </c>
      <c r="H682" s="573">
        <f t="shared" si="10"/>
        <v>1187</v>
      </c>
    </row>
    <row r="683" spans="1:8" s="35" customFormat="1">
      <c r="A683" s="474" t="s">
        <v>1211</v>
      </c>
      <c r="B683" s="559" t="s">
        <v>239</v>
      </c>
      <c r="C683" s="559">
        <v>830074184</v>
      </c>
      <c r="D683" s="568" t="s">
        <v>1544</v>
      </c>
      <c r="E683" s="563">
        <v>44135</v>
      </c>
      <c r="F683" s="564">
        <v>12712</v>
      </c>
      <c r="G683" s="564" t="s">
        <v>940</v>
      </c>
      <c r="H683" s="573">
        <f t="shared" si="10"/>
        <v>1187</v>
      </c>
    </row>
    <row r="684" spans="1:8" s="35" customFormat="1">
      <c r="A684" s="474" t="s">
        <v>1211</v>
      </c>
      <c r="B684" s="559" t="s">
        <v>239</v>
      </c>
      <c r="C684" s="559">
        <v>830074184</v>
      </c>
      <c r="D684" s="568" t="s">
        <v>1544</v>
      </c>
      <c r="E684" s="563">
        <v>44135</v>
      </c>
      <c r="F684" s="564">
        <v>6843</v>
      </c>
      <c r="G684" s="564" t="s">
        <v>940</v>
      </c>
      <c r="H684" s="573">
        <f t="shared" si="10"/>
        <v>1187</v>
      </c>
    </row>
    <row r="685" spans="1:8" s="35" customFormat="1">
      <c r="A685" s="474" t="s">
        <v>1211</v>
      </c>
      <c r="B685" s="559" t="s">
        <v>239</v>
      </c>
      <c r="C685" s="559">
        <v>830074184</v>
      </c>
      <c r="D685" s="568" t="s">
        <v>1544</v>
      </c>
      <c r="E685" s="563">
        <v>44135</v>
      </c>
      <c r="F685" s="564">
        <v>7327</v>
      </c>
      <c r="G685" s="564" t="s">
        <v>940</v>
      </c>
      <c r="H685" s="573">
        <f t="shared" si="10"/>
        <v>1187</v>
      </c>
    </row>
    <row r="686" spans="1:8" s="35" customFormat="1">
      <c r="A686" s="474" t="s">
        <v>1211</v>
      </c>
      <c r="B686" s="559" t="s">
        <v>239</v>
      </c>
      <c r="C686" s="559">
        <v>830074184</v>
      </c>
      <c r="D686" s="568" t="s">
        <v>1545</v>
      </c>
      <c r="E686" s="563">
        <v>44135</v>
      </c>
      <c r="F686" s="564">
        <v>25248</v>
      </c>
      <c r="G686" s="564" t="s">
        <v>940</v>
      </c>
      <c r="H686" s="573">
        <f t="shared" si="10"/>
        <v>1187</v>
      </c>
    </row>
    <row r="687" spans="1:8" s="35" customFormat="1">
      <c r="A687" s="474" t="s">
        <v>1211</v>
      </c>
      <c r="B687" s="559" t="s">
        <v>239</v>
      </c>
      <c r="C687" s="559">
        <v>830074184</v>
      </c>
      <c r="D687" s="568" t="s">
        <v>1545</v>
      </c>
      <c r="E687" s="563">
        <v>44135</v>
      </c>
      <c r="F687" s="564">
        <v>99318</v>
      </c>
      <c r="G687" s="564" t="s">
        <v>940</v>
      </c>
      <c r="H687" s="573">
        <f t="shared" si="10"/>
        <v>1187</v>
      </c>
    </row>
    <row r="688" spans="1:8" s="35" customFormat="1">
      <c r="A688" s="474" t="s">
        <v>1211</v>
      </c>
      <c r="B688" s="559" t="s">
        <v>239</v>
      </c>
      <c r="C688" s="559">
        <v>830074184</v>
      </c>
      <c r="D688" s="568" t="s">
        <v>1545</v>
      </c>
      <c r="E688" s="563">
        <v>44135</v>
      </c>
      <c r="F688" s="564">
        <v>23508</v>
      </c>
      <c r="G688" s="564" t="s">
        <v>940</v>
      </c>
      <c r="H688" s="573">
        <f t="shared" si="10"/>
        <v>1187</v>
      </c>
    </row>
    <row r="689" spans="1:8" s="35" customFormat="1">
      <c r="A689" s="474" t="s">
        <v>1211</v>
      </c>
      <c r="B689" s="559" t="s">
        <v>239</v>
      </c>
      <c r="C689" s="559">
        <v>830074184</v>
      </c>
      <c r="D689" s="568" t="s">
        <v>1545</v>
      </c>
      <c r="E689" s="563">
        <v>44135</v>
      </c>
      <c r="F689" s="564">
        <v>35724</v>
      </c>
      <c r="G689" s="564" t="s">
        <v>940</v>
      </c>
      <c r="H689" s="573">
        <f t="shared" si="10"/>
        <v>1187</v>
      </c>
    </row>
    <row r="690" spans="1:8" s="35" customFormat="1">
      <c r="A690" s="474" t="s">
        <v>1211</v>
      </c>
      <c r="B690" s="559" t="s">
        <v>239</v>
      </c>
      <c r="C690" s="559">
        <v>830074184</v>
      </c>
      <c r="D690" s="568" t="s">
        <v>1546</v>
      </c>
      <c r="E690" s="563">
        <v>44135</v>
      </c>
      <c r="F690" s="564">
        <v>31678</v>
      </c>
      <c r="G690" s="564" t="s">
        <v>940</v>
      </c>
      <c r="H690" s="573">
        <f t="shared" si="10"/>
        <v>1187</v>
      </c>
    </row>
    <row r="691" spans="1:8" s="35" customFormat="1">
      <c r="A691" s="474" t="s">
        <v>1211</v>
      </c>
      <c r="B691" s="559" t="s">
        <v>239</v>
      </c>
      <c r="C691" s="559">
        <v>830074184</v>
      </c>
      <c r="D691" s="568" t="s">
        <v>1546</v>
      </c>
      <c r="E691" s="563">
        <v>44135</v>
      </c>
      <c r="F691" s="564">
        <v>4025</v>
      </c>
      <c r="G691" s="564" t="s">
        <v>940</v>
      </c>
      <c r="H691" s="573">
        <f t="shared" si="10"/>
        <v>1187</v>
      </c>
    </row>
    <row r="692" spans="1:8" s="35" customFormat="1">
      <c r="A692" s="474" t="s">
        <v>1211</v>
      </c>
      <c r="B692" s="559" t="s">
        <v>239</v>
      </c>
      <c r="C692" s="559">
        <v>830074184</v>
      </c>
      <c r="D692" s="568" t="s">
        <v>1546</v>
      </c>
      <c r="E692" s="563">
        <v>44135</v>
      </c>
      <c r="F692" s="564">
        <v>5784</v>
      </c>
      <c r="G692" s="564" t="s">
        <v>940</v>
      </c>
      <c r="H692" s="573">
        <f t="shared" si="10"/>
        <v>1187</v>
      </c>
    </row>
    <row r="693" spans="1:8" s="35" customFormat="1">
      <c r="A693" s="474" t="s">
        <v>1211</v>
      </c>
      <c r="B693" s="559" t="s">
        <v>239</v>
      </c>
      <c r="C693" s="559">
        <v>830074184</v>
      </c>
      <c r="D693" s="568" t="s">
        <v>1546</v>
      </c>
      <c r="E693" s="563">
        <v>44135</v>
      </c>
      <c r="F693" s="564">
        <v>2079</v>
      </c>
      <c r="G693" s="564" t="s">
        <v>940</v>
      </c>
      <c r="H693" s="573">
        <f t="shared" si="10"/>
        <v>1187</v>
      </c>
    </row>
    <row r="694" spans="1:8" s="35" customFormat="1">
      <c r="A694" s="474" t="s">
        <v>1211</v>
      </c>
      <c r="B694" s="559" t="s">
        <v>239</v>
      </c>
      <c r="C694" s="559">
        <v>830074184</v>
      </c>
      <c r="D694" s="568" t="s">
        <v>1546</v>
      </c>
      <c r="E694" s="563">
        <v>44135</v>
      </c>
      <c r="F694" s="564">
        <v>3003</v>
      </c>
      <c r="G694" s="564" t="s">
        <v>940</v>
      </c>
      <c r="H694" s="573">
        <f t="shared" si="10"/>
        <v>1187</v>
      </c>
    </row>
    <row r="695" spans="1:8" s="35" customFormat="1">
      <c r="A695" s="474" t="s">
        <v>1211</v>
      </c>
      <c r="B695" s="559" t="s">
        <v>239</v>
      </c>
      <c r="C695" s="559">
        <v>830074184</v>
      </c>
      <c r="D695" s="568" t="s">
        <v>281</v>
      </c>
      <c r="E695" s="563">
        <v>44140</v>
      </c>
      <c r="F695" s="564">
        <v>121657</v>
      </c>
      <c r="G695" s="564" t="s">
        <v>1547</v>
      </c>
      <c r="H695" s="573">
        <f t="shared" si="10"/>
        <v>1182</v>
      </c>
    </row>
    <row r="696" spans="1:8" s="35" customFormat="1">
      <c r="A696" s="474" t="s">
        <v>1211</v>
      </c>
      <c r="B696" s="559" t="s">
        <v>98</v>
      </c>
      <c r="C696" s="559">
        <v>891280008</v>
      </c>
      <c r="D696" s="568" t="s">
        <v>1312</v>
      </c>
      <c r="E696" s="563">
        <v>44140</v>
      </c>
      <c r="F696" s="564">
        <v>5238298.3000000007</v>
      </c>
      <c r="G696" s="564" t="s">
        <v>1548</v>
      </c>
      <c r="H696" s="573">
        <f t="shared" si="10"/>
        <v>1182</v>
      </c>
    </row>
    <row r="697" spans="1:8" s="35" customFormat="1">
      <c r="A697" s="474" t="s">
        <v>1211</v>
      </c>
      <c r="B697" s="559" t="s">
        <v>239</v>
      </c>
      <c r="C697" s="559">
        <v>830074184</v>
      </c>
      <c r="D697" s="568" t="s">
        <v>333</v>
      </c>
      <c r="E697" s="563">
        <v>44146</v>
      </c>
      <c r="F697" s="564">
        <v>712</v>
      </c>
      <c r="G697" s="564" t="s">
        <v>1549</v>
      </c>
      <c r="H697" s="573">
        <f t="shared" si="10"/>
        <v>1176</v>
      </c>
    </row>
    <row r="698" spans="1:8" s="35" customFormat="1">
      <c r="A698" s="474" t="s">
        <v>1211</v>
      </c>
      <c r="B698" s="559" t="s">
        <v>239</v>
      </c>
      <c r="C698" s="559">
        <v>830074184</v>
      </c>
      <c r="D698" s="568" t="s">
        <v>333</v>
      </c>
      <c r="E698" s="563">
        <v>44146</v>
      </c>
      <c r="F698" s="564">
        <v>27850</v>
      </c>
      <c r="G698" s="564" t="s">
        <v>1550</v>
      </c>
      <c r="H698" s="573">
        <f t="shared" si="10"/>
        <v>1176</v>
      </c>
    </row>
    <row r="699" spans="1:8" s="35" customFormat="1">
      <c r="A699" s="474" t="s">
        <v>1211</v>
      </c>
      <c r="B699" s="559" t="s">
        <v>98</v>
      </c>
      <c r="C699" s="559">
        <v>891280008</v>
      </c>
      <c r="D699" s="568" t="s">
        <v>1316</v>
      </c>
      <c r="E699" s="563">
        <v>44146</v>
      </c>
      <c r="F699" s="564">
        <v>8447745</v>
      </c>
      <c r="G699" s="564" t="s">
        <v>1551</v>
      </c>
      <c r="H699" s="573">
        <f t="shared" si="10"/>
        <v>1176</v>
      </c>
    </row>
    <row r="700" spans="1:8" s="35" customFormat="1">
      <c r="A700" s="474" t="s">
        <v>1211</v>
      </c>
      <c r="B700" s="559" t="s">
        <v>239</v>
      </c>
      <c r="C700" s="559">
        <v>830074184</v>
      </c>
      <c r="D700" s="568" t="s">
        <v>376</v>
      </c>
      <c r="E700" s="563">
        <v>44155</v>
      </c>
      <c r="F700" s="564">
        <v>99082</v>
      </c>
      <c r="G700" s="564" t="s">
        <v>1552</v>
      </c>
      <c r="H700" s="573">
        <f t="shared" si="10"/>
        <v>1167</v>
      </c>
    </row>
    <row r="701" spans="1:8" s="35" customFormat="1">
      <c r="A701" s="474" t="s">
        <v>1211</v>
      </c>
      <c r="B701" s="559" t="s">
        <v>239</v>
      </c>
      <c r="C701" s="559">
        <v>830074184</v>
      </c>
      <c r="D701" s="568" t="s">
        <v>376</v>
      </c>
      <c r="E701" s="563">
        <v>44155</v>
      </c>
      <c r="F701" s="564">
        <v>34663</v>
      </c>
      <c r="G701" s="564" t="s">
        <v>1553</v>
      </c>
      <c r="H701" s="573">
        <f t="shared" si="10"/>
        <v>1167</v>
      </c>
    </row>
    <row r="702" spans="1:8" s="35" customFormat="1">
      <c r="A702" s="474" t="s">
        <v>1211</v>
      </c>
      <c r="B702" s="559" t="s">
        <v>98</v>
      </c>
      <c r="C702" s="559">
        <v>891280008</v>
      </c>
      <c r="D702" s="568" t="s">
        <v>1320</v>
      </c>
      <c r="E702" s="563">
        <v>44155</v>
      </c>
      <c r="F702" s="564">
        <v>239568</v>
      </c>
      <c r="G702" s="564" t="s">
        <v>1554</v>
      </c>
      <c r="H702" s="573">
        <f t="shared" si="10"/>
        <v>1167</v>
      </c>
    </row>
    <row r="703" spans="1:8" s="35" customFormat="1">
      <c r="A703" s="474" t="s">
        <v>1211</v>
      </c>
      <c r="B703" s="559" t="s">
        <v>239</v>
      </c>
      <c r="C703" s="559">
        <v>830074184</v>
      </c>
      <c r="D703" s="568" t="s">
        <v>24</v>
      </c>
      <c r="E703" s="563">
        <v>44162</v>
      </c>
      <c r="F703" s="564">
        <v>225698</v>
      </c>
      <c r="G703" s="564" t="s">
        <v>1555</v>
      </c>
      <c r="H703" s="573">
        <f t="shared" si="10"/>
        <v>1160</v>
      </c>
    </row>
    <row r="704" spans="1:8" s="35" customFormat="1">
      <c r="A704" s="474" t="s">
        <v>1211</v>
      </c>
      <c r="B704" s="559" t="s">
        <v>239</v>
      </c>
      <c r="C704" s="559">
        <v>830074184</v>
      </c>
      <c r="D704" s="568" t="s">
        <v>24</v>
      </c>
      <c r="E704" s="563">
        <v>44162</v>
      </c>
      <c r="F704" s="564">
        <v>39491</v>
      </c>
      <c r="G704" s="564" t="s">
        <v>1556</v>
      </c>
      <c r="H704" s="573">
        <f t="shared" si="10"/>
        <v>1160</v>
      </c>
    </row>
    <row r="705" spans="1:8" s="35" customFormat="1">
      <c r="A705" s="474" t="s">
        <v>1211</v>
      </c>
      <c r="B705" s="559" t="s">
        <v>98</v>
      </c>
      <c r="C705" s="559">
        <v>891280008</v>
      </c>
      <c r="D705" s="568" t="s">
        <v>1324</v>
      </c>
      <c r="E705" s="563">
        <v>44162</v>
      </c>
      <c r="F705" s="564">
        <v>8408867</v>
      </c>
      <c r="G705" s="564" t="s">
        <v>1557</v>
      </c>
      <c r="H705" s="573">
        <f t="shared" si="10"/>
        <v>1160</v>
      </c>
    </row>
    <row r="706" spans="1:8" s="35" customFormat="1">
      <c r="A706" s="474" t="s">
        <v>1211</v>
      </c>
      <c r="B706" s="559" t="s">
        <v>239</v>
      </c>
      <c r="C706" s="559">
        <v>830074184</v>
      </c>
      <c r="D706" s="568" t="s">
        <v>1558</v>
      </c>
      <c r="E706" s="563">
        <v>44165</v>
      </c>
      <c r="F706" s="564">
        <v>670</v>
      </c>
      <c r="G706" s="564" t="s">
        <v>940</v>
      </c>
      <c r="H706" s="573">
        <f t="shared" si="10"/>
        <v>1157</v>
      </c>
    </row>
    <row r="707" spans="1:8" s="35" customFormat="1">
      <c r="A707" s="474" t="s">
        <v>1211</v>
      </c>
      <c r="B707" s="559" t="s">
        <v>239</v>
      </c>
      <c r="C707" s="559">
        <v>830074184</v>
      </c>
      <c r="D707" s="568" t="s">
        <v>1558</v>
      </c>
      <c r="E707" s="563">
        <v>44165</v>
      </c>
      <c r="F707" s="564">
        <v>1541</v>
      </c>
      <c r="G707" s="564" t="s">
        <v>940</v>
      </c>
      <c r="H707" s="573">
        <f t="shared" si="10"/>
        <v>1157</v>
      </c>
    </row>
    <row r="708" spans="1:8" s="35" customFormat="1">
      <c r="A708" s="474" t="s">
        <v>1211</v>
      </c>
      <c r="B708" s="559" t="s">
        <v>239</v>
      </c>
      <c r="C708" s="559">
        <v>830074184</v>
      </c>
      <c r="D708" s="568" t="s">
        <v>1558</v>
      </c>
      <c r="E708" s="563">
        <v>44165</v>
      </c>
      <c r="F708" s="564">
        <v>43790</v>
      </c>
      <c r="G708" s="564" t="s">
        <v>940</v>
      </c>
      <c r="H708" s="573">
        <f t="shared" si="10"/>
        <v>1157</v>
      </c>
    </row>
    <row r="709" spans="1:8" s="35" customFormat="1">
      <c r="A709" s="474" t="s">
        <v>1211</v>
      </c>
      <c r="B709" s="559" t="s">
        <v>239</v>
      </c>
      <c r="C709" s="559">
        <v>830074184</v>
      </c>
      <c r="D709" s="568" t="s">
        <v>1558</v>
      </c>
      <c r="E709" s="563">
        <v>44165</v>
      </c>
      <c r="F709" s="564">
        <v>10063</v>
      </c>
      <c r="G709" s="564" t="s">
        <v>940</v>
      </c>
      <c r="H709" s="573">
        <f t="shared" si="10"/>
        <v>1157</v>
      </c>
    </row>
    <row r="710" spans="1:8" s="35" customFormat="1">
      <c r="A710" s="474" t="s">
        <v>1211</v>
      </c>
      <c r="B710" s="559" t="s">
        <v>239</v>
      </c>
      <c r="C710" s="559">
        <v>830074184</v>
      </c>
      <c r="D710" s="568" t="s">
        <v>1558</v>
      </c>
      <c r="E710" s="563">
        <v>44165</v>
      </c>
      <c r="F710" s="564">
        <v>14342</v>
      </c>
      <c r="G710" s="564" t="s">
        <v>940</v>
      </c>
      <c r="H710" s="573">
        <f t="shared" si="10"/>
        <v>1157</v>
      </c>
    </row>
    <row r="711" spans="1:8" s="35" customFormat="1">
      <c r="A711" s="474" t="s">
        <v>1211</v>
      </c>
      <c r="B711" s="559" t="s">
        <v>239</v>
      </c>
      <c r="C711" s="559">
        <v>830074184</v>
      </c>
      <c r="D711" s="568" t="s">
        <v>1559</v>
      </c>
      <c r="E711" s="563">
        <v>44165</v>
      </c>
      <c r="F711" s="564">
        <v>7174</v>
      </c>
      <c r="G711" s="564" t="s">
        <v>940</v>
      </c>
      <c r="H711" s="573">
        <f t="shared" si="10"/>
        <v>1157</v>
      </c>
    </row>
    <row r="712" spans="1:8" s="35" customFormat="1">
      <c r="A712" s="474" t="s">
        <v>1211</v>
      </c>
      <c r="B712" s="559" t="s">
        <v>239</v>
      </c>
      <c r="C712" s="559">
        <v>830074184</v>
      </c>
      <c r="D712" s="568" t="s">
        <v>1559</v>
      </c>
      <c r="E712" s="563">
        <v>44165</v>
      </c>
      <c r="F712" s="564">
        <v>1811</v>
      </c>
      <c r="G712" s="564" t="s">
        <v>940</v>
      </c>
      <c r="H712" s="573">
        <f t="shared" si="10"/>
        <v>1157</v>
      </c>
    </row>
    <row r="713" spans="1:8" s="35" customFormat="1">
      <c r="A713" s="474" t="s">
        <v>1211</v>
      </c>
      <c r="B713" s="559" t="s">
        <v>239</v>
      </c>
      <c r="C713" s="559">
        <v>830074184</v>
      </c>
      <c r="D713" s="568" t="s">
        <v>1559</v>
      </c>
      <c r="E713" s="563">
        <v>44165</v>
      </c>
      <c r="F713" s="564">
        <v>2815</v>
      </c>
      <c r="G713" s="564" t="s">
        <v>940</v>
      </c>
      <c r="H713" s="573">
        <f t="shared" si="10"/>
        <v>1157</v>
      </c>
    </row>
    <row r="714" spans="1:8" s="35" customFormat="1">
      <c r="A714" s="474" t="s">
        <v>1211</v>
      </c>
      <c r="B714" s="559" t="s">
        <v>239</v>
      </c>
      <c r="C714" s="559">
        <v>830074184</v>
      </c>
      <c r="D714" s="568" t="s">
        <v>1559</v>
      </c>
      <c r="E714" s="563">
        <v>44165</v>
      </c>
      <c r="F714" s="564">
        <v>7334</v>
      </c>
      <c r="G714" s="564" t="s">
        <v>940</v>
      </c>
      <c r="H714" s="573">
        <f t="shared" ref="H714:H777" si="11">+$H$7-E714</f>
        <v>1157</v>
      </c>
    </row>
    <row r="715" spans="1:8" s="35" customFormat="1">
      <c r="A715" s="474" t="s">
        <v>1211</v>
      </c>
      <c r="B715" s="559" t="s">
        <v>239</v>
      </c>
      <c r="C715" s="559">
        <v>830074184</v>
      </c>
      <c r="D715" s="568" t="s">
        <v>1559</v>
      </c>
      <c r="E715" s="563">
        <v>44165</v>
      </c>
      <c r="F715" s="564">
        <v>966</v>
      </c>
      <c r="G715" s="564" t="s">
        <v>940</v>
      </c>
      <c r="H715" s="573">
        <f t="shared" si="11"/>
        <v>1157</v>
      </c>
    </row>
    <row r="716" spans="1:8" s="35" customFormat="1">
      <c r="A716" s="474" t="s">
        <v>1211</v>
      </c>
      <c r="B716" s="559" t="s">
        <v>239</v>
      </c>
      <c r="C716" s="559">
        <v>830074184</v>
      </c>
      <c r="D716" s="568" t="s">
        <v>1559</v>
      </c>
      <c r="E716" s="563">
        <v>44165</v>
      </c>
      <c r="F716" s="564">
        <v>4029</v>
      </c>
      <c r="G716" s="564" t="s">
        <v>940</v>
      </c>
      <c r="H716" s="573">
        <f t="shared" si="11"/>
        <v>1157</v>
      </c>
    </row>
    <row r="717" spans="1:8" s="35" customFormat="1">
      <c r="A717" s="474" t="s">
        <v>1211</v>
      </c>
      <c r="B717" s="559" t="s">
        <v>239</v>
      </c>
      <c r="C717" s="559">
        <v>830074184</v>
      </c>
      <c r="D717" s="568" t="s">
        <v>1560</v>
      </c>
      <c r="E717" s="563">
        <v>44165</v>
      </c>
      <c r="F717" s="564">
        <v>911</v>
      </c>
      <c r="G717" s="564" t="s">
        <v>940</v>
      </c>
      <c r="H717" s="573">
        <f t="shared" si="11"/>
        <v>1157</v>
      </c>
    </row>
    <row r="718" spans="1:8" s="35" customFormat="1">
      <c r="A718" s="474" t="s">
        <v>1211</v>
      </c>
      <c r="B718" s="559" t="s">
        <v>239</v>
      </c>
      <c r="C718" s="559">
        <v>830074184</v>
      </c>
      <c r="D718" s="568" t="s">
        <v>1560</v>
      </c>
      <c r="E718" s="563">
        <v>44165</v>
      </c>
      <c r="F718" s="564">
        <v>1408</v>
      </c>
      <c r="G718" s="564" t="s">
        <v>940</v>
      </c>
      <c r="H718" s="573">
        <f t="shared" si="11"/>
        <v>1157</v>
      </c>
    </row>
    <row r="719" spans="1:8" s="35" customFormat="1">
      <c r="A719" s="474" t="s">
        <v>1211</v>
      </c>
      <c r="B719" s="559" t="s">
        <v>239</v>
      </c>
      <c r="C719" s="559">
        <v>830074184</v>
      </c>
      <c r="D719" s="568" t="s">
        <v>1560</v>
      </c>
      <c r="E719" s="563">
        <v>44165</v>
      </c>
      <c r="F719" s="564">
        <v>3091</v>
      </c>
      <c r="G719" s="564" t="s">
        <v>940</v>
      </c>
      <c r="H719" s="573">
        <f t="shared" si="11"/>
        <v>1157</v>
      </c>
    </row>
    <row r="720" spans="1:8" s="35" customFormat="1">
      <c r="A720" s="474" t="s">
        <v>1211</v>
      </c>
      <c r="B720" s="559" t="s">
        <v>239</v>
      </c>
      <c r="C720" s="559">
        <v>830074184</v>
      </c>
      <c r="D720" s="568" t="s">
        <v>1561</v>
      </c>
      <c r="E720" s="563">
        <v>44165</v>
      </c>
      <c r="F720" s="564">
        <v>805</v>
      </c>
      <c r="G720" s="564" t="s">
        <v>940</v>
      </c>
      <c r="H720" s="573">
        <f t="shared" si="11"/>
        <v>1157</v>
      </c>
    </row>
    <row r="721" spans="1:8" s="35" customFormat="1">
      <c r="A721" s="474" t="s">
        <v>1211</v>
      </c>
      <c r="B721" s="559" t="s">
        <v>239</v>
      </c>
      <c r="C721" s="559">
        <v>830074184</v>
      </c>
      <c r="D721" s="568" t="s">
        <v>1561</v>
      </c>
      <c r="E721" s="563">
        <v>44165</v>
      </c>
      <c r="F721" s="564">
        <v>563</v>
      </c>
      <c r="G721" s="564" t="s">
        <v>940</v>
      </c>
      <c r="H721" s="573">
        <f t="shared" si="11"/>
        <v>1157</v>
      </c>
    </row>
    <row r="722" spans="1:8" s="35" customFormat="1">
      <c r="A722" s="474" t="s">
        <v>1211</v>
      </c>
      <c r="B722" s="559" t="s">
        <v>239</v>
      </c>
      <c r="C722" s="559">
        <v>830074184</v>
      </c>
      <c r="D722" s="568" t="s">
        <v>281</v>
      </c>
      <c r="E722" s="563">
        <v>44168</v>
      </c>
      <c r="F722" s="564">
        <v>2943</v>
      </c>
      <c r="G722" s="564" t="s">
        <v>1562</v>
      </c>
      <c r="H722" s="573">
        <f t="shared" si="11"/>
        <v>1154</v>
      </c>
    </row>
    <row r="723" spans="1:8" s="35" customFormat="1">
      <c r="A723" s="474" t="s">
        <v>1211</v>
      </c>
      <c r="B723" s="559" t="s">
        <v>239</v>
      </c>
      <c r="C723" s="559">
        <v>830074184</v>
      </c>
      <c r="D723" s="568" t="s">
        <v>281</v>
      </c>
      <c r="E723" s="563">
        <v>44168</v>
      </c>
      <c r="F723" s="564">
        <v>149838</v>
      </c>
      <c r="G723" s="564" t="s">
        <v>1563</v>
      </c>
      <c r="H723" s="573">
        <f t="shared" si="11"/>
        <v>1154</v>
      </c>
    </row>
    <row r="724" spans="1:8" s="35" customFormat="1">
      <c r="A724" s="474" t="s">
        <v>1211</v>
      </c>
      <c r="B724" s="559" t="s">
        <v>98</v>
      </c>
      <c r="C724" s="559">
        <v>891280008</v>
      </c>
      <c r="D724" s="568" t="s">
        <v>1312</v>
      </c>
      <c r="E724" s="563">
        <v>44168</v>
      </c>
      <c r="F724" s="564">
        <v>3832264.0999999996</v>
      </c>
      <c r="G724" s="564" t="s">
        <v>1564</v>
      </c>
      <c r="H724" s="573">
        <f t="shared" si="11"/>
        <v>1154</v>
      </c>
    </row>
    <row r="725" spans="1:8" s="35" customFormat="1">
      <c r="A725" s="474" t="s">
        <v>1211</v>
      </c>
      <c r="B725" s="559" t="s">
        <v>395</v>
      </c>
      <c r="C725" s="559">
        <v>900226715</v>
      </c>
      <c r="D725" s="568" t="s">
        <v>1312</v>
      </c>
      <c r="E725" s="563">
        <v>44168</v>
      </c>
      <c r="F725" s="564">
        <v>29325879.800000012</v>
      </c>
      <c r="G725" s="564" t="s">
        <v>1565</v>
      </c>
      <c r="H725" s="573">
        <f t="shared" si="11"/>
        <v>1154</v>
      </c>
    </row>
    <row r="726" spans="1:8" s="35" customFormat="1">
      <c r="A726" s="474" t="s">
        <v>1211</v>
      </c>
      <c r="B726" s="559" t="s">
        <v>395</v>
      </c>
      <c r="C726" s="559">
        <v>900226715</v>
      </c>
      <c r="D726" s="568" t="s">
        <v>1312</v>
      </c>
      <c r="E726" s="563">
        <v>44168</v>
      </c>
      <c r="F726" s="564">
        <v>95044630.100000024</v>
      </c>
      <c r="G726" s="564" t="s">
        <v>1566</v>
      </c>
      <c r="H726" s="573">
        <f t="shared" si="11"/>
        <v>1154</v>
      </c>
    </row>
    <row r="727" spans="1:8" s="35" customFormat="1">
      <c r="A727" s="474" t="s">
        <v>1211</v>
      </c>
      <c r="B727" s="559" t="s">
        <v>239</v>
      </c>
      <c r="C727" s="559">
        <v>830074184</v>
      </c>
      <c r="D727" s="568" t="s">
        <v>333</v>
      </c>
      <c r="E727" s="563">
        <v>44175</v>
      </c>
      <c r="F727" s="564">
        <v>62877</v>
      </c>
      <c r="G727" s="564" t="s">
        <v>1567</v>
      </c>
      <c r="H727" s="573">
        <f t="shared" si="11"/>
        <v>1147</v>
      </c>
    </row>
    <row r="728" spans="1:8" s="35" customFormat="1">
      <c r="A728" s="474" t="s">
        <v>1211</v>
      </c>
      <c r="B728" s="559" t="s">
        <v>239</v>
      </c>
      <c r="C728" s="559">
        <v>830074184</v>
      </c>
      <c r="D728" s="568" t="s">
        <v>333</v>
      </c>
      <c r="E728" s="563">
        <v>44175</v>
      </c>
      <c r="F728" s="564">
        <v>34644</v>
      </c>
      <c r="G728" s="564" t="s">
        <v>1568</v>
      </c>
      <c r="H728" s="573">
        <f t="shared" si="11"/>
        <v>1147</v>
      </c>
    </row>
    <row r="729" spans="1:8" s="35" customFormat="1">
      <c r="A729" s="474" t="s">
        <v>1211</v>
      </c>
      <c r="B729" s="559" t="s">
        <v>98</v>
      </c>
      <c r="C729" s="559">
        <v>891280008</v>
      </c>
      <c r="D729" s="568" t="s">
        <v>1316</v>
      </c>
      <c r="E729" s="563">
        <v>44175</v>
      </c>
      <c r="F729" s="564">
        <v>6855077</v>
      </c>
      <c r="G729" s="564" t="s">
        <v>1569</v>
      </c>
      <c r="H729" s="573">
        <f t="shared" si="11"/>
        <v>1147</v>
      </c>
    </row>
    <row r="730" spans="1:8" s="35" customFormat="1">
      <c r="A730" s="474" t="s">
        <v>1211</v>
      </c>
      <c r="B730" s="559" t="s">
        <v>395</v>
      </c>
      <c r="C730" s="559">
        <v>900226715</v>
      </c>
      <c r="D730" s="568" t="s">
        <v>1316</v>
      </c>
      <c r="E730" s="563">
        <v>44175</v>
      </c>
      <c r="F730" s="564">
        <v>432259140.20000005</v>
      </c>
      <c r="G730" s="564" t="s">
        <v>1570</v>
      </c>
      <c r="H730" s="573">
        <f t="shared" si="11"/>
        <v>1147</v>
      </c>
    </row>
    <row r="731" spans="1:8" s="35" customFormat="1">
      <c r="A731" s="474" t="s">
        <v>1211</v>
      </c>
      <c r="B731" s="559" t="s">
        <v>395</v>
      </c>
      <c r="C731" s="559">
        <v>900226715</v>
      </c>
      <c r="D731" s="568" t="s">
        <v>1316</v>
      </c>
      <c r="E731" s="563">
        <v>44175</v>
      </c>
      <c r="F731" s="564">
        <v>111464000.60000002</v>
      </c>
      <c r="G731" s="564" t="s">
        <v>1571</v>
      </c>
      <c r="H731" s="573">
        <f t="shared" si="11"/>
        <v>1147</v>
      </c>
    </row>
    <row r="732" spans="1:8" s="35" customFormat="1">
      <c r="A732" s="474" t="s">
        <v>1211</v>
      </c>
      <c r="B732" s="559" t="s">
        <v>239</v>
      </c>
      <c r="C732" s="559">
        <v>830074184</v>
      </c>
      <c r="D732" s="568" t="s">
        <v>376</v>
      </c>
      <c r="E732" s="563">
        <v>44181</v>
      </c>
      <c r="F732" s="564">
        <v>7747</v>
      </c>
      <c r="G732" s="564" t="s">
        <v>1572</v>
      </c>
      <c r="H732" s="573">
        <f t="shared" si="11"/>
        <v>1141</v>
      </c>
    </row>
    <row r="733" spans="1:8" s="35" customFormat="1">
      <c r="A733" s="474" t="s">
        <v>1211</v>
      </c>
      <c r="B733" s="559" t="s">
        <v>239</v>
      </c>
      <c r="C733" s="559">
        <v>830074184</v>
      </c>
      <c r="D733" s="568" t="s">
        <v>376</v>
      </c>
      <c r="E733" s="563">
        <v>44181</v>
      </c>
      <c r="F733" s="564">
        <v>24117</v>
      </c>
      <c r="G733" s="564" t="s">
        <v>1573</v>
      </c>
      <c r="H733" s="573">
        <f t="shared" si="11"/>
        <v>1141</v>
      </c>
    </row>
    <row r="734" spans="1:8" s="35" customFormat="1">
      <c r="A734" s="474" t="s">
        <v>1211</v>
      </c>
      <c r="B734" s="559" t="s">
        <v>98</v>
      </c>
      <c r="C734" s="559">
        <v>891280008</v>
      </c>
      <c r="D734" s="568" t="s">
        <v>1320</v>
      </c>
      <c r="E734" s="563">
        <v>44181</v>
      </c>
      <c r="F734" s="564">
        <v>171045</v>
      </c>
      <c r="G734" s="564" t="s">
        <v>1574</v>
      </c>
      <c r="H734" s="573">
        <f t="shared" si="11"/>
        <v>1141</v>
      </c>
    </row>
    <row r="735" spans="1:8" s="35" customFormat="1">
      <c r="A735" s="474" t="s">
        <v>1211</v>
      </c>
      <c r="B735" s="559" t="s">
        <v>395</v>
      </c>
      <c r="C735" s="559">
        <v>900226715</v>
      </c>
      <c r="D735" s="568" t="s">
        <v>1320</v>
      </c>
      <c r="E735" s="563">
        <v>44181</v>
      </c>
      <c r="F735" s="564">
        <v>82813638.300000012</v>
      </c>
      <c r="G735" s="564" t="s">
        <v>1575</v>
      </c>
      <c r="H735" s="573">
        <f t="shared" si="11"/>
        <v>1141</v>
      </c>
    </row>
    <row r="736" spans="1:8" s="35" customFormat="1">
      <c r="A736" s="474" t="s">
        <v>1211</v>
      </c>
      <c r="B736" s="559" t="s">
        <v>395</v>
      </c>
      <c r="C736" s="559">
        <v>900226715</v>
      </c>
      <c r="D736" s="568" t="s">
        <v>1320</v>
      </c>
      <c r="E736" s="563">
        <v>44181</v>
      </c>
      <c r="F736" s="564">
        <v>310724305.5</v>
      </c>
      <c r="G736" s="564" t="s">
        <v>1576</v>
      </c>
      <c r="H736" s="573">
        <f t="shared" si="11"/>
        <v>1141</v>
      </c>
    </row>
    <row r="737" spans="1:8" s="35" customFormat="1">
      <c r="A737" s="474" t="s">
        <v>1211</v>
      </c>
      <c r="B737" s="559" t="s">
        <v>98</v>
      </c>
      <c r="C737" s="559">
        <v>891280008</v>
      </c>
      <c r="D737" s="568" t="s">
        <v>1324</v>
      </c>
      <c r="E737" s="563">
        <v>44189</v>
      </c>
      <c r="F737" s="564">
        <v>2315739</v>
      </c>
      <c r="G737" s="564" t="s">
        <v>1577</v>
      </c>
      <c r="H737" s="573">
        <f t="shared" si="11"/>
        <v>1133</v>
      </c>
    </row>
    <row r="738" spans="1:8" s="35" customFormat="1">
      <c r="A738" s="474" t="s">
        <v>1211</v>
      </c>
      <c r="B738" s="559" t="s">
        <v>395</v>
      </c>
      <c r="C738" s="559">
        <v>900226715</v>
      </c>
      <c r="D738" s="568" t="s">
        <v>1324</v>
      </c>
      <c r="E738" s="563">
        <v>44189</v>
      </c>
      <c r="F738" s="564">
        <v>71883751.699999988</v>
      </c>
      <c r="G738" s="564" t="s">
        <v>1578</v>
      </c>
      <c r="H738" s="573">
        <f t="shared" si="11"/>
        <v>1133</v>
      </c>
    </row>
    <row r="739" spans="1:8" s="35" customFormat="1">
      <c r="A739" s="474" t="s">
        <v>1211</v>
      </c>
      <c r="B739" s="559" t="s">
        <v>395</v>
      </c>
      <c r="C739" s="559">
        <v>900226715</v>
      </c>
      <c r="D739" s="568" t="s">
        <v>1324</v>
      </c>
      <c r="E739" s="563">
        <v>44189</v>
      </c>
      <c r="F739" s="564">
        <v>274076688.5</v>
      </c>
      <c r="G739" s="564" t="s">
        <v>1579</v>
      </c>
      <c r="H739" s="573">
        <f t="shared" si="11"/>
        <v>1133</v>
      </c>
    </row>
    <row r="740" spans="1:8" s="35" customFormat="1">
      <c r="A740" s="474" t="s">
        <v>1211</v>
      </c>
      <c r="B740" s="559" t="s">
        <v>239</v>
      </c>
      <c r="C740" s="559">
        <v>830074184</v>
      </c>
      <c r="D740" s="568" t="s">
        <v>1580</v>
      </c>
      <c r="E740" s="563">
        <v>44196</v>
      </c>
      <c r="F740" s="564">
        <v>11205</v>
      </c>
      <c r="G740" s="564" t="s">
        <v>940</v>
      </c>
      <c r="H740" s="573">
        <f t="shared" si="11"/>
        <v>1126</v>
      </c>
    </row>
    <row r="741" spans="1:8" s="35" customFormat="1">
      <c r="A741" s="474" t="s">
        <v>1211</v>
      </c>
      <c r="B741" s="559" t="s">
        <v>239</v>
      </c>
      <c r="C741" s="559">
        <v>830074184</v>
      </c>
      <c r="D741" s="568" t="s">
        <v>1581</v>
      </c>
      <c r="E741" s="563">
        <v>44196</v>
      </c>
      <c r="F741" s="564">
        <v>10665</v>
      </c>
      <c r="G741" s="564" t="s">
        <v>940</v>
      </c>
      <c r="H741" s="573">
        <f t="shared" si="11"/>
        <v>1126</v>
      </c>
    </row>
    <row r="742" spans="1:8" s="35" customFormat="1">
      <c r="A742" s="474" t="s">
        <v>1211</v>
      </c>
      <c r="B742" s="559" t="s">
        <v>239</v>
      </c>
      <c r="C742" s="559">
        <v>830074184</v>
      </c>
      <c r="D742" s="568" t="s">
        <v>1580</v>
      </c>
      <c r="E742" s="563">
        <v>44196</v>
      </c>
      <c r="F742" s="564">
        <v>135</v>
      </c>
      <c r="G742" s="564" t="s">
        <v>940</v>
      </c>
      <c r="H742" s="573">
        <f t="shared" si="11"/>
        <v>1126</v>
      </c>
    </row>
    <row r="743" spans="1:8" s="35" customFormat="1">
      <c r="A743" s="474" t="s">
        <v>1211</v>
      </c>
      <c r="B743" s="559" t="s">
        <v>239</v>
      </c>
      <c r="C743" s="559">
        <v>830074184</v>
      </c>
      <c r="D743" s="568" t="s">
        <v>1581</v>
      </c>
      <c r="E743" s="563">
        <v>44196</v>
      </c>
      <c r="F743" s="564">
        <v>130</v>
      </c>
      <c r="G743" s="564" t="s">
        <v>940</v>
      </c>
      <c r="H743" s="573">
        <f t="shared" si="11"/>
        <v>1126</v>
      </c>
    </row>
    <row r="744" spans="1:8" s="35" customFormat="1">
      <c r="A744" s="474" t="s">
        <v>1211</v>
      </c>
      <c r="B744" s="559" t="s">
        <v>239</v>
      </c>
      <c r="C744" s="559">
        <v>830074184</v>
      </c>
      <c r="D744" s="568" t="s">
        <v>1580</v>
      </c>
      <c r="E744" s="563">
        <v>44196</v>
      </c>
      <c r="F744" s="564">
        <v>48854</v>
      </c>
      <c r="G744" s="564" t="s">
        <v>940</v>
      </c>
      <c r="H744" s="573">
        <f t="shared" si="11"/>
        <v>1126</v>
      </c>
    </row>
    <row r="745" spans="1:8" s="35" customFormat="1">
      <c r="A745" s="474" t="s">
        <v>1211</v>
      </c>
      <c r="B745" s="559" t="s">
        <v>239</v>
      </c>
      <c r="C745" s="559">
        <v>830074184</v>
      </c>
      <c r="D745" s="568" t="s">
        <v>1581</v>
      </c>
      <c r="E745" s="563">
        <v>44196</v>
      </c>
      <c r="F745" s="564">
        <v>47261</v>
      </c>
      <c r="G745" s="564" t="s">
        <v>940</v>
      </c>
      <c r="H745" s="573">
        <f t="shared" si="11"/>
        <v>1126</v>
      </c>
    </row>
    <row r="746" spans="1:8" s="35" customFormat="1">
      <c r="A746" s="474" t="s">
        <v>1211</v>
      </c>
      <c r="B746" s="559" t="s">
        <v>239</v>
      </c>
      <c r="C746" s="559">
        <v>830074184</v>
      </c>
      <c r="D746" s="568" t="s">
        <v>1580</v>
      </c>
      <c r="E746" s="563">
        <v>44196</v>
      </c>
      <c r="F746" s="564">
        <v>16509</v>
      </c>
      <c r="G746" s="564" t="s">
        <v>940</v>
      </c>
      <c r="H746" s="573">
        <f t="shared" si="11"/>
        <v>1126</v>
      </c>
    </row>
    <row r="747" spans="1:8" s="35" customFormat="1">
      <c r="A747" s="474" t="s">
        <v>1211</v>
      </c>
      <c r="B747" s="559" t="s">
        <v>239</v>
      </c>
      <c r="C747" s="559">
        <v>830074184</v>
      </c>
      <c r="D747" s="568" t="s">
        <v>1581</v>
      </c>
      <c r="E747" s="563">
        <v>44196</v>
      </c>
      <c r="F747" s="564">
        <v>15977</v>
      </c>
      <c r="G747" s="564" t="s">
        <v>940</v>
      </c>
      <c r="H747" s="573">
        <f t="shared" si="11"/>
        <v>1126</v>
      </c>
    </row>
    <row r="748" spans="1:8" s="35" customFormat="1">
      <c r="A748" s="474" t="s">
        <v>1211</v>
      </c>
      <c r="B748" s="559" t="s">
        <v>239</v>
      </c>
      <c r="C748" s="559">
        <v>830074184</v>
      </c>
      <c r="D748" s="568" t="s">
        <v>1582</v>
      </c>
      <c r="E748" s="563">
        <v>44196</v>
      </c>
      <c r="F748" s="564">
        <v>11355</v>
      </c>
      <c r="G748" s="564" t="s">
        <v>940</v>
      </c>
      <c r="H748" s="573">
        <f t="shared" si="11"/>
        <v>1126</v>
      </c>
    </row>
    <row r="749" spans="1:8" s="35" customFormat="1">
      <c r="A749" s="474" t="s">
        <v>1211</v>
      </c>
      <c r="B749" s="559" t="s">
        <v>239</v>
      </c>
      <c r="C749" s="559">
        <v>830074184</v>
      </c>
      <c r="D749" s="568" t="s">
        <v>1582</v>
      </c>
      <c r="E749" s="563">
        <v>44196</v>
      </c>
      <c r="F749" s="564">
        <v>3019</v>
      </c>
      <c r="G749" s="564" t="s">
        <v>940</v>
      </c>
      <c r="H749" s="573">
        <f t="shared" si="11"/>
        <v>1126</v>
      </c>
    </row>
    <row r="750" spans="1:8" s="35" customFormat="1">
      <c r="A750" s="474" t="s">
        <v>1211</v>
      </c>
      <c r="B750" s="559" t="s">
        <v>239</v>
      </c>
      <c r="C750" s="559">
        <v>830074184</v>
      </c>
      <c r="D750" s="568" t="s">
        <v>1582</v>
      </c>
      <c r="E750" s="563">
        <v>44196</v>
      </c>
      <c r="F750" s="564">
        <v>20325</v>
      </c>
      <c r="G750" s="564" t="s">
        <v>940</v>
      </c>
      <c r="H750" s="573">
        <f t="shared" si="11"/>
        <v>1126</v>
      </c>
    </row>
    <row r="751" spans="1:8" s="35" customFormat="1">
      <c r="A751" s="474" t="s">
        <v>1211</v>
      </c>
      <c r="B751" s="559" t="s">
        <v>239</v>
      </c>
      <c r="C751" s="559">
        <v>830074184</v>
      </c>
      <c r="D751" s="568" t="s">
        <v>1582</v>
      </c>
      <c r="E751" s="563">
        <v>44196</v>
      </c>
      <c r="F751" s="564">
        <v>51536</v>
      </c>
      <c r="G751" s="564" t="s">
        <v>940</v>
      </c>
      <c r="H751" s="573">
        <f t="shared" si="11"/>
        <v>1126</v>
      </c>
    </row>
    <row r="752" spans="1:8" s="35" customFormat="1">
      <c r="A752" s="474" t="s">
        <v>1211</v>
      </c>
      <c r="B752" s="559" t="s">
        <v>239</v>
      </c>
      <c r="C752" s="559">
        <v>830074184</v>
      </c>
      <c r="D752" s="568" t="s">
        <v>1582</v>
      </c>
      <c r="E752" s="563">
        <v>44196</v>
      </c>
      <c r="F752" s="564">
        <v>10130</v>
      </c>
      <c r="G752" s="564" t="s">
        <v>940</v>
      </c>
      <c r="H752" s="573">
        <f t="shared" si="11"/>
        <v>1126</v>
      </c>
    </row>
    <row r="753" spans="1:8" s="35" customFormat="1">
      <c r="A753" s="474" t="s">
        <v>1211</v>
      </c>
      <c r="B753" s="559" t="s">
        <v>239</v>
      </c>
      <c r="C753" s="559">
        <v>830074184</v>
      </c>
      <c r="D753" s="568" t="s">
        <v>1582</v>
      </c>
      <c r="E753" s="563">
        <v>44196</v>
      </c>
      <c r="F753" s="564">
        <v>18609</v>
      </c>
      <c r="G753" s="564" t="s">
        <v>940</v>
      </c>
      <c r="H753" s="573">
        <f t="shared" si="11"/>
        <v>1126</v>
      </c>
    </row>
    <row r="754" spans="1:8" s="35" customFormat="1">
      <c r="A754" s="474" t="s">
        <v>1211</v>
      </c>
      <c r="B754" s="559" t="s">
        <v>239</v>
      </c>
      <c r="C754" s="559">
        <v>830074184</v>
      </c>
      <c r="D754" s="568" t="s">
        <v>1583</v>
      </c>
      <c r="E754" s="563">
        <v>44196</v>
      </c>
      <c r="F754" s="564">
        <v>94</v>
      </c>
      <c r="G754" s="564" t="s">
        <v>940</v>
      </c>
      <c r="H754" s="573">
        <f t="shared" si="11"/>
        <v>1126</v>
      </c>
    </row>
    <row r="755" spans="1:8" s="35" customFormat="1">
      <c r="A755" s="474" t="s">
        <v>1211</v>
      </c>
      <c r="B755" s="559" t="s">
        <v>239</v>
      </c>
      <c r="C755" s="559">
        <v>830074184</v>
      </c>
      <c r="D755" s="568" t="s">
        <v>1584</v>
      </c>
      <c r="E755" s="563">
        <v>44196</v>
      </c>
      <c r="F755" s="564">
        <v>22424</v>
      </c>
      <c r="G755" s="564" t="s">
        <v>940</v>
      </c>
      <c r="H755" s="573">
        <f t="shared" si="11"/>
        <v>1126</v>
      </c>
    </row>
    <row r="756" spans="1:8" s="35" customFormat="1">
      <c r="A756" s="474" t="s">
        <v>1211</v>
      </c>
      <c r="B756" s="559" t="s">
        <v>239</v>
      </c>
      <c r="C756" s="559">
        <v>830074184</v>
      </c>
      <c r="D756" s="568" t="s">
        <v>1584</v>
      </c>
      <c r="E756" s="563">
        <v>44196</v>
      </c>
      <c r="F756" s="564">
        <v>13278</v>
      </c>
      <c r="G756" s="564" t="s">
        <v>940</v>
      </c>
      <c r="H756" s="573">
        <f t="shared" si="11"/>
        <v>1126</v>
      </c>
    </row>
    <row r="757" spans="1:8" s="35" customFormat="1">
      <c r="A757" s="474" t="s">
        <v>1211</v>
      </c>
      <c r="B757" s="559" t="s">
        <v>239</v>
      </c>
      <c r="C757" s="559">
        <v>830074184</v>
      </c>
      <c r="D757" s="568" t="s">
        <v>1584</v>
      </c>
      <c r="E757" s="563">
        <v>44196</v>
      </c>
      <c r="F757" s="564">
        <v>3196</v>
      </c>
      <c r="G757" s="564" t="s">
        <v>940</v>
      </c>
      <c r="H757" s="573">
        <f t="shared" si="11"/>
        <v>1126</v>
      </c>
    </row>
    <row r="758" spans="1:8" s="35" customFormat="1">
      <c r="A758" s="474" t="s">
        <v>1211</v>
      </c>
      <c r="B758" s="559" t="s">
        <v>239</v>
      </c>
      <c r="C758" s="559">
        <v>830074184</v>
      </c>
      <c r="D758" s="568" t="s">
        <v>1584</v>
      </c>
      <c r="E758" s="563">
        <v>44196</v>
      </c>
      <c r="F758" s="564">
        <v>5186</v>
      </c>
      <c r="G758" s="564" t="s">
        <v>940</v>
      </c>
      <c r="H758" s="573">
        <f t="shared" si="11"/>
        <v>1126</v>
      </c>
    </row>
    <row r="759" spans="1:8" s="35" customFormat="1">
      <c r="A759" s="474" t="s">
        <v>1211</v>
      </c>
      <c r="B759" s="559" t="s">
        <v>239</v>
      </c>
      <c r="C759" s="559">
        <v>830074184</v>
      </c>
      <c r="D759" s="568" t="s">
        <v>1585</v>
      </c>
      <c r="E759" s="563">
        <v>44203</v>
      </c>
      <c r="F759" s="564">
        <v>161282</v>
      </c>
      <c r="G759" s="564" t="s">
        <v>1586</v>
      </c>
      <c r="H759" s="573">
        <f t="shared" si="11"/>
        <v>1119</v>
      </c>
    </row>
    <row r="760" spans="1:8" s="35" customFormat="1">
      <c r="A760" s="474" t="s">
        <v>1211</v>
      </c>
      <c r="B760" s="559" t="s">
        <v>239</v>
      </c>
      <c r="C760" s="559">
        <v>830074184</v>
      </c>
      <c r="D760" s="568" t="s">
        <v>1585</v>
      </c>
      <c r="E760" s="563">
        <v>44203</v>
      </c>
      <c r="F760" s="564">
        <v>47594</v>
      </c>
      <c r="G760" s="564" t="s">
        <v>1587</v>
      </c>
      <c r="H760" s="573">
        <f t="shared" si="11"/>
        <v>1119</v>
      </c>
    </row>
    <row r="761" spans="1:8" s="35" customFormat="1">
      <c r="A761" s="474" t="s">
        <v>1211</v>
      </c>
      <c r="B761" s="559" t="s">
        <v>98</v>
      </c>
      <c r="C761" s="559">
        <v>891280008</v>
      </c>
      <c r="D761" s="568" t="s">
        <v>1312</v>
      </c>
      <c r="E761" s="563">
        <v>44203</v>
      </c>
      <c r="F761" s="564">
        <v>10156719.5</v>
      </c>
      <c r="G761" s="564" t="s">
        <v>1588</v>
      </c>
      <c r="H761" s="573">
        <f t="shared" si="11"/>
        <v>1119</v>
      </c>
    </row>
    <row r="762" spans="1:8" s="35" customFormat="1">
      <c r="A762" s="474" t="s">
        <v>1211</v>
      </c>
      <c r="B762" s="559" t="s">
        <v>395</v>
      </c>
      <c r="C762" s="559">
        <v>900226715</v>
      </c>
      <c r="D762" s="568" t="s">
        <v>1312</v>
      </c>
      <c r="E762" s="563">
        <v>44203</v>
      </c>
      <c r="F762" s="564">
        <v>397231317.5999999</v>
      </c>
      <c r="G762" s="564" t="s">
        <v>1589</v>
      </c>
      <c r="H762" s="573">
        <f t="shared" si="11"/>
        <v>1119</v>
      </c>
    </row>
    <row r="763" spans="1:8" s="35" customFormat="1">
      <c r="A763" s="474" t="s">
        <v>1211</v>
      </c>
      <c r="B763" s="559" t="s">
        <v>395</v>
      </c>
      <c r="C763" s="559">
        <v>900226715</v>
      </c>
      <c r="D763" s="568" t="s">
        <v>1312</v>
      </c>
      <c r="E763" s="563">
        <v>44203</v>
      </c>
      <c r="F763" s="564">
        <v>112936254.20000005</v>
      </c>
      <c r="G763" s="564" t="s">
        <v>1590</v>
      </c>
      <c r="H763" s="573">
        <f t="shared" si="11"/>
        <v>1119</v>
      </c>
    </row>
    <row r="764" spans="1:8" s="35" customFormat="1">
      <c r="A764" s="474" t="s">
        <v>1211</v>
      </c>
      <c r="B764" s="559" t="s">
        <v>239</v>
      </c>
      <c r="C764" s="559">
        <v>830074184</v>
      </c>
      <c r="D764" s="568" t="s">
        <v>1591</v>
      </c>
      <c r="E764" s="563">
        <v>44210</v>
      </c>
      <c r="F764" s="564">
        <v>12874</v>
      </c>
      <c r="G764" s="564" t="s">
        <v>1592</v>
      </c>
      <c r="H764" s="573">
        <f t="shared" si="11"/>
        <v>1112</v>
      </c>
    </row>
    <row r="765" spans="1:8" s="35" customFormat="1">
      <c r="A765" s="474" t="s">
        <v>1211</v>
      </c>
      <c r="B765" s="559" t="s">
        <v>239</v>
      </c>
      <c r="C765" s="559">
        <v>830074184</v>
      </c>
      <c r="D765" s="568" t="s">
        <v>1591</v>
      </c>
      <c r="E765" s="563">
        <v>44210</v>
      </c>
      <c r="F765" s="564">
        <v>252</v>
      </c>
      <c r="G765" s="564" t="s">
        <v>1593</v>
      </c>
      <c r="H765" s="573">
        <f t="shared" si="11"/>
        <v>1112</v>
      </c>
    </row>
    <row r="766" spans="1:8" s="35" customFormat="1">
      <c r="A766" s="474" t="s">
        <v>1211</v>
      </c>
      <c r="B766" s="559" t="s">
        <v>98</v>
      </c>
      <c r="C766" s="559">
        <v>891280008</v>
      </c>
      <c r="D766" s="568" t="s">
        <v>1316</v>
      </c>
      <c r="E766" s="563">
        <v>44210</v>
      </c>
      <c r="F766" s="564">
        <v>13425848.9</v>
      </c>
      <c r="G766" s="564" t="s">
        <v>1594</v>
      </c>
      <c r="H766" s="573">
        <f t="shared" si="11"/>
        <v>1112</v>
      </c>
    </row>
    <row r="767" spans="1:8" s="35" customFormat="1">
      <c r="A767" s="474" t="s">
        <v>1211</v>
      </c>
      <c r="B767" s="559" t="s">
        <v>395</v>
      </c>
      <c r="C767" s="559">
        <v>900226715</v>
      </c>
      <c r="D767" s="568" t="s">
        <v>1316</v>
      </c>
      <c r="E767" s="563">
        <v>44210</v>
      </c>
      <c r="F767" s="564">
        <v>109158888.69999999</v>
      </c>
      <c r="G767" s="564" t="s">
        <v>1595</v>
      </c>
      <c r="H767" s="573">
        <f t="shared" si="11"/>
        <v>1112</v>
      </c>
    </row>
    <row r="768" spans="1:8" s="35" customFormat="1">
      <c r="A768" s="474" t="s">
        <v>1211</v>
      </c>
      <c r="B768" s="559" t="s">
        <v>395</v>
      </c>
      <c r="C768" s="559">
        <v>900226715</v>
      </c>
      <c r="D768" s="568" t="s">
        <v>1316</v>
      </c>
      <c r="E768" s="563">
        <v>44210</v>
      </c>
      <c r="F768" s="564">
        <v>389539158.60000002</v>
      </c>
      <c r="G768" s="564" t="s">
        <v>1596</v>
      </c>
      <c r="H768" s="573">
        <f t="shared" si="11"/>
        <v>1112</v>
      </c>
    </row>
    <row r="769" spans="1:8" s="35" customFormat="1">
      <c r="A769" s="474" t="s">
        <v>1211</v>
      </c>
      <c r="B769" s="559" t="s">
        <v>239</v>
      </c>
      <c r="C769" s="559">
        <v>830074184</v>
      </c>
      <c r="D769" s="568" t="s">
        <v>1597</v>
      </c>
      <c r="E769" s="563">
        <v>44216</v>
      </c>
      <c r="F769" s="564">
        <v>1190</v>
      </c>
      <c r="G769" s="564" t="s">
        <v>1598</v>
      </c>
      <c r="H769" s="573">
        <f t="shared" si="11"/>
        <v>1106</v>
      </c>
    </row>
    <row r="770" spans="1:8" s="35" customFormat="1">
      <c r="A770" s="474" t="s">
        <v>1211</v>
      </c>
      <c r="B770" s="559" t="s">
        <v>239</v>
      </c>
      <c r="C770" s="559">
        <v>830074184</v>
      </c>
      <c r="D770" s="568" t="s">
        <v>1597</v>
      </c>
      <c r="E770" s="563">
        <v>44216</v>
      </c>
      <c r="F770" s="564">
        <v>57135</v>
      </c>
      <c r="G770" s="564" t="s">
        <v>1599</v>
      </c>
      <c r="H770" s="573">
        <f t="shared" si="11"/>
        <v>1106</v>
      </c>
    </row>
    <row r="771" spans="1:8" s="35" customFormat="1">
      <c r="A771" s="474" t="s">
        <v>1211</v>
      </c>
      <c r="B771" s="559" t="s">
        <v>98</v>
      </c>
      <c r="C771" s="559">
        <v>891280008</v>
      </c>
      <c r="D771" s="568" t="s">
        <v>1320</v>
      </c>
      <c r="E771" s="563">
        <v>44216</v>
      </c>
      <c r="F771" s="564">
        <v>7640145.7000000002</v>
      </c>
      <c r="G771" s="564" t="s">
        <v>1600</v>
      </c>
      <c r="H771" s="573">
        <f t="shared" si="11"/>
        <v>1106</v>
      </c>
    </row>
    <row r="772" spans="1:8" s="35" customFormat="1">
      <c r="A772" s="474" t="s">
        <v>1211</v>
      </c>
      <c r="B772" s="559" t="s">
        <v>395</v>
      </c>
      <c r="C772" s="559">
        <v>900226715</v>
      </c>
      <c r="D772" s="568" t="s">
        <v>1320</v>
      </c>
      <c r="E772" s="563">
        <v>44216</v>
      </c>
      <c r="F772" s="564">
        <v>301228766.70000005</v>
      </c>
      <c r="G772" s="564" t="s">
        <v>1601</v>
      </c>
      <c r="H772" s="573">
        <f t="shared" si="11"/>
        <v>1106</v>
      </c>
    </row>
    <row r="773" spans="1:8" s="35" customFormat="1">
      <c r="A773" s="474" t="s">
        <v>1211</v>
      </c>
      <c r="B773" s="559" t="s">
        <v>395</v>
      </c>
      <c r="C773" s="559">
        <v>900226715</v>
      </c>
      <c r="D773" s="568" t="s">
        <v>1320</v>
      </c>
      <c r="E773" s="563">
        <v>44216</v>
      </c>
      <c r="F773" s="564">
        <v>89567608.199999988</v>
      </c>
      <c r="G773" s="564" t="s">
        <v>1602</v>
      </c>
      <c r="H773" s="573">
        <f t="shared" si="11"/>
        <v>1106</v>
      </c>
    </row>
    <row r="774" spans="1:8" s="35" customFormat="1">
      <c r="A774" s="474" t="s">
        <v>1211</v>
      </c>
      <c r="B774" s="559" t="s">
        <v>239</v>
      </c>
      <c r="C774" s="559">
        <v>830074184</v>
      </c>
      <c r="D774" s="568" t="s">
        <v>1603</v>
      </c>
      <c r="E774" s="563">
        <v>44223</v>
      </c>
      <c r="F774" s="564">
        <v>325228</v>
      </c>
      <c r="G774" s="564" t="s">
        <v>1604</v>
      </c>
      <c r="H774" s="573">
        <f t="shared" si="11"/>
        <v>1099</v>
      </c>
    </row>
    <row r="775" spans="1:8" s="35" customFormat="1">
      <c r="A775" s="474" t="s">
        <v>1211</v>
      </c>
      <c r="B775" s="559" t="s">
        <v>239</v>
      </c>
      <c r="C775" s="559">
        <v>830074184</v>
      </c>
      <c r="D775" s="568" t="s">
        <v>1603</v>
      </c>
      <c r="E775" s="563">
        <v>44223</v>
      </c>
      <c r="F775" s="564">
        <v>148969</v>
      </c>
      <c r="G775" s="564" t="s">
        <v>1605</v>
      </c>
      <c r="H775" s="573">
        <f t="shared" si="11"/>
        <v>1099</v>
      </c>
    </row>
    <row r="776" spans="1:8" s="35" customFormat="1">
      <c r="A776" s="474" t="s">
        <v>1211</v>
      </c>
      <c r="B776" s="559" t="s">
        <v>98</v>
      </c>
      <c r="C776" s="559">
        <v>891280008</v>
      </c>
      <c r="D776" s="568" t="s">
        <v>1324</v>
      </c>
      <c r="E776" s="563">
        <v>44223</v>
      </c>
      <c r="F776" s="564">
        <v>2212592</v>
      </c>
      <c r="G776" s="564" t="s">
        <v>1606</v>
      </c>
      <c r="H776" s="573">
        <f t="shared" si="11"/>
        <v>1099</v>
      </c>
    </row>
    <row r="777" spans="1:8" s="35" customFormat="1">
      <c r="A777" s="474" t="s">
        <v>1211</v>
      </c>
      <c r="B777" s="559" t="s">
        <v>395</v>
      </c>
      <c r="C777" s="559">
        <v>900226715</v>
      </c>
      <c r="D777" s="568" t="s">
        <v>1324</v>
      </c>
      <c r="E777" s="563">
        <v>44223</v>
      </c>
      <c r="F777" s="564">
        <v>248977456.60000002</v>
      </c>
      <c r="G777" s="564" t="s">
        <v>1607</v>
      </c>
      <c r="H777" s="573">
        <f t="shared" si="11"/>
        <v>1099</v>
      </c>
    </row>
    <row r="778" spans="1:8" s="35" customFormat="1">
      <c r="A778" s="474" t="s">
        <v>1211</v>
      </c>
      <c r="B778" s="559" t="s">
        <v>395</v>
      </c>
      <c r="C778" s="559">
        <v>900226715</v>
      </c>
      <c r="D778" s="568" t="s">
        <v>1324</v>
      </c>
      <c r="E778" s="563">
        <v>44223</v>
      </c>
      <c r="F778" s="564">
        <v>47826842.199999988</v>
      </c>
      <c r="G778" s="564" t="s">
        <v>1608</v>
      </c>
      <c r="H778" s="573">
        <f t="shared" ref="H778:H841" si="12">+$H$7-E778</f>
        <v>1099</v>
      </c>
    </row>
    <row r="779" spans="1:8" s="35" customFormat="1">
      <c r="A779" s="474" t="s">
        <v>1211</v>
      </c>
      <c r="B779" s="559" t="s">
        <v>239</v>
      </c>
      <c r="C779" s="559">
        <v>830074184</v>
      </c>
      <c r="D779" s="568" t="s">
        <v>1609</v>
      </c>
      <c r="E779" s="563">
        <v>44227</v>
      </c>
      <c r="F779" s="564">
        <v>67</v>
      </c>
      <c r="G779" s="564" t="s">
        <v>940</v>
      </c>
      <c r="H779" s="573">
        <f t="shared" si="12"/>
        <v>1095</v>
      </c>
    </row>
    <row r="780" spans="1:8" s="35" customFormat="1">
      <c r="A780" s="474" t="s">
        <v>1211</v>
      </c>
      <c r="B780" s="559" t="s">
        <v>239</v>
      </c>
      <c r="C780" s="559">
        <v>830074184</v>
      </c>
      <c r="D780" s="568" t="s">
        <v>1609</v>
      </c>
      <c r="E780" s="563">
        <v>44227</v>
      </c>
      <c r="F780" s="564">
        <v>104</v>
      </c>
      <c r="G780" s="564" t="s">
        <v>940</v>
      </c>
      <c r="H780" s="573">
        <f t="shared" si="12"/>
        <v>1095</v>
      </c>
    </row>
    <row r="781" spans="1:8" s="35" customFormat="1">
      <c r="A781" s="474" t="s">
        <v>1211</v>
      </c>
      <c r="B781" s="559" t="s">
        <v>239</v>
      </c>
      <c r="C781" s="559">
        <v>830074184</v>
      </c>
      <c r="D781" s="568" t="s">
        <v>1609</v>
      </c>
      <c r="E781" s="563">
        <v>44227</v>
      </c>
      <c r="F781" s="564">
        <v>20</v>
      </c>
      <c r="G781" s="564" t="s">
        <v>940</v>
      </c>
      <c r="H781" s="573">
        <f t="shared" si="12"/>
        <v>1095</v>
      </c>
    </row>
    <row r="782" spans="1:8" s="35" customFormat="1">
      <c r="A782" s="474" t="s">
        <v>1211</v>
      </c>
      <c r="B782" s="559" t="s">
        <v>239</v>
      </c>
      <c r="C782" s="559">
        <v>830074184</v>
      </c>
      <c r="D782" s="568" t="s">
        <v>1610</v>
      </c>
      <c r="E782" s="563">
        <v>44227</v>
      </c>
      <c r="F782" s="564">
        <v>65639</v>
      </c>
      <c r="G782" s="564" t="s">
        <v>940</v>
      </c>
      <c r="H782" s="573">
        <f t="shared" si="12"/>
        <v>1095</v>
      </c>
    </row>
    <row r="783" spans="1:8" s="35" customFormat="1">
      <c r="A783" s="474" t="s">
        <v>1211</v>
      </c>
      <c r="B783" s="559" t="s">
        <v>239</v>
      </c>
      <c r="C783" s="559">
        <v>830074184</v>
      </c>
      <c r="D783" s="568" t="s">
        <v>1610</v>
      </c>
      <c r="E783" s="563">
        <v>44227</v>
      </c>
      <c r="F783" s="564">
        <v>9057</v>
      </c>
      <c r="G783" s="564" t="s">
        <v>940</v>
      </c>
      <c r="H783" s="573">
        <f t="shared" si="12"/>
        <v>1095</v>
      </c>
    </row>
    <row r="784" spans="1:8" s="35" customFormat="1">
      <c r="A784" s="474" t="s">
        <v>1211</v>
      </c>
      <c r="B784" s="559" t="s">
        <v>239</v>
      </c>
      <c r="C784" s="559">
        <v>830074184</v>
      </c>
      <c r="D784" s="568" t="s">
        <v>1610</v>
      </c>
      <c r="E784" s="563">
        <v>44227</v>
      </c>
      <c r="F784" s="564">
        <v>23377</v>
      </c>
      <c r="G784" s="564" t="s">
        <v>940</v>
      </c>
      <c r="H784" s="573">
        <f t="shared" si="12"/>
        <v>1095</v>
      </c>
    </row>
    <row r="785" spans="1:8" s="35" customFormat="1">
      <c r="A785" s="474" t="s">
        <v>1211</v>
      </c>
      <c r="B785" s="559" t="s">
        <v>239</v>
      </c>
      <c r="C785" s="559">
        <v>830074184</v>
      </c>
      <c r="D785" s="568" t="s">
        <v>1610</v>
      </c>
      <c r="E785" s="563">
        <v>44227</v>
      </c>
      <c r="F785" s="564">
        <v>4360</v>
      </c>
      <c r="G785" s="564" t="s">
        <v>940</v>
      </c>
      <c r="H785" s="573">
        <f t="shared" si="12"/>
        <v>1095</v>
      </c>
    </row>
    <row r="786" spans="1:8" s="35" customFormat="1">
      <c r="A786" s="474" t="s">
        <v>1211</v>
      </c>
      <c r="B786" s="559" t="s">
        <v>239</v>
      </c>
      <c r="C786" s="559">
        <v>830074184</v>
      </c>
      <c r="D786" s="568" t="s">
        <v>1610</v>
      </c>
      <c r="E786" s="563">
        <v>44227</v>
      </c>
      <c r="F786" s="564">
        <v>6432</v>
      </c>
      <c r="G786" s="564" t="s">
        <v>940</v>
      </c>
      <c r="H786" s="573">
        <f t="shared" si="12"/>
        <v>1095</v>
      </c>
    </row>
    <row r="787" spans="1:8" s="35" customFormat="1">
      <c r="A787" s="474" t="s">
        <v>1211</v>
      </c>
      <c r="B787" s="559" t="s">
        <v>239</v>
      </c>
      <c r="C787" s="559">
        <v>830074184</v>
      </c>
      <c r="D787" s="568" t="s">
        <v>1611</v>
      </c>
      <c r="E787" s="563">
        <v>44227</v>
      </c>
      <c r="F787" s="564">
        <v>4025</v>
      </c>
      <c r="G787" s="564" t="s">
        <v>940</v>
      </c>
      <c r="H787" s="573">
        <f t="shared" si="12"/>
        <v>1095</v>
      </c>
    </row>
    <row r="788" spans="1:8" s="35" customFormat="1">
      <c r="A788" s="474" t="s">
        <v>1211</v>
      </c>
      <c r="B788" s="559" t="s">
        <v>239</v>
      </c>
      <c r="C788" s="559">
        <v>830074184</v>
      </c>
      <c r="D788" s="568" t="s">
        <v>1611</v>
      </c>
      <c r="E788" s="563">
        <v>44227</v>
      </c>
      <c r="F788" s="564">
        <v>4959</v>
      </c>
      <c r="G788" s="564" t="s">
        <v>940</v>
      </c>
      <c r="H788" s="573">
        <f t="shared" si="12"/>
        <v>1095</v>
      </c>
    </row>
    <row r="789" spans="1:8" s="35" customFormat="1">
      <c r="A789" s="474" t="s">
        <v>1211</v>
      </c>
      <c r="B789" s="559" t="s">
        <v>239</v>
      </c>
      <c r="C789" s="559">
        <v>830074184</v>
      </c>
      <c r="D789" s="568" t="s">
        <v>1611</v>
      </c>
      <c r="E789" s="563">
        <v>44227</v>
      </c>
      <c r="F789" s="564">
        <v>669</v>
      </c>
      <c r="G789" s="564" t="s">
        <v>940</v>
      </c>
      <c r="H789" s="573">
        <f t="shared" si="12"/>
        <v>1095</v>
      </c>
    </row>
    <row r="790" spans="1:8" s="35" customFormat="1">
      <c r="A790" s="474" t="s">
        <v>1211</v>
      </c>
      <c r="B790" s="559" t="s">
        <v>239</v>
      </c>
      <c r="C790" s="559">
        <v>830074184</v>
      </c>
      <c r="D790" s="568" t="s">
        <v>1611</v>
      </c>
      <c r="E790" s="563">
        <v>44227</v>
      </c>
      <c r="F790" s="564">
        <v>64</v>
      </c>
      <c r="G790" s="564" t="s">
        <v>940</v>
      </c>
      <c r="H790" s="573">
        <f t="shared" si="12"/>
        <v>1095</v>
      </c>
    </row>
    <row r="791" spans="1:8" s="35" customFormat="1">
      <c r="A791" s="474" t="s">
        <v>1211</v>
      </c>
      <c r="B791" s="559" t="s">
        <v>239</v>
      </c>
      <c r="C791" s="559">
        <v>830074184</v>
      </c>
      <c r="D791" s="568" t="s">
        <v>1611</v>
      </c>
      <c r="E791" s="563">
        <v>44227</v>
      </c>
      <c r="F791" s="564">
        <v>6073</v>
      </c>
      <c r="G791" s="564" t="s">
        <v>940</v>
      </c>
      <c r="H791" s="573">
        <f t="shared" si="12"/>
        <v>1095</v>
      </c>
    </row>
    <row r="792" spans="1:8" s="35" customFormat="1">
      <c r="A792" s="474" t="s">
        <v>1211</v>
      </c>
      <c r="B792" s="559" t="s">
        <v>239</v>
      </c>
      <c r="C792" s="559">
        <v>830074184</v>
      </c>
      <c r="D792" s="568" t="s">
        <v>1585</v>
      </c>
      <c r="E792" s="563">
        <v>44230</v>
      </c>
      <c r="F792" s="564">
        <v>4441</v>
      </c>
      <c r="G792" s="564" t="s">
        <v>1612</v>
      </c>
      <c r="H792" s="573">
        <f t="shared" si="12"/>
        <v>1092</v>
      </c>
    </row>
    <row r="793" spans="1:8" s="35" customFormat="1">
      <c r="A793" s="474" t="s">
        <v>1211</v>
      </c>
      <c r="B793" s="559" t="s">
        <v>239</v>
      </c>
      <c r="C793" s="559">
        <v>830074184</v>
      </c>
      <c r="D793" s="568" t="s">
        <v>1585</v>
      </c>
      <c r="E793" s="563">
        <v>44230</v>
      </c>
      <c r="F793" s="564">
        <v>23730</v>
      </c>
      <c r="G793" s="564" t="s">
        <v>1613</v>
      </c>
      <c r="H793" s="573">
        <f t="shared" si="12"/>
        <v>1092</v>
      </c>
    </row>
    <row r="794" spans="1:8" s="35" customFormat="1">
      <c r="A794" s="474" t="s">
        <v>1211</v>
      </c>
      <c r="B794" s="559" t="s">
        <v>98</v>
      </c>
      <c r="C794" s="559">
        <v>891280008</v>
      </c>
      <c r="D794" s="568" t="s">
        <v>1312</v>
      </c>
      <c r="E794" s="563">
        <v>44230</v>
      </c>
      <c r="F794" s="564">
        <v>3450096.4000000004</v>
      </c>
      <c r="G794" s="564" t="s">
        <v>1614</v>
      </c>
      <c r="H794" s="573">
        <f t="shared" si="12"/>
        <v>1092</v>
      </c>
    </row>
    <row r="795" spans="1:8" s="35" customFormat="1">
      <c r="A795" s="474" t="s">
        <v>1211</v>
      </c>
      <c r="B795" s="559" t="s">
        <v>395</v>
      </c>
      <c r="C795" s="559">
        <v>900226715</v>
      </c>
      <c r="D795" s="568" t="s">
        <v>1312</v>
      </c>
      <c r="E795" s="563">
        <v>44230</v>
      </c>
      <c r="F795" s="564">
        <v>20616112.300000012</v>
      </c>
      <c r="G795" s="564" t="s">
        <v>1615</v>
      </c>
      <c r="H795" s="573">
        <f t="shared" si="12"/>
        <v>1092</v>
      </c>
    </row>
    <row r="796" spans="1:8" s="35" customFormat="1">
      <c r="A796" s="474" t="s">
        <v>1211</v>
      </c>
      <c r="B796" s="559" t="s">
        <v>395</v>
      </c>
      <c r="C796" s="559">
        <v>900226715</v>
      </c>
      <c r="D796" s="568" t="s">
        <v>1312</v>
      </c>
      <c r="E796" s="563">
        <v>44230</v>
      </c>
      <c r="F796" s="564">
        <v>102222249.79999995</v>
      </c>
      <c r="G796" s="564" t="s">
        <v>1616</v>
      </c>
      <c r="H796" s="573">
        <f t="shared" si="12"/>
        <v>1092</v>
      </c>
    </row>
    <row r="797" spans="1:8" s="35" customFormat="1">
      <c r="A797" s="474" t="s">
        <v>1211</v>
      </c>
      <c r="B797" s="559" t="s">
        <v>98</v>
      </c>
      <c r="C797" s="559">
        <v>891280008</v>
      </c>
      <c r="D797" s="568" t="s">
        <v>1316</v>
      </c>
      <c r="E797" s="563">
        <v>44237</v>
      </c>
      <c r="F797" s="564">
        <v>11712196.1</v>
      </c>
      <c r="G797" s="564" t="s">
        <v>1617</v>
      </c>
      <c r="H797" s="573">
        <f t="shared" si="12"/>
        <v>1085</v>
      </c>
    </row>
    <row r="798" spans="1:8" s="35" customFormat="1">
      <c r="A798" s="474" t="s">
        <v>1211</v>
      </c>
      <c r="B798" s="559" t="s">
        <v>395</v>
      </c>
      <c r="C798" s="559">
        <v>900226715</v>
      </c>
      <c r="D798" s="568" t="s">
        <v>1316</v>
      </c>
      <c r="E798" s="563">
        <v>44237</v>
      </c>
      <c r="F798" s="564">
        <v>443027387.79999995</v>
      </c>
      <c r="G798" s="564" t="s">
        <v>1618</v>
      </c>
      <c r="H798" s="573">
        <f t="shared" si="12"/>
        <v>1085</v>
      </c>
    </row>
    <row r="799" spans="1:8" s="35" customFormat="1">
      <c r="A799" s="474" t="s">
        <v>1211</v>
      </c>
      <c r="B799" s="559" t="s">
        <v>395</v>
      </c>
      <c r="C799" s="559">
        <v>900226715</v>
      </c>
      <c r="D799" s="568" t="s">
        <v>1316</v>
      </c>
      <c r="E799" s="563">
        <v>44237</v>
      </c>
      <c r="F799" s="564">
        <v>113570952.5</v>
      </c>
      <c r="G799" s="564" t="s">
        <v>1619</v>
      </c>
      <c r="H799" s="573">
        <f t="shared" si="12"/>
        <v>1085</v>
      </c>
    </row>
    <row r="800" spans="1:8" s="35" customFormat="1">
      <c r="A800" s="474" t="s">
        <v>1211</v>
      </c>
      <c r="B800" s="559" t="s">
        <v>239</v>
      </c>
      <c r="C800" s="559">
        <v>830074184</v>
      </c>
      <c r="D800" s="568" t="s">
        <v>1591</v>
      </c>
      <c r="E800" s="563">
        <v>44245</v>
      </c>
      <c r="F800" s="564">
        <v>92053</v>
      </c>
      <c r="G800" s="564" t="s">
        <v>1620</v>
      </c>
      <c r="H800" s="573">
        <f t="shared" si="12"/>
        <v>1077</v>
      </c>
    </row>
    <row r="801" spans="1:8" s="35" customFormat="1">
      <c r="A801" s="474" t="s">
        <v>1211</v>
      </c>
      <c r="B801" s="559" t="s">
        <v>239</v>
      </c>
      <c r="C801" s="559">
        <v>830074184</v>
      </c>
      <c r="D801" s="568" t="s">
        <v>1591</v>
      </c>
      <c r="E801" s="563">
        <v>44245</v>
      </c>
      <c r="F801" s="564">
        <v>23588</v>
      </c>
      <c r="G801" s="564" t="s">
        <v>1621</v>
      </c>
      <c r="H801" s="573">
        <f t="shared" si="12"/>
        <v>1077</v>
      </c>
    </row>
    <row r="802" spans="1:8" s="35" customFormat="1">
      <c r="A802" s="474" t="s">
        <v>1211</v>
      </c>
      <c r="B802" s="559" t="s">
        <v>98</v>
      </c>
      <c r="C802" s="559">
        <v>891280008</v>
      </c>
      <c r="D802" s="568" t="s">
        <v>1320</v>
      </c>
      <c r="E802" s="563">
        <v>44245</v>
      </c>
      <c r="F802" s="564">
        <v>10054029.5</v>
      </c>
      <c r="G802" s="564" t="s">
        <v>1622</v>
      </c>
      <c r="H802" s="573">
        <f t="shared" si="12"/>
        <v>1077</v>
      </c>
    </row>
    <row r="803" spans="1:8" s="35" customFormat="1">
      <c r="A803" s="474" t="s">
        <v>1211</v>
      </c>
      <c r="B803" s="559" t="s">
        <v>395</v>
      </c>
      <c r="C803" s="559">
        <v>900226715</v>
      </c>
      <c r="D803" s="568" t="s">
        <v>1320</v>
      </c>
      <c r="E803" s="563">
        <v>44245</v>
      </c>
      <c r="F803" s="564">
        <v>370369159.89999998</v>
      </c>
      <c r="G803" s="564" t="s">
        <v>1623</v>
      </c>
      <c r="H803" s="573">
        <f t="shared" si="12"/>
        <v>1077</v>
      </c>
    </row>
    <row r="804" spans="1:8" s="35" customFormat="1">
      <c r="A804" s="474" t="s">
        <v>1211</v>
      </c>
      <c r="B804" s="559" t="s">
        <v>395</v>
      </c>
      <c r="C804" s="559">
        <v>900226715</v>
      </c>
      <c r="D804" s="568" t="s">
        <v>1320</v>
      </c>
      <c r="E804" s="563">
        <v>44245</v>
      </c>
      <c r="F804" s="564">
        <v>98764214.400000006</v>
      </c>
      <c r="G804" s="564" t="s">
        <v>1624</v>
      </c>
      <c r="H804" s="573">
        <f t="shared" si="12"/>
        <v>1077</v>
      </c>
    </row>
    <row r="805" spans="1:8" s="35" customFormat="1">
      <c r="A805" s="474" t="s">
        <v>1211</v>
      </c>
      <c r="B805" s="559" t="s">
        <v>98</v>
      </c>
      <c r="C805" s="559">
        <v>891280008</v>
      </c>
      <c r="D805" s="568" t="s">
        <v>1324</v>
      </c>
      <c r="E805" s="563">
        <v>44252</v>
      </c>
      <c r="F805" s="564">
        <v>787232</v>
      </c>
      <c r="G805" s="564" t="s">
        <v>1625</v>
      </c>
      <c r="H805" s="573">
        <f t="shared" si="12"/>
        <v>1070</v>
      </c>
    </row>
    <row r="806" spans="1:8" s="35" customFormat="1">
      <c r="A806" s="474" t="s">
        <v>1211</v>
      </c>
      <c r="B806" s="559" t="s">
        <v>395</v>
      </c>
      <c r="C806" s="559">
        <v>900226715</v>
      </c>
      <c r="D806" s="568" t="s">
        <v>1324</v>
      </c>
      <c r="E806" s="563">
        <v>44252</v>
      </c>
      <c r="F806" s="564">
        <v>266323519.10000002</v>
      </c>
      <c r="G806" s="564" t="s">
        <v>1626</v>
      </c>
      <c r="H806" s="573">
        <f t="shared" si="12"/>
        <v>1070</v>
      </c>
    </row>
    <row r="807" spans="1:8" s="35" customFormat="1">
      <c r="A807" s="474" t="s">
        <v>1211</v>
      </c>
      <c r="B807" s="559" t="s">
        <v>395</v>
      </c>
      <c r="C807" s="559">
        <v>900226715</v>
      </c>
      <c r="D807" s="568" t="s">
        <v>1324</v>
      </c>
      <c r="E807" s="563">
        <v>44252</v>
      </c>
      <c r="F807" s="564">
        <v>76396096.399999976</v>
      </c>
      <c r="G807" s="564" t="s">
        <v>1627</v>
      </c>
      <c r="H807" s="573">
        <f t="shared" si="12"/>
        <v>1070</v>
      </c>
    </row>
    <row r="808" spans="1:8" s="35" customFormat="1">
      <c r="A808" s="474" t="s">
        <v>1211</v>
      </c>
      <c r="B808" s="559" t="s">
        <v>239</v>
      </c>
      <c r="C808" s="559">
        <v>830074184</v>
      </c>
      <c r="D808" s="568" t="s">
        <v>1628</v>
      </c>
      <c r="E808" s="563">
        <v>44255</v>
      </c>
      <c r="F808" s="564">
        <v>10903</v>
      </c>
      <c r="G808" s="564" t="s">
        <v>1629</v>
      </c>
      <c r="H808" s="573">
        <f t="shared" si="12"/>
        <v>1067</v>
      </c>
    </row>
    <row r="809" spans="1:8" s="35" customFormat="1">
      <c r="A809" s="474" t="s">
        <v>1211</v>
      </c>
      <c r="B809" s="559" t="s">
        <v>239</v>
      </c>
      <c r="C809" s="559">
        <v>830074184</v>
      </c>
      <c r="D809" s="568" t="s">
        <v>1628</v>
      </c>
      <c r="E809" s="563">
        <v>44255</v>
      </c>
      <c r="F809" s="564">
        <v>48846</v>
      </c>
      <c r="G809" s="564" t="s">
        <v>1629</v>
      </c>
      <c r="H809" s="573">
        <f t="shared" si="12"/>
        <v>1067</v>
      </c>
    </row>
    <row r="810" spans="1:8" s="35" customFormat="1">
      <c r="A810" s="474" t="s">
        <v>1211</v>
      </c>
      <c r="B810" s="559" t="s">
        <v>239</v>
      </c>
      <c r="C810" s="559">
        <v>830074184</v>
      </c>
      <c r="D810" s="568" t="s">
        <v>1628</v>
      </c>
      <c r="E810" s="563">
        <v>44255</v>
      </c>
      <c r="F810" s="564">
        <v>16509</v>
      </c>
      <c r="G810" s="564" t="s">
        <v>1629</v>
      </c>
      <c r="H810" s="573">
        <f t="shared" si="12"/>
        <v>1067</v>
      </c>
    </row>
    <row r="811" spans="1:8" s="35" customFormat="1">
      <c r="A811" s="474" t="s">
        <v>1211</v>
      </c>
      <c r="B811" s="559" t="s">
        <v>239</v>
      </c>
      <c r="C811" s="559">
        <v>830074184</v>
      </c>
      <c r="D811" s="568" t="s">
        <v>1628</v>
      </c>
      <c r="E811" s="563">
        <v>44255</v>
      </c>
      <c r="F811" s="564">
        <v>135</v>
      </c>
      <c r="G811" s="564" t="s">
        <v>1629</v>
      </c>
      <c r="H811" s="573">
        <f t="shared" si="12"/>
        <v>1067</v>
      </c>
    </row>
    <row r="812" spans="1:8" s="35" customFormat="1">
      <c r="A812" s="474" t="s">
        <v>1211</v>
      </c>
      <c r="B812" s="559" t="s">
        <v>239</v>
      </c>
      <c r="C812" s="559">
        <v>830074184</v>
      </c>
      <c r="D812" s="568" t="s">
        <v>1630</v>
      </c>
      <c r="E812" s="563">
        <v>44255</v>
      </c>
      <c r="F812" s="564">
        <v>1612</v>
      </c>
      <c r="G812" s="564" t="s">
        <v>1629</v>
      </c>
      <c r="H812" s="573">
        <f t="shared" si="12"/>
        <v>1067</v>
      </c>
    </row>
    <row r="813" spans="1:8" s="35" customFormat="1">
      <c r="A813" s="474" t="s">
        <v>1211</v>
      </c>
      <c r="B813" s="559" t="s">
        <v>239</v>
      </c>
      <c r="C813" s="559">
        <v>830074184</v>
      </c>
      <c r="D813" s="568" t="s">
        <v>1631</v>
      </c>
      <c r="E813" s="563">
        <v>44255</v>
      </c>
      <c r="F813" s="564">
        <v>5434</v>
      </c>
      <c r="G813" s="564" t="s">
        <v>1629</v>
      </c>
      <c r="H813" s="573">
        <f t="shared" si="12"/>
        <v>1067</v>
      </c>
    </row>
    <row r="814" spans="1:8" s="35" customFormat="1">
      <c r="A814" s="474" t="s">
        <v>1211</v>
      </c>
      <c r="B814" s="559" t="s">
        <v>239</v>
      </c>
      <c r="C814" s="559">
        <v>830074184</v>
      </c>
      <c r="D814" s="568" t="s">
        <v>1631</v>
      </c>
      <c r="E814" s="563">
        <v>44255</v>
      </c>
      <c r="F814" s="564">
        <v>7622</v>
      </c>
      <c r="G814" s="564" t="s">
        <v>1629</v>
      </c>
      <c r="H814" s="573">
        <f t="shared" si="12"/>
        <v>1067</v>
      </c>
    </row>
    <row r="815" spans="1:8" s="35" customFormat="1">
      <c r="A815" s="474" t="s">
        <v>1211</v>
      </c>
      <c r="B815" s="559" t="s">
        <v>239</v>
      </c>
      <c r="C815" s="559">
        <v>830074184</v>
      </c>
      <c r="D815" s="568" t="s">
        <v>1631</v>
      </c>
      <c r="E815" s="563">
        <v>44255</v>
      </c>
      <c r="F815" s="564">
        <v>1449</v>
      </c>
      <c r="G815" s="564" t="s">
        <v>1629</v>
      </c>
      <c r="H815" s="573">
        <f t="shared" si="12"/>
        <v>1067</v>
      </c>
    </row>
    <row r="816" spans="1:8" s="35" customFormat="1">
      <c r="A816" s="474" t="s">
        <v>1211</v>
      </c>
      <c r="B816" s="559" t="s">
        <v>239</v>
      </c>
      <c r="C816" s="559">
        <v>830074184</v>
      </c>
      <c r="D816" s="568" t="s">
        <v>1631</v>
      </c>
      <c r="E816" s="563">
        <v>44255</v>
      </c>
      <c r="F816" s="564">
        <v>2079</v>
      </c>
      <c r="G816" s="564" t="s">
        <v>1629</v>
      </c>
      <c r="H816" s="573">
        <f t="shared" si="12"/>
        <v>1067</v>
      </c>
    </row>
    <row r="817" spans="1:8" s="35" customFormat="1">
      <c r="A817" s="474" t="s">
        <v>1211</v>
      </c>
      <c r="B817" s="559" t="s">
        <v>239</v>
      </c>
      <c r="C817" s="559">
        <v>830074184</v>
      </c>
      <c r="D817" s="568" t="s">
        <v>1631</v>
      </c>
      <c r="E817" s="563">
        <v>44255</v>
      </c>
      <c r="F817" s="564">
        <v>3422</v>
      </c>
      <c r="G817" s="564" t="s">
        <v>1629</v>
      </c>
      <c r="H817" s="573">
        <f t="shared" si="12"/>
        <v>1067</v>
      </c>
    </row>
    <row r="818" spans="1:8" s="35" customFormat="1">
      <c r="A818" s="474" t="s">
        <v>1211</v>
      </c>
      <c r="B818" s="559" t="s">
        <v>239</v>
      </c>
      <c r="C818" s="559">
        <v>830074184</v>
      </c>
      <c r="D818" s="568" t="s">
        <v>1585</v>
      </c>
      <c r="E818" s="563">
        <v>44259</v>
      </c>
      <c r="F818" s="564">
        <v>85</v>
      </c>
      <c r="G818" s="564" t="s">
        <v>1632</v>
      </c>
      <c r="H818" s="573">
        <f t="shared" si="12"/>
        <v>1063</v>
      </c>
    </row>
    <row r="819" spans="1:8" s="35" customFormat="1">
      <c r="A819" s="474" t="s">
        <v>1211</v>
      </c>
      <c r="B819" s="559" t="s">
        <v>239</v>
      </c>
      <c r="C819" s="559">
        <v>830074184</v>
      </c>
      <c r="D819" s="568" t="s">
        <v>1585</v>
      </c>
      <c r="E819" s="563">
        <v>44259</v>
      </c>
      <c r="F819" s="564">
        <v>702</v>
      </c>
      <c r="G819" s="564" t="s">
        <v>1633</v>
      </c>
      <c r="H819" s="573">
        <f t="shared" si="12"/>
        <v>1063</v>
      </c>
    </row>
    <row r="820" spans="1:8" s="35" customFormat="1">
      <c r="A820" s="474" t="s">
        <v>1211</v>
      </c>
      <c r="B820" s="559" t="s">
        <v>98</v>
      </c>
      <c r="C820" s="559">
        <v>891280008</v>
      </c>
      <c r="D820" s="568" t="s">
        <v>1312</v>
      </c>
      <c r="E820" s="563">
        <v>44259</v>
      </c>
      <c r="F820" s="564">
        <v>4212486.8</v>
      </c>
      <c r="G820" s="564" t="s">
        <v>1634</v>
      </c>
      <c r="H820" s="573">
        <f t="shared" si="12"/>
        <v>1063</v>
      </c>
    </row>
    <row r="821" spans="1:8" s="35" customFormat="1">
      <c r="A821" s="474" t="s">
        <v>1211</v>
      </c>
      <c r="B821" s="559" t="s">
        <v>395</v>
      </c>
      <c r="C821" s="559">
        <v>900226715</v>
      </c>
      <c r="D821" s="568" t="s">
        <v>1312</v>
      </c>
      <c r="E821" s="563">
        <v>44259</v>
      </c>
      <c r="F821" s="564">
        <v>103944853</v>
      </c>
      <c r="G821" s="564" t="s">
        <v>1635</v>
      </c>
      <c r="H821" s="573">
        <f t="shared" si="12"/>
        <v>1063</v>
      </c>
    </row>
    <row r="822" spans="1:8" s="35" customFormat="1">
      <c r="A822" s="474" t="s">
        <v>1211</v>
      </c>
      <c r="B822" s="559" t="s">
        <v>395</v>
      </c>
      <c r="C822" s="559">
        <v>900226715</v>
      </c>
      <c r="D822" s="568" t="s">
        <v>1312</v>
      </c>
      <c r="E822" s="563">
        <v>44259</v>
      </c>
      <c r="F822" s="564">
        <v>21488299.400000006</v>
      </c>
      <c r="G822" s="564" t="s">
        <v>1636</v>
      </c>
      <c r="H822" s="573">
        <f t="shared" si="12"/>
        <v>1063</v>
      </c>
    </row>
    <row r="823" spans="1:8" s="35" customFormat="1">
      <c r="A823" s="474" t="s">
        <v>1211</v>
      </c>
      <c r="B823" s="559" t="s">
        <v>239</v>
      </c>
      <c r="C823" s="559">
        <v>830074184</v>
      </c>
      <c r="D823" s="568" t="s">
        <v>1591</v>
      </c>
      <c r="E823" s="563">
        <v>44266</v>
      </c>
      <c r="F823" s="564">
        <v>45755</v>
      </c>
      <c r="G823" s="564" t="s">
        <v>1637</v>
      </c>
      <c r="H823" s="573">
        <f t="shared" si="12"/>
        <v>1056</v>
      </c>
    </row>
    <row r="824" spans="1:8" s="35" customFormat="1">
      <c r="A824" s="474" t="s">
        <v>1211</v>
      </c>
      <c r="B824" s="559" t="s">
        <v>98</v>
      </c>
      <c r="C824" s="559">
        <v>891280008</v>
      </c>
      <c r="D824" s="568" t="s">
        <v>1316</v>
      </c>
      <c r="E824" s="563">
        <v>44266</v>
      </c>
      <c r="F824" s="564">
        <v>10092131</v>
      </c>
      <c r="G824" s="564" t="s">
        <v>1638</v>
      </c>
      <c r="H824" s="573">
        <f t="shared" si="12"/>
        <v>1056</v>
      </c>
    </row>
    <row r="825" spans="1:8" s="35" customFormat="1">
      <c r="A825" s="474" t="s">
        <v>1211</v>
      </c>
      <c r="B825" s="559" t="s">
        <v>395</v>
      </c>
      <c r="C825" s="559">
        <v>900226715</v>
      </c>
      <c r="D825" s="568" t="s">
        <v>1316</v>
      </c>
      <c r="E825" s="563">
        <v>44266</v>
      </c>
      <c r="F825" s="564">
        <v>513712058.5</v>
      </c>
      <c r="G825" s="564" t="s">
        <v>1639</v>
      </c>
      <c r="H825" s="573">
        <f t="shared" si="12"/>
        <v>1056</v>
      </c>
    </row>
    <row r="826" spans="1:8" s="35" customFormat="1">
      <c r="A826" s="474" t="s">
        <v>1211</v>
      </c>
      <c r="B826" s="559" t="s">
        <v>395</v>
      </c>
      <c r="C826" s="559">
        <v>900226715</v>
      </c>
      <c r="D826" s="568" t="s">
        <v>1316</v>
      </c>
      <c r="E826" s="563">
        <v>44266</v>
      </c>
      <c r="F826" s="564">
        <v>124119135.69999999</v>
      </c>
      <c r="G826" s="564" t="s">
        <v>1640</v>
      </c>
      <c r="H826" s="573">
        <f t="shared" si="12"/>
        <v>1056</v>
      </c>
    </row>
    <row r="827" spans="1:8" s="35" customFormat="1">
      <c r="A827" s="474" t="s">
        <v>1211</v>
      </c>
      <c r="B827" s="559" t="s">
        <v>239</v>
      </c>
      <c r="C827" s="559">
        <v>830074184</v>
      </c>
      <c r="D827" s="568" t="s">
        <v>1597</v>
      </c>
      <c r="E827" s="563">
        <v>44272</v>
      </c>
      <c r="F827" s="564">
        <v>11116</v>
      </c>
      <c r="G827" s="564" t="s">
        <v>1641</v>
      </c>
      <c r="H827" s="573">
        <f t="shared" si="12"/>
        <v>1050</v>
      </c>
    </row>
    <row r="828" spans="1:8" s="35" customFormat="1">
      <c r="A828" s="474" t="s">
        <v>1211</v>
      </c>
      <c r="B828" s="559" t="s">
        <v>239</v>
      </c>
      <c r="C828" s="559">
        <v>830074184</v>
      </c>
      <c r="D828" s="568" t="s">
        <v>1597</v>
      </c>
      <c r="E828" s="563">
        <v>44272</v>
      </c>
      <c r="F828" s="564">
        <v>37240</v>
      </c>
      <c r="G828" s="564" t="s">
        <v>1642</v>
      </c>
      <c r="H828" s="573">
        <f t="shared" si="12"/>
        <v>1050</v>
      </c>
    </row>
    <row r="829" spans="1:8" s="35" customFormat="1">
      <c r="A829" s="474" t="s">
        <v>1211</v>
      </c>
      <c r="B829" s="559" t="s">
        <v>98</v>
      </c>
      <c r="C829" s="559">
        <v>891280008</v>
      </c>
      <c r="D829" s="568" t="s">
        <v>1320</v>
      </c>
      <c r="E829" s="563">
        <v>44272</v>
      </c>
      <c r="F829" s="564">
        <v>6587751</v>
      </c>
      <c r="G829" s="564" t="s">
        <v>1643</v>
      </c>
      <c r="H829" s="573">
        <f t="shared" si="12"/>
        <v>1050</v>
      </c>
    </row>
    <row r="830" spans="1:8" s="35" customFormat="1">
      <c r="A830" s="474" t="s">
        <v>1211</v>
      </c>
      <c r="B830" s="559" t="s">
        <v>395</v>
      </c>
      <c r="C830" s="559">
        <v>900226715</v>
      </c>
      <c r="D830" s="568" t="s">
        <v>1320</v>
      </c>
      <c r="E830" s="563">
        <v>44272</v>
      </c>
      <c r="F830" s="564">
        <v>351539645.89999998</v>
      </c>
      <c r="G830" s="564" t="s">
        <v>1644</v>
      </c>
      <c r="H830" s="573">
        <f t="shared" si="12"/>
        <v>1050</v>
      </c>
    </row>
    <row r="831" spans="1:8" s="35" customFormat="1">
      <c r="A831" s="474" t="s">
        <v>1211</v>
      </c>
      <c r="B831" s="559" t="s">
        <v>395</v>
      </c>
      <c r="C831" s="559">
        <v>900226715</v>
      </c>
      <c r="D831" s="568" t="s">
        <v>1320</v>
      </c>
      <c r="E831" s="563">
        <v>44272</v>
      </c>
      <c r="F831" s="564">
        <v>92333081.400000006</v>
      </c>
      <c r="G831" s="564" t="s">
        <v>1645</v>
      </c>
      <c r="H831" s="573">
        <f t="shared" si="12"/>
        <v>1050</v>
      </c>
    </row>
    <row r="832" spans="1:8" s="35" customFormat="1">
      <c r="A832" s="474" t="s">
        <v>1211</v>
      </c>
      <c r="B832" s="559" t="s">
        <v>239</v>
      </c>
      <c r="C832" s="559">
        <v>830074184</v>
      </c>
      <c r="D832" s="568" t="s">
        <v>1603</v>
      </c>
      <c r="E832" s="563">
        <v>44280</v>
      </c>
      <c r="F832" s="564">
        <v>696</v>
      </c>
      <c r="G832" s="564" t="s">
        <v>1646</v>
      </c>
      <c r="H832" s="573">
        <f t="shared" si="12"/>
        <v>1042</v>
      </c>
    </row>
    <row r="833" spans="1:8" s="35" customFormat="1">
      <c r="A833" s="474" t="s">
        <v>1211</v>
      </c>
      <c r="B833" s="559" t="s">
        <v>239</v>
      </c>
      <c r="C833" s="559">
        <v>830074184</v>
      </c>
      <c r="D833" s="568" t="s">
        <v>1603</v>
      </c>
      <c r="E833" s="563">
        <v>44280</v>
      </c>
      <c r="F833" s="564">
        <v>3027</v>
      </c>
      <c r="G833" s="564" t="s">
        <v>1647</v>
      </c>
      <c r="H833" s="573">
        <f t="shared" si="12"/>
        <v>1042</v>
      </c>
    </row>
    <row r="834" spans="1:8" s="35" customFormat="1">
      <c r="A834" s="474" t="s">
        <v>1211</v>
      </c>
      <c r="B834" s="559" t="s">
        <v>98</v>
      </c>
      <c r="C834" s="559">
        <v>891280008</v>
      </c>
      <c r="D834" s="568" t="s">
        <v>1324</v>
      </c>
      <c r="E834" s="563">
        <v>44280</v>
      </c>
      <c r="F834" s="564">
        <v>1341702</v>
      </c>
      <c r="G834" s="564" t="s">
        <v>1648</v>
      </c>
      <c r="H834" s="573">
        <f t="shared" si="12"/>
        <v>1042</v>
      </c>
    </row>
    <row r="835" spans="1:8" s="35" customFormat="1">
      <c r="A835" s="474" t="s">
        <v>1211</v>
      </c>
      <c r="B835" s="559" t="s">
        <v>395</v>
      </c>
      <c r="C835" s="559">
        <v>900226715</v>
      </c>
      <c r="D835" s="568" t="s">
        <v>1324</v>
      </c>
      <c r="E835" s="563">
        <v>44280</v>
      </c>
      <c r="F835" s="564">
        <v>50487750.599999994</v>
      </c>
      <c r="G835" s="564" t="s">
        <v>1649</v>
      </c>
      <c r="H835" s="573">
        <f t="shared" si="12"/>
        <v>1042</v>
      </c>
    </row>
    <row r="836" spans="1:8" s="35" customFormat="1">
      <c r="A836" s="474" t="s">
        <v>1211</v>
      </c>
      <c r="B836" s="559" t="s">
        <v>395</v>
      </c>
      <c r="C836" s="559">
        <v>900226715</v>
      </c>
      <c r="D836" s="568" t="s">
        <v>1324</v>
      </c>
      <c r="E836" s="563">
        <v>44280</v>
      </c>
      <c r="F836" s="564">
        <v>219673418.5</v>
      </c>
      <c r="G836" s="564" t="s">
        <v>1650</v>
      </c>
      <c r="H836" s="573">
        <f t="shared" si="12"/>
        <v>1042</v>
      </c>
    </row>
    <row r="837" spans="1:8" s="35" customFormat="1">
      <c r="A837" s="474" t="s">
        <v>1211</v>
      </c>
      <c r="B837" s="559" t="s">
        <v>239</v>
      </c>
      <c r="C837" s="559">
        <v>830074184</v>
      </c>
      <c r="D837" s="568" t="s">
        <v>1651</v>
      </c>
      <c r="E837" s="563">
        <v>44286</v>
      </c>
      <c r="F837" s="564">
        <v>5752</v>
      </c>
      <c r="G837" s="564" t="s">
        <v>940</v>
      </c>
      <c r="H837" s="573">
        <f t="shared" si="12"/>
        <v>1036</v>
      </c>
    </row>
    <row r="838" spans="1:8" s="35" customFormat="1">
      <c r="A838" s="474" t="s">
        <v>1211</v>
      </c>
      <c r="B838" s="559" t="s">
        <v>239</v>
      </c>
      <c r="C838" s="559">
        <v>830074184</v>
      </c>
      <c r="D838" s="568" t="s">
        <v>1651</v>
      </c>
      <c r="E838" s="563">
        <v>44286</v>
      </c>
      <c r="F838" s="564">
        <v>5159</v>
      </c>
      <c r="G838" s="564" t="s">
        <v>940</v>
      </c>
      <c r="H838" s="573">
        <f t="shared" si="12"/>
        <v>1036</v>
      </c>
    </row>
    <row r="839" spans="1:8" s="35" customFormat="1">
      <c r="A839" s="474" t="s">
        <v>1211</v>
      </c>
      <c r="B839" s="559" t="s">
        <v>239</v>
      </c>
      <c r="C839" s="559">
        <v>830074184</v>
      </c>
      <c r="D839" s="568" t="s">
        <v>1652</v>
      </c>
      <c r="E839" s="563">
        <v>44286</v>
      </c>
      <c r="F839" s="564">
        <v>793</v>
      </c>
      <c r="G839" s="564" t="s">
        <v>940</v>
      </c>
      <c r="H839" s="573">
        <f t="shared" si="12"/>
        <v>1036</v>
      </c>
    </row>
    <row r="840" spans="1:8" s="35" customFormat="1">
      <c r="A840" s="474" t="s">
        <v>1211</v>
      </c>
      <c r="B840" s="559" t="s">
        <v>239</v>
      </c>
      <c r="C840" s="559">
        <v>830074184</v>
      </c>
      <c r="D840" s="568" t="s">
        <v>1652</v>
      </c>
      <c r="E840" s="563">
        <v>44286</v>
      </c>
      <c r="F840" s="564">
        <v>67</v>
      </c>
      <c r="G840" s="564" t="s">
        <v>940</v>
      </c>
      <c r="H840" s="573">
        <f t="shared" si="12"/>
        <v>1036</v>
      </c>
    </row>
    <row r="841" spans="1:8" s="35" customFormat="1">
      <c r="A841" s="474" t="s">
        <v>1211</v>
      </c>
      <c r="B841" s="559" t="s">
        <v>239</v>
      </c>
      <c r="C841" s="559">
        <v>830074184</v>
      </c>
      <c r="D841" s="568" t="s">
        <v>1652</v>
      </c>
      <c r="E841" s="563">
        <v>44286</v>
      </c>
      <c r="F841" s="564">
        <v>252</v>
      </c>
      <c r="G841" s="564" t="s">
        <v>940</v>
      </c>
      <c r="H841" s="573">
        <f t="shared" si="12"/>
        <v>1036</v>
      </c>
    </row>
    <row r="842" spans="1:8" s="35" customFormat="1">
      <c r="A842" s="474" t="s">
        <v>1211</v>
      </c>
      <c r="B842" s="559" t="s">
        <v>239</v>
      </c>
      <c r="C842" s="559">
        <v>830074184</v>
      </c>
      <c r="D842" s="568" t="s">
        <v>1652</v>
      </c>
      <c r="E842" s="563">
        <v>44286</v>
      </c>
      <c r="F842" s="564">
        <v>1274</v>
      </c>
      <c r="G842" s="564" t="s">
        <v>940</v>
      </c>
      <c r="H842" s="573">
        <f t="shared" ref="H842:H905" si="13">+$H$7-E842</f>
        <v>1036</v>
      </c>
    </row>
    <row r="843" spans="1:8" s="35" customFormat="1">
      <c r="A843" s="474" t="s">
        <v>1211</v>
      </c>
      <c r="B843" s="559" t="s">
        <v>239</v>
      </c>
      <c r="C843" s="559">
        <v>830074184</v>
      </c>
      <c r="D843" s="568" t="s">
        <v>1652</v>
      </c>
      <c r="E843" s="563">
        <v>44286</v>
      </c>
      <c r="F843" s="564">
        <v>1880</v>
      </c>
      <c r="G843" s="564" t="s">
        <v>940</v>
      </c>
      <c r="H843" s="573">
        <f t="shared" si="13"/>
        <v>1036</v>
      </c>
    </row>
    <row r="844" spans="1:8" s="35" customFormat="1">
      <c r="A844" s="474" t="s">
        <v>1211</v>
      </c>
      <c r="B844" s="559" t="s">
        <v>239</v>
      </c>
      <c r="C844" s="559">
        <v>830074184</v>
      </c>
      <c r="D844" s="568" t="s">
        <v>1653</v>
      </c>
      <c r="E844" s="563">
        <v>44286</v>
      </c>
      <c r="F844" s="564">
        <v>238</v>
      </c>
      <c r="G844" s="564" t="s">
        <v>940</v>
      </c>
      <c r="H844" s="573">
        <f t="shared" si="13"/>
        <v>1036</v>
      </c>
    </row>
    <row r="845" spans="1:8" s="35" customFormat="1">
      <c r="A845" s="474" t="s">
        <v>1211</v>
      </c>
      <c r="B845" s="559" t="s">
        <v>239</v>
      </c>
      <c r="C845" s="559">
        <v>830074184</v>
      </c>
      <c r="D845" s="568" t="s">
        <v>1653</v>
      </c>
      <c r="E845" s="563">
        <v>44286</v>
      </c>
      <c r="F845" s="564">
        <v>62</v>
      </c>
      <c r="G845" s="564" t="s">
        <v>940</v>
      </c>
      <c r="H845" s="573">
        <f t="shared" si="13"/>
        <v>1036</v>
      </c>
    </row>
    <row r="846" spans="1:8" s="35" customFormat="1">
      <c r="A846" s="474" t="s">
        <v>1211</v>
      </c>
      <c r="B846" s="559" t="s">
        <v>239</v>
      </c>
      <c r="C846" s="559">
        <v>830074184</v>
      </c>
      <c r="D846" s="568" t="s">
        <v>1653</v>
      </c>
      <c r="E846" s="563">
        <v>44286</v>
      </c>
      <c r="F846" s="564">
        <v>536</v>
      </c>
      <c r="G846" s="564" t="s">
        <v>940</v>
      </c>
      <c r="H846" s="573">
        <f t="shared" si="13"/>
        <v>1036</v>
      </c>
    </row>
    <row r="847" spans="1:8" s="35" customFormat="1">
      <c r="A847" s="474" t="s">
        <v>1211</v>
      </c>
      <c r="B847" s="559" t="s">
        <v>239</v>
      </c>
      <c r="C847" s="559">
        <v>830074184</v>
      </c>
      <c r="D847" s="568" t="s">
        <v>1653</v>
      </c>
      <c r="E847" s="563">
        <v>44286</v>
      </c>
      <c r="F847" s="564">
        <v>3111</v>
      </c>
      <c r="G847" s="564" t="s">
        <v>940</v>
      </c>
      <c r="H847" s="573">
        <f t="shared" si="13"/>
        <v>1036</v>
      </c>
    </row>
    <row r="848" spans="1:8" s="35" customFormat="1">
      <c r="A848" s="474" t="s">
        <v>1211</v>
      </c>
      <c r="B848" s="559" t="s">
        <v>515</v>
      </c>
      <c r="C848" s="559">
        <v>891800213</v>
      </c>
      <c r="D848" s="568" t="s">
        <v>2848</v>
      </c>
      <c r="E848" s="563">
        <v>44286</v>
      </c>
      <c r="F848" s="564">
        <v>488300</v>
      </c>
      <c r="G848" s="564" t="s">
        <v>1654</v>
      </c>
      <c r="H848" s="573">
        <f t="shared" si="13"/>
        <v>1036</v>
      </c>
    </row>
    <row r="849" spans="1:8" s="35" customFormat="1">
      <c r="A849" s="474" t="s">
        <v>1211</v>
      </c>
      <c r="B849" s="559" t="s">
        <v>239</v>
      </c>
      <c r="C849" s="559">
        <v>830074184</v>
      </c>
      <c r="D849" s="568" t="s">
        <v>1585</v>
      </c>
      <c r="E849" s="563">
        <v>44293</v>
      </c>
      <c r="F849" s="564">
        <v>62109</v>
      </c>
      <c r="G849" s="564" t="s">
        <v>1655</v>
      </c>
      <c r="H849" s="573">
        <f t="shared" si="13"/>
        <v>1029</v>
      </c>
    </row>
    <row r="850" spans="1:8" s="35" customFormat="1">
      <c r="A850" s="474" t="s">
        <v>1211</v>
      </c>
      <c r="B850" s="559" t="s">
        <v>239</v>
      </c>
      <c r="C850" s="559">
        <v>830074184</v>
      </c>
      <c r="D850" s="568" t="s">
        <v>1585</v>
      </c>
      <c r="E850" s="563">
        <v>44293</v>
      </c>
      <c r="F850" s="564">
        <v>1989</v>
      </c>
      <c r="G850" s="564" t="s">
        <v>1656</v>
      </c>
      <c r="H850" s="573">
        <f t="shared" si="13"/>
        <v>1029</v>
      </c>
    </row>
    <row r="851" spans="1:8" s="35" customFormat="1">
      <c r="A851" s="474" t="s">
        <v>1211</v>
      </c>
      <c r="B851" s="559" t="s">
        <v>98</v>
      </c>
      <c r="C851" s="559">
        <v>891280008</v>
      </c>
      <c r="D851" s="568" t="s">
        <v>1312</v>
      </c>
      <c r="E851" s="563">
        <v>44293</v>
      </c>
      <c r="F851" s="564">
        <v>11351297.699999999</v>
      </c>
      <c r="G851" s="564" t="s">
        <v>1657</v>
      </c>
      <c r="H851" s="573">
        <f t="shared" si="13"/>
        <v>1029</v>
      </c>
    </row>
    <row r="852" spans="1:8" s="35" customFormat="1">
      <c r="A852" s="474" t="s">
        <v>1211</v>
      </c>
      <c r="B852" s="559" t="s">
        <v>395</v>
      </c>
      <c r="C852" s="559">
        <v>900226715</v>
      </c>
      <c r="D852" s="568" t="s">
        <v>1312</v>
      </c>
      <c r="E852" s="563">
        <v>44293</v>
      </c>
      <c r="F852" s="564">
        <v>66971619.700000048</v>
      </c>
      <c r="G852" s="564" t="s">
        <v>1658</v>
      </c>
      <c r="H852" s="573">
        <f t="shared" si="13"/>
        <v>1029</v>
      </c>
    </row>
    <row r="853" spans="1:8" s="35" customFormat="1">
      <c r="A853" s="474" t="s">
        <v>1211</v>
      </c>
      <c r="B853" s="559" t="s">
        <v>395</v>
      </c>
      <c r="C853" s="559">
        <v>900226715</v>
      </c>
      <c r="D853" s="568" t="s">
        <v>1312</v>
      </c>
      <c r="E853" s="563">
        <v>44293</v>
      </c>
      <c r="F853" s="564">
        <v>293990556.4000001</v>
      </c>
      <c r="G853" s="564" t="s">
        <v>1659</v>
      </c>
      <c r="H853" s="573">
        <f t="shared" si="13"/>
        <v>1029</v>
      </c>
    </row>
    <row r="854" spans="1:8" s="35" customFormat="1">
      <c r="A854" s="474" t="s">
        <v>1211</v>
      </c>
      <c r="B854" s="559" t="s">
        <v>239</v>
      </c>
      <c r="C854" s="559">
        <v>830074184</v>
      </c>
      <c r="D854" s="568" t="s">
        <v>1591</v>
      </c>
      <c r="E854" s="563">
        <v>44301</v>
      </c>
      <c r="F854" s="564">
        <v>414</v>
      </c>
      <c r="G854" s="564" t="s">
        <v>1660</v>
      </c>
      <c r="H854" s="573">
        <f t="shared" si="13"/>
        <v>1021</v>
      </c>
    </row>
    <row r="855" spans="1:8" s="35" customFormat="1">
      <c r="A855" s="474" t="s">
        <v>1211</v>
      </c>
      <c r="B855" s="559" t="s">
        <v>98</v>
      </c>
      <c r="C855" s="559">
        <v>891280008</v>
      </c>
      <c r="D855" s="568" t="s">
        <v>1316</v>
      </c>
      <c r="E855" s="563">
        <v>44301</v>
      </c>
      <c r="F855" s="564">
        <v>9393889</v>
      </c>
      <c r="G855" s="564" t="s">
        <v>1661</v>
      </c>
      <c r="H855" s="573">
        <f t="shared" si="13"/>
        <v>1021</v>
      </c>
    </row>
    <row r="856" spans="1:8" s="35" customFormat="1">
      <c r="A856" s="474" t="s">
        <v>1211</v>
      </c>
      <c r="B856" s="559" t="s">
        <v>395</v>
      </c>
      <c r="C856" s="559">
        <v>900226715</v>
      </c>
      <c r="D856" s="568" t="s">
        <v>1316</v>
      </c>
      <c r="E856" s="563">
        <v>44301</v>
      </c>
      <c r="F856" s="564">
        <v>109179303.09999999</v>
      </c>
      <c r="G856" s="564" t="s">
        <v>1662</v>
      </c>
      <c r="H856" s="573">
        <f t="shared" si="13"/>
        <v>1021</v>
      </c>
    </row>
    <row r="857" spans="1:8" s="35" customFormat="1">
      <c r="A857" s="474" t="s">
        <v>1211</v>
      </c>
      <c r="B857" s="559" t="s">
        <v>395</v>
      </c>
      <c r="C857" s="559">
        <v>900226715</v>
      </c>
      <c r="D857" s="568" t="s">
        <v>1316</v>
      </c>
      <c r="E857" s="563">
        <v>44301</v>
      </c>
      <c r="F857" s="564">
        <v>493625935</v>
      </c>
      <c r="G857" s="564" t="s">
        <v>1663</v>
      </c>
      <c r="H857" s="573">
        <f t="shared" si="13"/>
        <v>1021</v>
      </c>
    </row>
    <row r="858" spans="1:8" s="35" customFormat="1">
      <c r="A858" s="474" t="s">
        <v>1211</v>
      </c>
      <c r="B858" s="559" t="s">
        <v>239</v>
      </c>
      <c r="C858" s="559">
        <v>830074184</v>
      </c>
      <c r="D858" s="568" t="s">
        <v>1597</v>
      </c>
      <c r="E858" s="563">
        <v>44307</v>
      </c>
      <c r="F858" s="564">
        <v>968</v>
      </c>
      <c r="G858" s="564" t="s">
        <v>1664</v>
      </c>
      <c r="H858" s="573">
        <f t="shared" si="13"/>
        <v>1015</v>
      </c>
    </row>
    <row r="859" spans="1:8" s="35" customFormat="1">
      <c r="A859" s="474" t="s">
        <v>1211</v>
      </c>
      <c r="B859" s="559" t="s">
        <v>98</v>
      </c>
      <c r="C859" s="559">
        <v>891280008</v>
      </c>
      <c r="D859" s="568" t="s">
        <v>1320</v>
      </c>
      <c r="E859" s="563">
        <v>44307</v>
      </c>
      <c r="F859" s="564">
        <v>1014871</v>
      </c>
      <c r="G859" s="564" t="s">
        <v>1665</v>
      </c>
      <c r="H859" s="573">
        <f t="shared" si="13"/>
        <v>1015</v>
      </c>
    </row>
    <row r="860" spans="1:8" s="35" customFormat="1">
      <c r="A860" s="474" t="s">
        <v>1211</v>
      </c>
      <c r="B860" s="559" t="s">
        <v>395</v>
      </c>
      <c r="C860" s="559">
        <v>900226715</v>
      </c>
      <c r="D860" s="568" t="s">
        <v>1320</v>
      </c>
      <c r="E860" s="563">
        <v>44307</v>
      </c>
      <c r="F860" s="564">
        <v>78534490.800000012</v>
      </c>
      <c r="G860" s="564" t="s">
        <v>1666</v>
      </c>
      <c r="H860" s="573">
        <f t="shared" si="13"/>
        <v>1015</v>
      </c>
    </row>
    <row r="861" spans="1:8" s="35" customFormat="1">
      <c r="A861" s="474" t="s">
        <v>1211</v>
      </c>
      <c r="B861" s="559" t="s">
        <v>395</v>
      </c>
      <c r="C861" s="559">
        <v>900226715</v>
      </c>
      <c r="D861" s="568" t="s">
        <v>1320</v>
      </c>
      <c r="E861" s="563">
        <v>44307</v>
      </c>
      <c r="F861" s="564">
        <v>341628012.70000005</v>
      </c>
      <c r="G861" s="564" t="s">
        <v>1667</v>
      </c>
      <c r="H861" s="573">
        <f t="shared" si="13"/>
        <v>1015</v>
      </c>
    </row>
    <row r="862" spans="1:8" s="35" customFormat="1">
      <c r="A862" s="474" t="s">
        <v>1211</v>
      </c>
      <c r="B862" s="559" t="s">
        <v>98</v>
      </c>
      <c r="C862" s="559">
        <v>891280008</v>
      </c>
      <c r="D862" s="568" t="s">
        <v>1324</v>
      </c>
      <c r="E862" s="563">
        <v>44315</v>
      </c>
      <c r="F862" s="564">
        <v>3788159</v>
      </c>
      <c r="G862" s="564" t="s">
        <v>1668</v>
      </c>
      <c r="H862" s="573">
        <f t="shared" si="13"/>
        <v>1007</v>
      </c>
    </row>
    <row r="863" spans="1:8" s="35" customFormat="1">
      <c r="A863" s="474" t="s">
        <v>1211</v>
      </c>
      <c r="B863" s="559" t="s">
        <v>395</v>
      </c>
      <c r="C863" s="559">
        <v>900226715</v>
      </c>
      <c r="D863" s="568" t="s">
        <v>1324</v>
      </c>
      <c r="E863" s="563">
        <v>44315</v>
      </c>
      <c r="F863" s="564">
        <v>277275228.5</v>
      </c>
      <c r="G863" s="564" t="s">
        <v>1669</v>
      </c>
      <c r="H863" s="573">
        <f t="shared" si="13"/>
        <v>1007</v>
      </c>
    </row>
    <row r="864" spans="1:8" s="35" customFormat="1">
      <c r="A864" s="474" t="s">
        <v>1211</v>
      </c>
      <c r="B864" s="559" t="s">
        <v>395</v>
      </c>
      <c r="C864" s="559">
        <v>900226715</v>
      </c>
      <c r="D864" s="568" t="s">
        <v>1324</v>
      </c>
      <c r="E864" s="563">
        <v>44315</v>
      </c>
      <c r="F864" s="564">
        <v>92854875.399999976</v>
      </c>
      <c r="G864" s="564" t="s">
        <v>1670</v>
      </c>
      <c r="H864" s="573">
        <f t="shared" si="13"/>
        <v>1007</v>
      </c>
    </row>
    <row r="865" spans="1:8" s="35" customFormat="1">
      <c r="A865" s="474" t="s">
        <v>1211</v>
      </c>
      <c r="B865" s="559" t="s">
        <v>239</v>
      </c>
      <c r="C865" s="559">
        <v>830074184</v>
      </c>
      <c r="D865" s="568" t="s">
        <v>1671</v>
      </c>
      <c r="E865" s="563">
        <v>44316</v>
      </c>
      <c r="F865" s="564">
        <v>514</v>
      </c>
      <c r="G865" s="564" t="s">
        <v>940</v>
      </c>
      <c r="H865" s="573">
        <f t="shared" si="13"/>
        <v>1006</v>
      </c>
    </row>
    <row r="866" spans="1:8" s="35" customFormat="1">
      <c r="A866" s="474" t="s">
        <v>1211</v>
      </c>
      <c r="B866" s="559" t="s">
        <v>239</v>
      </c>
      <c r="C866" s="559">
        <v>830074184</v>
      </c>
      <c r="D866" s="568" t="s">
        <v>1671</v>
      </c>
      <c r="E866" s="563">
        <v>44316</v>
      </c>
      <c r="F866" s="564">
        <v>129</v>
      </c>
      <c r="G866" s="564" t="s">
        <v>940</v>
      </c>
      <c r="H866" s="573">
        <f t="shared" si="13"/>
        <v>1006</v>
      </c>
    </row>
    <row r="867" spans="1:8" s="35" customFormat="1">
      <c r="A867" s="474" t="s">
        <v>1211</v>
      </c>
      <c r="B867" s="559" t="s">
        <v>239</v>
      </c>
      <c r="C867" s="559">
        <v>830074184</v>
      </c>
      <c r="D867" s="568" t="s">
        <v>1671</v>
      </c>
      <c r="E867" s="563">
        <v>44316</v>
      </c>
      <c r="F867" s="564">
        <v>1000</v>
      </c>
      <c r="G867" s="564" t="s">
        <v>940</v>
      </c>
      <c r="H867" s="573">
        <f t="shared" si="13"/>
        <v>1006</v>
      </c>
    </row>
    <row r="868" spans="1:8" s="35" customFormat="1">
      <c r="A868" s="474" t="s">
        <v>1211</v>
      </c>
      <c r="B868" s="559" t="s">
        <v>239</v>
      </c>
      <c r="C868" s="559">
        <v>830074184</v>
      </c>
      <c r="D868" s="568" t="s">
        <v>1672</v>
      </c>
      <c r="E868" s="563">
        <v>44316</v>
      </c>
      <c r="F868" s="564">
        <v>15978</v>
      </c>
      <c r="G868" s="564" t="s">
        <v>940</v>
      </c>
      <c r="H868" s="573">
        <f t="shared" si="13"/>
        <v>1006</v>
      </c>
    </row>
    <row r="869" spans="1:8" s="35" customFormat="1">
      <c r="A869" s="474" t="s">
        <v>1211</v>
      </c>
      <c r="B869" s="559" t="s">
        <v>239</v>
      </c>
      <c r="C869" s="559">
        <v>830074184</v>
      </c>
      <c r="D869" s="568" t="s">
        <v>1673</v>
      </c>
      <c r="E869" s="563">
        <v>44316</v>
      </c>
      <c r="F869" s="564">
        <v>16509</v>
      </c>
      <c r="G869" s="564" t="s">
        <v>940</v>
      </c>
      <c r="H869" s="573">
        <f t="shared" si="13"/>
        <v>1006</v>
      </c>
    </row>
    <row r="870" spans="1:8" s="35" customFormat="1">
      <c r="A870" s="474" t="s">
        <v>1211</v>
      </c>
      <c r="B870" s="559" t="s">
        <v>239</v>
      </c>
      <c r="C870" s="559">
        <v>830074184</v>
      </c>
      <c r="D870" s="568" t="s">
        <v>1674</v>
      </c>
      <c r="E870" s="563">
        <v>44316</v>
      </c>
      <c r="F870" s="564">
        <v>292</v>
      </c>
      <c r="G870" s="564" t="s">
        <v>940</v>
      </c>
      <c r="H870" s="573">
        <f t="shared" si="13"/>
        <v>1006</v>
      </c>
    </row>
    <row r="871" spans="1:8" s="35" customFormat="1">
      <c r="A871" s="474" t="s">
        <v>1211</v>
      </c>
      <c r="B871" s="559" t="s">
        <v>239</v>
      </c>
      <c r="C871" s="559">
        <v>830074184</v>
      </c>
      <c r="D871" s="568" t="s">
        <v>1674</v>
      </c>
      <c r="E871" s="563">
        <v>44316</v>
      </c>
      <c r="F871" s="564">
        <v>67</v>
      </c>
      <c r="G871" s="564" t="s">
        <v>940</v>
      </c>
      <c r="H871" s="573">
        <f t="shared" si="13"/>
        <v>1006</v>
      </c>
    </row>
    <row r="872" spans="1:8" s="35" customFormat="1">
      <c r="A872" s="474" t="s">
        <v>1211</v>
      </c>
      <c r="B872" s="559" t="s">
        <v>239</v>
      </c>
      <c r="C872" s="559">
        <v>830074184</v>
      </c>
      <c r="D872" s="568" t="s">
        <v>1674</v>
      </c>
      <c r="E872" s="563">
        <v>44316</v>
      </c>
      <c r="F872" s="564">
        <v>93</v>
      </c>
      <c r="G872" s="564" t="s">
        <v>940</v>
      </c>
      <c r="H872" s="573">
        <f t="shared" si="13"/>
        <v>1006</v>
      </c>
    </row>
    <row r="873" spans="1:8" s="35" customFormat="1">
      <c r="A873" s="474" t="s">
        <v>1211</v>
      </c>
      <c r="B873" s="559" t="s">
        <v>239</v>
      </c>
      <c r="C873" s="559">
        <v>830074184</v>
      </c>
      <c r="D873" s="568" t="s">
        <v>1672</v>
      </c>
      <c r="E873" s="563">
        <v>44316</v>
      </c>
      <c r="F873" s="564">
        <v>10463</v>
      </c>
      <c r="G873" s="564" t="s">
        <v>940</v>
      </c>
      <c r="H873" s="573">
        <f t="shared" si="13"/>
        <v>1006</v>
      </c>
    </row>
    <row r="874" spans="1:8" s="35" customFormat="1">
      <c r="A874" s="474" t="s">
        <v>1211</v>
      </c>
      <c r="B874" s="559" t="s">
        <v>239</v>
      </c>
      <c r="C874" s="559">
        <v>830074184</v>
      </c>
      <c r="D874" s="568" t="s">
        <v>1673</v>
      </c>
      <c r="E874" s="563">
        <v>44316</v>
      </c>
      <c r="F874" s="564">
        <v>10970</v>
      </c>
      <c r="G874" s="564" t="s">
        <v>940</v>
      </c>
      <c r="H874" s="573">
        <f t="shared" si="13"/>
        <v>1006</v>
      </c>
    </row>
    <row r="875" spans="1:8" s="35" customFormat="1">
      <c r="A875" s="474" t="s">
        <v>1211</v>
      </c>
      <c r="B875" s="559" t="s">
        <v>239</v>
      </c>
      <c r="C875" s="559">
        <v>830074184</v>
      </c>
      <c r="D875" s="568" t="s">
        <v>1672</v>
      </c>
      <c r="E875" s="563">
        <v>44316</v>
      </c>
      <c r="F875" s="564">
        <v>130</v>
      </c>
      <c r="G875" s="564" t="s">
        <v>940</v>
      </c>
      <c r="H875" s="573">
        <f t="shared" si="13"/>
        <v>1006</v>
      </c>
    </row>
    <row r="876" spans="1:8" s="35" customFormat="1">
      <c r="A876" s="474" t="s">
        <v>1211</v>
      </c>
      <c r="B876" s="559" t="s">
        <v>239</v>
      </c>
      <c r="C876" s="559">
        <v>830074184</v>
      </c>
      <c r="D876" s="568" t="s">
        <v>1673</v>
      </c>
      <c r="E876" s="563">
        <v>44316</v>
      </c>
      <c r="F876" s="564">
        <v>135</v>
      </c>
      <c r="G876" s="564" t="s">
        <v>940</v>
      </c>
      <c r="H876" s="573">
        <f t="shared" si="13"/>
        <v>1006</v>
      </c>
    </row>
    <row r="877" spans="1:8" s="35" customFormat="1">
      <c r="A877" s="474" t="s">
        <v>1211</v>
      </c>
      <c r="B877" s="559" t="s">
        <v>239</v>
      </c>
      <c r="C877" s="559">
        <v>830074184</v>
      </c>
      <c r="D877" s="568" t="s">
        <v>1672</v>
      </c>
      <c r="E877" s="563">
        <v>44316</v>
      </c>
      <c r="F877" s="564">
        <v>47259</v>
      </c>
      <c r="G877" s="564" t="s">
        <v>940</v>
      </c>
      <c r="H877" s="573">
        <f t="shared" si="13"/>
        <v>1006</v>
      </c>
    </row>
    <row r="878" spans="1:8" s="35" customFormat="1">
      <c r="A878" s="474" t="s">
        <v>1211</v>
      </c>
      <c r="B878" s="559" t="s">
        <v>239</v>
      </c>
      <c r="C878" s="559">
        <v>830074184</v>
      </c>
      <c r="D878" s="568" t="s">
        <v>1673</v>
      </c>
      <c r="E878" s="563">
        <v>44316</v>
      </c>
      <c r="F878" s="564">
        <v>48849</v>
      </c>
      <c r="G878" s="564" t="s">
        <v>940</v>
      </c>
      <c r="H878" s="573">
        <f t="shared" si="13"/>
        <v>1006</v>
      </c>
    </row>
    <row r="879" spans="1:8" s="35" customFormat="1">
      <c r="A879" s="474" t="s">
        <v>1211</v>
      </c>
      <c r="B879" s="559" t="s">
        <v>239</v>
      </c>
      <c r="C879" s="559">
        <v>830074184</v>
      </c>
      <c r="D879" s="568" t="s">
        <v>1674</v>
      </c>
      <c r="E879" s="563">
        <v>44316</v>
      </c>
      <c r="F879" s="564">
        <v>2385</v>
      </c>
      <c r="G879" s="564" t="s">
        <v>940</v>
      </c>
      <c r="H879" s="573">
        <f t="shared" si="13"/>
        <v>1006</v>
      </c>
    </row>
    <row r="880" spans="1:8" s="35" customFormat="1">
      <c r="A880" s="474" t="s">
        <v>1211</v>
      </c>
      <c r="B880" s="559" t="s">
        <v>239</v>
      </c>
      <c r="C880" s="559">
        <v>830074184</v>
      </c>
      <c r="D880" s="568" t="s">
        <v>1674</v>
      </c>
      <c r="E880" s="563">
        <v>44316</v>
      </c>
      <c r="F880" s="564">
        <v>324</v>
      </c>
      <c r="G880" s="564" t="s">
        <v>940</v>
      </c>
      <c r="H880" s="573">
        <f t="shared" si="13"/>
        <v>1006</v>
      </c>
    </row>
    <row r="881" spans="1:8" s="35" customFormat="1">
      <c r="A881" s="474" t="s">
        <v>1211</v>
      </c>
      <c r="B881" s="559" t="s">
        <v>239</v>
      </c>
      <c r="C881" s="559">
        <v>830074184</v>
      </c>
      <c r="D881" s="568" t="s">
        <v>1674</v>
      </c>
      <c r="E881" s="563">
        <v>44316</v>
      </c>
      <c r="F881" s="564">
        <v>494</v>
      </c>
      <c r="G881" s="564" t="s">
        <v>940</v>
      </c>
      <c r="H881" s="573">
        <f t="shared" si="13"/>
        <v>1006</v>
      </c>
    </row>
    <row r="882" spans="1:8" s="35" customFormat="1">
      <c r="A882" s="474" t="s">
        <v>1211</v>
      </c>
      <c r="B882" s="559" t="s">
        <v>239</v>
      </c>
      <c r="C882" s="559">
        <v>830074184</v>
      </c>
      <c r="D882" s="568" t="s">
        <v>1585</v>
      </c>
      <c r="E882" s="563">
        <v>44322</v>
      </c>
      <c r="F882" s="564">
        <v>61108</v>
      </c>
      <c r="G882" s="564" t="s">
        <v>1675</v>
      </c>
      <c r="H882" s="573">
        <f t="shared" si="13"/>
        <v>1000</v>
      </c>
    </row>
    <row r="883" spans="1:8" s="35" customFormat="1">
      <c r="A883" s="474" t="s">
        <v>1211</v>
      </c>
      <c r="B883" s="559" t="s">
        <v>239</v>
      </c>
      <c r="C883" s="559">
        <v>830074184</v>
      </c>
      <c r="D883" s="568" t="s">
        <v>1585</v>
      </c>
      <c r="E883" s="563">
        <v>44322</v>
      </c>
      <c r="F883" s="564">
        <v>107705</v>
      </c>
      <c r="G883" s="564" t="s">
        <v>1676</v>
      </c>
      <c r="H883" s="573">
        <f t="shared" si="13"/>
        <v>1000</v>
      </c>
    </row>
    <row r="884" spans="1:8" s="35" customFormat="1">
      <c r="A884" s="474" t="s">
        <v>1211</v>
      </c>
      <c r="B884" s="559" t="s">
        <v>98</v>
      </c>
      <c r="C884" s="559">
        <v>891280008</v>
      </c>
      <c r="D884" s="568" t="s">
        <v>1312</v>
      </c>
      <c r="E884" s="563">
        <v>44322</v>
      </c>
      <c r="F884" s="564">
        <v>10660015.300000001</v>
      </c>
      <c r="G884" s="564" t="s">
        <v>1677</v>
      </c>
      <c r="H884" s="573">
        <f t="shared" si="13"/>
        <v>1000</v>
      </c>
    </row>
    <row r="885" spans="1:8" s="35" customFormat="1">
      <c r="A885" s="474" t="s">
        <v>1211</v>
      </c>
      <c r="B885" s="559" t="s">
        <v>395</v>
      </c>
      <c r="C885" s="559">
        <v>900226715</v>
      </c>
      <c r="D885" s="568" t="s">
        <v>1312</v>
      </c>
      <c r="E885" s="563">
        <v>44322</v>
      </c>
      <c r="F885" s="564">
        <v>119426056.0999999</v>
      </c>
      <c r="G885" s="564" t="s">
        <v>1678</v>
      </c>
      <c r="H885" s="573">
        <f t="shared" si="13"/>
        <v>1000</v>
      </c>
    </row>
    <row r="886" spans="1:8" s="35" customFormat="1">
      <c r="A886" s="474" t="s">
        <v>1211</v>
      </c>
      <c r="B886" s="559" t="s">
        <v>395</v>
      </c>
      <c r="C886" s="559">
        <v>900226715</v>
      </c>
      <c r="D886" s="568" t="s">
        <v>1312</v>
      </c>
      <c r="E886" s="563">
        <v>44322</v>
      </c>
      <c r="F886" s="564">
        <v>22450606.699999988</v>
      </c>
      <c r="G886" s="564" t="s">
        <v>1679</v>
      </c>
      <c r="H886" s="573">
        <f t="shared" si="13"/>
        <v>1000</v>
      </c>
    </row>
    <row r="887" spans="1:8" s="35" customFormat="1">
      <c r="A887" s="474" t="s">
        <v>1211</v>
      </c>
      <c r="B887" s="559" t="s">
        <v>239</v>
      </c>
      <c r="C887" s="559">
        <v>830074184</v>
      </c>
      <c r="D887" s="568" t="s">
        <v>1591</v>
      </c>
      <c r="E887" s="563">
        <v>44329</v>
      </c>
      <c r="F887" s="564">
        <v>299005</v>
      </c>
      <c r="G887" s="564" t="s">
        <v>1680</v>
      </c>
      <c r="H887" s="573">
        <f t="shared" si="13"/>
        <v>993</v>
      </c>
    </row>
    <row r="888" spans="1:8" s="35" customFormat="1">
      <c r="A888" s="474" t="s">
        <v>1211</v>
      </c>
      <c r="B888" s="559" t="s">
        <v>239</v>
      </c>
      <c r="C888" s="559">
        <v>830074184</v>
      </c>
      <c r="D888" s="568" t="s">
        <v>1591</v>
      </c>
      <c r="E888" s="563">
        <v>44329</v>
      </c>
      <c r="F888" s="564">
        <v>182258</v>
      </c>
      <c r="G888" s="564" t="s">
        <v>1681</v>
      </c>
      <c r="H888" s="573">
        <f t="shared" si="13"/>
        <v>993</v>
      </c>
    </row>
    <row r="889" spans="1:8" s="35" customFormat="1">
      <c r="A889" s="474" t="s">
        <v>1211</v>
      </c>
      <c r="B889" s="559" t="s">
        <v>98</v>
      </c>
      <c r="C889" s="559">
        <v>891280008</v>
      </c>
      <c r="D889" s="568" t="s">
        <v>1316</v>
      </c>
      <c r="E889" s="563">
        <v>44329</v>
      </c>
      <c r="F889" s="564">
        <v>14510892</v>
      </c>
      <c r="G889" s="564" t="s">
        <v>1682</v>
      </c>
      <c r="H889" s="573">
        <f t="shared" si="13"/>
        <v>993</v>
      </c>
    </row>
    <row r="890" spans="1:8" s="35" customFormat="1">
      <c r="A890" s="474" t="s">
        <v>1211</v>
      </c>
      <c r="B890" s="559" t="s">
        <v>395</v>
      </c>
      <c r="C890" s="559">
        <v>900226715</v>
      </c>
      <c r="D890" s="568" t="s">
        <v>1316</v>
      </c>
      <c r="E890" s="563">
        <v>44329</v>
      </c>
      <c r="F890" s="564">
        <v>553291176.70000005</v>
      </c>
      <c r="G890" s="564" t="s">
        <v>1683</v>
      </c>
      <c r="H890" s="573">
        <f t="shared" si="13"/>
        <v>993</v>
      </c>
    </row>
    <row r="891" spans="1:8" s="35" customFormat="1">
      <c r="A891" s="474" t="s">
        <v>1211</v>
      </c>
      <c r="B891" s="559" t="s">
        <v>395</v>
      </c>
      <c r="C891" s="559">
        <v>900226715</v>
      </c>
      <c r="D891" s="568" t="s">
        <v>1316</v>
      </c>
      <c r="E891" s="563">
        <v>44329</v>
      </c>
      <c r="F891" s="564">
        <v>132710847.80000001</v>
      </c>
      <c r="G891" s="564" t="s">
        <v>1684</v>
      </c>
      <c r="H891" s="573">
        <f t="shared" si="13"/>
        <v>993</v>
      </c>
    </row>
    <row r="892" spans="1:8" s="35" customFormat="1">
      <c r="A892" s="474" t="s">
        <v>1211</v>
      </c>
      <c r="B892" s="559" t="s">
        <v>936</v>
      </c>
      <c r="C892" s="559">
        <v>804002105</v>
      </c>
      <c r="D892" s="568" t="s">
        <v>1685</v>
      </c>
      <c r="E892" s="563">
        <v>44336</v>
      </c>
      <c r="F892" s="564">
        <v>119611318.59999999</v>
      </c>
      <c r="G892" s="564" t="s">
        <v>1686</v>
      </c>
      <c r="H892" s="573">
        <f t="shared" si="13"/>
        <v>986</v>
      </c>
    </row>
    <row r="893" spans="1:8" s="35" customFormat="1">
      <c r="A893" s="474" t="s">
        <v>1211</v>
      </c>
      <c r="B893" s="559" t="s">
        <v>239</v>
      </c>
      <c r="C893" s="559">
        <v>830074184</v>
      </c>
      <c r="D893" s="568" t="s">
        <v>1597</v>
      </c>
      <c r="E893" s="563">
        <v>44336</v>
      </c>
      <c r="F893" s="564">
        <v>13765</v>
      </c>
      <c r="G893" s="564" t="s">
        <v>1687</v>
      </c>
      <c r="H893" s="573">
        <f t="shared" si="13"/>
        <v>986</v>
      </c>
    </row>
    <row r="894" spans="1:8" s="35" customFormat="1">
      <c r="A894" s="474" t="s">
        <v>1211</v>
      </c>
      <c r="B894" s="559" t="s">
        <v>98</v>
      </c>
      <c r="C894" s="559">
        <v>891280008</v>
      </c>
      <c r="D894" s="568" t="s">
        <v>1320</v>
      </c>
      <c r="E894" s="563">
        <v>44336</v>
      </c>
      <c r="F894" s="564">
        <v>850833</v>
      </c>
      <c r="G894" s="564" t="s">
        <v>1688</v>
      </c>
      <c r="H894" s="573">
        <f t="shared" si="13"/>
        <v>986</v>
      </c>
    </row>
    <row r="895" spans="1:8" s="35" customFormat="1">
      <c r="A895" s="474" t="s">
        <v>1211</v>
      </c>
      <c r="B895" s="559" t="s">
        <v>395</v>
      </c>
      <c r="C895" s="559">
        <v>900226715</v>
      </c>
      <c r="D895" s="568" t="s">
        <v>1320</v>
      </c>
      <c r="E895" s="563">
        <v>44336</v>
      </c>
      <c r="F895" s="564">
        <v>83702276.699999988</v>
      </c>
      <c r="G895" s="564" t="s">
        <v>1689</v>
      </c>
      <c r="H895" s="573">
        <f t="shared" si="13"/>
        <v>986</v>
      </c>
    </row>
    <row r="896" spans="1:8" s="35" customFormat="1">
      <c r="A896" s="474" t="s">
        <v>1211</v>
      </c>
      <c r="B896" s="559" t="s">
        <v>395</v>
      </c>
      <c r="C896" s="559">
        <v>900226715</v>
      </c>
      <c r="D896" s="568" t="s">
        <v>1320</v>
      </c>
      <c r="E896" s="563">
        <v>44336</v>
      </c>
      <c r="F896" s="564">
        <v>344163164.29999995</v>
      </c>
      <c r="G896" s="564" t="s">
        <v>1690</v>
      </c>
      <c r="H896" s="573">
        <f t="shared" si="13"/>
        <v>986</v>
      </c>
    </row>
    <row r="897" spans="1:8" s="35" customFormat="1">
      <c r="A897" s="474" t="s">
        <v>1211</v>
      </c>
      <c r="B897" s="559" t="s">
        <v>239</v>
      </c>
      <c r="C897" s="559">
        <v>830074184</v>
      </c>
      <c r="D897" s="568" t="s">
        <v>1603</v>
      </c>
      <c r="E897" s="563">
        <v>44343</v>
      </c>
      <c r="F897" s="564">
        <v>38820</v>
      </c>
      <c r="G897" s="564" t="s">
        <v>1691</v>
      </c>
      <c r="H897" s="573">
        <f t="shared" si="13"/>
        <v>979</v>
      </c>
    </row>
    <row r="898" spans="1:8" s="35" customFormat="1">
      <c r="A898" s="474" t="s">
        <v>1211</v>
      </c>
      <c r="B898" s="559" t="s">
        <v>98</v>
      </c>
      <c r="C898" s="559">
        <v>891280008</v>
      </c>
      <c r="D898" s="568" t="s">
        <v>1324</v>
      </c>
      <c r="E898" s="563">
        <v>44343</v>
      </c>
      <c r="F898" s="564">
        <v>41804096.399999999</v>
      </c>
      <c r="G898" s="564" t="s">
        <v>1692</v>
      </c>
      <c r="H898" s="573">
        <f t="shared" si="13"/>
        <v>979</v>
      </c>
    </row>
    <row r="899" spans="1:8" s="35" customFormat="1">
      <c r="A899" s="474" t="s">
        <v>1211</v>
      </c>
      <c r="B899" s="559" t="s">
        <v>395</v>
      </c>
      <c r="C899" s="559">
        <v>900226715</v>
      </c>
      <c r="D899" s="568" t="s">
        <v>1324</v>
      </c>
      <c r="E899" s="563">
        <v>44343</v>
      </c>
      <c r="F899" s="564">
        <v>469635305.9000001</v>
      </c>
      <c r="G899" s="564" t="s">
        <v>1693</v>
      </c>
      <c r="H899" s="573">
        <f t="shared" si="13"/>
        <v>979</v>
      </c>
    </row>
    <row r="900" spans="1:8" s="35" customFormat="1">
      <c r="A900" s="474" t="s">
        <v>1211</v>
      </c>
      <c r="B900" s="559" t="s">
        <v>395</v>
      </c>
      <c r="C900" s="559">
        <v>900226715</v>
      </c>
      <c r="D900" s="568" t="s">
        <v>1324</v>
      </c>
      <c r="E900" s="563">
        <v>44343</v>
      </c>
      <c r="F900" s="564">
        <v>75912034.600000024</v>
      </c>
      <c r="G900" s="564" t="s">
        <v>1694</v>
      </c>
      <c r="H900" s="573">
        <f t="shared" si="13"/>
        <v>979</v>
      </c>
    </row>
    <row r="901" spans="1:8" s="35" customFormat="1">
      <c r="A901" s="474" t="s">
        <v>1211</v>
      </c>
      <c r="B901" s="559" t="s">
        <v>239</v>
      </c>
      <c r="C901" s="559">
        <v>830074184</v>
      </c>
      <c r="D901" s="568" t="s">
        <v>1695</v>
      </c>
      <c r="E901" s="563">
        <v>44347</v>
      </c>
      <c r="F901" s="564">
        <v>19173</v>
      </c>
      <c r="G901" s="564" t="s">
        <v>940</v>
      </c>
      <c r="H901" s="573">
        <f t="shared" si="13"/>
        <v>975</v>
      </c>
    </row>
    <row r="902" spans="1:8" s="35" customFormat="1">
      <c r="A902" s="474" t="s">
        <v>1211</v>
      </c>
      <c r="B902" s="559" t="s">
        <v>239</v>
      </c>
      <c r="C902" s="559">
        <v>830074184</v>
      </c>
      <c r="D902" s="568" t="s">
        <v>1695</v>
      </c>
      <c r="E902" s="563">
        <v>44347</v>
      </c>
      <c r="F902" s="564">
        <v>5250</v>
      </c>
      <c r="G902" s="564" t="s">
        <v>940</v>
      </c>
      <c r="H902" s="573">
        <f t="shared" si="13"/>
        <v>975</v>
      </c>
    </row>
    <row r="903" spans="1:8" s="35" customFormat="1">
      <c r="A903" s="474" t="s">
        <v>1211</v>
      </c>
      <c r="B903" s="559" t="s">
        <v>239</v>
      </c>
      <c r="C903" s="559">
        <v>830074184</v>
      </c>
      <c r="D903" s="568" t="s">
        <v>1695</v>
      </c>
      <c r="E903" s="563">
        <v>44347</v>
      </c>
      <c r="F903" s="564">
        <v>9568</v>
      </c>
      <c r="G903" s="564" t="s">
        <v>940</v>
      </c>
      <c r="H903" s="573">
        <f t="shared" si="13"/>
        <v>975</v>
      </c>
    </row>
    <row r="904" spans="1:8" s="35" customFormat="1">
      <c r="A904" s="474" t="s">
        <v>1211</v>
      </c>
      <c r="B904" s="559" t="s">
        <v>239</v>
      </c>
      <c r="C904" s="559">
        <v>830074184</v>
      </c>
      <c r="D904" s="568" t="s">
        <v>1695</v>
      </c>
      <c r="E904" s="563">
        <v>44347</v>
      </c>
      <c r="F904" s="564">
        <v>614</v>
      </c>
      <c r="G904" s="564" t="s">
        <v>940</v>
      </c>
      <c r="H904" s="573">
        <f t="shared" si="13"/>
        <v>975</v>
      </c>
    </row>
    <row r="905" spans="1:8" s="35" customFormat="1">
      <c r="A905" s="474" t="s">
        <v>1211</v>
      </c>
      <c r="B905" s="559" t="s">
        <v>239</v>
      </c>
      <c r="C905" s="559">
        <v>830074184</v>
      </c>
      <c r="D905" s="568" t="s">
        <v>1696</v>
      </c>
      <c r="E905" s="563">
        <v>44347</v>
      </c>
      <c r="F905" s="564">
        <v>5524</v>
      </c>
      <c r="G905" s="564" t="s">
        <v>940</v>
      </c>
      <c r="H905" s="573">
        <f t="shared" si="13"/>
        <v>975</v>
      </c>
    </row>
    <row r="906" spans="1:8" s="35" customFormat="1">
      <c r="A906" s="474" t="s">
        <v>1211</v>
      </c>
      <c r="B906" s="559" t="s">
        <v>239</v>
      </c>
      <c r="C906" s="559">
        <v>830074184</v>
      </c>
      <c r="D906" s="568" t="s">
        <v>1696</v>
      </c>
      <c r="E906" s="563">
        <v>44347</v>
      </c>
      <c r="F906" s="564">
        <v>110992</v>
      </c>
      <c r="G906" s="564" t="s">
        <v>940</v>
      </c>
      <c r="H906" s="573">
        <f t="shared" ref="H906:H969" si="14">+$H$7-E906</f>
        <v>975</v>
      </c>
    </row>
    <row r="907" spans="1:8" s="35" customFormat="1">
      <c r="A907" s="474" t="s">
        <v>1211</v>
      </c>
      <c r="B907" s="559" t="s">
        <v>239</v>
      </c>
      <c r="C907" s="559">
        <v>830074184</v>
      </c>
      <c r="D907" s="568" t="s">
        <v>1696</v>
      </c>
      <c r="E907" s="563">
        <v>44347</v>
      </c>
      <c r="F907" s="564">
        <v>11914</v>
      </c>
      <c r="G907" s="564" t="s">
        <v>940</v>
      </c>
      <c r="H907" s="573">
        <f t="shared" si="14"/>
        <v>975</v>
      </c>
    </row>
    <row r="908" spans="1:8" s="35" customFormat="1">
      <c r="A908" s="474" t="s">
        <v>1211</v>
      </c>
      <c r="B908" s="559" t="s">
        <v>239</v>
      </c>
      <c r="C908" s="559">
        <v>830074184</v>
      </c>
      <c r="D908" s="568" t="s">
        <v>1696</v>
      </c>
      <c r="E908" s="563">
        <v>44347</v>
      </c>
      <c r="F908" s="564">
        <v>37604</v>
      </c>
      <c r="G908" s="564" t="s">
        <v>940</v>
      </c>
      <c r="H908" s="573">
        <f t="shared" si="14"/>
        <v>975</v>
      </c>
    </row>
    <row r="909" spans="1:8" s="35" customFormat="1">
      <c r="A909" s="474" t="s">
        <v>1211</v>
      </c>
      <c r="B909" s="559" t="s">
        <v>239</v>
      </c>
      <c r="C909" s="559">
        <v>830074184</v>
      </c>
      <c r="D909" s="568" t="s">
        <v>1697</v>
      </c>
      <c r="E909" s="563">
        <v>44347</v>
      </c>
      <c r="F909" s="564">
        <v>3017</v>
      </c>
      <c r="G909" s="564" t="s">
        <v>940</v>
      </c>
      <c r="H909" s="573">
        <f t="shared" si="14"/>
        <v>975</v>
      </c>
    </row>
    <row r="910" spans="1:8" s="35" customFormat="1">
      <c r="A910" s="474" t="s">
        <v>1211</v>
      </c>
      <c r="B910" s="559" t="s">
        <v>239</v>
      </c>
      <c r="C910" s="559">
        <v>830074184</v>
      </c>
      <c r="D910" s="568" t="s">
        <v>1698</v>
      </c>
      <c r="E910" s="563">
        <v>44347</v>
      </c>
      <c r="F910" s="564">
        <v>9124</v>
      </c>
      <c r="G910" s="564" t="s">
        <v>940</v>
      </c>
      <c r="H910" s="573">
        <f t="shared" si="14"/>
        <v>975</v>
      </c>
    </row>
    <row r="911" spans="1:8" s="35" customFormat="1">
      <c r="A911" s="474" t="s">
        <v>1211</v>
      </c>
      <c r="B911" s="559" t="s">
        <v>239</v>
      </c>
      <c r="C911" s="559">
        <v>830074184</v>
      </c>
      <c r="D911" s="568" t="s">
        <v>1698</v>
      </c>
      <c r="E911" s="563">
        <v>44347</v>
      </c>
      <c r="F911" s="564">
        <v>15149</v>
      </c>
      <c r="G911" s="564" t="s">
        <v>940</v>
      </c>
      <c r="H911" s="573">
        <f t="shared" si="14"/>
        <v>975</v>
      </c>
    </row>
    <row r="912" spans="1:8" s="35" customFormat="1">
      <c r="A912" s="474" t="s">
        <v>1211</v>
      </c>
      <c r="B912" s="559" t="s">
        <v>239</v>
      </c>
      <c r="C912" s="559">
        <v>830074184</v>
      </c>
      <c r="D912" s="568" t="s">
        <v>1699</v>
      </c>
      <c r="E912" s="563">
        <v>44351</v>
      </c>
      <c r="F912" s="564">
        <v>9368</v>
      </c>
      <c r="G912" s="564" t="s">
        <v>1700</v>
      </c>
      <c r="H912" s="573">
        <f t="shared" si="14"/>
        <v>971</v>
      </c>
    </row>
    <row r="913" spans="1:8" s="35" customFormat="1">
      <c r="A913" s="474" t="s">
        <v>1211</v>
      </c>
      <c r="B913" s="559" t="s">
        <v>239</v>
      </c>
      <c r="C913" s="559">
        <v>830074184</v>
      </c>
      <c r="D913" s="568" t="s">
        <v>1701</v>
      </c>
      <c r="E913" s="563">
        <v>44358</v>
      </c>
      <c r="F913" s="564">
        <v>7177</v>
      </c>
      <c r="G913" s="564" t="s">
        <v>1702</v>
      </c>
      <c r="H913" s="573">
        <f t="shared" si="14"/>
        <v>964</v>
      </c>
    </row>
    <row r="914" spans="1:8" s="35" customFormat="1">
      <c r="A914" s="474" t="s">
        <v>1211</v>
      </c>
      <c r="B914" s="559" t="s">
        <v>239</v>
      </c>
      <c r="C914" s="559">
        <v>830074184</v>
      </c>
      <c r="D914" s="568" t="s">
        <v>1703</v>
      </c>
      <c r="E914" s="563">
        <v>44372</v>
      </c>
      <c r="F914" s="564">
        <v>6130</v>
      </c>
      <c r="G914" s="564" t="s">
        <v>1704</v>
      </c>
      <c r="H914" s="573">
        <f t="shared" si="14"/>
        <v>950</v>
      </c>
    </row>
    <row r="915" spans="1:8" s="35" customFormat="1">
      <c r="A915" s="474" t="s">
        <v>1211</v>
      </c>
      <c r="B915" s="559" t="s">
        <v>239</v>
      </c>
      <c r="C915" s="559">
        <v>830074184</v>
      </c>
      <c r="D915" s="568" t="s">
        <v>1705</v>
      </c>
      <c r="E915" s="563">
        <v>44351</v>
      </c>
      <c r="F915" s="564">
        <v>37746</v>
      </c>
      <c r="G915" s="564" t="s">
        <v>1706</v>
      </c>
      <c r="H915" s="573">
        <f t="shared" si="14"/>
        <v>971</v>
      </c>
    </row>
    <row r="916" spans="1:8" s="35" customFormat="1">
      <c r="A916" s="474" t="s">
        <v>1211</v>
      </c>
      <c r="B916" s="559" t="s">
        <v>239</v>
      </c>
      <c r="C916" s="559">
        <v>830074184</v>
      </c>
      <c r="D916" s="568" t="s">
        <v>1707</v>
      </c>
      <c r="E916" s="563">
        <v>44358</v>
      </c>
      <c r="F916" s="564">
        <v>34691</v>
      </c>
      <c r="G916" s="564" t="s">
        <v>1708</v>
      </c>
      <c r="H916" s="573">
        <f t="shared" si="14"/>
        <v>964</v>
      </c>
    </row>
    <row r="917" spans="1:8" s="35" customFormat="1">
      <c r="A917" s="474" t="s">
        <v>1211</v>
      </c>
      <c r="B917" s="559" t="s">
        <v>239</v>
      </c>
      <c r="C917" s="559">
        <v>830074184</v>
      </c>
      <c r="D917" s="568" t="s">
        <v>1709</v>
      </c>
      <c r="E917" s="563">
        <v>44364</v>
      </c>
      <c r="F917" s="564">
        <v>625</v>
      </c>
      <c r="G917" s="564" t="s">
        <v>1710</v>
      </c>
      <c r="H917" s="573">
        <f t="shared" si="14"/>
        <v>958</v>
      </c>
    </row>
    <row r="918" spans="1:8" s="35" customFormat="1">
      <c r="A918" s="474" t="s">
        <v>1211</v>
      </c>
      <c r="B918" s="559" t="s">
        <v>239</v>
      </c>
      <c r="C918" s="559">
        <v>830074184</v>
      </c>
      <c r="D918" s="568" t="s">
        <v>1711</v>
      </c>
      <c r="E918" s="563">
        <v>44377</v>
      </c>
      <c r="F918" s="564">
        <v>1408</v>
      </c>
      <c r="G918" s="564" t="s">
        <v>940</v>
      </c>
      <c r="H918" s="573">
        <f t="shared" si="14"/>
        <v>945</v>
      </c>
    </row>
    <row r="919" spans="1:8" s="35" customFormat="1">
      <c r="A919" s="474" t="s">
        <v>1211</v>
      </c>
      <c r="B919" s="559" t="s">
        <v>239</v>
      </c>
      <c r="C919" s="559">
        <v>830074184</v>
      </c>
      <c r="D919" s="568" t="s">
        <v>1711</v>
      </c>
      <c r="E919" s="563">
        <v>44377</v>
      </c>
      <c r="F919" s="564">
        <v>1997</v>
      </c>
      <c r="G919" s="564" t="s">
        <v>940</v>
      </c>
      <c r="H919" s="573">
        <f t="shared" si="14"/>
        <v>945</v>
      </c>
    </row>
    <row r="920" spans="1:8" s="35" customFormat="1">
      <c r="A920" s="474" t="s">
        <v>1211</v>
      </c>
      <c r="B920" s="559" t="s">
        <v>239</v>
      </c>
      <c r="C920" s="559">
        <v>830074184</v>
      </c>
      <c r="D920" s="568" t="s">
        <v>1712</v>
      </c>
      <c r="E920" s="563">
        <v>44377</v>
      </c>
      <c r="F920" s="564">
        <v>3075</v>
      </c>
      <c r="G920" s="564" t="s">
        <v>940</v>
      </c>
      <c r="H920" s="573">
        <f t="shared" si="14"/>
        <v>945</v>
      </c>
    </row>
    <row r="921" spans="1:8" s="35" customFormat="1">
      <c r="A921" s="474" t="s">
        <v>1211</v>
      </c>
      <c r="B921" s="559" t="s">
        <v>239</v>
      </c>
      <c r="C921" s="559">
        <v>830074184</v>
      </c>
      <c r="D921" s="568" t="s">
        <v>1712</v>
      </c>
      <c r="E921" s="563">
        <v>44377</v>
      </c>
      <c r="F921" s="564">
        <v>1058</v>
      </c>
      <c r="G921" s="564" t="s">
        <v>940</v>
      </c>
      <c r="H921" s="573">
        <f t="shared" si="14"/>
        <v>945</v>
      </c>
    </row>
    <row r="922" spans="1:8" s="35" customFormat="1">
      <c r="A922" s="474" t="s">
        <v>1211</v>
      </c>
      <c r="B922" s="559" t="s">
        <v>239</v>
      </c>
      <c r="C922" s="559">
        <v>830074184</v>
      </c>
      <c r="D922" s="568" t="s">
        <v>1712</v>
      </c>
      <c r="E922" s="563">
        <v>44377</v>
      </c>
      <c r="F922" s="564">
        <v>8237</v>
      </c>
      <c r="G922" s="564" t="s">
        <v>940</v>
      </c>
      <c r="H922" s="573">
        <f t="shared" si="14"/>
        <v>945</v>
      </c>
    </row>
    <row r="923" spans="1:8" s="35" customFormat="1">
      <c r="A923" s="474" t="s">
        <v>1211</v>
      </c>
      <c r="B923" s="559" t="s">
        <v>239</v>
      </c>
      <c r="C923" s="559">
        <v>830074184</v>
      </c>
      <c r="D923" s="568" t="s">
        <v>1712</v>
      </c>
      <c r="E923" s="563">
        <v>44377</v>
      </c>
      <c r="F923" s="564">
        <v>134</v>
      </c>
      <c r="G923" s="564" t="s">
        <v>940</v>
      </c>
      <c r="H923" s="573">
        <f t="shared" si="14"/>
        <v>945</v>
      </c>
    </row>
    <row r="924" spans="1:8" s="35" customFormat="1">
      <c r="A924" s="474" t="s">
        <v>1211</v>
      </c>
      <c r="B924" s="559" t="s">
        <v>239</v>
      </c>
      <c r="C924" s="559">
        <v>830074184</v>
      </c>
      <c r="D924" s="568" t="s">
        <v>1712</v>
      </c>
      <c r="E924" s="563">
        <v>44377</v>
      </c>
      <c r="F924" s="564">
        <v>187</v>
      </c>
      <c r="G924" s="564" t="s">
        <v>940</v>
      </c>
      <c r="H924" s="573">
        <f t="shared" si="14"/>
        <v>945</v>
      </c>
    </row>
    <row r="925" spans="1:8" s="35" customFormat="1">
      <c r="A925" s="474" t="s">
        <v>1211</v>
      </c>
      <c r="B925" s="559" t="s">
        <v>98</v>
      </c>
      <c r="C925" s="559">
        <v>891280008</v>
      </c>
      <c r="D925" s="568" t="s">
        <v>1713</v>
      </c>
      <c r="E925" s="563">
        <v>44351</v>
      </c>
      <c r="F925" s="564">
        <v>6127898.6000000006</v>
      </c>
      <c r="G925" s="564" t="s">
        <v>1714</v>
      </c>
      <c r="H925" s="573">
        <f t="shared" si="14"/>
        <v>971</v>
      </c>
    </row>
    <row r="926" spans="1:8" s="35" customFormat="1">
      <c r="A926" s="474" t="s">
        <v>1211</v>
      </c>
      <c r="B926" s="559" t="s">
        <v>98</v>
      </c>
      <c r="C926" s="559">
        <v>891280008</v>
      </c>
      <c r="D926" s="568" t="s">
        <v>1715</v>
      </c>
      <c r="E926" s="563">
        <v>44358</v>
      </c>
      <c r="F926" s="564">
        <v>13403608</v>
      </c>
      <c r="G926" s="564" t="s">
        <v>1716</v>
      </c>
      <c r="H926" s="573">
        <f t="shared" si="14"/>
        <v>964</v>
      </c>
    </row>
    <row r="927" spans="1:8" s="35" customFormat="1">
      <c r="A927" s="474" t="s">
        <v>1211</v>
      </c>
      <c r="B927" s="559" t="s">
        <v>98</v>
      </c>
      <c r="C927" s="559">
        <v>891280008</v>
      </c>
      <c r="D927" s="568" t="s">
        <v>1717</v>
      </c>
      <c r="E927" s="563">
        <v>44364</v>
      </c>
      <c r="F927" s="564">
        <v>10810826.700000001</v>
      </c>
      <c r="G927" s="564" t="s">
        <v>1718</v>
      </c>
      <c r="H927" s="573">
        <f t="shared" si="14"/>
        <v>958</v>
      </c>
    </row>
    <row r="928" spans="1:8" s="35" customFormat="1">
      <c r="A928" s="474" t="s">
        <v>1211</v>
      </c>
      <c r="B928" s="559" t="s">
        <v>98</v>
      </c>
      <c r="C928" s="559">
        <v>891280008</v>
      </c>
      <c r="D928" s="568" t="s">
        <v>1719</v>
      </c>
      <c r="E928" s="563">
        <v>44372</v>
      </c>
      <c r="F928" s="564">
        <v>41671355.200000003</v>
      </c>
      <c r="G928" s="564" t="s">
        <v>1720</v>
      </c>
      <c r="H928" s="573">
        <f t="shared" si="14"/>
        <v>950</v>
      </c>
    </row>
    <row r="929" spans="1:8" s="35" customFormat="1">
      <c r="A929" s="474" t="s">
        <v>1211</v>
      </c>
      <c r="B929" s="559" t="s">
        <v>56</v>
      </c>
      <c r="C929" s="559">
        <v>900156264</v>
      </c>
      <c r="D929" s="568" t="s">
        <v>1719</v>
      </c>
      <c r="E929" s="563">
        <v>44372</v>
      </c>
      <c r="F929" s="564">
        <v>1854001365</v>
      </c>
      <c r="G929" s="564" t="s">
        <v>1721</v>
      </c>
      <c r="H929" s="573">
        <f t="shared" si="14"/>
        <v>950</v>
      </c>
    </row>
    <row r="930" spans="1:8" s="35" customFormat="1">
      <c r="A930" s="474" t="s">
        <v>1211</v>
      </c>
      <c r="B930" s="559" t="s">
        <v>395</v>
      </c>
      <c r="C930" s="559">
        <v>900226715</v>
      </c>
      <c r="D930" s="568" t="s">
        <v>1713</v>
      </c>
      <c r="E930" s="563">
        <v>44351</v>
      </c>
      <c r="F930" s="564">
        <v>23854514.900000002</v>
      </c>
      <c r="G930" s="564" t="s">
        <v>1722</v>
      </c>
      <c r="H930" s="573">
        <f t="shared" si="14"/>
        <v>971</v>
      </c>
    </row>
    <row r="931" spans="1:8" s="35" customFormat="1">
      <c r="A931" s="474" t="s">
        <v>1211</v>
      </c>
      <c r="B931" s="559" t="s">
        <v>395</v>
      </c>
      <c r="C931" s="559">
        <v>900226715</v>
      </c>
      <c r="D931" s="568" t="s">
        <v>1715</v>
      </c>
      <c r="E931" s="563">
        <v>44358</v>
      </c>
      <c r="F931" s="564">
        <v>120577045.7</v>
      </c>
      <c r="G931" s="564" t="s">
        <v>1723</v>
      </c>
      <c r="H931" s="573">
        <f t="shared" si="14"/>
        <v>964</v>
      </c>
    </row>
    <row r="932" spans="1:8" s="35" customFormat="1">
      <c r="A932" s="474" t="s">
        <v>1211</v>
      </c>
      <c r="B932" s="559" t="s">
        <v>395</v>
      </c>
      <c r="C932" s="559">
        <v>900226715</v>
      </c>
      <c r="D932" s="568" t="s">
        <v>1717</v>
      </c>
      <c r="E932" s="563">
        <v>44364</v>
      </c>
      <c r="F932" s="564">
        <v>73505655.700000003</v>
      </c>
      <c r="G932" s="564" t="s">
        <v>1724</v>
      </c>
      <c r="H932" s="573">
        <f t="shared" si="14"/>
        <v>958</v>
      </c>
    </row>
    <row r="933" spans="1:8" s="35" customFormat="1">
      <c r="A933" s="474" t="s">
        <v>1211</v>
      </c>
      <c r="B933" s="559" t="s">
        <v>395</v>
      </c>
      <c r="C933" s="559">
        <v>900226715</v>
      </c>
      <c r="D933" s="568" t="s">
        <v>1719</v>
      </c>
      <c r="E933" s="563">
        <v>44372</v>
      </c>
      <c r="F933" s="564">
        <v>86352428.900000006</v>
      </c>
      <c r="G933" s="564" t="s">
        <v>1725</v>
      </c>
      <c r="H933" s="573">
        <f t="shared" si="14"/>
        <v>950</v>
      </c>
    </row>
    <row r="934" spans="1:8" s="35" customFormat="1">
      <c r="A934" s="474" t="s">
        <v>1211</v>
      </c>
      <c r="B934" s="559" t="s">
        <v>395</v>
      </c>
      <c r="C934" s="559">
        <v>900226715</v>
      </c>
      <c r="D934" s="568" t="s">
        <v>1726</v>
      </c>
      <c r="E934" s="563">
        <v>44351</v>
      </c>
      <c r="F934" s="564">
        <v>116609819.10000001</v>
      </c>
      <c r="G934" s="564" t="s">
        <v>1727</v>
      </c>
      <c r="H934" s="573">
        <f t="shared" si="14"/>
        <v>971</v>
      </c>
    </row>
    <row r="935" spans="1:8" s="35" customFormat="1">
      <c r="A935" s="474" t="s">
        <v>1211</v>
      </c>
      <c r="B935" s="559" t="s">
        <v>395</v>
      </c>
      <c r="C935" s="559">
        <v>900226715</v>
      </c>
      <c r="D935" s="568" t="s">
        <v>1728</v>
      </c>
      <c r="E935" s="563">
        <v>44358</v>
      </c>
      <c r="F935" s="564">
        <v>516385675.40000004</v>
      </c>
      <c r="G935" s="564" t="s">
        <v>1729</v>
      </c>
      <c r="H935" s="573">
        <f t="shared" si="14"/>
        <v>964</v>
      </c>
    </row>
    <row r="936" spans="1:8" s="35" customFormat="1">
      <c r="A936" s="474" t="s">
        <v>1211</v>
      </c>
      <c r="B936" s="559" t="s">
        <v>395</v>
      </c>
      <c r="C936" s="559">
        <v>900226715</v>
      </c>
      <c r="D936" s="568" t="s">
        <v>1730</v>
      </c>
      <c r="E936" s="563">
        <v>44364</v>
      </c>
      <c r="F936" s="564">
        <v>329535469.20000005</v>
      </c>
      <c r="G936" s="564" t="s">
        <v>1731</v>
      </c>
      <c r="H936" s="573">
        <f t="shared" si="14"/>
        <v>958</v>
      </c>
    </row>
    <row r="937" spans="1:8" s="35" customFormat="1">
      <c r="A937" s="474" t="s">
        <v>1211</v>
      </c>
      <c r="B937" s="559" t="s">
        <v>395</v>
      </c>
      <c r="C937" s="559">
        <v>900226715</v>
      </c>
      <c r="D937" s="568" t="s">
        <v>1732</v>
      </c>
      <c r="E937" s="563">
        <v>44372</v>
      </c>
      <c r="F937" s="564">
        <v>479090894.80000001</v>
      </c>
      <c r="G937" s="564" t="s">
        <v>1733</v>
      </c>
      <c r="H937" s="573">
        <f t="shared" si="14"/>
        <v>950</v>
      </c>
    </row>
    <row r="938" spans="1:8" s="35" customFormat="1">
      <c r="A938" s="474" t="s">
        <v>1211</v>
      </c>
      <c r="B938" s="559" t="s">
        <v>239</v>
      </c>
      <c r="C938" s="559">
        <v>830074184</v>
      </c>
      <c r="D938" s="568" t="s">
        <v>1734</v>
      </c>
      <c r="E938" s="563">
        <v>44385</v>
      </c>
      <c r="F938" s="564">
        <v>1189</v>
      </c>
      <c r="G938" s="564" t="s">
        <v>1735</v>
      </c>
      <c r="H938" s="573">
        <f t="shared" si="14"/>
        <v>937</v>
      </c>
    </row>
    <row r="939" spans="1:8" s="35" customFormat="1">
      <c r="A939" s="474" t="s">
        <v>1211</v>
      </c>
      <c r="B939" s="559" t="s">
        <v>239</v>
      </c>
      <c r="C939" s="559">
        <v>830074184</v>
      </c>
      <c r="D939" s="568" t="s">
        <v>1736</v>
      </c>
      <c r="E939" s="563">
        <v>44385</v>
      </c>
      <c r="F939" s="564">
        <v>72002</v>
      </c>
      <c r="G939" s="564" t="s">
        <v>1737</v>
      </c>
      <c r="H939" s="573">
        <f t="shared" si="14"/>
        <v>937</v>
      </c>
    </row>
    <row r="940" spans="1:8" s="35" customFormat="1">
      <c r="A940" s="474" t="s">
        <v>1211</v>
      </c>
      <c r="B940" s="559" t="s">
        <v>239</v>
      </c>
      <c r="C940" s="559">
        <v>830074184</v>
      </c>
      <c r="D940" s="568" t="s">
        <v>1738</v>
      </c>
      <c r="E940" s="563">
        <v>44392</v>
      </c>
      <c r="F940" s="564">
        <v>1701</v>
      </c>
      <c r="G940" s="564" t="s">
        <v>1739</v>
      </c>
      <c r="H940" s="573">
        <f t="shared" si="14"/>
        <v>930</v>
      </c>
    </row>
    <row r="941" spans="1:8" s="35" customFormat="1">
      <c r="A941" s="474" t="s">
        <v>1211</v>
      </c>
      <c r="B941" s="559" t="s">
        <v>239</v>
      </c>
      <c r="C941" s="559">
        <v>830074184</v>
      </c>
      <c r="D941" s="568" t="s">
        <v>1740</v>
      </c>
      <c r="E941" s="563">
        <v>44399</v>
      </c>
      <c r="F941" s="564">
        <v>21076</v>
      </c>
      <c r="G941" s="564" t="s">
        <v>1741</v>
      </c>
      <c r="H941" s="573">
        <f t="shared" si="14"/>
        <v>923</v>
      </c>
    </row>
    <row r="942" spans="1:8" s="35" customFormat="1">
      <c r="A942" s="474" t="s">
        <v>1211</v>
      </c>
      <c r="B942" s="559" t="s">
        <v>239</v>
      </c>
      <c r="C942" s="559">
        <v>830074184</v>
      </c>
      <c r="D942" s="568" t="s">
        <v>1742</v>
      </c>
      <c r="E942" s="563">
        <v>44406</v>
      </c>
      <c r="F942" s="564">
        <v>13857</v>
      </c>
      <c r="G942" s="564" t="s">
        <v>1743</v>
      </c>
      <c r="H942" s="573">
        <f t="shared" si="14"/>
        <v>916</v>
      </c>
    </row>
    <row r="943" spans="1:8" s="35" customFormat="1">
      <c r="A943" s="474" t="s">
        <v>1211</v>
      </c>
      <c r="B943" s="559" t="s">
        <v>239</v>
      </c>
      <c r="C943" s="559">
        <v>830074184</v>
      </c>
      <c r="D943" s="568" t="s">
        <v>1744</v>
      </c>
      <c r="E943" s="563">
        <v>44406</v>
      </c>
      <c r="F943" s="564">
        <v>11596</v>
      </c>
      <c r="G943" s="564" t="s">
        <v>1745</v>
      </c>
      <c r="H943" s="573">
        <f t="shared" si="14"/>
        <v>916</v>
      </c>
    </row>
    <row r="944" spans="1:8" s="35" customFormat="1">
      <c r="A944" s="474" t="s">
        <v>1211</v>
      </c>
      <c r="B944" s="559" t="s">
        <v>239</v>
      </c>
      <c r="C944" s="559">
        <v>830074184</v>
      </c>
      <c r="D944" s="568" t="s">
        <v>1746</v>
      </c>
      <c r="E944" s="563">
        <v>44408</v>
      </c>
      <c r="F944" s="564">
        <v>2549</v>
      </c>
      <c r="G944" s="564" t="s">
        <v>940</v>
      </c>
      <c r="H944" s="573">
        <f t="shared" si="14"/>
        <v>914</v>
      </c>
    </row>
    <row r="945" spans="1:8" s="35" customFormat="1">
      <c r="A945" s="474" t="s">
        <v>1211</v>
      </c>
      <c r="B945" s="559" t="s">
        <v>239</v>
      </c>
      <c r="C945" s="559">
        <v>830074184</v>
      </c>
      <c r="D945" s="568" t="s">
        <v>1746</v>
      </c>
      <c r="E945" s="563">
        <v>44408</v>
      </c>
      <c r="F945" s="564">
        <v>4504</v>
      </c>
      <c r="G945" s="564" t="s">
        <v>940</v>
      </c>
      <c r="H945" s="573">
        <f t="shared" si="14"/>
        <v>914</v>
      </c>
    </row>
    <row r="946" spans="1:8" s="35" customFormat="1">
      <c r="A946" s="474" t="s">
        <v>1211</v>
      </c>
      <c r="B946" s="559" t="s">
        <v>239</v>
      </c>
      <c r="C946" s="559">
        <v>830074184</v>
      </c>
      <c r="D946" s="568" t="s">
        <v>1746</v>
      </c>
      <c r="E946" s="563">
        <v>44408</v>
      </c>
      <c r="F946" s="564">
        <v>12344</v>
      </c>
      <c r="G946" s="564" t="s">
        <v>940</v>
      </c>
      <c r="H946" s="573">
        <f t="shared" si="14"/>
        <v>914</v>
      </c>
    </row>
    <row r="947" spans="1:8" s="35" customFormat="1">
      <c r="A947" s="474" t="s">
        <v>1211</v>
      </c>
      <c r="B947" s="559" t="s">
        <v>239</v>
      </c>
      <c r="C947" s="559">
        <v>830074184</v>
      </c>
      <c r="D947" s="568" t="s">
        <v>1746</v>
      </c>
      <c r="E947" s="563">
        <v>44408</v>
      </c>
      <c r="F947" s="564">
        <v>1610</v>
      </c>
      <c r="G947" s="564" t="s">
        <v>940</v>
      </c>
      <c r="H947" s="573">
        <f t="shared" si="14"/>
        <v>914</v>
      </c>
    </row>
    <row r="948" spans="1:8" s="35" customFormat="1">
      <c r="A948" s="474" t="s">
        <v>1211</v>
      </c>
      <c r="B948" s="559" t="s">
        <v>239</v>
      </c>
      <c r="C948" s="559">
        <v>830074184</v>
      </c>
      <c r="D948" s="568" t="s">
        <v>1746</v>
      </c>
      <c r="E948" s="563">
        <v>44408</v>
      </c>
      <c r="F948" s="564">
        <v>5938</v>
      </c>
      <c r="G948" s="564" t="s">
        <v>940</v>
      </c>
      <c r="H948" s="573">
        <f t="shared" si="14"/>
        <v>914</v>
      </c>
    </row>
    <row r="949" spans="1:8" s="35" customFormat="1">
      <c r="A949" s="474" t="s">
        <v>1211</v>
      </c>
      <c r="B949" s="559" t="s">
        <v>239</v>
      </c>
      <c r="C949" s="559">
        <v>830074184</v>
      </c>
      <c r="D949" s="568" t="s">
        <v>1747</v>
      </c>
      <c r="E949" s="563">
        <v>44408</v>
      </c>
      <c r="F949" s="564">
        <v>42230</v>
      </c>
      <c r="G949" s="564" t="s">
        <v>940</v>
      </c>
      <c r="H949" s="573">
        <f t="shared" si="14"/>
        <v>914</v>
      </c>
    </row>
    <row r="950" spans="1:8" s="35" customFormat="1">
      <c r="A950" s="474" t="s">
        <v>1211</v>
      </c>
      <c r="B950" s="559" t="s">
        <v>239</v>
      </c>
      <c r="C950" s="559">
        <v>830074184</v>
      </c>
      <c r="D950" s="568" t="s">
        <v>1748</v>
      </c>
      <c r="E950" s="563">
        <v>44408</v>
      </c>
      <c r="F950" s="564">
        <v>10932</v>
      </c>
      <c r="G950" s="564" t="s">
        <v>940</v>
      </c>
      <c r="H950" s="573">
        <f t="shared" si="14"/>
        <v>914</v>
      </c>
    </row>
    <row r="951" spans="1:8" s="35" customFormat="1">
      <c r="A951" s="474" t="s">
        <v>1211</v>
      </c>
      <c r="B951" s="559" t="s">
        <v>239</v>
      </c>
      <c r="C951" s="559">
        <v>830074184</v>
      </c>
      <c r="D951" s="568" t="s">
        <v>1749</v>
      </c>
      <c r="E951" s="563">
        <v>44408</v>
      </c>
      <c r="F951" s="564">
        <v>9746</v>
      </c>
      <c r="G951" s="564" t="s">
        <v>940</v>
      </c>
      <c r="H951" s="573">
        <f t="shared" si="14"/>
        <v>914</v>
      </c>
    </row>
    <row r="952" spans="1:8" s="35" customFormat="1">
      <c r="A952" s="474" t="s">
        <v>1211</v>
      </c>
      <c r="B952" s="559" t="s">
        <v>239</v>
      </c>
      <c r="C952" s="559">
        <v>830074184</v>
      </c>
      <c r="D952" s="568" t="s">
        <v>1750</v>
      </c>
      <c r="E952" s="563">
        <v>44408</v>
      </c>
      <c r="F952" s="564">
        <v>10821</v>
      </c>
      <c r="G952" s="564" t="s">
        <v>940</v>
      </c>
      <c r="H952" s="573">
        <f t="shared" si="14"/>
        <v>914</v>
      </c>
    </row>
    <row r="953" spans="1:8" s="35" customFormat="1">
      <c r="A953" s="474" t="s">
        <v>1211</v>
      </c>
      <c r="B953" s="559" t="s">
        <v>239</v>
      </c>
      <c r="C953" s="559">
        <v>830074184</v>
      </c>
      <c r="D953" s="568" t="s">
        <v>1748</v>
      </c>
      <c r="E953" s="563">
        <v>44408</v>
      </c>
      <c r="F953" s="564">
        <v>16511</v>
      </c>
      <c r="G953" s="564" t="s">
        <v>940</v>
      </c>
      <c r="H953" s="573">
        <f t="shared" si="14"/>
        <v>914</v>
      </c>
    </row>
    <row r="954" spans="1:8" s="35" customFormat="1">
      <c r="A954" s="474" t="s">
        <v>1211</v>
      </c>
      <c r="B954" s="559" t="s">
        <v>239</v>
      </c>
      <c r="C954" s="559">
        <v>830074184</v>
      </c>
      <c r="D954" s="568" t="s">
        <v>1749</v>
      </c>
      <c r="E954" s="563">
        <v>44408</v>
      </c>
      <c r="F954" s="564">
        <v>14913</v>
      </c>
      <c r="G954" s="564" t="s">
        <v>940</v>
      </c>
      <c r="H954" s="573">
        <f t="shared" si="14"/>
        <v>914</v>
      </c>
    </row>
    <row r="955" spans="1:8" s="35" customFormat="1">
      <c r="A955" s="474" t="s">
        <v>1211</v>
      </c>
      <c r="B955" s="559" t="s">
        <v>239</v>
      </c>
      <c r="C955" s="559">
        <v>830074184</v>
      </c>
      <c r="D955" s="568" t="s">
        <v>1750</v>
      </c>
      <c r="E955" s="563">
        <v>44408</v>
      </c>
      <c r="F955" s="564">
        <v>16519</v>
      </c>
      <c r="G955" s="564" t="s">
        <v>940</v>
      </c>
      <c r="H955" s="573">
        <f t="shared" si="14"/>
        <v>914</v>
      </c>
    </row>
    <row r="956" spans="1:8" s="35" customFormat="1">
      <c r="A956" s="474" t="s">
        <v>1211</v>
      </c>
      <c r="B956" s="559" t="s">
        <v>239</v>
      </c>
      <c r="C956" s="559">
        <v>830074184</v>
      </c>
      <c r="D956" s="568" t="s">
        <v>1751</v>
      </c>
      <c r="E956" s="563">
        <v>44408</v>
      </c>
      <c r="F956" s="564">
        <v>130</v>
      </c>
      <c r="G956" s="564" t="s">
        <v>940</v>
      </c>
      <c r="H956" s="573">
        <f t="shared" si="14"/>
        <v>914</v>
      </c>
    </row>
    <row r="957" spans="1:8" s="35" customFormat="1">
      <c r="A957" s="474" t="s">
        <v>1211</v>
      </c>
      <c r="B957" s="559" t="s">
        <v>239</v>
      </c>
      <c r="C957" s="559">
        <v>830074184</v>
      </c>
      <c r="D957" s="568" t="s">
        <v>1751</v>
      </c>
      <c r="E957" s="563">
        <v>44408</v>
      </c>
      <c r="F957" s="564">
        <v>47265</v>
      </c>
      <c r="G957" s="564" t="s">
        <v>940</v>
      </c>
      <c r="H957" s="573">
        <f t="shared" si="14"/>
        <v>914</v>
      </c>
    </row>
    <row r="958" spans="1:8" s="35" customFormat="1">
      <c r="A958" s="474" t="s">
        <v>1211</v>
      </c>
      <c r="B958" s="559" t="s">
        <v>239</v>
      </c>
      <c r="C958" s="559">
        <v>830074184</v>
      </c>
      <c r="D958" s="568" t="s">
        <v>1751</v>
      </c>
      <c r="E958" s="563">
        <v>44408</v>
      </c>
      <c r="F958" s="564">
        <v>10466</v>
      </c>
      <c r="G958" s="564" t="s">
        <v>940</v>
      </c>
      <c r="H958" s="573">
        <f t="shared" si="14"/>
        <v>914</v>
      </c>
    </row>
    <row r="959" spans="1:8" s="35" customFormat="1">
      <c r="A959" s="474" t="s">
        <v>1211</v>
      </c>
      <c r="B959" s="559" t="s">
        <v>239</v>
      </c>
      <c r="C959" s="559">
        <v>830074184</v>
      </c>
      <c r="D959" s="568" t="s">
        <v>1752</v>
      </c>
      <c r="E959" s="563">
        <v>44408</v>
      </c>
      <c r="F959" s="564">
        <v>3795</v>
      </c>
      <c r="G959" s="564" t="s">
        <v>940</v>
      </c>
      <c r="H959" s="573">
        <f t="shared" si="14"/>
        <v>914</v>
      </c>
    </row>
    <row r="960" spans="1:8" s="35" customFormat="1">
      <c r="A960" s="474" t="s">
        <v>1211</v>
      </c>
      <c r="B960" s="559" t="s">
        <v>239</v>
      </c>
      <c r="C960" s="559">
        <v>830074184</v>
      </c>
      <c r="D960" s="568" t="s">
        <v>1752</v>
      </c>
      <c r="E960" s="563">
        <v>44408</v>
      </c>
      <c r="F960" s="564">
        <v>872</v>
      </c>
      <c r="G960" s="564" t="s">
        <v>940</v>
      </c>
      <c r="H960" s="573">
        <f t="shared" si="14"/>
        <v>914</v>
      </c>
    </row>
    <row r="961" spans="1:8" s="35" customFormat="1">
      <c r="A961" s="474" t="s">
        <v>1211</v>
      </c>
      <c r="B961" s="559" t="s">
        <v>239</v>
      </c>
      <c r="C961" s="559">
        <v>830074184</v>
      </c>
      <c r="D961" s="568" t="s">
        <v>1752</v>
      </c>
      <c r="E961" s="563">
        <v>44408</v>
      </c>
      <c r="F961" s="564">
        <v>5631</v>
      </c>
      <c r="G961" s="564" t="s">
        <v>940</v>
      </c>
      <c r="H961" s="573">
        <f t="shared" si="14"/>
        <v>914</v>
      </c>
    </row>
    <row r="962" spans="1:8" s="35" customFormat="1">
      <c r="A962" s="474" t="s">
        <v>1211</v>
      </c>
      <c r="B962" s="559" t="s">
        <v>239</v>
      </c>
      <c r="C962" s="559">
        <v>830074184</v>
      </c>
      <c r="D962" s="568" t="s">
        <v>1751</v>
      </c>
      <c r="E962" s="563">
        <v>44408</v>
      </c>
      <c r="F962" s="564">
        <v>15992</v>
      </c>
      <c r="G962" s="564" t="s">
        <v>940</v>
      </c>
      <c r="H962" s="573">
        <f t="shared" si="14"/>
        <v>914</v>
      </c>
    </row>
    <row r="963" spans="1:8" s="35" customFormat="1">
      <c r="A963" s="474" t="s">
        <v>1211</v>
      </c>
      <c r="B963" s="559" t="s">
        <v>239</v>
      </c>
      <c r="C963" s="559">
        <v>830074184</v>
      </c>
      <c r="D963" s="568" t="s">
        <v>1753</v>
      </c>
      <c r="E963" s="563">
        <v>44408</v>
      </c>
      <c r="F963" s="564">
        <v>402</v>
      </c>
      <c r="G963" s="564" t="s">
        <v>940</v>
      </c>
      <c r="H963" s="573">
        <f t="shared" si="14"/>
        <v>914</v>
      </c>
    </row>
    <row r="964" spans="1:8" s="35" customFormat="1">
      <c r="A964" s="474" t="s">
        <v>1211</v>
      </c>
      <c r="B964" s="559" t="s">
        <v>239</v>
      </c>
      <c r="C964" s="559">
        <v>830074184</v>
      </c>
      <c r="D964" s="568" t="s">
        <v>1753</v>
      </c>
      <c r="E964" s="563">
        <v>44408</v>
      </c>
      <c r="F964" s="564">
        <v>563</v>
      </c>
      <c r="G964" s="564" t="s">
        <v>940</v>
      </c>
      <c r="H964" s="573">
        <f t="shared" si="14"/>
        <v>914</v>
      </c>
    </row>
    <row r="965" spans="1:8" s="35" customFormat="1">
      <c r="A965" s="474" t="s">
        <v>1211</v>
      </c>
      <c r="B965" s="559" t="s">
        <v>239</v>
      </c>
      <c r="C965" s="559">
        <v>830074184</v>
      </c>
      <c r="D965" s="568" t="s">
        <v>1753</v>
      </c>
      <c r="E965" s="563">
        <v>44408</v>
      </c>
      <c r="F965" s="564">
        <v>5657</v>
      </c>
      <c r="G965" s="564" t="s">
        <v>940</v>
      </c>
      <c r="H965" s="573">
        <f t="shared" si="14"/>
        <v>914</v>
      </c>
    </row>
    <row r="966" spans="1:8" s="35" customFormat="1">
      <c r="A966" s="474" t="s">
        <v>1211</v>
      </c>
      <c r="B966" s="559" t="s">
        <v>239</v>
      </c>
      <c r="C966" s="559">
        <v>830074184</v>
      </c>
      <c r="D966" s="568" t="s">
        <v>1753</v>
      </c>
      <c r="E966" s="563">
        <v>44408</v>
      </c>
      <c r="F966" s="564">
        <v>737</v>
      </c>
      <c r="G966" s="564" t="s">
        <v>940</v>
      </c>
      <c r="H966" s="573">
        <f t="shared" si="14"/>
        <v>914</v>
      </c>
    </row>
    <row r="967" spans="1:8" s="35" customFormat="1">
      <c r="A967" s="474" t="s">
        <v>1211</v>
      </c>
      <c r="B967" s="559" t="s">
        <v>239</v>
      </c>
      <c r="C967" s="559">
        <v>830074184</v>
      </c>
      <c r="D967" s="568" t="s">
        <v>1753</v>
      </c>
      <c r="E967" s="563">
        <v>44408</v>
      </c>
      <c r="F967" s="564">
        <v>4125</v>
      </c>
      <c r="G967" s="564" t="s">
        <v>940</v>
      </c>
      <c r="H967" s="573">
        <f t="shared" si="14"/>
        <v>914</v>
      </c>
    </row>
    <row r="968" spans="1:8" s="35" customFormat="1">
      <c r="A968" s="474" t="s">
        <v>1211</v>
      </c>
      <c r="B968" s="559" t="s">
        <v>395</v>
      </c>
      <c r="C968" s="559">
        <v>900226715</v>
      </c>
      <c r="D968" s="568" t="s">
        <v>1754</v>
      </c>
      <c r="E968" s="563">
        <v>44385</v>
      </c>
      <c r="F968" s="564">
        <v>126919452.5</v>
      </c>
      <c r="G968" s="564" t="s">
        <v>1758</v>
      </c>
      <c r="H968" s="573">
        <f t="shared" si="14"/>
        <v>937</v>
      </c>
    </row>
    <row r="969" spans="1:8" s="35" customFormat="1">
      <c r="A969" s="474" t="s">
        <v>1211</v>
      </c>
      <c r="B969" s="559" t="s">
        <v>395</v>
      </c>
      <c r="C969" s="559">
        <v>900226715</v>
      </c>
      <c r="D969" s="568" t="s">
        <v>1755</v>
      </c>
      <c r="E969" s="563">
        <v>44392</v>
      </c>
      <c r="F969" s="564">
        <v>124528806.7</v>
      </c>
      <c r="G969" s="564" t="s">
        <v>1759</v>
      </c>
      <c r="H969" s="573">
        <f t="shared" si="14"/>
        <v>930</v>
      </c>
    </row>
    <row r="970" spans="1:8" s="35" customFormat="1">
      <c r="A970" s="474" t="s">
        <v>1211</v>
      </c>
      <c r="B970" s="559" t="s">
        <v>395</v>
      </c>
      <c r="C970" s="559">
        <v>900226715</v>
      </c>
      <c r="D970" s="568" t="s">
        <v>1756</v>
      </c>
      <c r="E970" s="563">
        <v>44399</v>
      </c>
      <c r="F970" s="564">
        <v>71435729.100000009</v>
      </c>
      <c r="G970" s="564" t="s">
        <v>1760</v>
      </c>
      <c r="H970" s="573">
        <f t="shared" ref="H970:H1033" si="15">+$H$7-E970</f>
        <v>923</v>
      </c>
    </row>
    <row r="971" spans="1:8" s="35" customFormat="1">
      <c r="A971" s="474" t="s">
        <v>1211</v>
      </c>
      <c r="B971" s="559" t="s">
        <v>395</v>
      </c>
      <c r="C971" s="559">
        <v>900226715</v>
      </c>
      <c r="D971" s="568" t="s">
        <v>1757</v>
      </c>
      <c r="E971" s="563">
        <v>44406</v>
      </c>
      <c r="F971" s="564">
        <v>47500897.100000001</v>
      </c>
      <c r="G971" s="564" t="s">
        <v>1761</v>
      </c>
      <c r="H971" s="573">
        <f t="shared" si="15"/>
        <v>916</v>
      </c>
    </row>
    <row r="972" spans="1:8" s="35" customFormat="1">
      <c r="A972" s="474" t="s">
        <v>1211</v>
      </c>
      <c r="B972" s="559" t="s">
        <v>395</v>
      </c>
      <c r="C972" s="559">
        <v>900226715</v>
      </c>
      <c r="D972" s="568" t="s">
        <v>1762</v>
      </c>
      <c r="E972" s="563">
        <v>44385</v>
      </c>
      <c r="F972" s="564">
        <v>526701215.90000004</v>
      </c>
      <c r="G972" s="564" t="s">
        <v>1763</v>
      </c>
      <c r="H972" s="573">
        <f t="shared" si="15"/>
        <v>937</v>
      </c>
    </row>
    <row r="973" spans="1:8" s="35" customFormat="1">
      <c r="A973" s="474" t="s">
        <v>1211</v>
      </c>
      <c r="B973" s="559" t="s">
        <v>395</v>
      </c>
      <c r="C973" s="559">
        <v>900226715</v>
      </c>
      <c r="D973" s="568" t="s">
        <v>1764</v>
      </c>
      <c r="E973" s="563">
        <v>44392</v>
      </c>
      <c r="F973" s="564">
        <v>492712565.60000002</v>
      </c>
      <c r="G973" s="564" t="s">
        <v>1765</v>
      </c>
      <c r="H973" s="573">
        <f t="shared" si="15"/>
        <v>930</v>
      </c>
    </row>
    <row r="974" spans="1:8" s="35" customFormat="1">
      <c r="A974" s="474" t="s">
        <v>1211</v>
      </c>
      <c r="B974" s="559" t="s">
        <v>395</v>
      </c>
      <c r="C974" s="559">
        <v>900226715</v>
      </c>
      <c r="D974" s="568" t="s">
        <v>1766</v>
      </c>
      <c r="E974" s="563">
        <v>44399</v>
      </c>
      <c r="F974" s="564">
        <v>323019038.90000004</v>
      </c>
      <c r="G974" s="564" t="s">
        <v>1767</v>
      </c>
      <c r="H974" s="573">
        <f t="shared" si="15"/>
        <v>923</v>
      </c>
    </row>
    <row r="975" spans="1:8" s="35" customFormat="1">
      <c r="A975" s="474" t="s">
        <v>1211</v>
      </c>
      <c r="B975" s="559" t="s">
        <v>395</v>
      </c>
      <c r="C975" s="559">
        <v>900226715</v>
      </c>
      <c r="D975" s="568" t="s">
        <v>1768</v>
      </c>
      <c r="E975" s="563">
        <v>44406</v>
      </c>
      <c r="F975" s="564">
        <v>192881792</v>
      </c>
      <c r="G975" s="564" t="s">
        <v>1769</v>
      </c>
      <c r="H975" s="573">
        <f t="shared" si="15"/>
        <v>916</v>
      </c>
    </row>
    <row r="976" spans="1:8" s="35" customFormat="1">
      <c r="A976" s="474" t="s">
        <v>1211</v>
      </c>
      <c r="B976" s="559" t="s">
        <v>936</v>
      </c>
      <c r="C976" s="559">
        <v>804002105</v>
      </c>
      <c r="D976" s="568" t="s">
        <v>1770</v>
      </c>
      <c r="E976" s="563">
        <v>44439</v>
      </c>
      <c r="F976" s="564">
        <v>19366521</v>
      </c>
      <c r="G976" s="564" t="s">
        <v>2787</v>
      </c>
      <c r="H976" s="573">
        <f t="shared" si="15"/>
        <v>883</v>
      </c>
    </row>
    <row r="977" spans="1:8" s="35" customFormat="1">
      <c r="A977" s="474" t="s">
        <v>1211</v>
      </c>
      <c r="B977" s="559" t="s">
        <v>936</v>
      </c>
      <c r="C977" s="559">
        <v>804002105</v>
      </c>
      <c r="D977" s="568" t="s">
        <v>1770</v>
      </c>
      <c r="E977" s="563">
        <v>44439</v>
      </c>
      <c r="F977" s="564">
        <v>10434038</v>
      </c>
      <c r="G977" s="564" t="s">
        <v>2787</v>
      </c>
      <c r="H977" s="573">
        <f t="shared" si="15"/>
        <v>883</v>
      </c>
    </row>
    <row r="978" spans="1:8" s="35" customFormat="1">
      <c r="A978" s="474" t="s">
        <v>1211</v>
      </c>
      <c r="B978" s="559" t="s">
        <v>936</v>
      </c>
      <c r="C978" s="559">
        <v>804002105</v>
      </c>
      <c r="D978" s="568" t="s">
        <v>1770</v>
      </c>
      <c r="E978" s="563">
        <v>44439</v>
      </c>
      <c r="F978" s="564">
        <v>19647490</v>
      </c>
      <c r="G978" s="564" t="s">
        <v>2787</v>
      </c>
      <c r="H978" s="573">
        <f t="shared" si="15"/>
        <v>883</v>
      </c>
    </row>
    <row r="979" spans="1:8" s="35" customFormat="1">
      <c r="A979" s="474" t="s">
        <v>1211</v>
      </c>
      <c r="B979" s="559" t="s">
        <v>936</v>
      </c>
      <c r="C979" s="559">
        <v>804002105</v>
      </c>
      <c r="D979" s="568" t="s">
        <v>1770</v>
      </c>
      <c r="E979" s="563">
        <v>44439</v>
      </c>
      <c r="F979" s="564">
        <v>9002</v>
      </c>
      <c r="G979" s="564" t="s">
        <v>2787</v>
      </c>
      <c r="H979" s="573">
        <f t="shared" si="15"/>
        <v>883</v>
      </c>
    </row>
    <row r="980" spans="1:8" s="35" customFormat="1">
      <c r="A980" s="474" t="s">
        <v>1211</v>
      </c>
      <c r="B980" s="559" t="s">
        <v>936</v>
      </c>
      <c r="C980" s="559">
        <v>804002105</v>
      </c>
      <c r="D980" s="568" t="s">
        <v>1770</v>
      </c>
      <c r="E980" s="563">
        <v>44439</v>
      </c>
      <c r="F980" s="564">
        <v>1944</v>
      </c>
      <c r="G980" s="564" t="s">
        <v>2787</v>
      </c>
      <c r="H980" s="573">
        <f t="shared" si="15"/>
        <v>883</v>
      </c>
    </row>
    <row r="981" spans="1:8" s="35" customFormat="1">
      <c r="A981" s="474" t="s">
        <v>1211</v>
      </c>
      <c r="B981" s="559" t="s">
        <v>936</v>
      </c>
      <c r="C981" s="559">
        <v>804002105</v>
      </c>
      <c r="D981" s="568" t="s">
        <v>1770</v>
      </c>
      <c r="E981" s="563">
        <v>44439</v>
      </c>
      <c r="F981" s="564">
        <v>14308</v>
      </c>
      <c r="G981" s="564" t="s">
        <v>2787</v>
      </c>
      <c r="H981" s="573">
        <f t="shared" si="15"/>
        <v>883</v>
      </c>
    </row>
    <row r="982" spans="1:8" s="35" customFormat="1">
      <c r="A982" s="474" t="s">
        <v>1211</v>
      </c>
      <c r="B982" s="559" t="s">
        <v>936</v>
      </c>
      <c r="C982" s="559">
        <v>804002105</v>
      </c>
      <c r="D982" s="568" t="s">
        <v>1771</v>
      </c>
      <c r="E982" s="563">
        <v>44432</v>
      </c>
      <c r="F982" s="564">
        <v>2611666421</v>
      </c>
      <c r="G982" s="564" t="s">
        <v>1772</v>
      </c>
      <c r="H982" s="573">
        <f t="shared" si="15"/>
        <v>890</v>
      </c>
    </row>
    <row r="983" spans="1:8" s="35" customFormat="1">
      <c r="A983" s="474" t="s">
        <v>1211</v>
      </c>
      <c r="B983" s="559" t="s">
        <v>936</v>
      </c>
      <c r="C983" s="559">
        <v>804002105</v>
      </c>
      <c r="D983" s="568" t="s">
        <v>1773</v>
      </c>
      <c r="E983" s="563">
        <v>44435</v>
      </c>
      <c r="F983" s="564">
        <v>285571401</v>
      </c>
      <c r="G983" s="564" t="s">
        <v>1774</v>
      </c>
      <c r="H983" s="573">
        <f t="shared" si="15"/>
        <v>887</v>
      </c>
    </row>
    <row r="984" spans="1:8" s="35" customFormat="1">
      <c r="A984" s="474" t="s">
        <v>1211</v>
      </c>
      <c r="B984" s="559" t="s">
        <v>239</v>
      </c>
      <c r="C984" s="559">
        <v>830074184</v>
      </c>
      <c r="D984" s="568" t="s">
        <v>1777</v>
      </c>
      <c r="E984" s="563">
        <v>44413</v>
      </c>
      <c r="F984" s="564">
        <v>3248</v>
      </c>
      <c r="G984" s="564" t="s">
        <v>1778</v>
      </c>
      <c r="H984" s="573">
        <f t="shared" si="15"/>
        <v>909</v>
      </c>
    </row>
    <row r="985" spans="1:8" s="35" customFormat="1">
      <c r="A985" s="474" t="s">
        <v>1211</v>
      </c>
      <c r="B985" s="559" t="s">
        <v>239</v>
      </c>
      <c r="C985" s="559">
        <v>830074184</v>
      </c>
      <c r="D985" s="568" t="s">
        <v>1779</v>
      </c>
      <c r="E985" s="563">
        <v>44421</v>
      </c>
      <c r="F985" s="564">
        <v>563481</v>
      </c>
      <c r="G985" s="564" t="s">
        <v>1780</v>
      </c>
      <c r="H985" s="573">
        <f t="shared" si="15"/>
        <v>901</v>
      </c>
    </row>
    <row r="986" spans="1:8" s="35" customFormat="1">
      <c r="A986" s="474" t="s">
        <v>1211</v>
      </c>
      <c r="B986" s="559" t="s">
        <v>239</v>
      </c>
      <c r="C986" s="559">
        <v>830074184</v>
      </c>
      <c r="D986" s="568" t="s">
        <v>1781</v>
      </c>
      <c r="E986" s="563">
        <v>44428</v>
      </c>
      <c r="F986" s="564">
        <v>30040</v>
      </c>
      <c r="G986" s="564" t="s">
        <v>1782</v>
      </c>
      <c r="H986" s="573">
        <f t="shared" si="15"/>
        <v>894</v>
      </c>
    </row>
    <row r="987" spans="1:8" s="35" customFormat="1">
      <c r="A987" s="474" t="s">
        <v>1211</v>
      </c>
      <c r="B987" s="559" t="s">
        <v>239</v>
      </c>
      <c r="C987" s="559">
        <v>830074184</v>
      </c>
      <c r="D987" s="568" t="s">
        <v>1783</v>
      </c>
      <c r="E987" s="563">
        <v>44413</v>
      </c>
      <c r="F987" s="564">
        <v>50181</v>
      </c>
      <c r="G987" s="564" t="s">
        <v>1784</v>
      </c>
      <c r="H987" s="573">
        <f t="shared" si="15"/>
        <v>909</v>
      </c>
    </row>
    <row r="988" spans="1:8" s="35" customFormat="1">
      <c r="A988" s="474" t="s">
        <v>1211</v>
      </c>
      <c r="B988" s="559" t="s">
        <v>239</v>
      </c>
      <c r="C988" s="559">
        <v>830074184</v>
      </c>
      <c r="D988" s="568" t="s">
        <v>1785</v>
      </c>
      <c r="E988" s="563">
        <v>44421</v>
      </c>
      <c r="F988" s="564">
        <v>320603</v>
      </c>
      <c r="G988" s="564" t="s">
        <v>1786</v>
      </c>
      <c r="H988" s="573">
        <f t="shared" si="15"/>
        <v>901</v>
      </c>
    </row>
    <row r="989" spans="1:8" s="35" customFormat="1">
      <c r="A989" s="474" t="s">
        <v>1211</v>
      </c>
      <c r="B989" s="559" t="s">
        <v>239</v>
      </c>
      <c r="C989" s="559">
        <v>830074184</v>
      </c>
      <c r="D989" s="568" t="s">
        <v>1770</v>
      </c>
      <c r="E989" s="563">
        <v>44439</v>
      </c>
      <c r="F989" s="564">
        <v>2582</v>
      </c>
      <c r="G989" s="564" t="s">
        <v>940</v>
      </c>
      <c r="H989" s="573">
        <f t="shared" si="15"/>
        <v>883</v>
      </c>
    </row>
    <row r="990" spans="1:8" s="35" customFormat="1">
      <c r="A990" s="474" t="s">
        <v>1211</v>
      </c>
      <c r="B990" s="559" t="s">
        <v>239</v>
      </c>
      <c r="C990" s="559">
        <v>830074184</v>
      </c>
      <c r="D990" s="568" t="s">
        <v>1770</v>
      </c>
      <c r="E990" s="563">
        <v>44439</v>
      </c>
      <c r="F990" s="564">
        <v>4224</v>
      </c>
      <c r="G990" s="564" t="s">
        <v>940</v>
      </c>
      <c r="H990" s="573">
        <f t="shared" si="15"/>
        <v>883</v>
      </c>
    </row>
    <row r="991" spans="1:8" s="35" customFormat="1">
      <c r="A991" s="474" t="s">
        <v>1211</v>
      </c>
      <c r="B991" s="559" t="s">
        <v>239</v>
      </c>
      <c r="C991" s="559">
        <v>830074184</v>
      </c>
      <c r="D991" s="568" t="s">
        <v>1770</v>
      </c>
      <c r="E991" s="563">
        <v>44439</v>
      </c>
      <c r="F991" s="564">
        <v>6103</v>
      </c>
      <c r="G991" s="564" t="s">
        <v>940</v>
      </c>
      <c r="H991" s="573">
        <f t="shared" si="15"/>
        <v>883</v>
      </c>
    </row>
    <row r="992" spans="1:8" s="35" customFormat="1">
      <c r="A992" s="474" t="s">
        <v>1211</v>
      </c>
      <c r="B992" s="559" t="s">
        <v>239</v>
      </c>
      <c r="C992" s="559">
        <v>830074184</v>
      </c>
      <c r="D992" s="568" t="s">
        <v>1787</v>
      </c>
      <c r="E992" s="563">
        <v>44439</v>
      </c>
      <c r="F992" s="564">
        <v>43900</v>
      </c>
      <c r="G992" s="564" t="s">
        <v>940</v>
      </c>
      <c r="H992" s="573">
        <f t="shared" si="15"/>
        <v>883</v>
      </c>
    </row>
    <row r="993" spans="1:8" s="35" customFormat="1">
      <c r="A993" s="474" t="s">
        <v>1211</v>
      </c>
      <c r="B993" s="559" t="s">
        <v>239</v>
      </c>
      <c r="C993" s="559">
        <v>830074184</v>
      </c>
      <c r="D993" s="568" t="s">
        <v>1787</v>
      </c>
      <c r="E993" s="563">
        <v>44439</v>
      </c>
      <c r="F993" s="564">
        <v>8117</v>
      </c>
      <c r="G993" s="564" t="s">
        <v>940</v>
      </c>
      <c r="H993" s="573">
        <f t="shared" si="15"/>
        <v>883</v>
      </c>
    </row>
    <row r="994" spans="1:8" s="35" customFormat="1">
      <c r="A994" s="474" t="s">
        <v>1211</v>
      </c>
      <c r="B994" s="559" t="s">
        <v>239</v>
      </c>
      <c r="C994" s="559">
        <v>830074184</v>
      </c>
      <c r="D994" s="568" t="s">
        <v>1787</v>
      </c>
      <c r="E994" s="563">
        <v>44439</v>
      </c>
      <c r="F994" s="564">
        <v>9613</v>
      </c>
      <c r="G994" s="564" t="s">
        <v>940</v>
      </c>
      <c r="H994" s="573">
        <f t="shared" si="15"/>
        <v>883</v>
      </c>
    </row>
    <row r="995" spans="1:8" s="35" customFormat="1">
      <c r="A995" s="474" t="s">
        <v>1211</v>
      </c>
      <c r="B995" s="559" t="s">
        <v>239</v>
      </c>
      <c r="C995" s="559">
        <v>830074184</v>
      </c>
      <c r="D995" s="568" t="s">
        <v>1787</v>
      </c>
      <c r="E995" s="563">
        <v>44439</v>
      </c>
      <c r="F995" s="564">
        <v>466</v>
      </c>
      <c r="G995" s="564" t="s">
        <v>940</v>
      </c>
      <c r="H995" s="573">
        <f t="shared" si="15"/>
        <v>883</v>
      </c>
    </row>
    <row r="996" spans="1:8" s="35" customFormat="1">
      <c r="A996" s="474" t="s">
        <v>1211</v>
      </c>
      <c r="B996" s="559" t="s">
        <v>239</v>
      </c>
      <c r="C996" s="559">
        <v>830074184</v>
      </c>
      <c r="D996" s="568" t="s">
        <v>1776</v>
      </c>
      <c r="E996" s="563">
        <v>44439</v>
      </c>
      <c r="F996" s="564">
        <v>16523</v>
      </c>
      <c r="G996" s="564" t="s">
        <v>940</v>
      </c>
      <c r="H996" s="573">
        <f t="shared" si="15"/>
        <v>883</v>
      </c>
    </row>
    <row r="997" spans="1:8" s="35" customFormat="1">
      <c r="A997" s="474" t="s">
        <v>1211</v>
      </c>
      <c r="B997" s="559" t="s">
        <v>239</v>
      </c>
      <c r="C997" s="559">
        <v>830074184</v>
      </c>
      <c r="D997" s="568" t="s">
        <v>1776</v>
      </c>
      <c r="E997" s="563">
        <v>44439</v>
      </c>
      <c r="F997" s="564">
        <v>10855</v>
      </c>
      <c r="G997" s="564" t="s">
        <v>940</v>
      </c>
      <c r="H997" s="573">
        <f t="shared" si="15"/>
        <v>883</v>
      </c>
    </row>
    <row r="998" spans="1:8" s="35" customFormat="1">
      <c r="A998" s="474" t="s">
        <v>1211</v>
      </c>
      <c r="B998" s="559" t="s">
        <v>395</v>
      </c>
      <c r="C998" s="559">
        <v>900226715</v>
      </c>
      <c r="D998" s="568" t="s">
        <v>1788</v>
      </c>
      <c r="E998" s="563">
        <v>44413</v>
      </c>
      <c r="F998" s="564">
        <v>25444663.100000001</v>
      </c>
      <c r="G998" s="564" t="s">
        <v>1793</v>
      </c>
      <c r="H998" s="573">
        <f t="shared" si="15"/>
        <v>909</v>
      </c>
    </row>
    <row r="999" spans="1:8" s="35" customFormat="1">
      <c r="A999" s="474" t="s">
        <v>1211</v>
      </c>
      <c r="B999" s="559" t="s">
        <v>395</v>
      </c>
      <c r="C999" s="559">
        <v>900226715</v>
      </c>
      <c r="D999" s="568" t="s">
        <v>1789</v>
      </c>
      <c r="E999" s="563">
        <v>44421</v>
      </c>
      <c r="F999" s="564">
        <v>143133116</v>
      </c>
      <c r="G999" s="564" t="s">
        <v>1794</v>
      </c>
      <c r="H999" s="573">
        <f t="shared" si="15"/>
        <v>901</v>
      </c>
    </row>
    <row r="1000" spans="1:8" s="35" customFormat="1">
      <c r="A1000" s="474" t="s">
        <v>1211</v>
      </c>
      <c r="B1000" s="559" t="s">
        <v>395</v>
      </c>
      <c r="C1000" s="559">
        <v>900226715</v>
      </c>
      <c r="D1000" s="568" t="s">
        <v>1790</v>
      </c>
      <c r="E1000" s="563">
        <v>44428</v>
      </c>
      <c r="F1000" s="564">
        <v>106502991.30000001</v>
      </c>
      <c r="G1000" s="564" t="s">
        <v>1795</v>
      </c>
      <c r="H1000" s="573">
        <f t="shared" si="15"/>
        <v>894</v>
      </c>
    </row>
    <row r="1001" spans="1:8" s="35" customFormat="1">
      <c r="A1001" s="474" t="s">
        <v>1211</v>
      </c>
      <c r="B1001" s="559" t="s">
        <v>395</v>
      </c>
      <c r="C1001" s="559">
        <v>900226715</v>
      </c>
      <c r="D1001" s="568" t="s">
        <v>1791</v>
      </c>
      <c r="E1001" s="563">
        <v>44435</v>
      </c>
      <c r="F1001" s="564">
        <v>43052448.600000001</v>
      </c>
      <c r="G1001" s="564" t="s">
        <v>1796</v>
      </c>
      <c r="H1001" s="573">
        <f t="shared" si="15"/>
        <v>887</v>
      </c>
    </row>
    <row r="1002" spans="1:8" s="35" customFormat="1">
      <c r="A1002" s="474" t="s">
        <v>1211</v>
      </c>
      <c r="B1002" s="559" t="s">
        <v>395</v>
      </c>
      <c r="C1002" s="559">
        <v>900226715</v>
      </c>
      <c r="D1002" s="568" t="s">
        <v>1797</v>
      </c>
      <c r="E1002" s="563">
        <v>44413</v>
      </c>
      <c r="F1002" s="564">
        <v>134371653.80000001</v>
      </c>
      <c r="G1002" s="564" t="s">
        <v>1798</v>
      </c>
      <c r="H1002" s="573">
        <f t="shared" si="15"/>
        <v>909</v>
      </c>
    </row>
    <row r="1003" spans="1:8" s="35" customFormat="1">
      <c r="A1003" s="474" t="s">
        <v>1211</v>
      </c>
      <c r="B1003" s="559" t="s">
        <v>395</v>
      </c>
      <c r="C1003" s="559">
        <v>900226715</v>
      </c>
      <c r="D1003" s="568" t="s">
        <v>1799</v>
      </c>
      <c r="E1003" s="563">
        <v>44421</v>
      </c>
      <c r="F1003" s="564">
        <v>573367634.39999998</v>
      </c>
      <c r="G1003" s="564" t="s">
        <v>1800</v>
      </c>
      <c r="H1003" s="573">
        <f t="shared" si="15"/>
        <v>901</v>
      </c>
    </row>
    <row r="1004" spans="1:8" s="35" customFormat="1">
      <c r="A1004" s="474" t="s">
        <v>1211</v>
      </c>
      <c r="B1004" s="559" t="s">
        <v>395</v>
      </c>
      <c r="C1004" s="559">
        <v>900226715</v>
      </c>
      <c r="D1004" s="568" t="s">
        <v>1801</v>
      </c>
      <c r="E1004" s="563">
        <v>44428</v>
      </c>
      <c r="F1004" s="564">
        <v>389497476.20000005</v>
      </c>
      <c r="G1004" s="564" t="s">
        <v>1802</v>
      </c>
      <c r="H1004" s="573">
        <f t="shared" si="15"/>
        <v>894</v>
      </c>
    </row>
    <row r="1005" spans="1:8" s="35" customFormat="1">
      <c r="A1005" s="474" t="s">
        <v>1211</v>
      </c>
      <c r="B1005" s="559" t="s">
        <v>395</v>
      </c>
      <c r="C1005" s="559">
        <v>900226715</v>
      </c>
      <c r="D1005" s="568" t="s">
        <v>1803</v>
      </c>
      <c r="E1005" s="563">
        <v>44435</v>
      </c>
      <c r="F1005" s="564">
        <v>204187524</v>
      </c>
      <c r="G1005" s="564" t="s">
        <v>1804</v>
      </c>
      <c r="H1005" s="573">
        <f t="shared" si="15"/>
        <v>887</v>
      </c>
    </row>
    <row r="1006" spans="1:8" s="35" customFormat="1">
      <c r="A1006" s="474" t="s">
        <v>1211</v>
      </c>
      <c r="B1006" s="559" t="s">
        <v>936</v>
      </c>
      <c r="C1006" s="559">
        <v>804002105</v>
      </c>
      <c r="D1006" s="568" t="s">
        <v>1805</v>
      </c>
      <c r="E1006" s="563">
        <v>44448</v>
      </c>
      <c r="F1006" s="564">
        <v>23968728</v>
      </c>
      <c r="G1006" s="564" t="s">
        <v>1806</v>
      </c>
      <c r="H1006" s="573">
        <f t="shared" si="15"/>
        <v>874</v>
      </c>
    </row>
    <row r="1007" spans="1:8" s="35" customFormat="1">
      <c r="A1007" s="474" t="s">
        <v>1211</v>
      </c>
      <c r="B1007" s="559" t="s">
        <v>936</v>
      </c>
      <c r="C1007" s="559">
        <v>804002105</v>
      </c>
      <c r="D1007" s="568" t="s">
        <v>1807</v>
      </c>
      <c r="E1007" s="563">
        <v>44455</v>
      </c>
      <c r="F1007" s="564">
        <v>31103715</v>
      </c>
      <c r="G1007" s="564" t="s">
        <v>1808</v>
      </c>
      <c r="H1007" s="573">
        <f t="shared" si="15"/>
        <v>867</v>
      </c>
    </row>
    <row r="1008" spans="1:8" s="35" customFormat="1">
      <c r="A1008" s="474" t="s">
        <v>1211</v>
      </c>
      <c r="B1008" s="559" t="s">
        <v>936</v>
      </c>
      <c r="C1008" s="559">
        <v>804002105</v>
      </c>
      <c r="D1008" s="568" t="s">
        <v>1809</v>
      </c>
      <c r="E1008" s="563">
        <v>44462</v>
      </c>
      <c r="F1008" s="564">
        <v>11120210</v>
      </c>
      <c r="G1008" s="564" t="s">
        <v>1810</v>
      </c>
      <c r="H1008" s="573">
        <f t="shared" si="15"/>
        <v>860</v>
      </c>
    </row>
    <row r="1009" spans="1:8" s="35" customFormat="1">
      <c r="A1009" s="474" t="s">
        <v>1211</v>
      </c>
      <c r="B1009" s="559" t="s">
        <v>936</v>
      </c>
      <c r="C1009" s="559">
        <v>804002105</v>
      </c>
      <c r="D1009" s="568" t="s">
        <v>1811</v>
      </c>
      <c r="E1009" s="563">
        <v>44469</v>
      </c>
      <c r="F1009" s="564">
        <v>19353611</v>
      </c>
      <c r="G1009" s="564" t="s">
        <v>1812</v>
      </c>
      <c r="H1009" s="573">
        <f t="shared" si="15"/>
        <v>853</v>
      </c>
    </row>
    <row r="1010" spans="1:8" s="35" customFormat="1">
      <c r="A1010" s="474" t="s">
        <v>1211</v>
      </c>
      <c r="B1010" s="559" t="s">
        <v>936</v>
      </c>
      <c r="C1010" s="559">
        <v>804002105</v>
      </c>
      <c r="D1010" s="568" t="s">
        <v>1813</v>
      </c>
      <c r="E1010" s="563">
        <v>44469</v>
      </c>
      <c r="F1010" s="564">
        <v>1243937</v>
      </c>
      <c r="G1010" s="564" t="s">
        <v>1814</v>
      </c>
      <c r="H1010" s="573">
        <f t="shared" si="15"/>
        <v>853</v>
      </c>
    </row>
    <row r="1011" spans="1:8" s="35" customFormat="1">
      <c r="A1011" s="474" t="s">
        <v>1211</v>
      </c>
      <c r="B1011" s="559" t="s">
        <v>936</v>
      </c>
      <c r="C1011" s="559">
        <v>804002105</v>
      </c>
      <c r="D1011" s="568" t="s">
        <v>1815</v>
      </c>
      <c r="E1011" s="563">
        <v>44469</v>
      </c>
      <c r="F1011" s="564">
        <v>16181430</v>
      </c>
      <c r="G1011" s="564" t="s">
        <v>2788</v>
      </c>
      <c r="H1011" s="573">
        <f t="shared" si="15"/>
        <v>853</v>
      </c>
    </row>
    <row r="1012" spans="1:8" s="35" customFormat="1">
      <c r="A1012" s="474" t="s">
        <v>1211</v>
      </c>
      <c r="B1012" s="559" t="s">
        <v>936</v>
      </c>
      <c r="C1012" s="559">
        <v>804002105</v>
      </c>
      <c r="D1012" s="568" t="s">
        <v>1816</v>
      </c>
      <c r="E1012" s="563">
        <v>44469</v>
      </c>
      <c r="F1012" s="564">
        <v>5999818</v>
      </c>
      <c r="G1012" s="564" t="s">
        <v>2789</v>
      </c>
      <c r="H1012" s="573">
        <f t="shared" si="15"/>
        <v>853</v>
      </c>
    </row>
    <row r="1013" spans="1:8" s="35" customFormat="1">
      <c r="A1013" s="474" t="s">
        <v>1211</v>
      </c>
      <c r="B1013" s="559" t="s">
        <v>936</v>
      </c>
      <c r="C1013" s="559">
        <v>804002105</v>
      </c>
      <c r="D1013" s="568" t="s">
        <v>1817</v>
      </c>
      <c r="E1013" s="563">
        <v>44469</v>
      </c>
      <c r="F1013" s="564">
        <v>5903626</v>
      </c>
      <c r="G1013" s="564" t="s">
        <v>2790</v>
      </c>
      <c r="H1013" s="573">
        <f t="shared" si="15"/>
        <v>853</v>
      </c>
    </row>
    <row r="1014" spans="1:8" s="35" customFormat="1">
      <c r="A1014" s="474" t="s">
        <v>1211</v>
      </c>
      <c r="B1014" s="559" t="s">
        <v>936</v>
      </c>
      <c r="C1014" s="559">
        <v>804002105</v>
      </c>
      <c r="D1014" s="568" t="s">
        <v>1818</v>
      </c>
      <c r="E1014" s="563">
        <v>44469</v>
      </c>
      <c r="F1014" s="564">
        <v>4451803</v>
      </c>
      <c r="G1014" s="564" t="s">
        <v>2791</v>
      </c>
      <c r="H1014" s="573">
        <f t="shared" si="15"/>
        <v>853</v>
      </c>
    </row>
    <row r="1015" spans="1:8" s="35" customFormat="1">
      <c r="A1015" s="474" t="s">
        <v>1211</v>
      </c>
      <c r="B1015" s="559" t="s">
        <v>936</v>
      </c>
      <c r="C1015" s="559">
        <v>804002105</v>
      </c>
      <c r="D1015" s="568" t="s">
        <v>1819</v>
      </c>
      <c r="E1015" s="563">
        <v>44469</v>
      </c>
      <c r="F1015" s="564">
        <v>4026612</v>
      </c>
      <c r="G1015" s="564" t="s">
        <v>1830</v>
      </c>
      <c r="H1015" s="573">
        <f t="shared" si="15"/>
        <v>853</v>
      </c>
    </row>
    <row r="1016" spans="1:8" s="35" customFormat="1">
      <c r="A1016" s="474" t="s">
        <v>1211</v>
      </c>
      <c r="B1016" s="559" t="s">
        <v>936</v>
      </c>
      <c r="C1016" s="559">
        <v>804002105</v>
      </c>
      <c r="D1016" s="568" t="s">
        <v>1820</v>
      </c>
      <c r="E1016" s="563">
        <v>44469</v>
      </c>
      <c r="F1016" s="564">
        <v>3798643</v>
      </c>
      <c r="G1016" s="564" t="s">
        <v>2792</v>
      </c>
      <c r="H1016" s="573">
        <f t="shared" si="15"/>
        <v>853</v>
      </c>
    </row>
    <row r="1017" spans="1:8" s="35" customFormat="1">
      <c r="A1017" s="474" t="s">
        <v>1211</v>
      </c>
      <c r="B1017" s="559" t="s">
        <v>936</v>
      </c>
      <c r="C1017" s="559">
        <v>804002105</v>
      </c>
      <c r="D1017" s="568" t="s">
        <v>1815</v>
      </c>
      <c r="E1017" s="563">
        <v>44469</v>
      </c>
      <c r="F1017" s="564">
        <v>3722703</v>
      </c>
      <c r="G1017" s="564" t="s">
        <v>2788</v>
      </c>
      <c r="H1017" s="573">
        <f t="shared" si="15"/>
        <v>853</v>
      </c>
    </row>
    <row r="1018" spans="1:8" s="35" customFormat="1">
      <c r="A1018" s="474" t="s">
        <v>1211</v>
      </c>
      <c r="B1018" s="559" t="s">
        <v>936</v>
      </c>
      <c r="C1018" s="559">
        <v>804002105</v>
      </c>
      <c r="D1018" s="568" t="s">
        <v>1821</v>
      </c>
      <c r="E1018" s="563">
        <v>44469</v>
      </c>
      <c r="F1018" s="564">
        <v>2321375</v>
      </c>
      <c r="G1018" s="564" t="s">
        <v>1860</v>
      </c>
      <c r="H1018" s="573">
        <f t="shared" si="15"/>
        <v>853</v>
      </c>
    </row>
    <row r="1019" spans="1:8" s="35" customFormat="1">
      <c r="A1019" s="474" t="s">
        <v>1211</v>
      </c>
      <c r="B1019" s="559" t="s">
        <v>936</v>
      </c>
      <c r="C1019" s="559">
        <v>804002105</v>
      </c>
      <c r="D1019" s="568" t="s">
        <v>1815</v>
      </c>
      <c r="E1019" s="563">
        <v>44469</v>
      </c>
      <c r="F1019" s="564">
        <v>2073617</v>
      </c>
      <c r="G1019" s="564" t="s">
        <v>2788</v>
      </c>
      <c r="H1019" s="573">
        <f t="shared" si="15"/>
        <v>853</v>
      </c>
    </row>
    <row r="1020" spans="1:8" s="35" customFormat="1">
      <c r="A1020" s="474" t="s">
        <v>1211</v>
      </c>
      <c r="B1020" s="559" t="s">
        <v>936</v>
      </c>
      <c r="C1020" s="559">
        <v>804002105</v>
      </c>
      <c r="D1020" s="568" t="s">
        <v>1818</v>
      </c>
      <c r="E1020" s="563">
        <v>44469</v>
      </c>
      <c r="F1020" s="564">
        <v>1074991</v>
      </c>
      <c r="G1020" s="564" t="s">
        <v>2791</v>
      </c>
      <c r="H1020" s="573">
        <f t="shared" si="15"/>
        <v>853</v>
      </c>
    </row>
    <row r="1021" spans="1:8" s="35" customFormat="1">
      <c r="A1021" s="474" t="s">
        <v>1211</v>
      </c>
      <c r="B1021" s="559" t="s">
        <v>936</v>
      </c>
      <c r="C1021" s="559">
        <v>804002105</v>
      </c>
      <c r="D1021" s="568" t="s">
        <v>1819</v>
      </c>
      <c r="E1021" s="563">
        <v>44469</v>
      </c>
      <c r="F1021" s="564">
        <v>947817</v>
      </c>
      <c r="G1021" s="564" t="s">
        <v>1830</v>
      </c>
      <c r="H1021" s="573">
        <f t="shared" si="15"/>
        <v>853</v>
      </c>
    </row>
    <row r="1022" spans="1:8" s="35" customFormat="1">
      <c r="A1022" s="474" t="s">
        <v>1211</v>
      </c>
      <c r="B1022" s="559" t="s">
        <v>936</v>
      </c>
      <c r="C1022" s="559">
        <v>804002105</v>
      </c>
      <c r="D1022" s="568" t="s">
        <v>1820</v>
      </c>
      <c r="E1022" s="563">
        <v>44469</v>
      </c>
      <c r="F1022" s="564">
        <v>906168</v>
      </c>
      <c r="G1022" s="564" t="s">
        <v>2792</v>
      </c>
      <c r="H1022" s="573">
        <f t="shared" si="15"/>
        <v>853</v>
      </c>
    </row>
    <row r="1023" spans="1:8" s="35" customFormat="1">
      <c r="A1023" s="474" t="s">
        <v>1211</v>
      </c>
      <c r="B1023" s="559" t="s">
        <v>936</v>
      </c>
      <c r="C1023" s="559">
        <v>804002105</v>
      </c>
      <c r="D1023" s="568" t="s">
        <v>1821</v>
      </c>
      <c r="E1023" s="563">
        <v>44469</v>
      </c>
      <c r="F1023" s="564">
        <v>656791</v>
      </c>
      <c r="G1023" s="564" t="s">
        <v>1860</v>
      </c>
      <c r="H1023" s="573">
        <f t="shared" si="15"/>
        <v>853</v>
      </c>
    </row>
    <row r="1024" spans="1:8" s="35" customFormat="1">
      <c r="A1024" s="474" t="s">
        <v>1211</v>
      </c>
      <c r="B1024" s="559" t="s">
        <v>936</v>
      </c>
      <c r="C1024" s="559">
        <v>804002105</v>
      </c>
      <c r="D1024" s="568" t="s">
        <v>1818</v>
      </c>
      <c r="E1024" s="563">
        <v>44469</v>
      </c>
      <c r="F1024" s="564">
        <v>592060</v>
      </c>
      <c r="G1024" s="564" t="s">
        <v>2791</v>
      </c>
      <c r="H1024" s="573">
        <f t="shared" si="15"/>
        <v>853</v>
      </c>
    </row>
    <row r="1025" spans="1:8" s="35" customFormat="1">
      <c r="A1025" s="474" t="s">
        <v>1211</v>
      </c>
      <c r="B1025" s="559" t="s">
        <v>936</v>
      </c>
      <c r="C1025" s="559">
        <v>804002105</v>
      </c>
      <c r="D1025" s="568" t="s">
        <v>1819</v>
      </c>
      <c r="E1025" s="563">
        <v>44469</v>
      </c>
      <c r="F1025" s="564">
        <v>520215</v>
      </c>
      <c r="G1025" s="564" t="s">
        <v>1830</v>
      </c>
      <c r="H1025" s="573">
        <f t="shared" si="15"/>
        <v>853</v>
      </c>
    </row>
    <row r="1026" spans="1:8" s="35" customFormat="1">
      <c r="A1026" s="474" t="s">
        <v>1211</v>
      </c>
      <c r="B1026" s="559" t="s">
        <v>936</v>
      </c>
      <c r="C1026" s="559">
        <v>804002105</v>
      </c>
      <c r="D1026" s="568" t="s">
        <v>1820</v>
      </c>
      <c r="E1026" s="563">
        <v>44469</v>
      </c>
      <c r="F1026" s="564">
        <v>483115</v>
      </c>
      <c r="G1026" s="564" t="s">
        <v>2792</v>
      </c>
      <c r="H1026" s="573">
        <f t="shared" si="15"/>
        <v>853</v>
      </c>
    </row>
    <row r="1027" spans="1:8" s="35" customFormat="1">
      <c r="A1027" s="474" t="s">
        <v>1211</v>
      </c>
      <c r="B1027" s="559" t="s">
        <v>936</v>
      </c>
      <c r="C1027" s="559">
        <v>804002105</v>
      </c>
      <c r="D1027" s="568" t="s">
        <v>1821</v>
      </c>
      <c r="E1027" s="563">
        <v>44469</v>
      </c>
      <c r="F1027" s="564">
        <v>296403</v>
      </c>
      <c r="G1027" s="564" t="s">
        <v>1860</v>
      </c>
      <c r="H1027" s="573">
        <f t="shared" si="15"/>
        <v>853</v>
      </c>
    </row>
    <row r="1028" spans="1:8" s="35" customFormat="1">
      <c r="A1028" s="474" t="s">
        <v>1211</v>
      </c>
      <c r="B1028" s="559" t="s">
        <v>936</v>
      </c>
      <c r="C1028" s="559">
        <v>804002105</v>
      </c>
      <c r="D1028" s="568" t="s">
        <v>1817</v>
      </c>
      <c r="E1028" s="563">
        <v>44469</v>
      </c>
      <c r="F1028" s="564">
        <v>31950</v>
      </c>
      <c r="G1028" s="564" t="s">
        <v>2790</v>
      </c>
      <c r="H1028" s="573">
        <f t="shared" si="15"/>
        <v>853</v>
      </c>
    </row>
    <row r="1029" spans="1:8" s="35" customFormat="1">
      <c r="A1029" s="474" t="s">
        <v>1211</v>
      </c>
      <c r="B1029" s="559" t="s">
        <v>936</v>
      </c>
      <c r="C1029" s="559">
        <v>804002105</v>
      </c>
      <c r="D1029" s="568" t="s">
        <v>1817</v>
      </c>
      <c r="E1029" s="563">
        <v>44469</v>
      </c>
      <c r="F1029" s="564">
        <v>30138</v>
      </c>
      <c r="G1029" s="564" t="s">
        <v>2790</v>
      </c>
      <c r="H1029" s="573">
        <f t="shared" si="15"/>
        <v>853</v>
      </c>
    </row>
    <row r="1030" spans="1:8" s="35" customFormat="1">
      <c r="A1030" s="474" t="s">
        <v>1211</v>
      </c>
      <c r="B1030" s="559" t="s">
        <v>239</v>
      </c>
      <c r="C1030" s="559">
        <v>830074184</v>
      </c>
      <c r="D1030" s="568" t="s">
        <v>1805</v>
      </c>
      <c r="E1030" s="563">
        <v>44448</v>
      </c>
      <c r="F1030" s="564">
        <v>2227</v>
      </c>
      <c r="G1030" s="564" t="s">
        <v>1822</v>
      </c>
      <c r="H1030" s="573">
        <f t="shared" si="15"/>
        <v>874</v>
      </c>
    </row>
    <row r="1031" spans="1:8" s="35" customFormat="1">
      <c r="A1031" s="474" t="s">
        <v>1211</v>
      </c>
      <c r="B1031" s="559" t="s">
        <v>239</v>
      </c>
      <c r="C1031" s="559">
        <v>830074184</v>
      </c>
      <c r="D1031" s="568" t="s">
        <v>1805</v>
      </c>
      <c r="E1031" s="563">
        <v>44448</v>
      </c>
      <c r="F1031" s="564">
        <v>44930</v>
      </c>
      <c r="G1031" s="564" t="s">
        <v>1823</v>
      </c>
      <c r="H1031" s="573">
        <f t="shared" si="15"/>
        <v>874</v>
      </c>
    </row>
    <row r="1032" spans="1:8" s="35" customFormat="1">
      <c r="A1032" s="474" t="s">
        <v>1211</v>
      </c>
      <c r="B1032" s="559" t="s">
        <v>239</v>
      </c>
      <c r="C1032" s="559">
        <v>830074184</v>
      </c>
      <c r="D1032" s="568" t="s">
        <v>1807</v>
      </c>
      <c r="E1032" s="563">
        <v>44455</v>
      </c>
      <c r="F1032" s="564">
        <v>91319</v>
      </c>
      <c r="G1032" s="564" t="s">
        <v>1824</v>
      </c>
      <c r="H1032" s="573">
        <f t="shared" si="15"/>
        <v>867</v>
      </c>
    </row>
    <row r="1033" spans="1:8" s="35" customFormat="1">
      <c r="A1033" s="474" t="s">
        <v>1211</v>
      </c>
      <c r="B1033" s="559" t="s">
        <v>239</v>
      </c>
      <c r="C1033" s="559">
        <v>830074184</v>
      </c>
      <c r="D1033" s="568" t="s">
        <v>1807</v>
      </c>
      <c r="E1033" s="563">
        <v>44455</v>
      </c>
      <c r="F1033" s="564">
        <v>3463</v>
      </c>
      <c r="G1033" s="564" t="s">
        <v>1825</v>
      </c>
      <c r="H1033" s="573">
        <f t="shared" si="15"/>
        <v>867</v>
      </c>
    </row>
    <row r="1034" spans="1:8" s="35" customFormat="1">
      <c r="A1034" s="474" t="s">
        <v>1211</v>
      </c>
      <c r="B1034" s="559" t="s">
        <v>239</v>
      </c>
      <c r="C1034" s="559">
        <v>830074184</v>
      </c>
      <c r="D1034" s="568" t="s">
        <v>1813</v>
      </c>
      <c r="E1034" s="563">
        <v>44469</v>
      </c>
      <c r="F1034" s="564">
        <v>1673</v>
      </c>
      <c r="G1034" s="564" t="s">
        <v>1826</v>
      </c>
      <c r="H1034" s="573">
        <f t="shared" ref="H1034:H1097" si="16">+$H$7-E1034</f>
        <v>853</v>
      </c>
    </row>
    <row r="1035" spans="1:8" s="35" customFormat="1">
      <c r="A1035" s="474" t="s">
        <v>1211</v>
      </c>
      <c r="B1035" s="559" t="s">
        <v>239</v>
      </c>
      <c r="C1035" s="559">
        <v>830074184</v>
      </c>
      <c r="D1035" s="568" t="s">
        <v>1818</v>
      </c>
      <c r="E1035" s="563">
        <v>44469</v>
      </c>
      <c r="F1035" s="564">
        <v>32144</v>
      </c>
      <c r="G1035" s="564" t="s">
        <v>940</v>
      </c>
      <c r="H1035" s="573">
        <f t="shared" si="16"/>
        <v>853</v>
      </c>
    </row>
    <row r="1036" spans="1:8" s="35" customFormat="1">
      <c r="A1036" s="474" t="s">
        <v>1211</v>
      </c>
      <c r="B1036" s="559" t="s">
        <v>239</v>
      </c>
      <c r="C1036" s="559">
        <v>830074184</v>
      </c>
      <c r="D1036" s="568" t="s">
        <v>1820</v>
      </c>
      <c r="E1036" s="563">
        <v>44469</v>
      </c>
      <c r="F1036" s="564">
        <v>12670</v>
      </c>
      <c r="G1036" s="564" t="s">
        <v>940</v>
      </c>
      <c r="H1036" s="573">
        <f t="shared" si="16"/>
        <v>853</v>
      </c>
    </row>
    <row r="1037" spans="1:8" s="35" customFormat="1">
      <c r="A1037" s="474" t="s">
        <v>1211</v>
      </c>
      <c r="B1037" s="559" t="s">
        <v>239</v>
      </c>
      <c r="C1037" s="559">
        <v>830074184</v>
      </c>
      <c r="D1037" s="568" t="s">
        <v>1820</v>
      </c>
      <c r="E1037" s="563">
        <v>44469</v>
      </c>
      <c r="F1037" s="564">
        <v>7715</v>
      </c>
      <c r="G1037" s="564" t="s">
        <v>940</v>
      </c>
      <c r="H1037" s="573">
        <f t="shared" si="16"/>
        <v>853</v>
      </c>
    </row>
    <row r="1038" spans="1:8" s="35" customFormat="1">
      <c r="A1038" s="474" t="s">
        <v>1211</v>
      </c>
      <c r="B1038" s="559" t="s">
        <v>239</v>
      </c>
      <c r="C1038" s="559">
        <v>830074184</v>
      </c>
      <c r="D1038" s="568" t="s">
        <v>1818</v>
      </c>
      <c r="E1038" s="563">
        <v>44469</v>
      </c>
      <c r="F1038" s="564">
        <v>5631</v>
      </c>
      <c r="G1038" s="564" t="s">
        <v>940</v>
      </c>
      <c r="H1038" s="573">
        <f t="shared" si="16"/>
        <v>853</v>
      </c>
    </row>
    <row r="1039" spans="1:8" s="35" customFormat="1">
      <c r="A1039" s="474" t="s">
        <v>1211</v>
      </c>
      <c r="B1039" s="559" t="s">
        <v>239</v>
      </c>
      <c r="C1039" s="559">
        <v>830074184</v>
      </c>
      <c r="D1039" s="568" t="s">
        <v>1818</v>
      </c>
      <c r="E1039" s="563">
        <v>44469</v>
      </c>
      <c r="F1039" s="564">
        <v>4025</v>
      </c>
      <c r="G1039" s="564" t="s">
        <v>940</v>
      </c>
      <c r="H1039" s="573">
        <f t="shared" si="16"/>
        <v>853</v>
      </c>
    </row>
    <row r="1040" spans="1:8" s="35" customFormat="1">
      <c r="A1040" s="474" t="s">
        <v>1211</v>
      </c>
      <c r="B1040" s="559" t="s">
        <v>239</v>
      </c>
      <c r="C1040" s="559">
        <v>830074184</v>
      </c>
      <c r="D1040" s="568" t="s">
        <v>1820</v>
      </c>
      <c r="E1040" s="563">
        <v>44469</v>
      </c>
      <c r="F1040" s="564">
        <v>902</v>
      </c>
      <c r="G1040" s="564" t="s">
        <v>940</v>
      </c>
      <c r="H1040" s="573">
        <f t="shared" si="16"/>
        <v>853</v>
      </c>
    </row>
    <row r="1041" spans="1:8" s="35" customFormat="1">
      <c r="A1041" s="474" t="s">
        <v>1211</v>
      </c>
      <c r="B1041" s="559" t="s">
        <v>239</v>
      </c>
      <c r="C1041" s="559">
        <v>830074184</v>
      </c>
      <c r="D1041" s="568" t="s">
        <v>1827</v>
      </c>
      <c r="E1041" s="563">
        <v>44469</v>
      </c>
      <c r="F1041" s="564">
        <v>805</v>
      </c>
      <c r="G1041" s="564" t="s">
        <v>940</v>
      </c>
      <c r="H1041" s="573">
        <f t="shared" si="16"/>
        <v>853</v>
      </c>
    </row>
    <row r="1042" spans="1:8" s="35" customFormat="1">
      <c r="A1042" s="474" t="s">
        <v>1211</v>
      </c>
      <c r="B1042" s="559" t="s">
        <v>239</v>
      </c>
      <c r="C1042" s="559">
        <v>830074184</v>
      </c>
      <c r="D1042" s="568" t="s">
        <v>1820</v>
      </c>
      <c r="E1042" s="563">
        <v>44469</v>
      </c>
      <c r="F1042" s="564">
        <v>542</v>
      </c>
      <c r="G1042" s="564" t="s">
        <v>940</v>
      </c>
      <c r="H1042" s="573">
        <f t="shared" si="16"/>
        <v>853</v>
      </c>
    </row>
    <row r="1043" spans="1:8" s="35" customFormat="1">
      <c r="A1043" s="474" t="s">
        <v>1211</v>
      </c>
      <c r="B1043" s="559" t="s">
        <v>239</v>
      </c>
      <c r="C1043" s="559">
        <v>830074184</v>
      </c>
      <c r="D1043" s="568" t="s">
        <v>1819</v>
      </c>
      <c r="E1043" s="563">
        <v>44469</v>
      </c>
      <c r="F1043" s="564">
        <v>531</v>
      </c>
      <c r="G1043" s="564" t="s">
        <v>940</v>
      </c>
      <c r="H1043" s="573">
        <f t="shared" si="16"/>
        <v>853</v>
      </c>
    </row>
    <row r="1044" spans="1:8" s="35" customFormat="1">
      <c r="A1044" s="474" t="s">
        <v>1211</v>
      </c>
      <c r="B1044" s="559" t="s">
        <v>239</v>
      </c>
      <c r="C1044" s="559">
        <v>830074184</v>
      </c>
      <c r="D1044" s="568" t="s">
        <v>1820</v>
      </c>
      <c r="E1044" s="563">
        <v>44469</v>
      </c>
      <c r="F1044" s="564">
        <v>67</v>
      </c>
      <c r="G1044" s="564" t="s">
        <v>940</v>
      </c>
      <c r="H1044" s="573">
        <f t="shared" si="16"/>
        <v>853</v>
      </c>
    </row>
    <row r="1045" spans="1:8" s="35" customFormat="1">
      <c r="A1045" s="474" t="s">
        <v>1211</v>
      </c>
      <c r="B1045" s="559" t="s">
        <v>395</v>
      </c>
      <c r="C1045" s="559">
        <v>900226715</v>
      </c>
      <c r="D1045" s="568" t="s">
        <v>1831</v>
      </c>
      <c r="E1045" s="563">
        <v>44448</v>
      </c>
      <c r="F1045" s="564">
        <v>129820357.60000002</v>
      </c>
      <c r="G1045" s="564" t="s">
        <v>1833</v>
      </c>
      <c r="H1045" s="573">
        <f t="shared" si="16"/>
        <v>874</v>
      </c>
    </row>
    <row r="1046" spans="1:8" s="35" customFormat="1">
      <c r="A1046" s="474" t="s">
        <v>1211</v>
      </c>
      <c r="B1046" s="559" t="s">
        <v>395</v>
      </c>
      <c r="C1046" s="559">
        <v>900226715</v>
      </c>
      <c r="D1046" s="568" t="s">
        <v>1831</v>
      </c>
      <c r="E1046" s="563">
        <v>44448</v>
      </c>
      <c r="F1046" s="564">
        <v>556782489.5</v>
      </c>
      <c r="G1046" s="564" t="s">
        <v>1834</v>
      </c>
      <c r="H1046" s="573">
        <f t="shared" si="16"/>
        <v>874</v>
      </c>
    </row>
    <row r="1047" spans="1:8" s="35" customFormat="1">
      <c r="A1047" s="474" t="s">
        <v>1211</v>
      </c>
      <c r="B1047" s="559" t="s">
        <v>395</v>
      </c>
      <c r="C1047" s="559">
        <v>900226715</v>
      </c>
      <c r="D1047" s="568" t="s">
        <v>1832</v>
      </c>
      <c r="E1047" s="563">
        <v>44455</v>
      </c>
      <c r="F1047" s="564">
        <v>313322949.60000002</v>
      </c>
      <c r="G1047" s="564" t="s">
        <v>1835</v>
      </c>
      <c r="H1047" s="573">
        <f t="shared" si="16"/>
        <v>867</v>
      </c>
    </row>
    <row r="1048" spans="1:8" s="35" customFormat="1">
      <c r="A1048" s="474" t="s">
        <v>1211</v>
      </c>
      <c r="B1048" s="559" t="s">
        <v>395</v>
      </c>
      <c r="C1048" s="559">
        <v>900226715</v>
      </c>
      <c r="D1048" s="568" t="s">
        <v>1832</v>
      </c>
      <c r="E1048" s="563">
        <v>44455</v>
      </c>
      <c r="F1048" s="564">
        <v>100907941.30000007</v>
      </c>
      <c r="G1048" s="564" t="s">
        <v>1836</v>
      </c>
      <c r="H1048" s="573">
        <f t="shared" si="16"/>
        <v>867</v>
      </c>
    </row>
    <row r="1049" spans="1:8" s="35" customFormat="1">
      <c r="A1049" s="474" t="s">
        <v>1211</v>
      </c>
      <c r="B1049" s="559" t="s">
        <v>56</v>
      </c>
      <c r="C1049" s="559">
        <v>900156264</v>
      </c>
      <c r="D1049" s="568" t="s">
        <v>1837</v>
      </c>
      <c r="E1049" s="563">
        <v>44462</v>
      </c>
      <c r="F1049" s="564">
        <v>1422386535</v>
      </c>
      <c r="G1049" s="564" t="s">
        <v>1838</v>
      </c>
      <c r="H1049" s="573">
        <f t="shared" si="16"/>
        <v>860</v>
      </c>
    </row>
    <row r="1050" spans="1:8" s="35" customFormat="1">
      <c r="A1050" s="474" t="s">
        <v>1211</v>
      </c>
      <c r="B1050" s="559" t="s">
        <v>936</v>
      </c>
      <c r="C1050" s="559">
        <v>804002105</v>
      </c>
      <c r="D1050" s="568" t="s">
        <v>1839</v>
      </c>
      <c r="E1050" s="563">
        <v>44477</v>
      </c>
      <c r="F1050" s="564">
        <v>2324066</v>
      </c>
      <c r="G1050" s="564" t="s">
        <v>1840</v>
      </c>
      <c r="H1050" s="573">
        <f t="shared" si="16"/>
        <v>845</v>
      </c>
    </row>
    <row r="1051" spans="1:8" s="35" customFormat="1">
      <c r="A1051" s="474" t="s">
        <v>1211</v>
      </c>
      <c r="B1051" s="559" t="s">
        <v>936</v>
      </c>
      <c r="C1051" s="559">
        <v>804002105</v>
      </c>
      <c r="D1051" s="568" t="s">
        <v>1841</v>
      </c>
      <c r="E1051" s="563">
        <v>44482</v>
      </c>
      <c r="F1051" s="564">
        <v>9842683</v>
      </c>
      <c r="G1051" s="564" t="s">
        <v>1842</v>
      </c>
      <c r="H1051" s="573">
        <f t="shared" si="16"/>
        <v>840</v>
      </c>
    </row>
    <row r="1052" spans="1:8" s="35" customFormat="1">
      <c r="A1052" s="474" t="s">
        <v>1211</v>
      </c>
      <c r="B1052" s="559" t="s">
        <v>936</v>
      </c>
      <c r="C1052" s="559">
        <v>804002105</v>
      </c>
      <c r="D1052" s="568" t="s">
        <v>1843</v>
      </c>
      <c r="E1052" s="563">
        <v>44490</v>
      </c>
      <c r="F1052" s="564">
        <v>6467907</v>
      </c>
      <c r="G1052" s="564" t="s">
        <v>1844</v>
      </c>
      <c r="H1052" s="573">
        <f t="shared" si="16"/>
        <v>832</v>
      </c>
    </row>
    <row r="1053" spans="1:8" s="35" customFormat="1">
      <c r="A1053" s="474" t="s">
        <v>1211</v>
      </c>
      <c r="B1053" s="559" t="s">
        <v>936</v>
      </c>
      <c r="C1053" s="559">
        <v>804002105</v>
      </c>
      <c r="D1053" s="568" t="s">
        <v>1813</v>
      </c>
      <c r="E1053" s="563">
        <v>44497</v>
      </c>
      <c r="F1053" s="564">
        <v>5906235</v>
      </c>
      <c r="G1053" s="564" t="s">
        <v>1845</v>
      </c>
      <c r="H1053" s="573">
        <f t="shared" si="16"/>
        <v>825</v>
      </c>
    </row>
    <row r="1054" spans="1:8" s="35" customFormat="1">
      <c r="A1054" s="474" t="s">
        <v>1211</v>
      </c>
      <c r="B1054" s="559" t="s">
        <v>936</v>
      </c>
      <c r="C1054" s="559">
        <v>804002105</v>
      </c>
      <c r="D1054" s="568" t="s">
        <v>1813</v>
      </c>
      <c r="E1054" s="563">
        <v>44497</v>
      </c>
      <c r="F1054" s="564">
        <v>3034245</v>
      </c>
      <c r="G1054" s="564" t="s">
        <v>1846</v>
      </c>
      <c r="H1054" s="573">
        <f t="shared" si="16"/>
        <v>825</v>
      </c>
    </row>
    <row r="1055" spans="1:8" s="35" customFormat="1">
      <c r="A1055" s="474" t="s">
        <v>1211</v>
      </c>
      <c r="B1055" s="559" t="s">
        <v>936</v>
      </c>
      <c r="C1055" s="559">
        <v>804002105</v>
      </c>
      <c r="D1055" s="568" t="s">
        <v>1847</v>
      </c>
      <c r="E1055" s="563">
        <v>44500</v>
      </c>
      <c r="F1055" s="564">
        <v>162559</v>
      </c>
      <c r="G1055" s="564" t="s">
        <v>1879</v>
      </c>
      <c r="H1055" s="573">
        <f t="shared" si="16"/>
        <v>822</v>
      </c>
    </row>
    <row r="1056" spans="1:8" s="35" customFormat="1">
      <c r="A1056" s="474" t="s">
        <v>1211</v>
      </c>
      <c r="B1056" s="559" t="s">
        <v>936</v>
      </c>
      <c r="C1056" s="559">
        <v>804002105</v>
      </c>
      <c r="D1056" s="568" t="s">
        <v>1847</v>
      </c>
      <c r="E1056" s="563">
        <v>44500</v>
      </c>
      <c r="F1056" s="564">
        <v>373830</v>
      </c>
      <c r="G1056" s="564" t="s">
        <v>1879</v>
      </c>
      <c r="H1056" s="573">
        <f t="shared" si="16"/>
        <v>822</v>
      </c>
    </row>
    <row r="1057" spans="1:8" s="35" customFormat="1">
      <c r="A1057" s="474" t="s">
        <v>1211</v>
      </c>
      <c r="B1057" s="559" t="s">
        <v>936</v>
      </c>
      <c r="C1057" s="559">
        <v>804002105</v>
      </c>
      <c r="D1057" s="568" t="s">
        <v>1848</v>
      </c>
      <c r="E1057" s="563">
        <v>44500</v>
      </c>
      <c r="F1057" s="564">
        <v>995430</v>
      </c>
      <c r="G1057" s="564" t="s">
        <v>1857</v>
      </c>
      <c r="H1057" s="573">
        <f t="shared" si="16"/>
        <v>822</v>
      </c>
    </row>
    <row r="1058" spans="1:8" s="35" customFormat="1">
      <c r="A1058" s="474" t="s">
        <v>1211</v>
      </c>
      <c r="B1058" s="559" t="s">
        <v>936</v>
      </c>
      <c r="C1058" s="559">
        <v>804002105</v>
      </c>
      <c r="D1058" s="568" t="s">
        <v>1848</v>
      </c>
      <c r="E1058" s="563">
        <v>44500</v>
      </c>
      <c r="F1058" s="564">
        <v>139620</v>
      </c>
      <c r="G1058" s="564" t="s">
        <v>1857</v>
      </c>
      <c r="H1058" s="573">
        <f t="shared" si="16"/>
        <v>822</v>
      </c>
    </row>
    <row r="1059" spans="1:8" s="35" customFormat="1">
      <c r="A1059" s="474" t="s">
        <v>1211</v>
      </c>
      <c r="B1059" s="559" t="s">
        <v>936</v>
      </c>
      <c r="C1059" s="559">
        <v>804002105</v>
      </c>
      <c r="D1059" s="568" t="s">
        <v>1848</v>
      </c>
      <c r="E1059" s="563">
        <v>44500</v>
      </c>
      <c r="F1059" s="564">
        <v>303340</v>
      </c>
      <c r="G1059" s="564" t="s">
        <v>1857</v>
      </c>
      <c r="H1059" s="573">
        <f t="shared" si="16"/>
        <v>822</v>
      </c>
    </row>
    <row r="1060" spans="1:8" s="35" customFormat="1">
      <c r="A1060" s="474" t="s">
        <v>1211</v>
      </c>
      <c r="B1060" s="559" t="s">
        <v>936</v>
      </c>
      <c r="C1060" s="559">
        <v>804002105</v>
      </c>
      <c r="D1060" s="568" t="s">
        <v>1849</v>
      </c>
      <c r="E1060" s="563">
        <v>44500</v>
      </c>
      <c r="F1060" s="564">
        <v>1459615</v>
      </c>
      <c r="G1060" s="564" t="s">
        <v>1858</v>
      </c>
      <c r="H1060" s="573">
        <f t="shared" si="16"/>
        <v>822</v>
      </c>
    </row>
    <row r="1061" spans="1:8" s="35" customFormat="1">
      <c r="A1061" s="474" t="s">
        <v>1211</v>
      </c>
      <c r="B1061" s="559" t="s">
        <v>936</v>
      </c>
      <c r="C1061" s="559">
        <v>804002105</v>
      </c>
      <c r="D1061" s="568" t="s">
        <v>1849</v>
      </c>
      <c r="E1061" s="563">
        <v>44500</v>
      </c>
      <c r="F1061" s="564">
        <v>211533</v>
      </c>
      <c r="G1061" s="564" t="s">
        <v>1858</v>
      </c>
      <c r="H1061" s="573">
        <f t="shared" si="16"/>
        <v>822</v>
      </c>
    </row>
    <row r="1062" spans="1:8" s="35" customFormat="1">
      <c r="A1062" s="474" t="s">
        <v>1211</v>
      </c>
      <c r="B1062" s="559" t="s">
        <v>936</v>
      </c>
      <c r="C1062" s="559">
        <v>804002105</v>
      </c>
      <c r="D1062" s="568" t="s">
        <v>1849</v>
      </c>
      <c r="E1062" s="563">
        <v>44500</v>
      </c>
      <c r="F1062" s="564">
        <v>413227</v>
      </c>
      <c r="G1062" s="564" t="s">
        <v>1858</v>
      </c>
      <c r="H1062" s="573">
        <f t="shared" si="16"/>
        <v>822</v>
      </c>
    </row>
    <row r="1063" spans="1:8" s="35" customFormat="1">
      <c r="A1063" s="474" t="s">
        <v>1211</v>
      </c>
      <c r="B1063" s="559" t="s">
        <v>936</v>
      </c>
      <c r="C1063" s="559">
        <v>804002105</v>
      </c>
      <c r="D1063" s="568" t="s">
        <v>1850</v>
      </c>
      <c r="E1063" s="563">
        <v>44500</v>
      </c>
      <c r="F1063" s="564">
        <v>132731</v>
      </c>
      <c r="G1063" s="564" t="s">
        <v>1859</v>
      </c>
      <c r="H1063" s="573">
        <f t="shared" si="16"/>
        <v>822</v>
      </c>
    </row>
    <row r="1064" spans="1:8" s="35" customFormat="1">
      <c r="A1064" s="474" t="s">
        <v>1211</v>
      </c>
      <c r="B1064" s="559" t="s">
        <v>936</v>
      </c>
      <c r="C1064" s="559">
        <v>804002105</v>
      </c>
      <c r="D1064" s="568" t="s">
        <v>1850</v>
      </c>
      <c r="E1064" s="563">
        <v>44500</v>
      </c>
      <c r="F1064" s="564">
        <v>24345</v>
      </c>
      <c r="G1064" s="564" t="s">
        <v>1859</v>
      </c>
      <c r="H1064" s="573">
        <f t="shared" si="16"/>
        <v>822</v>
      </c>
    </row>
    <row r="1065" spans="1:8" s="35" customFormat="1">
      <c r="A1065" s="474" t="s">
        <v>1211</v>
      </c>
      <c r="B1065" s="559" t="s">
        <v>936</v>
      </c>
      <c r="C1065" s="559">
        <v>804002105</v>
      </c>
      <c r="D1065" s="568" t="s">
        <v>1850</v>
      </c>
      <c r="E1065" s="563">
        <v>44500</v>
      </c>
      <c r="F1065" s="564">
        <v>45348</v>
      </c>
      <c r="G1065" s="564" t="s">
        <v>1859</v>
      </c>
      <c r="H1065" s="573">
        <f t="shared" si="16"/>
        <v>822</v>
      </c>
    </row>
    <row r="1066" spans="1:8" s="35" customFormat="1">
      <c r="A1066" s="474" t="s">
        <v>1211</v>
      </c>
      <c r="B1066" s="559" t="s">
        <v>239</v>
      </c>
      <c r="C1066" s="559">
        <v>830074184</v>
      </c>
      <c r="D1066" s="568" t="s">
        <v>1839</v>
      </c>
      <c r="E1066" s="563">
        <v>44477</v>
      </c>
      <c r="F1066" s="564">
        <v>3474</v>
      </c>
      <c r="G1066" s="564" t="s">
        <v>1851</v>
      </c>
      <c r="H1066" s="573">
        <f t="shared" si="16"/>
        <v>845</v>
      </c>
    </row>
    <row r="1067" spans="1:8" s="35" customFormat="1">
      <c r="A1067" s="474" t="s">
        <v>1211</v>
      </c>
      <c r="B1067" s="559" t="s">
        <v>239</v>
      </c>
      <c r="C1067" s="559">
        <v>830074184</v>
      </c>
      <c r="D1067" s="568" t="s">
        <v>1841</v>
      </c>
      <c r="E1067" s="563">
        <v>44482</v>
      </c>
      <c r="F1067" s="564">
        <v>479</v>
      </c>
      <c r="G1067" s="564" t="s">
        <v>1852</v>
      </c>
      <c r="H1067" s="573">
        <f t="shared" si="16"/>
        <v>840</v>
      </c>
    </row>
    <row r="1068" spans="1:8" s="35" customFormat="1">
      <c r="A1068" s="474" t="s">
        <v>1211</v>
      </c>
      <c r="B1068" s="559" t="s">
        <v>239</v>
      </c>
      <c r="C1068" s="559">
        <v>830074184</v>
      </c>
      <c r="D1068" s="568" t="s">
        <v>1843</v>
      </c>
      <c r="E1068" s="563">
        <v>44490</v>
      </c>
      <c r="F1068" s="564">
        <v>321</v>
      </c>
      <c r="G1068" s="564" t="s">
        <v>1853</v>
      </c>
      <c r="H1068" s="573">
        <f t="shared" si="16"/>
        <v>832</v>
      </c>
    </row>
    <row r="1069" spans="1:8" s="35" customFormat="1">
      <c r="A1069" s="474" t="s">
        <v>1211</v>
      </c>
      <c r="B1069" s="559" t="s">
        <v>239</v>
      </c>
      <c r="C1069" s="559">
        <v>830074184</v>
      </c>
      <c r="D1069" s="568" t="s">
        <v>1848</v>
      </c>
      <c r="E1069" s="563">
        <v>44500</v>
      </c>
      <c r="F1069" s="564">
        <v>9339</v>
      </c>
      <c r="G1069" s="564" t="s">
        <v>940</v>
      </c>
      <c r="H1069" s="573">
        <f t="shared" si="16"/>
        <v>822</v>
      </c>
    </row>
    <row r="1070" spans="1:8" s="35" customFormat="1">
      <c r="A1070" s="474" t="s">
        <v>1211</v>
      </c>
      <c r="B1070" s="559" t="s">
        <v>239</v>
      </c>
      <c r="C1070" s="559">
        <v>830074184</v>
      </c>
      <c r="D1070" s="568" t="s">
        <v>1848</v>
      </c>
      <c r="E1070" s="563">
        <v>44500</v>
      </c>
      <c r="F1070" s="564">
        <v>402</v>
      </c>
      <c r="G1070" s="564" t="s">
        <v>940</v>
      </c>
      <c r="H1070" s="573">
        <f t="shared" si="16"/>
        <v>822</v>
      </c>
    </row>
    <row r="1071" spans="1:8" s="35" customFormat="1">
      <c r="A1071" s="474" t="s">
        <v>1211</v>
      </c>
      <c r="B1071" s="559" t="s">
        <v>239</v>
      </c>
      <c r="C1071" s="559">
        <v>830074184</v>
      </c>
      <c r="D1071" s="568" t="s">
        <v>1848</v>
      </c>
      <c r="E1071" s="563">
        <v>44500</v>
      </c>
      <c r="F1071" s="564">
        <v>1646</v>
      </c>
      <c r="G1071" s="564" t="s">
        <v>940</v>
      </c>
      <c r="H1071" s="573">
        <f t="shared" si="16"/>
        <v>822</v>
      </c>
    </row>
    <row r="1072" spans="1:8" s="35" customFormat="1">
      <c r="A1072" s="474" t="s">
        <v>1211</v>
      </c>
      <c r="B1072" s="559" t="s">
        <v>239</v>
      </c>
      <c r="C1072" s="559">
        <v>830074184</v>
      </c>
      <c r="D1072" s="568" t="s">
        <v>1848</v>
      </c>
      <c r="E1072" s="563">
        <v>44500</v>
      </c>
      <c r="F1072" s="564">
        <v>1350</v>
      </c>
      <c r="G1072" s="564" t="s">
        <v>940</v>
      </c>
      <c r="H1072" s="573">
        <f t="shared" si="16"/>
        <v>822</v>
      </c>
    </row>
    <row r="1073" spans="1:8" s="35" customFormat="1">
      <c r="A1073" s="474" t="s">
        <v>1211</v>
      </c>
      <c r="B1073" s="559" t="s">
        <v>239</v>
      </c>
      <c r="C1073" s="559">
        <v>830074184</v>
      </c>
      <c r="D1073" s="568" t="s">
        <v>1848</v>
      </c>
      <c r="E1073" s="563">
        <v>44500</v>
      </c>
      <c r="F1073" s="564">
        <v>134</v>
      </c>
      <c r="G1073" s="564" t="s">
        <v>940</v>
      </c>
      <c r="H1073" s="573">
        <f t="shared" si="16"/>
        <v>822</v>
      </c>
    </row>
    <row r="1074" spans="1:8" s="35" customFormat="1">
      <c r="A1074" s="474" t="s">
        <v>1211</v>
      </c>
      <c r="B1074" s="559" t="s">
        <v>239</v>
      </c>
      <c r="C1074" s="559">
        <v>830074184</v>
      </c>
      <c r="D1074" s="568" t="s">
        <v>1848</v>
      </c>
      <c r="E1074" s="563">
        <v>44500</v>
      </c>
      <c r="F1074" s="564">
        <v>584</v>
      </c>
      <c r="G1074" s="564" t="s">
        <v>940</v>
      </c>
      <c r="H1074" s="573">
        <f t="shared" si="16"/>
        <v>822</v>
      </c>
    </row>
    <row r="1075" spans="1:8" s="35" customFormat="1">
      <c r="A1075" s="474" t="s">
        <v>1211</v>
      </c>
      <c r="B1075" s="559" t="s">
        <v>239</v>
      </c>
      <c r="C1075" s="559">
        <v>830074184</v>
      </c>
      <c r="D1075" s="568" t="s">
        <v>1849</v>
      </c>
      <c r="E1075" s="563">
        <v>44500</v>
      </c>
      <c r="F1075" s="564">
        <v>11464</v>
      </c>
      <c r="G1075" s="564" t="s">
        <v>940</v>
      </c>
      <c r="H1075" s="573">
        <f t="shared" si="16"/>
        <v>822</v>
      </c>
    </row>
    <row r="1076" spans="1:8" s="35" customFormat="1">
      <c r="A1076" s="474" t="s">
        <v>1211</v>
      </c>
      <c r="B1076" s="559" t="s">
        <v>239</v>
      </c>
      <c r="C1076" s="559">
        <v>830074184</v>
      </c>
      <c r="D1076" s="568" t="s">
        <v>1849</v>
      </c>
      <c r="E1076" s="563">
        <v>44500</v>
      </c>
      <c r="F1076" s="564">
        <v>5970</v>
      </c>
      <c r="G1076" s="564" t="s">
        <v>940</v>
      </c>
      <c r="H1076" s="573">
        <f t="shared" si="16"/>
        <v>822</v>
      </c>
    </row>
    <row r="1077" spans="1:8" s="35" customFormat="1">
      <c r="A1077" s="474" t="s">
        <v>1211</v>
      </c>
      <c r="B1077" s="559" t="s">
        <v>239</v>
      </c>
      <c r="C1077" s="559">
        <v>830074184</v>
      </c>
      <c r="D1077" s="568" t="s">
        <v>1849</v>
      </c>
      <c r="E1077" s="563">
        <v>44500</v>
      </c>
      <c r="F1077" s="564">
        <v>42558</v>
      </c>
      <c r="G1077" s="564" t="s">
        <v>940</v>
      </c>
      <c r="H1077" s="573">
        <f t="shared" si="16"/>
        <v>822</v>
      </c>
    </row>
    <row r="1078" spans="1:8" s="35" customFormat="1">
      <c r="A1078" s="474" t="s">
        <v>1211</v>
      </c>
      <c r="B1078" s="559" t="s">
        <v>239</v>
      </c>
      <c r="C1078" s="559">
        <v>830074184</v>
      </c>
      <c r="D1078" s="568" t="s">
        <v>1849</v>
      </c>
      <c r="E1078" s="563">
        <v>44500</v>
      </c>
      <c r="F1078" s="564">
        <v>64</v>
      </c>
      <c r="G1078" s="564" t="s">
        <v>940</v>
      </c>
      <c r="H1078" s="573">
        <f t="shared" si="16"/>
        <v>822</v>
      </c>
    </row>
    <row r="1079" spans="1:8" s="35" customFormat="1">
      <c r="A1079" s="474" t="s">
        <v>1211</v>
      </c>
      <c r="B1079" s="559" t="s">
        <v>239</v>
      </c>
      <c r="C1079" s="559">
        <v>830074184</v>
      </c>
      <c r="D1079" s="568" t="s">
        <v>1850</v>
      </c>
      <c r="E1079" s="563">
        <v>44500</v>
      </c>
      <c r="F1079" s="564">
        <v>92</v>
      </c>
      <c r="G1079" s="564" t="s">
        <v>940</v>
      </c>
      <c r="H1079" s="573">
        <f t="shared" si="16"/>
        <v>822</v>
      </c>
    </row>
    <row r="1080" spans="1:8" s="35" customFormat="1">
      <c r="A1080" s="474" t="s">
        <v>1211</v>
      </c>
      <c r="B1080" s="559" t="s">
        <v>239</v>
      </c>
      <c r="C1080" s="559">
        <v>830074184</v>
      </c>
      <c r="D1080" s="568" t="s">
        <v>1850</v>
      </c>
      <c r="E1080" s="563">
        <v>44500</v>
      </c>
      <c r="F1080" s="564">
        <v>64</v>
      </c>
      <c r="G1080" s="564" t="s">
        <v>940</v>
      </c>
      <c r="H1080" s="573">
        <f t="shared" si="16"/>
        <v>822</v>
      </c>
    </row>
    <row r="1081" spans="1:8" s="35" customFormat="1">
      <c r="A1081" s="474" t="s">
        <v>1211</v>
      </c>
      <c r="B1081" s="559" t="s">
        <v>239</v>
      </c>
      <c r="C1081" s="559">
        <v>830074184</v>
      </c>
      <c r="D1081" s="568" t="s">
        <v>1850</v>
      </c>
      <c r="E1081" s="563">
        <v>44500</v>
      </c>
      <c r="F1081" s="564">
        <v>258</v>
      </c>
      <c r="G1081" s="564" t="s">
        <v>940</v>
      </c>
      <c r="H1081" s="573">
        <f t="shared" si="16"/>
        <v>822</v>
      </c>
    </row>
    <row r="1082" spans="1:8" s="35" customFormat="1">
      <c r="A1082" s="474" t="s">
        <v>1211</v>
      </c>
      <c r="B1082" s="559" t="s">
        <v>239</v>
      </c>
      <c r="C1082" s="559">
        <v>830074184</v>
      </c>
      <c r="D1082" s="568" t="s">
        <v>1854</v>
      </c>
      <c r="E1082" s="563">
        <v>44500</v>
      </c>
      <c r="F1082" s="564">
        <v>48847</v>
      </c>
      <c r="G1082" s="564" t="s">
        <v>940</v>
      </c>
      <c r="H1082" s="573">
        <f t="shared" si="16"/>
        <v>822</v>
      </c>
    </row>
    <row r="1083" spans="1:8" s="35" customFormat="1">
      <c r="A1083" s="474" t="s">
        <v>1211</v>
      </c>
      <c r="B1083" s="559" t="s">
        <v>239</v>
      </c>
      <c r="C1083" s="559">
        <v>830074184</v>
      </c>
      <c r="D1083" s="568" t="s">
        <v>1855</v>
      </c>
      <c r="E1083" s="563">
        <v>44500</v>
      </c>
      <c r="F1083" s="564">
        <v>8446</v>
      </c>
      <c r="G1083" s="564" t="s">
        <v>940</v>
      </c>
      <c r="H1083" s="573">
        <f t="shared" si="16"/>
        <v>822</v>
      </c>
    </row>
    <row r="1084" spans="1:8" s="35" customFormat="1">
      <c r="A1084" s="474" t="s">
        <v>1211</v>
      </c>
      <c r="B1084" s="559" t="s">
        <v>239</v>
      </c>
      <c r="C1084" s="559">
        <v>830074184</v>
      </c>
      <c r="D1084" s="568" t="s">
        <v>1855</v>
      </c>
      <c r="E1084" s="563">
        <v>44500</v>
      </c>
      <c r="F1084" s="564">
        <v>6038</v>
      </c>
      <c r="G1084" s="564" t="s">
        <v>940</v>
      </c>
      <c r="H1084" s="573">
        <f t="shared" si="16"/>
        <v>822</v>
      </c>
    </row>
    <row r="1085" spans="1:8" s="35" customFormat="1">
      <c r="A1085" s="474" t="s">
        <v>1211</v>
      </c>
      <c r="B1085" s="559" t="s">
        <v>239</v>
      </c>
      <c r="C1085" s="559">
        <v>830074184</v>
      </c>
      <c r="D1085" s="568" t="s">
        <v>1855</v>
      </c>
      <c r="E1085" s="563">
        <v>44500</v>
      </c>
      <c r="F1085" s="564">
        <v>44371</v>
      </c>
      <c r="G1085" s="564" t="s">
        <v>940</v>
      </c>
      <c r="H1085" s="573">
        <f t="shared" si="16"/>
        <v>822</v>
      </c>
    </row>
    <row r="1086" spans="1:8" s="35" customFormat="1">
      <c r="A1086" s="474" t="s">
        <v>1211</v>
      </c>
      <c r="B1086" s="559" t="s">
        <v>239</v>
      </c>
      <c r="C1086" s="559">
        <v>830074184</v>
      </c>
      <c r="D1086" s="568" t="s">
        <v>1855</v>
      </c>
      <c r="E1086" s="563">
        <v>44500</v>
      </c>
      <c r="F1086" s="564">
        <v>1699</v>
      </c>
      <c r="G1086" s="564" t="s">
        <v>940</v>
      </c>
      <c r="H1086" s="573">
        <f t="shared" si="16"/>
        <v>822</v>
      </c>
    </row>
    <row r="1087" spans="1:8" s="35" customFormat="1">
      <c r="A1087" s="474" t="s">
        <v>1211</v>
      </c>
      <c r="B1087" s="559" t="s">
        <v>239</v>
      </c>
      <c r="C1087" s="559">
        <v>830074184</v>
      </c>
      <c r="D1087" s="568" t="s">
        <v>1854</v>
      </c>
      <c r="E1087" s="563">
        <v>44500</v>
      </c>
      <c r="F1087" s="564">
        <v>135</v>
      </c>
      <c r="G1087" s="564" t="s">
        <v>940</v>
      </c>
      <c r="H1087" s="573">
        <f t="shared" si="16"/>
        <v>822</v>
      </c>
    </row>
    <row r="1088" spans="1:8" s="35" customFormat="1">
      <c r="A1088" s="474" t="s">
        <v>1211</v>
      </c>
      <c r="B1088" s="559" t="s">
        <v>239</v>
      </c>
      <c r="C1088" s="559">
        <v>830074184</v>
      </c>
      <c r="D1088" s="568" t="s">
        <v>1854</v>
      </c>
      <c r="E1088" s="563">
        <v>44500</v>
      </c>
      <c r="F1088" s="564">
        <v>16524</v>
      </c>
      <c r="G1088" s="564" t="s">
        <v>940</v>
      </c>
      <c r="H1088" s="573">
        <f t="shared" si="16"/>
        <v>822</v>
      </c>
    </row>
    <row r="1089" spans="1:8" s="35" customFormat="1">
      <c r="A1089" s="474" t="s">
        <v>1211</v>
      </c>
      <c r="B1089" s="559" t="s">
        <v>239</v>
      </c>
      <c r="C1089" s="559">
        <v>830074184</v>
      </c>
      <c r="D1089" s="568" t="s">
        <v>1854</v>
      </c>
      <c r="E1089" s="563">
        <v>44500</v>
      </c>
      <c r="F1089" s="564">
        <v>10835</v>
      </c>
      <c r="G1089" s="564" t="s">
        <v>940</v>
      </c>
      <c r="H1089" s="573">
        <f t="shared" si="16"/>
        <v>822</v>
      </c>
    </row>
    <row r="1090" spans="1:8" s="35" customFormat="1">
      <c r="A1090" s="474" t="s">
        <v>1211</v>
      </c>
      <c r="B1090" s="559" t="s">
        <v>936</v>
      </c>
      <c r="C1090" s="559">
        <v>804002105</v>
      </c>
      <c r="D1090" s="568" t="s">
        <v>1792</v>
      </c>
      <c r="E1090" s="563">
        <v>44504</v>
      </c>
      <c r="F1090" s="564">
        <v>2424429</v>
      </c>
      <c r="G1090" s="564" t="s">
        <v>1861</v>
      </c>
      <c r="H1090" s="573">
        <f t="shared" si="16"/>
        <v>818</v>
      </c>
    </row>
    <row r="1091" spans="1:8" s="35" customFormat="1">
      <c r="A1091" s="474" t="s">
        <v>1211</v>
      </c>
      <c r="B1091" s="559" t="s">
        <v>936</v>
      </c>
      <c r="C1091" s="559">
        <v>804002105</v>
      </c>
      <c r="D1091" s="568" t="s">
        <v>1807</v>
      </c>
      <c r="E1091" s="563">
        <v>44511</v>
      </c>
      <c r="F1091" s="564">
        <v>49321</v>
      </c>
      <c r="G1091" s="564" t="s">
        <v>1862</v>
      </c>
      <c r="H1091" s="573">
        <f t="shared" si="16"/>
        <v>811</v>
      </c>
    </row>
    <row r="1092" spans="1:8" s="35" customFormat="1">
      <c r="A1092" s="474" t="s">
        <v>1211</v>
      </c>
      <c r="B1092" s="559" t="s">
        <v>936</v>
      </c>
      <c r="C1092" s="559">
        <v>804002105</v>
      </c>
      <c r="D1092" s="568" t="s">
        <v>1843</v>
      </c>
      <c r="E1092" s="563">
        <v>44519</v>
      </c>
      <c r="F1092" s="564">
        <v>16338294</v>
      </c>
      <c r="G1092" s="564" t="s">
        <v>1863</v>
      </c>
      <c r="H1092" s="573">
        <f t="shared" si="16"/>
        <v>803</v>
      </c>
    </row>
    <row r="1093" spans="1:8" s="35" customFormat="1">
      <c r="A1093" s="474" t="s">
        <v>1211</v>
      </c>
      <c r="B1093" s="559" t="s">
        <v>936</v>
      </c>
      <c r="C1093" s="559">
        <v>804002105</v>
      </c>
      <c r="D1093" s="568" t="s">
        <v>1856</v>
      </c>
      <c r="E1093" s="563">
        <v>44525</v>
      </c>
      <c r="F1093" s="564">
        <v>191939</v>
      </c>
      <c r="G1093" s="564" t="s">
        <v>1864</v>
      </c>
      <c r="H1093" s="573">
        <f t="shared" si="16"/>
        <v>797</v>
      </c>
    </row>
    <row r="1094" spans="1:8" s="35" customFormat="1">
      <c r="A1094" s="474" t="s">
        <v>1211</v>
      </c>
      <c r="B1094" s="559" t="s">
        <v>936</v>
      </c>
      <c r="C1094" s="559">
        <v>804002105</v>
      </c>
      <c r="D1094" s="568" t="s">
        <v>1865</v>
      </c>
      <c r="E1094" s="563">
        <v>44525</v>
      </c>
      <c r="F1094" s="564">
        <v>26782</v>
      </c>
      <c r="G1094" s="564" t="s">
        <v>1866</v>
      </c>
      <c r="H1094" s="573">
        <f t="shared" si="16"/>
        <v>797</v>
      </c>
    </row>
    <row r="1095" spans="1:8" s="35" customFormat="1">
      <c r="A1095" s="474" t="s">
        <v>1211</v>
      </c>
      <c r="B1095" s="559" t="s">
        <v>936</v>
      </c>
      <c r="C1095" s="559">
        <v>804002105</v>
      </c>
      <c r="D1095" s="568" t="s">
        <v>1867</v>
      </c>
      <c r="E1095" s="563">
        <v>44530</v>
      </c>
      <c r="F1095" s="564">
        <v>120101</v>
      </c>
      <c r="G1095" s="564" t="s">
        <v>2790</v>
      </c>
      <c r="H1095" s="573">
        <f t="shared" si="16"/>
        <v>792</v>
      </c>
    </row>
    <row r="1096" spans="1:8" s="35" customFormat="1">
      <c r="A1096" s="474" t="s">
        <v>1211</v>
      </c>
      <c r="B1096" s="559" t="s">
        <v>936</v>
      </c>
      <c r="C1096" s="559">
        <v>804002105</v>
      </c>
      <c r="D1096" s="568" t="s">
        <v>1867</v>
      </c>
      <c r="E1096" s="563">
        <v>44530</v>
      </c>
      <c r="F1096" s="564">
        <v>44522</v>
      </c>
      <c r="G1096" s="564" t="s">
        <v>2790</v>
      </c>
      <c r="H1096" s="573">
        <f t="shared" si="16"/>
        <v>792</v>
      </c>
    </row>
    <row r="1097" spans="1:8" s="35" customFormat="1">
      <c r="A1097" s="474" t="s">
        <v>1211</v>
      </c>
      <c r="B1097" s="559" t="s">
        <v>936</v>
      </c>
      <c r="C1097" s="559">
        <v>804002105</v>
      </c>
      <c r="D1097" s="568" t="s">
        <v>1867</v>
      </c>
      <c r="E1097" s="563">
        <v>44530</v>
      </c>
      <c r="F1097" s="564">
        <v>391364</v>
      </c>
      <c r="G1097" s="564" t="s">
        <v>2790</v>
      </c>
      <c r="H1097" s="573">
        <f t="shared" si="16"/>
        <v>792</v>
      </c>
    </row>
    <row r="1098" spans="1:8" s="35" customFormat="1">
      <c r="A1098" s="474" t="s">
        <v>1211</v>
      </c>
      <c r="B1098" s="559" t="s">
        <v>936</v>
      </c>
      <c r="C1098" s="559">
        <v>804002105</v>
      </c>
      <c r="D1098" s="568" t="s">
        <v>1868</v>
      </c>
      <c r="E1098" s="563">
        <v>44530</v>
      </c>
      <c r="F1098" s="564">
        <v>224833</v>
      </c>
      <c r="G1098" s="564" t="e">
        <v>#N/A</v>
      </c>
      <c r="H1098" s="573">
        <f t="shared" ref="H1098:H1161" si="17">+$H$7-E1098</f>
        <v>792</v>
      </c>
    </row>
    <row r="1099" spans="1:8" s="35" customFormat="1">
      <c r="A1099" s="474" t="s">
        <v>1211</v>
      </c>
      <c r="B1099" s="559" t="s">
        <v>936</v>
      </c>
      <c r="C1099" s="559">
        <v>804002105</v>
      </c>
      <c r="D1099" s="568" t="s">
        <v>1868</v>
      </c>
      <c r="E1099" s="563">
        <v>44530</v>
      </c>
      <c r="F1099" s="564">
        <v>71920</v>
      </c>
      <c r="G1099" s="564" t="e">
        <v>#N/A</v>
      </c>
      <c r="H1099" s="573">
        <f t="shared" si="17"/>
        <v>792</v>
      </c>
    </row>
    <row r="1100" spans="1:8" s="35" customFormat="1">
      <c r="A1100" s="474" t="s">
        <v>1211</v>
      </c>
      <c r="B1100" s="559" t="s">
        <v>936</v>
      </c>
      <c r="C1100" s="559">
        <v>804002105</v>
      </c>
      <c r="D1100" s="568" t="s">
        <v>1868</v>
      </c>
      <c r="E1100" s="563">
        <v>44530</v>
      </c>
      <c r="F1100" s="564">
        <v>542344</v>
      </c>
      <c r="G1100" s="564" t="e">
        <v>#N/A</v>
      </c>
      <c r="H1100" s="573">
        <f t="shared" si="17"/>
        <v>792</v>
      </c>
    </row>
    <row r="1101" spans="1:8" s="35" customFormat="1">
      <c r="A1101" s="474" t="s">
        <v>1211</v>
      </c>
      <c r="B1101" s="559" t="s">
        <v>936</v>
      </c>
      <c r="C1101" s="559">
        <v>804002105</v>
      </c>
      <c r="D1101" s="568" t="s">
        <v>1869</v>
      </c>
      <c r="E1101" s="563">
        <v>44530</v>
      </c>
      <c r="F1101" s="564">
        <v>256969</v>
      </c>
      <c r="G1101" s="564" t="e">
        <v>#N/A</v>
      </c>
      <c r="H1101" s="573">
        <f t="shared" si="17"/>
        <v>792</v>
      </c>
    </row>
    <row r="1102" spans="1:8" s="35" customFormat="1">
      <c r="A1102" s="474" t="s">
        <v>1211</v>
      </c>
      <c r="B1102" s="559" t="s">
        <v>936</v>
      </c>
      <c r="C1102" s="559">
        <v>804002105</v>
      </c>
      <c r="D1102" s="568" t="s">
        <v>1869</v>
      </c>
      <c r="E1102" s="563">
        <v>44530</v>
      </c>
      <c r="F1102" s="564">
        <v>117503</v>
      </c>
      <c r="G1102" s="564" t="e">
        <v>#N/A</v>
      </c>
      <c r="H1102" s="573">
        <f t="shared" si="17"/>
        <v>792</v>
      </c>
    </row>
    <row r="1103" spans="1:8" s="35" customFormat="1">
      <c r="A1103" s="474" t="s">
        <v>1211</v>
      </c>
      <c r="B1103" s="559" t="s">
        <v>936</v>
      </c>
      <c r="C1103" s="559">
        <v>804002105</v>
      </c>
      <c r="D1103" s="568" t="s">
        <v>1869</v>
      </c>
      <c r="E1103" s="563">
        <v>44530</v>
      </c>
      <c r="F1103" s="564">
        <v>921229</v>
      </c>
      <c r="G1103" s="564" t="e">
        <v>#N/A</v>
      </c>
      <c r="H1103" s="573">
        <f t="shared" si="17"/>
        <v>792</v>
      </c>
    </row>
    <row r="1104" spans="1:8" s="35" customFormat="1">
      <c r="A1104" s="474" t="s">
        <v>1211</v>
      </c>
      <c r="B1104" s="559" t="s">
        <v>936</v>
      </c>
      <c r="C1104" s="559">
        <v>804002105</v>
      </c>
      <c r="D1104" s="568" t="s">
        <v>1870</v>
      </c>
      <c r="E1104" s="563">
        <v>44530</v>
      </c>
      <c r="F1104" s="564">
        <v>458570</v>
      </c>
      <c r="G1104" s="564" t="e">
        <v>#N/A</v>
      </c>
      <c r="H1104" s="573">
        <f t="shared" si="17"/>
        <v>792</v>
      </c>
    </row>
    <row r="1105" spans="1:8" s="35" customFormat="1">
      <c r="A1105" s="474" t="s">
        <v>1211</v>
      </c>
      <c r="B1105" s="559" t="s">
        <v>936</v>
      </c>
      <c r="C1105" s="559">
        <v>804002105</v>
      </c>
      <c r="D1105" s="568" t="s">
        <v>1871</v>
      </c>
      <c r="E1105" s="563">
        <v>44530</v>
      </c>
      <c r="F1105" s="564">
        <v>5876</v>
      </c>
      <c r="G1105" s="564" t="e">
        <v>#N/A</v>
      </c>
      <c r="H1105" s="573">
        <f t="shared" si="17"/>
        <v>792</v>
      </c>
    </row>
    <row r="1106" spans="1:8" s="35" customFormat="1">
      <c r="A1106" s="474" t="s">
        <v>1211</v>
      </c>
      <c r="B1106" s="559" t="s">
        <v>239</v>
      </c>
      <c r="C1106" s="559">
        <v>830074184</v>
      </c>
      <c r="D1106" s="568" t="s">
        <v>1792</v>
      </c>
      <c r="E1106" s="563">
        <v>44504</v>
      </c>
      <c r="F1106" s="564">
        <v>2422</v>
      </c>
      <c r="G1106" s="564" t="s">
        <v>1872</v>
      </c>
      <c r="H1106" s="573">
        <f t="shared" si="17"/>
        <v>818</v>
      </c>
    </row>
    <row r="1107" spans="1:8" s="35" customFormat="1">
      <c r="A1107" s="474" t="s">
        <v>1211</v>
      </c>
      <c r="B1107" s="559" t="s">
        <v>239</v>
      </c>
      <c r="C1107" s="559">
        <v>830074184</v>
      </c>
      <c r="D1107" s="568" t="s">
        <v>1807</v>
      </c>
      <c r="E1107" s="563">
        <v>44511</v>
      </c>
      <c r="F1107" s="564">
        <v>21927</v>
      </c>
      <c r="G1107" s="564" t="s">
        <v>1873</v>
      </c>
      <c r="H1107" s="573">
        <f t="shared" si="17"/>
        <v>811</v>
      </c>
    </row>
    <row r="1108" spans="1:8" s="35" customFormat="1">
      <c r="A1108" s="474" t="s">
        <v>1211</v>
      </c>
      <c r="B1108" s="559" t="s">
        <v>239</v>
      </c>
      <c r="C1108" s="559">
        <v>830074184</v>
      </c>
      <c r="D1108" s="568" t="s">
        <v>1792</v>
      </c>
      <c r="E1108" s="563">
        <v>44504</v>
      </c>
      <c r="F1108" s="564">
        <v>451</v>
      </c>
      <c r="G1108" s="564" t="s">
        <v>1874</v>
      </c>
      <c r="H1108" s="573">
        <f t="shared" si="17"/>
        <v>818</v>
      </c>
    </row>
    <row r="1109" spans="1:8" s="35" customFormat="1">
      <c r="A1109" s="474" t="s">
        <v>1211</v>
      </c>
      <c r="B1109" s="559" t="s">
        <v>239</v>
      </c>
      <c r="C1109" s="559">
        <v>830074184</v>
      </c>
      <c r="D1109" s="568" t="s">
        <v>1867</v>
      </c>
      <c r="E1109" s="563">
        <v>44530</v>
      </c>
      <c r="F1109" s="564">
        <v>1340</v>
      </c>
      <c r="G1109" s="564" t="s">
        <v>940</v>
      </c>
      <c r="H1109" s="573">
        <f t="shared" si="17"/>
        <v>792</v>
      </c>
    </row>
    <row r="1110" spans="1:8" s="35" customFormat="1">
      <c r="A1110" s="474" t="s">
        <v>1211</v>
      </c>
      <c r="B1110" s="559" t="s">
        <v>239</v>
      </c>
      <c r="C1110" s="559">
        <v>830074184</v>
      </c>
      <c r="D1110" s="568" t="s">
        <v>1867</v>
      </c>
      <c r="E1110" s="563">
        <v>44530</v>
      </c>
      <c r="F1110" s="564">
        <v>2492</v>
      </c>
      <c r="G1110" s="564" t="s">
        <v>940</v>
      </c>
      <c r="H1110" s="573">
        <f t="shared" si="17"/>
        <v>792</v>
      </c>
    </row>
    <row r="1111" spans="1:8" s="35" customFormat="1">
      <c r="A1111" s="474" t="s">
        <v>1211</v>
      </c>
      <c r="B1111" s="559" t="s">
        <v>239</v>
      </c>
      <c r="C1111" s="559">
        <v>830074184</v>
      </c>
      <c r="D1111" s="568" t="s">
        <v>1875</v>
      </c>
      <c r="E1111" s="563">
        <v>44530</v>
      </c>
      <c r="F1111" s="564">
        <v>170</v>
      </c>
      <c r="G1111" s="564" t="s">
        <v>940</v>
      </c>
      <c r="H1111" s="573">
        <f t="shared" si="17"/>
        <v>792</v>
      </c>
    </row>
    <row r="1112" spans="1:8" s="35" customFormat="1">
      <c r="A1112" s="474" t="s">
        <v>1211</v>
      </c>
      <c r="B1112" s="559" t="s">
        <v>239</v>
      </c>
      <c r="C1112" s="559">
        <v>830074184</v>
      </c>
      <c r="D1112" s="568" t="s">
        <v>1875</v>
      </c>
      <c r="E1112" s="563">
        <v>44530</v>
      </c>
      <c r="F1112" s="564">
        <v>5839</v>
      </c>
      <c r="G1112" s="564" t="s">
        <v>940</v>
      </c>
      <c r="H1112" s="573">
        <f t="shared" si="17"/>
        <v>792</v>
      </c>
    </row>
    <row r="1113" spans="1:8" s="35" customFormat="1">
      <c r="A1113" s="474" t="s">
        <v>1211</v>
      </c>
      <c r="B1113" s="559" t="s">
        <v>239</v>
      </c>
      <c r="C1113" s="559">
        <v>830074184</v>
      </c>
      <c r="D1113" s="568" t="s">
        <v>1875</v>
      </c>
      <c r="E1113" s="563">
        <v>44530</v>
      </c>
      <c r="F1113" s="564">
        <v>1341</v>
      </c>
      <c r="G1113" s="564" t="s">
        <v>940</v>
      </c>
      <c r="H1113" s="573">
        <f t="shared" si="17"/>
        <v>792</v>
      </c>
    </row>
    <row r="1114" spans="1:8" s="35" customFormat="1">
      <c r="A1114" s="474" t="s">
        <v>1211</v>
      </c>
      <c r="B1114" s="559" t="s">
        <v>239</v>
      </c>
      <c r="C1114" s="559">
        <v>830074184</v>
      </c>
      <c r="D1114" s="568" t="s">
        <v>1875</v>
      </c>
      <c r="E1114" s="563">
        <v>44530</v>
      </c>
      <c r="F1114" s="564">
        <v>2692</v>
      </c>
      <c r="G1114" s="564" t="s">
        <v>940</v>
      </c>
      <c r="H1114" s="573">
        <f t="shared" si="17"/>
        <v>792</v>
      </c>
    </row>
    <row r="1115" spans="1:8" s="35" customFormat="1">
      <c r="A1115" s="474" t="s">
        <v>1211</v>
      </c>
      <c r="B1115" s="559" t="s">
        <v>239</v>
      </c>
      <c r="C1115" s="559">
        <v>830074184</v>
      </c>
      <c r="D1115" s="568" t="s">
        <v>1868</v>
      </c>
      <c r="E1115" s="563">
        <v>44530</v>
      </c>
      <c r="F1115" s="564">
        <v>5905</v>
      </c>
      <c r="G1115" s="564" t="s">
        <v>940</v>
      </c>
      <c r="H1115" s="573">
        <f t="shared" si="17"/>
        <v>792</v>
      </c>
    </row>
    <row r="1116" spans="1:8" s="35" customFormat="1">
      <c r="A1116" s="474" t="s">
        <v>1211</v>
      </c>
      <c r="B1116" s="559" t="s">
        <v>239</v>
      </c>
      <c r="C1116" s="559">
        <v>830074184</v>
      </c>
      <c r="D1116" s="568" t="s">
        <v>1868</v>
      </c>
      <c r="E1116" s="563">
        <v>44530</v>
      </c>
      <c r="F1116" s="564">
        <v>8519</v>
      </c>
      <c r="G1116" s="564" t="s">
        <v>940</v>
      </c>
      <c r="H1116" s="573">
        <f t="shared" si="17"/>
        <v>792</v>
      </c>
    </row>
    <row r="1117" spans="1:8" s="35" customFormat="1">
      <c r="A1117" s="474" t="s">
        <v>1211</v>
      </c>
      <c r="B1117" s="559" t="s">
        <v>239</v>
      </c>
      <c r="C1117" s="559">
        <v>830074184</v>
      </c>
      <c r="D1117" s="568" t="s">
        <v>1869</v>
      </c>
      <c r="E1117" s="563">
        <v>44530</v>
      </c>
      <c r="F1117" s="564">
        <v>1132</v>
      </c>
      <c r="G1117" s="564" t="s">
        <v>940</v>
      </c>
      <c r="H1117" s="573">
        <f t="shared" si="17"/>
        <v>792</v>
      </c>
    </row>
    <row r="1118" spans="1:8" s="35" customFormat="1">
      <c r="A1118" s="474" t="s">
        <v>1211</v>
      </c>
      <c r="B1118" s="559" t="s">
        <v>239</v>
      </c>
      <c r="C1118" s="559">
        <v>830074184</v>
      </c>
      <c r="D1118" s="568" t="s">
        <v>1869</v>
      </c>
      <c r="E1118" s="563">
        <v>44530</v>
      </c>
      <c r="F1118" s="564">
        <v>996</v>
      </c>
      <c r="G1118" s="564" t="s">
        <v>940</v>
      </c>
      <c r="H1118" s="573">
        <f t="shared" si="17"/>
        <v>792</v>
      </c>
    </row>
    <row r="1119" spans="1:8" s="35" customFormat="1">
      <c r="A1119" s="474" t="s">
        <v>1211</v>
      </c>
      <c r="B1119" s="559" t="s">
        <v>239</v>
      </c>
      <c r="C1119" s="559">
        <v>830074184</v>
      </c>
      <c r="D1119" s="568" t="s">
        <v>1869</v>
      </c>
      <c r="E1119" s="563">
        <v>44530</v>
      </c>
      <c r="F1119" s="564">
        <v>104</v>
      </c>
      <c r="G1119" s="564" t="s">
        <v>940</v>
      </c>
      <c r="H1119" s="573">
        <f t="shared" si="17"/>
        <v>792</v>
      </c>
    </row>
    <row r="1120" spans="1:8" s="35" customFormat="1">
      <c r="A1120" s="474" t="s">
        <v>1211</v>
      </c>
      <c r="B1120" s="559" t="s">
        <v>239</v>
      </c>
      <c r="C1120" s="559">
        <v>830074184</v>
      </c>
      <c r="D1120" s="568" t="s">
        <v>1871</v>
      </c>
      <c r="E1120" s="563">
        <v>44530</v>
      </c>
      <c r="F1120" s="564">
        <v>48841</v>
      </c>
      <c r="G1120" s="564" t="s">
        <v>940</v>
      </c>
      <c r="H1120" s="573">
        <f t="shared" si="17"/>
        <v>792</v>
      </c>
    </row>
    <row r="1121" spans="1:8" s="35" customFormat="1">
      <c r="A1121" s="474" t="s">
        <v>1211</v>
      </c>
      <c r="B1121" s="559" t="s">
        <v>239</v>
      </c>
      <c r="C1121" s="559">
        <v>830074184</v>
      </c>
      <c r="D1121" s="568" t="s">
        <v>1871</v>
      </c>
      <c r="E1121" s="563">
        <v>44530</v>
      </c>
      <c r="F1121" s="564">
        <v>16520</v>
      </c>
      <c r="G1121" s="564" t="s">
        <v>940</v>
      </c>
      <c r="H1121" s="573">
        <f t="shared" si="17"/>
        <v>792</v>
      </c>
    </row>
    <row r="1122" spans="1:8" s="35" customFormat="1">
      <c r="A1122" s="474" t="s">
        <v>1211</v>
      </c>
      <c r="B1122" s="559" t="s">
        <v>239</v>
      </c>
      <c r="C1122" s="559">
        <v>830074184</v>
      </c>
      <c r="D1122" s="568" t="s">
        <v>1871</v>
      </c>
      <c r="E1122" s="563">
        <v>44530</v>
      </c>
      <c r="F1122" s="564">
        <v>135</v>
      </c>
      <c r="G1122" s="564" t="s">
        <v>940</v>
      </c>
      <c r="H1122" s="573">
        <f t="shared" si="17"/>
        <v>792</v>
      </c>
    </row>
    <row r="1123" spans="1:8" s="35" customFormat="1">
      <c r="A1123" s="474" t="s">
        <v>1211</v>
      </c>
      <c r="B1123" s="559" t="s">
        <v>239</v>
      </c>
      <c r="C1123" s="559">
        <v>830074184</v>
      </c>
      <c r="D1123" s="568" t="s">
        <v>1871</v>
      </c>
      <c r="E1123" s="563">
        <v>44530</v>
      </c>
      <c r="F1123" s="564">
        <v>10797</v>
      </c>
      <c r="G1123" s="564" t="s">
        <v>940</v>
      </c>
      <c r="H1123" s="573">
        <f t="shared" si="17"/>
        <v>792</v>
      </c>
    </row>
    <row r="1124" spans="1:8" s="35" customFormat="1">
      <c r="A1124" s="474" t="s">
        <v>1211</v>
      </c>
      <c r="B1124" s="559" t="s">
        <v>98</v>
      </c>
      <c r="C1124" s="559">
        <v>891280008</v>
      </c>
      <c r="D1124" s="568" t="s">
        <v>1876</v>
      </c>
      <c r="E1124" s="563">
        <v>44530</v>
      </c>
      <c r="F1124" s="564">
        <v>189039</v>
      </c>
      <c r="G1124" s="564" t="s">
        <v>1857</v>
      </c>
      <c r="H1124" s="573">
        <f t="shared" si="17"/>
        <v>792</v>
      </c>
    </row>
    <row r="1125" spans="1:8" s="35" customFormat="1">
      <c r="A1125" s="474" t="s">
        <v>1211</v>
      </c>
      <c r="B1125" s="559" t="s">
        <v>98</v>
      </c>
      <c r="C1125" s="559">
        <v>891280008</v>
      </c>
      <c r="D1125" s="568" t="s">
        <v>1876</v>
      </c>
      <c r="E1125" s="563">
        <v>44530</v>
      </c>
      <c r="F1125" s="564">
        <v>8646</v>
      </c>
      <c r="G1125" s="564" t="s">
        <v>1857</v>
      </c>
      <c r="H1125" s="573">
        <f t="shared" si="17"/>
        <v>792</v>
      </c>
    </row>
    <row r="1126" spans="1:8" s="35" customFormat="1">
      <c r="A1126" s="474" t="s">
        <v>1211</v>
      </c>
      <c r="B1126" s="559" t="s">
        <v>98</v>
      </c>
      <c r="C1126" s="559">
        <v>891280008</v>
      </c>
      <c r="D1126" s="568" t="s">
        <v>1877</v>
      </c>
      <c r="E1126" s="563">
        <v>44530</v>
      </c>
      <c r="F1126" s="564">
        <v>34579</v>
      </c>
      <c r="G1126" s="564" t="s">
        <v>1857</v>
      </c>
      <c r="H1126" s="573">
        <f t="shared" si="17"/>
        <v>792</v>
      </c>
    </row>
    <row r="1127" spans="1:8" s="35" customFormat="1">
      <c r="A1127" s="474" t="s">
        <v>1211</v>
      </c>
      <c r="B1127" s="559" t="s">
        <v>98</v>
      </c>
      <c r="C1127" s="559">
        <v>891280008</v>
      </c>
      <c r="D1127" s="568" t="s">
        <v>1877</v>
      </c>
      <c r="E1127" s="563">
        <v>44530</v>
      </c>
      <c r="F1127" s="564">
        <v>1287</v>
      </c>
      <c r="G1127" s="564" t="s">
        <v>1857</v>
      </c>
      <c r="H1127" s="573">
        <f t="shared" si="17"/>
        <v>792</v>
      </c>
    </row>
    <row r="1128" spans="1:8" s="35" customFormat="1">
      <c r="A1128" s="474" t="s">
        <v>1211</v>
      </c>
      <c r="B1128" s="559" t="s">
        <v>98</v>
      </c>
      <c r="C1128" s="559">
        <v>891280008</v>
      </c>
      <c r="D1128" s="568" t="s">
        <v>1878</v>
      </c>
      <c r="E1128" s="563">
        <v>44530</v>
      </c>
      <c r="F1128" s="564">
        <v>36906</v>
      </c>
      <c r="G1128" s="564" t="s">
        <v>1857</v>
      </c>
      <c r="H1128" s="573">
        <f t="shared" si="17"/>
        <v>792</v>
      </c>
    </row>
    <row r="1129" spans="1:8" s="35" customFormat="1">
      <c r="A1129" s="474" t="s">
        <v>1211</v>
      </c>
      <c r="B1129" s="559" t="s">
        <v>98</v>
      </c>
      <c r="C1129" s="559">
        <v>891280008</v>
      </c>
      <c r="D1129" s="568" t="s">
        <v>1878</v>
      </c>
      <c r="E1129" s="563">
        <v>44530</v>
      </c>
      <c r="F1129" s="564">
        <v>1334</v>
      </c>
      <c r="G1129" s="564" t="s">
        <v>1879</v>
      </c>
      <c r="H1129" s="573">
        <f t="shared" si="17"/>
        <v>792</v>
      </c>
    </row>
    <row r="1130" spans="1:8" s="35" customFormat="1">
      <c r="A1130" s="474" t="s">
        <v>1211</v>
      </c>
      <c r="B1130" s="559" t="s">
        <v>936</v>
      </c>
      <c r="C1130" s="559">
        <v>804002105</v>
      </c>
      <c r="D1130" s="568" t="s">
        <v>1792</v>
      </c>
      <c r="E1130" s="563">
        <v>44537</v>
      </c>
      <c r="F1130" s="564">
        <v>272225352</v>
      </c>
      <c r="G1130" s="564" t="s">
        <v>1880</v>
      </c>
      <c r="H1130" s="573">
        <f t="shared" si="17"/>
        <v>785</v>
      </c>
    </row>
    <row r="1131" spans="1:8" s="35" customFormat="1">
      <c r="A1131" s="474" t="s">
        <v>1211</v>
      </c>
      <c r="B1131" s="559" t="s">
        <v>936</v>
      </c>
      <c r="C1131" s="559">
        <v>804002105</v>
      </c>
      <c r="D1131" s="568" t="s">
        <v>1807</v>
      </c>
      <c r="E1131" s="563">
        <v>44546</v>
      </c>
      <c r="F1131" s="564">
        <v>19660566</v>
      </c>
      <c r="G1131" s="564" t="s">
        <v>1881</v>
      </c>
      <c r="H1131" s="573">
        <f t="shared" si="17"/>
        <v>776</v>
      </c>
    </row>
    <row r="1132" spans="1:8" s="35" customFormat="1">
      <c r="A1132" s="474" t="s">
        <v>1211</v>
      </c>
      <c r="B1132" s="559" t="s">
        <v>936</v>
      </c>
      <c r="C1132" s="559">
        <v>804002105</v>
      </c>
      <c r="D1132" s="568" t="s">
        <v>1829</v>
      </c>
      <c r="E1132" s="563">
        <v>44217</v>
      </c>
      <c r="F1132" s="564">
        <v>17303345</v>
      </c>
      <c r="G1132" s="564" t="s">
        <v>1882</v>
      </c>
      <c r="H1132" s="573">
        <f t="shared" si="17"/>
        <v>1105</v>
      </c>
    </row>
    <row r="1133" spans="1:8" s="35" customFormat="1">
      <c r="A1133" s="474" t="s">
        <v>1211</v>
      </c>
      <c r="B1133" s="559" t="s">
        <v>936</v>
      </c>
      <c r="C1133" s="559">
        <v>804002105</v>
      </c>
      <c r="D1133" s="568" t="s">
        <v>1813</v>
      </c>
      <c r="E1133" s="563">
        <v>44559</v>
      </c>
      <c r="F1133" s="564">
        <v>820403</v>
      </c>
      <c r="G1133" s="564" t="s">
        <v>1883</v>
      </c>
      <c r="H1133" s="573">
        <f t="shared" si="17"/>
        <v>763</v>
      </c>
    </row>
    <row r="1134" spans="1:8" s="35" customFormat="1">
      <c r="A1134" s="474" t="s">
        <v>1211</v>
      </c>
      <c r="B1134" s="559" t="s">
        <v>936</v>
      </c>
      <c r="C1134" s="559">
        <v>804002105</v>
      </c>
      <c r="D1134" s="568" t="s">
        <v>1811</v>
      </c>
      <c r="E1134" s="563">
        <v>44559</v>
      </c>
      <c r="F1134" s="564">
        <v>128227</v>
      </c>
      <c r="G1134" s="564" t="s">
        <v>1884</v>
      </c>
      <c r="H1134" s="573">
        <f t="shared" si="17"/>
        <v>763</v>
      </c>
    </row>
    <row r="1135" spans="1:8" s="35" customFormat="1">
      <c r="A1135" s="474" t="s">
        <v>1211</v>
      </c>
      <c r="B1135" s="559" t="s">
        <v>239</v>
      </c>
      <c r="C1135" s="559">
        <v>830074184</v>
      </c>
      <c r="D1135" s="568" t="s">
        <v>1792</v>
      </c>
      <c r="E1135" s="563">
        <v>44537</v>
      </c>
      <c r="F1135" s="564">
        <v>117015</v>
      </c>
      <c r="G1135" s="564" t="s">
        <v>1885</v>
      </c>
      <c r="H1135" s="573">
        <f t="shared" si="17"/>
        <v>785</v>
      </c>
    </row>
    <row r="1136" spans="1:8" s="35" customFormat="1">
      <c r="A1136" s="474" t="s">
        <v>1211</v>
      </c>
      <c r="B1136" s="559" t="s">
        <v>239</v>
      </c>
      <c r="C1136" s="559">
        <v>830074184</v>
      </c>
      <c r="D1136" s="568" t="s">
        <v>1829</v>
      </c>
      <c r="E1136" s="563">
        <v>44217</v>
      </c>
      <c r="F1136" s="564">
        <v>27587</v>
      </c>
      <c r="G1136" s="564" t="s">
        <v>1886</v>
      </c>
      <c r="H1136" s="573">
        <f t="shared" si="17"/>
        <v>1105</v>
      </c>
    </row>
    <row r="1137" spans="1:8" s="35" customFormat="1">
      <c r="A1137" s="474" t="s">
        <v>1211</v>
      </c>
      <c r="B1137" s="559" t="s">
        <v>239</v>
      </c>
      <c r="C1137" s="559">
        <v>830074184</v>
      </c>
      <c r="D1137" s="568" t="s">
        <v>1887</v>
      </c>
      <c r="E1137" s="563">
        <v>44537</v>
      </c>
      <c r="F1137" s="564">
        <v>15215</v>
      </c>
      <c r="G1137" s="564" t="s">
        <v>1888</v>
      </c>
      <c r="H1137" s="573">
        <f t="shared" si="17"/>
        <v>785</v>
      </c>
    </row>
    <row r="1138" spans="1:8" s="35" customFormat="1">
      <c r="A1138" s="474" t="s">
        <v>1211</v>
      </c>
      <c r="B1138" s="559" t="s">
        <v>936</v>
      </c>
      <c r="C1138" s="559">
        <v>804002105</v>
      </c>
      <c r="D1138" s="568" t="s">
        <v>1889</v>
      </c>
      <c r="E1138" s="563">
        <v>44561</v>
      </c>
      <c r="F1138" s="564">
        <v>459407</v>
      </c>
      <c r="G1138" s="564" t="s">
        <v>2793</v>
      </c>
      <c r="H1138" s="573">
        <f t="shared" si="17"/>
        <v>761</v>
      </c>
    </row>
    <row r="1139" spans="1:8" s="35" customFormat="1">
      <c r="A1139" s="474" t="s">
        <v>1211</v>
      </c>
      <c r="B1139" s="559" t="s">
        <v>936</v>
      </c>
      <c r="C1139" s="559">
        <v>804002105</v>
      </c>
      <c r="D1139" s="568" t="s">
        <v>1889</v>
      </c>
      <c r="E1139" s="563">
        <v>44561</v>
      </c>
      <c r="F1139" s="564">
        <v>207710</v>
      </c>
      <c r="G1139" s="564" t="s">
        <v>2793</v>
      </c>
      <c r="H1139" s="573">
        <f t="shared" si="17"/>
        <v>761</v>
      </c>
    </row>
    <row r="1140" spans="1:8" s="35" customFormat="1">
      <c r="A1140" s="474" t="s">
        <v>1211</v>
      </c>
      <c r="B1140" s="559" t="s">
        <v>936</v>
      </c>
      <c r="C1140" s="559">
        <v>804002105</v>
      </c>
      <c r="D1140" s="568" t="s">
        <v>1889</v>
      </c>
      <c r="E1140" s="563">
        <v>44561</v>
      </c>
      <c r="F1140" s="564">
        <v>1724124</v>
      </c>
      <c r="G1140" s="564" t="s">
        <v>2793</v>
      </c>
      <c r="H1140" s="573">
        <f t="shared" si="17"/>
        <v>761</v>
      </c>
    </row>
    <row r="1141" spans="1:8" s="35" customFormat="1">
      <c r="A1141" s="474" t="s">
        <v>1211</v>
      </c>
      <c r="B1141" s="559" t="s">
        <v>239</v>
      </c>
      <c r="C1141" s="559">
        <v>830074184</v>
      </c>
      <c r="D1141" s="568" t="s">
        <v>1889</v>
      </c>
      <c r="E1141" s="563">
        <v>44561</v>
      </c>
      <c r="F1141" s="564">
        <v>13267</v>
      </c>
      <c r="G1141" s="564" t="s">
        <v>940</v>
      </c>
      <c r="H1141" s="573">
        <f t="shared" si="17"/>
        <v>761</v>
      </c>
    </row>
    <row r="1142" spans="1:8" s="35" customFormat="1">
      <c r="A1142" s="474" t="s">
        <v>1211</v>
      </c>
      <c r="B1142" s="559" t="s">
        <v>239</v>
      </c>
      <c r="C1142" s="559">
        <v>830074184</v>
      </c>
      <c r="D1142" s="568" t="s">
        <v>1889</v>
      </c>
      <c r="E1142" s="563">
        <v>44561</v>
      </c>
      <c r="F1142" s="564">
        <v>8557</v>
      </c>
      <c r="G1142" s="564" t="s">
        <v>940</v>
      </c>
      <c r="H1142" s="573">
        <f t="shared" si="17"/>
        <v>761</v>
      </c>
    </row>
    <row r="1143" spans="1:8" s="35" customFormat="1">
      <c r="A1143" s="474" t="s">
        <v>1211</v>
      </c>
      <c r="B1143" s="559" t="s">
        <v>936</v>
      </c>
      <c r="C1143" s="559">
        <v>804002105</v>
      </c>
      <c r="D1143" s="568" t="s">
        <v>1890</v>
      </c>
      <c r="E1143" s="563">
        <v>44561</v>
      </c>
      <c r="F1143" s="564">
        <v>65562</v>
      </c>
      <c r="G1143" s="564" t="s">
        <v>1891</v>
      </c>
      <c r="H1143" s="573">
        <f t="shared" si="17"/>
        <v>761</v>
      </c>
    </row>
    <row r="1144" spans="1:8" s="35" customFormat="1">
      <c r="A1144" s="474" t="s">
        <v>1211</v>
      </c>
      <c r="B1144" s="559" t="s">
        <v>936</v>
      </c>
      <c r="C1144" s="559">
        <v>804002105</v>
      </c>
      <c r="D1144" s="568" t="s">
        <v>1890</v>
      </c>
      <c r="E1144" s="563">
        <v>44561</v>
      </c>
      <c r="F1144" s="564">
        <v>22743</v>
      </c>
      <c r="G1144" s="564" t="s">
        <v>1891</v>
      </c>
      <c r="H1144" s="573">
        <f t="shared" si="17"/>
        <v>761</v>
      </c>
    </row>
    <row r="1145" spans="1:8" s="35" customFormat="1">
      <c r="A1145" s="474" t="s">
        <v>1211</v>
      </c>
      <c r="B1145" s="559" t="s">
        <v>936</v>
      </c>
      <c r="C1145" s="559">
        <v>804002105</v>
      </c>
      <c r="D1145" s="568" t="s">
        <v>1890</v>
      </c>
      <c r="E1145" s="563">
        <v>44561</v>
      </c>
      <c r="F1145" s="564">
        <v>130327</v>
      </c>
      <c r="G1145" s="564" t="s">
        <v>1891</v>
      </c>
      <c r="H1145" s="573">
        <f t="shared" si="17"/>
        <v>761</v>
      </c>
    </row>
    <row r="1146" spans="1:8" s="35" customFormat="1">
      <c r="A1146" s="474" t="s">
        <v>1211</v>
      </c>
      <c r="B1146" s="559" t="s">
        <v>936</v>
      </c>
      <c r="C1146" s="559">
        <v>804002105</v>
      </c>
      <c r="D1146" s="568" t="s">
        <v>1892</v>
      </c>
      <c r="E1146" s="563">
        <v>44561</v>
      </c>
      <c r="F1146" s="564">
        <v>141168</v>
      </c>
      <c r="G1146" s="564" t="s">
        <v>1893</v>
      </c>
      <c r="H1146" s="573">
        <f t="shared" si="17"/>
        <v>761</v>
      </c>
    </row>
    <row r="1147" spans="1:8" s="35" customFormat="1">
      <c r="A1147" s="474" t="s">
        <v>1211</v>
      </c>
      <c r="B1147" s="559" t="s">
        <v>936</v>
      </c>
      <c r="C1147" s="559">
        <v>804002105</v>
      </c>
      <c r="D1147" s="568" t="s">
        <v>1892</v>
      </c>
      <c r="E1147" s="563">
        <v>44561</v>
      </c>
      <c r="F1147" s="564">
        <v>52128</v>
      </c>
      <c r="G1147" s="564" t="s">
        <v>1893</v>
      </c>
      <c r="H1147" s="573">
        <f t="shared" si="17"/>
        <v>761</v>
      </c>
    </row>
    <row r="1148" spans="1:8" s="35" customFormat="1">
      <c r="A1148" s="474" t="s">
        <v>1211</v>
      </c>
      <c r="B1148" s="559" t="s">
        <v>936</v>
      </c>
      <c r="C1148" s="559">
        <v>804002105</v>
      </c>
      <c r="D1148" s="568" t="s">
        <v>1892</v>
      </c>
      <c r="E1148" s="563">
        <v>44561</v>
      </c>
      <c r="F1148" s="564">
        <v>357957</v>
      </c>
      <c r="G1148" s="564" t="s">
        <v>1893</v>
      </c>
      <c r="H1148" s="573">
        <f t="shared" si="17"/>
        <v>761</v>
      </c>
    </row>
    <row r="1149" spans="1:8" s="35" customFormat="1">
      <c r="A1149" s="474" t="s">
        <v>1211</v>
      </c>
      <c r="B1149" s="559" t="s">
        <v>239</v>
      </c>
      <c r="C1149" s="559">
        <v>830074184</v>
      </c>
      <c r="D1149" s="568" t="s">
        <v>1894</v>
      </c>
      <c r="E1149" s="563">
        <v>44561</v>
      </c>
      <c r="F1149" s="564">
        <v>366</v>
      </c>
      <c r="G1149" s="564" t="s">
        <v>940</v>
      </c>
      <c r="H1149" s="573">
        <f t="shared" si="17"/>
        <v>761</v>
      </c>
    </row>
    <row r="1150" spans="1:8" s="35" customFormat="1">
      <c r="A1150" s="474" t="s">
        <v>1211</v>
      </c>
      <c r="B1150" s="559" t="s">
        <v>936</v>
      </c>
      <c r="C1150" s="559">
        <v>804002105</v>
      </c>
      <c r="D1150" s="568" t="s">
        <v>1895</v>
      </c>
      <c r="E1150" s="563">
        <v>44561</v>
      </c>
      <c r="F1150" s="564">
        <v>268645</v>
      </c>
      <c r="G1150" s="564" t="s">
        <v>2794</v>
      </c>
      <c r="H1150" s="573">
        <f t="shared" si="17"/>
        <v>761</v>
      </c>
    </row>
    <row r="1151" spans="1:8" s="35" customFormat="1">
      <c r="A1151" s="474" t="s">
        <v>1211</v>
      </c>
      <c r="B1151" s="559" t="s">
        <v>936</v>
      </c>
      <c r="C1151" s="559">
        <v>804002105</v>
      </c>
      <c r="D1151" s="568" t="s">
        <v>1895</v>
      </c>
      <c r="E1151" s="563">
        <v>44561</v>
      </c>
      <c r="F1151" s="564">
        <v>84399</v>
      </c>
      <c r="G1151" s="564" t="s">
        <v>2794</v>
      </c>
      <c r="H1151" s="573">
        <f t="shared" si="17"/>
        <v>761</v>
      </c>
    </row>
    <row r="1152" spans="1:8" s="35" customFormat="1">
      <c r="A1152" s="474" t="s">
        <v>1211</v>
      </c>
      <c r="B1152" s="559" t="s">
        <v>936</v>
      </c>
      <c r="C1152" s="559">
        <v>804002105</v>
      </c>
      <c r="D1152" s="568" t="s">
        <v>1895</v>
      </c>
      <c r="E1152" s="563">
        <v>44561</v>
      </c>
      <c r="F1152" s="564">
        <v>627495</v>
      </c>
      <c r="G1152" s="564" t="s">
        <v>2794</v>
      </c>
      <c r="H1152" s="573">
        <f t="shared" si="17"/>
        <v>761</v>
      </c>
    </row>
    <row r="1153" spans="1:8" s="35" customFormat="1">
      <c r="A1153" s="474" t="s">
        <v>1211</v>
      </c>
      <c r="B1153" s="559" t="s">
        <v>239</v>
      </c>
      <c r="C1153" s="559">
        <v>830074184</v>
      </c>
      <c r="D1153" s="568" t="s">
        <v>1895</v>
      </c>
      <c r="E1153" s="563">
        <v>44561</v>
      </c>
      <c r="F1153" s="564">
        <v>16249</v>
      </c>
      <c r="G1153" s="564" t="s">
        <v>940</v>
      </c>
      <c r="H1153" s="573">
        <f t="shared" si="17"/>
        <v>761</v>
      </c>
    </row>
    <row r="1154" spans="1:8" s="35" customFormat="1">
      <c r="A1154" s="474" t="s">
        <v>1211</v>
      </c>
      <c r="B1154" s="559" t="s">
        <v>239</v>
      </c>
      <c r="C1154" s="559">
        <v>830074184</v>
      </c>
      <c r="D1154" s="568" t="s">
        <v>1895</v>
      </c>
      <c r="E1154" s="563">
        <v>44561</v>
      </c>
      <c r="F1154" s="564">
        <v>2012</v>
      </c>
      <c r="G1154" s="564" t="s">
        <v>940</v>
      </c>
      <c r="H1154" s="573">
        <f t="shared" si="17"/>
        <v>761</v>
      </c>
    </row>
    <row r="1155" spans="1:8" s="35" customFormat="1">
      <c r="A1155" s="474" t="s">
        <v>1211</v>
      </c>
      <c r="B1155" s="559" t="s">
        <v>239</v>
      </c>
      <c r="C1155" s="559">
        <v>830074184</v>
      </c>
      <c r="D1155" s="568" t="s">
        <v>1895</v>
      </c>
      <c r="E1155" s="563">
        <v>44561</v>
      </c>
      <c r="F1155" s="564">
        <v>3400</v>
      </c>
      <c r="G1155" s="564" t="s">
        <v>940</v>
      </c>
      <c r="H1155" s="573">
        <f t="shared" si="17"/>
        <v>761</v>
      </c>
    </row>
    <row r="1156" spans="1:8" s="35" customFormat="1">
      <c r="A1156" s="474" t="s">
        <v>1211</v>
      </c>
      <c r="B1156" s="559" t="s">
        <v>936</v>
      </c>
      <c r="C1156" s="559">
        <v>804002105</v>
      </c>
      <c r="D1156" s="568" t="s">
        <v>1896</v>
      </c>
      <c r="E1156" s="563">
        <v>44561</v>
      </c>
      <c r="F1156" s="564">
        <v>10780</v>
      </c>
      <c r="G1156" s="564" t="e">
        <v>#N/A</v>
      </c>
      <c r="H1156" s="573">
        <f t="shared" si="17"/>
        <v>761</v>
      </c>
    </row>
    <row r="1157" spans="1:8" s="35" customFormat="1">
      <c r="A1157" s="474" t="s">
        <v>1211</v>
      </c>
      <c r="B1157" s="559" t="s">
        <v>936</v>
      </c>
      <c r="C1157" s="559">
        <v>804002105</v>
      </c>
      <c r="D1157" s="568" t="s">
        <v>1896</v>
      </c>
      <c r="E1157" s="563">
        <v>44561</v>
      </c>
      <c r="F1157" s="564">
        <v>6610</v>
      </c>
      <c r="G1157" s="564" t="e">
        <v>#N/A</v>
      </c>
      <c r="H1157" s="573">
        <f t="shared" si="17"/>
        <v>761</v>
      </c>
    </row>
    <row r="1158" spans="1:8" s="35" customFormat="1">
      <c r="A1158" s="474" t="s">
        <v>1211</v>
      </c>
      <c r="B1158" s="559" t="s">
        <v>936</v>
      </c>
      <c r="C1158" s="559">
        <v>804002105</v>
      </c>
      <c r="D1158" s="568" t="s">
        <v>1897</v>
      </c>
      <c r="E1158" s="563">
        <v>44561</v>
      </c>
      <c r="F1158" s="564">
        <v>134602</v>
      </c>
      <c r="G1158" s="564" t="e">
        <v>#N/A</v>
      </c>
      <c r="H1158" s="573">
        <f t="shared" si="17"/>
        <v>761</v>
      </c>
    </row>
    <row r="1159" spans="1:8" s="35" customFormat="1">
      <c r="A1159" s="474" t="s">
        <v>1211</v>
      </c>
      <c r="B1159" s="559" t="s">
        <v>936</v>
      </c>
      <c r="C1159" s="559">
        <v>804002105</v>
      </c>
      <c r="D1159" s="568" t="s">
        <v>1897</v>
      </c>
      <c r="E1159" s="563">
        <v>44561</v>
      </c>
      <c r="F1159" s="564">
        <v>6566</v>
      </c>
      <c r="G1159" s="564" t="e">
        <v>#N/A</v>
      </c>
      <c r="H1159" s="573">
        <f t="shared" si="17"/>
        <v>761</v>
      </c>
    </row>
    <row r="1160" spans="1:8" s="35" customFormat="1">
      <c r="A1160" s="474" t="s">
        <v>1211</v>
      </c>
      <c r="B1160" s="559" t="s">
        <v>239</v>
      </c>
      <c r="C1160" s="559">
        <v>830074184</v>
      </c>
      <c r="D1160" s="568" t="s">
        <v>1897</v>
      </c>
      <c r="E1160" s="563">
        <v>44561</v>
      </c>
      <c r="F1160" s="564">
        <v>130</v>
      </c>
      <c r="G1160" s="564" t="s">
        <v>940</v>
      </c>
      <c r="H1160" s="573">
        <f t="shared" si="17"/>
        <v>761</v>
      </c>
    </row>
    <row r="1161" spans="1:8" s="35" customFormat="1">
      <c r="A1161" s="474" t="s">
        <v>1211</v>
      </c>
      <c r="B1161" s="559" t="s">
        <v>239</v>
      </c>
      <c r="C1161" s="559">
        <v>830074184</v>
      </c>
      <c r="D1161" s="568" t="s">
        <v>1897</v>
      </c>
      <c r="E1161" s="563">
        <v>44561</v>
      </c>
      <c r="F1161" s="564">
        <v>47273</v>
      </c>
      <c r="G1161" s="564" t="s">
        <v>940</v>
      </c>
      <c r="H1161" s="573">
        <f t="shared" si="17"/>
        <v>761</v>
      </c>
    </row>
    <row r="1162" spans="1:8" s="35" customFormat="1">
      <c r="A1162" s="474" t="s">
        <v>1211</v>
      </c>
      <c r="B1162" s="559" t="s">
        <v>239</v>
      </c>
      <c r="C1162" s="559">
        <v>830074184</v>
      </c>
      <c r="D1162" s="568" t="s">
        <v>1897</v>
      </c>
      <c r="E1162" s="563">
        <v>44561</v>
      </c>
      <c r="F1162" s="564">
        <v>15988</v>
      </c>
      <c r="G1162" s="564" t="s">
        <v>940</v>
      </c>
      <c r="H1162" s="573">
        <f t="shared" ref="H1162:H1225" si="18">+$H$7-E1162</f>
        <v>761</v>
      </c>
    </row>
    <row r="1163" spans="1:8" s="35" customFormat="1">
      <c r="A1163" s="474" t="s">
        <v>1211</v>
      </c>
      <c r="B1163" s="559" t="s">
        <v>239</v>
      </c>
      <c r="C1163" s="559">
        <v>830074184</v>
      </c>
      <c r="D1163" s="568" t="s">
        <v>1897</v>
      </c>
      <c r="E1163" s="563">
        <v>44561</v>
      </c>
      <c r="F1163" s="564">
        <v>10446</v>
      </c>
      <c r="G1163" s="564" t="s">
        <v>940</v>
      </c>
      <c r="H1163" s="573">
        <f t="shared" si="18"/>
        <v>761</v>
      </c>
    </row>
    <row r="1164" spans="1:8" s="35" customFormat="1">
      <c r="A1164" s="474" t="s">
        <v>1211</v>
      </c>
      <c r="B1164" s="559" t="s">
        <v>98</v>
      </c>
      <c r="C1164" s="559">
        <v>891280008</v>
      </c>
      <c r="D1164" s="568" t="s">
        <v>1897</v>
      </c>
      <c r="E1164" s="563">
        <v>44561</v>
      </c>
      <c r="F1164" s="564">
        <v>47994</v>
      </c>
      <c r="G1164" s="564" t="s">
        <v>1898</v>
      </c>
      <c r="H1164" s="573">
        <f t="shared" si="18"/>
        <v>761</v>
      </c>
    </row>
    <row r="1165" spans="1:8" s="35" customFormat="1">
      <c r="A1165" s="474" t="s">
        <v>1211</v>
      </c>
      <c r="B1165" s="559" t="s">
        <v>98</v>
      </c>
      <c r="C1165" s="559">
        <v>891280008</v>
      </c>
      <c r="D1165" s="568" t="s">
        <v>1897</v>
      </c>
      <c r="E1165" s="563">
        <v>44561</v>
      </c>
      <c r="F1165" s="564">
        <v>2391</v>
      </c>
      <c r="G1165" s="564" t="s">
        <v>1898</v>
      </c>
      <c r="H1165" s="573">
        <f t="shared" si="18"/>
        <v>761</v>
      </c>
    </row>
    <row r="1166" spans="1:8" s="35" customFormat="1">
      <c r="A1166" s="474" t="s">
        <v>1211</v>
      </c>
      <c r="B1166" s="559" t="s">
        <v>936</v>
      </c>
      <c r="C1166" s="559">
        <v>804002105</v>
      </c>
      <c r="D1166" s="568" t="s">
        <v>1899</v>
      </c>
      <c r="E1166" s="563">
        <v>44567</v>
      </c>
      <c r="F1166" s="564">
        <v>680095</v>
      </c>
      <c r="G1166" s="564" t="s">
        <v>1900</v>
      </c>
      <c r="H1166" s="573">
        <f t="shared" si="18"/>
        <v>755</v>
      </c>
    </row>
    <row r="1167" spans="1:8" s="35" customFormat="1">
      <c r="A1167" s="474" t="s">
        <v>1211</v>
      </c>
      <c r="B1167" s="559" t="s">
        <v>936</v>
      </c>
      <c r="C1167" s="559">
        <v>804002105</v>
      </c>
      <c r="D1167" s="568" t="s">
        <v>1901</v>
      </c>
      <c r="E1167" s="563">
        <v>44573</v>
      </c>
      <c r="F1167" s="564">
        <v>262531</v>
      </c>
      <c r="G1167" s="564" t="s">
        <v>1902</v>
      </c>
      <c r="H1167" s="573">
        <f t="shared" si="18"/>
        <v>749</v>
      </c>
    </row>
    <row r="1168" spans="1:8" s="35" customFormat="1">
      <c r="A1168" s="474" t="s">
        <v>1211</v>
      </c>
      <c r="B1168" s="559" t="s">
        <v>936</v>
      </c>
      <c r="C1168" s="559">
        <v>804002105</v>
      </c>
      <c r="D1168" s="568" t="s">
        <v>1903</v>
      </c>
      <c r="E1168" s="563">
        <v>44581</v>
      </c>
      <c r="F1168" s="564">
        <v>818309</v>
      </c>
      <c r="G1168" s="564" t="s">
        <v>1904</v>
      </c>
      <c r="H1168" s="573">
        <f t="shared" si="18"/>
        <v>741</v>
      </c>
    </row>
    <row r="1169" spans="1:8" s="35" customFormat="1">
      <c r="A1169" s="474" t="s">
        <v>1211</v>
      </c>
      <c r="B1169" s="559" t="s">
        <v>936</v>
      </c>
      <c r="C1169" s="559">
        <v>804002105</v>
      </c>
      <c r="D1169" s="568" t="s">
        <v>1905</v>
      </c>
      <c r="E1169" s="563">
        <v>44586</v>
      </c>
      <c r="F1169" s="564">
        <v>2100306</v>
      </c>
      <c r="G1169" s="564" t="s">
        <v>1906</v>
      </c>
      <c r="H1169" s="573">
        <f t="shared" si="18"/>
        <v>736</v>
      </c>
    </row>
    <row r="1170" spans="1:8" s="35" customFormat="1">
      <c r="A1170" s="474" t="s">
        <v>1211</v>
      </c>
      <c r="B1170" s="559" t="s">
        <v>936</v>
      </c>
      <c r="C1170" s="559">
        <v>804002105</v>
      </c>
      <c r="D1170" s="568" t="s">
        <v>1907</v>
      </c>
      <c r="E1170" s="563">
        <v>44592</v>
      </c>
      <c r="F1170" s="564">
        <v>31515</v>
      </c>
      <c r="G1170" s="564" t="s">
        <v>1918</v>
      </c>
      <c r="H1170" s="573">
        <f t="shared" si="18"/>
        <v>730</v>
      </c>
    </row>
    <row r="1171" spans="1:8" s="35" customFormat="1">
      <c r="A1171" s="474" t="s">
        <v>1211</v>
      </c>
      <c r="B1171" s="559" t="s">
        <v>936</v>
      </c>
      <c r="C1171" s="559">
        <v>804002105</v>
      </c>
      <c r="D1171" s="568" t="s">
        <v>1907</v>
      </c>
      <c r="E1171" s="563">
        <v>44592</v>
      </c>
      <c r="F1171" s="564">
        <v>8922</v>
      </c>
      <c r="G1171" s="564" t="s">
        <v>1918</v>
      </c>
      <c r="H1171" s="573">
        <f t="shared" si="18"/>
        <v>730</v>
      </c>
    </row>
    <row r="1172" spans="1:8" s="35" customFormat="1">
      <c r="A1172" s="474" t="s">
        <v>1211</v>
      </c>
      <c r="B1172" s="559" t="s">
        <v>936</v>
      </c>
      <c r="C1172" s="559">
        <v>804002105</v>
      </c>
      <c r="D1172" s="568" t="s">
        <v>1907</v>
      </c>
      <c r="E1172" s="563">
        <v>44592</v>
      </c>
      <c r="F1172" s="564">
        <v>73236</v>
      </c>
      <c r="G1172" s="564" t="s">
        <v>1918</v>
      </c>
      <c r="H1172" s="573">
        <f t="shared" si="18"/>
        <v>730</v>
      </c>
    </row>
    <row r="1173" spans="1:8" s="35" customFormat="1">
      <c r="A1173" s="474" t="s">
        <v>1211</v>
      </c>
      <c r="B1173" s="559" t="s">
        <v>936</v>
      </c>
      <c r="C1173" s="559">
        <v>804002105</v>
      </c>
      <c r="D1173" s="568" t="s">
        <v>1908</v>
      </c>
      <c r="E1173" s="563">
        <v>44592</v>
      </c>
      <c r="F1173" s="564">
        <v>66543</v>
      </c>
      <c r="G1173" s="564" t="s">
        <v>1915</v>
      </c>
      <c r="H1173" s="573">
        <f t="shared" si="18"/>
        <v>730</v>
      </c>
    </row>
    <row r="1174" spans="1:8" s="35" customFormat="1">
      <c r="A1174" s="474" t="s">
        <v>1211</v>
      </c>
      <c r="B1174" s="559" t="s">
        <v>936</v>
      </c>
      <c r="C1174" s="559">
        <v>804002105</v>
      </c>
      <c r="D1174" s="568" t="s">
        <v>1908</v>
      </c>
      <c r="E1174" s="563">
        <v>44592</v>
      </c>
      <c r="F1174" s="564">
        <v>32938</v>
      </c>
      <c r="G1174" s="564" t="s">
        <v>1915</v>
      </c>
      <c r="H1174" s="573">
        <f t="shared" si="18"/>
        <v>730</v>
      </c>
    </row>
    <row r="1175" spans="1:8" s="35" customFormat="1">
      <c r="A1175" s="474" t="s">
        <v>1211</v>
      </c>
      <c r="B1175" s="559" t="s">
        <v>936</v>
      </c>
      <c r="C1175" s="559">
        <v>804002105</v>
      </c>
      <c r="D1175" s="568" t="s">
        <v>1908</v>
      </c>
      <c r="E1175" s="563">
        <v>44592</v>
      </c>
      <c r="F1175" s="564">
        <v>340563</v>
      </c>
      <c r="G1175" s="564" t="s">
        <v>1915</v>
      </c>
      <c r="H1175" s="573">
        <f t="shared" si="18"/>
        <v>730</v>
      </c>
    </row>
    <row r="1176" spans="1:8" s="35" customFormat="1">
      <c r="A1176" s="474" t="s">
        <v>1211</v>
      </c>
      <c r="B1176" s="559" t="s">
        <v>936</v>
      </c>
      <c r="C1176" s="559">
        <v>804002105</v>
      </c>
      <c r="D1176" s="568" t="s">
        <v>1909</v>
      </c>
      <c r="E1176" s="563">
        <v>44592</v>
      </c>
      <c r="F1176" s="564">
        <v>62421</v>
      </c>
      <c r="G1176" s="564" t="s">
        <v>1916</v>
      </c>
      <c r="H1176" s="573">
        <f t="shared" si="18"/>
        <v>730</v>
      </c>
    </row>
    <row r="1177" spans="1:8" s="35" customFormat="1">
      <c r="A1177" s="474" t="s">
        <v>1211</v>
      </c>
      <c r="B1177" s="559" t="s">
        <v>936</v>
      </c>
      <c r="C1177" s="559">
        <v>804002105</v>
      </c>
      <c r="D1177" s="568" t="s">
        <v>1909</v>
      </c>
      <c r="E1177" s="563">
        <v>44592</v>
      </c>
      <c r="F1177" s="564">
        <v>21200</v>
      </c>
      <c r="G1177" s="564" t="s">
        <v>1916</v>
      </c>
      <c r="H1177" s="573">
        <f t="shared" si="18"/>
        <v>730</v>
      </c>
    </row>
    <row r="1178" spans="1:8" s="35" customFormat="1">
      <c r="A1178" s="474" t="s">
        <v>1211</v>
      </c>
      <c r="B1178" s="559" t="s">
        <v>936</v>
      </c>
      <c r="C1178" s="559">
        <v>804002105</v>
      </c>
      <c r="D1178" s="568" t="s">
        <v>1909</v>
      </c>
      <c r="E1178" s="563">
        <v>44592</v>
      </c>
      <c r="F1178" s="564">
        <v>186964</v>
      </c>
      <c r="G1178" s="564" t="s">
        <v>1916</v>
      </c>
      <c r="H1178" s="573">
        <f t="shared" si="18"/>
        <v>730</v>
      </c>
    </row>
    <row r="1179" spans="1:8" s="35" customFormat="1">
      <c r="A1179" s="474" t="s">
        <v>1211</v>
      </c>
      <c r="B1179" s="559" t="s">
        <v>239</v>
      </c>
      <c r="C1179" s="559">
        <v>830074184</v>
      </c>
      <c r="D1179" s="568" t="s">
        <v>1899</v>
      </c>
      <c r="E1179" s="563">
        <v>44567</v>
      </c>
      <c r="F1179" s="564">
        <v>72893</v>
      </c>
      <c r="G1179" s="564" t="s">
        <v>1910</v>
      </c>
      <c r="H1179" s="573">
        <f t="shared" si="18"/>
        <v>755</v>
      </c>
    </row>
    <row r="1180" spans="1:8" s="35" customFormat="1">
      <c r="A1180" s="474" t="s">
        <v>1211</v>
      </c>
      <c r="B1180" s="559" t="s">
        <v>239</v>
      </c>
      <c r="C1180" s="559">
        <v>830074184</v>
      </c>
      <c r="D1180" s="568" t="s">
        <v>1911</v>
      </c>
      <c r="E1180" s="563">
        <v>44567</v>
      </c>
      <c r="F1180" s="564">
        <v>7605</v>
      </c>
      <c r="G1180" s="564" t="s">
        <v>1912</v>
      </c>
      <c r="H1180" s="573">
        <f t="shared" si="18"/>
        <v>755</v>
      </c>
    </row>
    <row r="1181" spans="1:8" s="35" customFormat="1">
      <c r="A1181" s="474" t="s">
        <v>1211</v>
      </c>
      <c r="B1181" s="559" t="s">
        <v>239</v>
      </c>
      <c r="C1181" s="559">
        <v>830074184</v>
      </c>
      <c r="D1181" s="568" t="s">
        <v>1903</v>
      </c>
      <c r="E1181" s="563">
        <v>44581</v>
      </c>
      <c r="F1181" s="564">
        <v>63789</v>
      </c>
      <c r="G1181" s="564" t="s">
        <v>1913</v>
      </c>
      <c r="H1181" s="573">
        <f t="shared" si="18"/>
        <v>741</v>
      </c>
    </row>
    <row r="1182" spans="1:8" s="35" customFormat="1">
      <c r="A1182" s="474" t="s">
        <v>1211</v>
      </c>
      <c r="B1182" s="559" t="s">
        <v>239</v>
      </c>
      <c r="C1182" s="559">
        <v>830074184</v>
      </c>
      <c r="D1182" s="568" t="s">
        <v>1905</v>
      </c>
      <c r="E1182" s="563">
        <v>44586</v>
      </c>
      <c r="F1182" s="564">
        <v>756</v>
      </c>
      <c r="G1182" s="564" t="s">
        <v>1914</v>
      </c>
      <c r="H1182" s="573">
        <f t="shared" si="18"/>
        <v>736</v>
      </c>
    </row>
    <row r="1183" spans="1:8" s="35" customFormat="1">
      <c r="A1183" s="474" t="s">
        <v>1211</v>
      </c>
      <c r="B1183" s="559" t="s">
        <v>239</v>
      </c>
      <c r="C1183" s="559">
        <v>830074184</v>
      </c>
      <c r="D1183" s="568" t="s">
        <v>1909</v>
      </c>
      <c r="E1183" s="563">
        <v>44592</v>
      </c>
      <c r="F1183" s="564">
        <v>10119</v>
      </c>
      <c r="G1183" s="564" t="s">
        <v>940</v>
      </c>
      <c r="H1183" s="573">
        <f t="shared" si="18"/>
        <v>730</v>
      </c>
    </row>
    <row r="1184" spans="1:8" s="35" customFormat="1">
      <c r="A1184" s="474" t="s">
        <v>1211</v>
      </c>
      <c r="B1184" s="559" t="s">
        <v>239</v>
      </c>
      <c r="C1184" s="559">
        <v>830074184</v>
      </c>
      <c r="D1184" s="568" t="s">
        <v>1907</v>
      </c>
      <c r="E1184" s="563">
        <v>44592</v>
      </c>
      <c r="F1184" s="564">
        <v>537</v>
      </c>
      <c r="G1184" s="564" t="s">
        <v>940</v>
      </c>
      <c r="H1184" s="573">
        <f t="shared" si="18"/>
        <v>730</v>
      </c>
    </row>
    <row r="1185" spans="1:8" s="35" customFormat="1">
      <c r="A1185" s="474" t="s">
        <v>1211</v>
      </c>
      <c r="B1185" s="559" t="s">
        <v>239</v>
      </c>
      <c r="C1185" s="559">
        <v>830074184</v>
      </c>
      <c r="D1185" s="568" t="s">
        <v>1907</v>
      </c>
      <c r="E1185" s="563">
        <v>44592</v>
      </c>
      <c r="F1185" s="564">
        <v>67</v>
      </c>
      <c r="G1185" s="564" t="s">
        <v>940</v>
      </c>
      <c r="H1185" s="573">
        <f t="shared" si="18"/>
        <v>730</v>
      </c>
    </row>
    <row r="1186" spans="1:8" s="35" customFormat="1">
      <c r="A1186" s="474" t="s">
        <v>1211</v>
      </c>
      <c r="B1186" s="559" t="s">
        <v>239</v>
      </c>
      <c r="C1186" s="559">
        <v>830074184</v>
      </c>
      <c r="D1186" s="568" t="s">
        <v>1907</v>
      </c>
      <c r="E1186" s="563">
        <v>44592</v>
      </c>
      <c r="F1186" s="564">
        <v>166</v>
      </c>
      <c r="G1186" s="564" t="s">
        <v>940</v>
      </c>
      <c r="H1186" s="573">
        <f t="shared" si="18"/>
        <v>730</v>
      </c>
    </row>
    <row r="1187" spans="1:8" s="35" customFormat="1">
      <c r="A1187" s="474" t="s">
        <v>1211</v>
      </c>
      <c r="B1187" s="559" t="s">
        <v>98</v>
      </c>
      <c r="C1187" s="559">
        <v>891280008</v>
      </c>
      <c r="D1187" s="568" t="s">
        <v>1896</v>
      </c>
      <c r="E1187" s="563">
        <v>44592</v>
      </c>
      <c r="F1187" s="564">
        <v>1432</v>
      </c>
      <c r="G1187" s="564" t="s">
        <v>1917</v>
      </c>
      <c r="H1187" s="573">
        <f t="shared" si="18"/>
        <v>730</v>
      </c>
    </row>
    <row r="1188" spans="1:8" s="35" customFormat="1">
      <c r="A1188" s="474" t="s">
        <v>1211</v>
      </c>
      <c r="B1188" s="559" t="s">
        <v>98</v>
      </c>
      <c r="C1188" s="559">
        <v>891280008</v>
      </c>
      <c r="D1188" s="568" t="s">
        <v>1896</v>
      </c>
      <c r="E1188" s="563">
        <v>44592</v>
      </c>
      <c r="F1188" s="564">
        <v>2475</v>
      </c>
      <c r="G1188" s="564" t="s">
        <v>1917</v>
      </c>
      <c r="H1188" s="573">
        <f t="shared" si="18"/>
        <v>730</v>
      </c>
    </row>
    <row r="1189" spans="1:8" s="35" customFormat="1">
      <c r="A1189" s="474" t="s">
        <v>1211</v>
      </c>
      <c r="B1189" s="559" t="s">
        <v>14</v>
      </c>
      <c r="C1189" s="559">
        <v>800140949</v>
      </c>
      <c r="D1189" s="568" t="s">
        <v>1919</v>
      </c>
      <c r="E1189" s="563">
        <v>44617</v>
      </c>
      <c r="F1189" s="564">
        <v>331634.39999999991</v>
      </c>
      <c r="G1189" s="564" t="s">
        <v>1920</v>
      </c>
      <c r="H1189" s="573">
        <f t="shared" si="18"/>
        <v>705</v>
      </c>
    </row>
    <row r="1190" spans="1:8" s="35" customFormat="1">
      <c r="A1190" s="474" t="s">
        <v>1211</v>
      </c>
      <c r="B1190" s="559" t="s">
        <v>936</v>
      </c>
      <c r="C1190" s="559">
        <v>804002105</v>
      </c>
      <c r="D1190" s="568" t="s">
        <v>1921</v>
      </c>
      <c r="E1190" s="563">
        <v>44594</v>
      </c>
      <c r="F1190" s="564">
        <v>1396415</v>
      </c>
      <c r="G1190" s="564" t="s">
        <v>1922</v>
      </c>
      <c r="H1190" s="573">
        <f t="shared" si="18"/>
        <v>728</v>
      </c>
    </row>
    <row r="1191" spans="1:8" s="35" customFormat="1">
      <c r="A1191" s="474" t="s">
        <v>1211</v>
      </c>
      <c r="B1191" s="559" t="s">
        <v>936</v>
      </c>
      <c r="C1191" s="559">
        <v>804002105</v>
      </c>
      <c r="D1191" s="568" t="s">
        <v>1923</v>
      </c>
      <c r="E1191" s="563">
        <v>44600</v>
      </c>
      <c r="F1191" s="564">
        <v>183362</v>
      </c>
      <c r="G1191" s="564" t="s">
        <v>1924</v>
      </c>
      <c r="H1191" s="573">
        <f t="shared" si="18"/>
        <v>722</v>
      </c>
    </row>
    <row r="1192" spans="1:8" s="35" customFormat="1">
      <c r="A1192" s="474" t="s">
        <v>1211</v>
      </c>
      <c r="B1192" s="559" t="s">
        <v>936</v>
      </c>
      <c r="C1192" s="559">
        <v>804002105</v>
      </c>
      <c r="D1192" s="568" t="s">
        <v>1925</v>
      </c>
      <c r="E1192" s="563">
        <v>44607</v>
      </c>
      <c r="F1192" s="564">
        <v>157146</v>
      </c>
      <c r="G1192" s="564" t="s">
        <v>1926</v>
      </c>
      <c r="H1192" s="573">
        <f t="shared" si="18"/>
        <v>715</v>
      </c>
    </row>
    <row r="1193" spans="1:8" s="35" customFormat="1">
      <c r="A1193" s="474" t="s">
        <v>1211</v>
      </c>
      <c r="B1193" s="559" t="s">
        <v>936</v>
      </c>
      <c r="C1193" s="559">
        <v>804002105</v>
      </c>
      <c r="D1193" s="568" t="s">
        <v>1927</v>
      </c>
      <c r="E1193" s="563">
        <v>44617</v>
      </c>
      <c r="F1193" s="564">
        <v>1523053</v>
      </c>
      <c r="G1193" s="564" t="s">
        <v>1928</v>
      </c>
      <c r="H1193" s="573">
        <f t="shared" si="18"/>
        <v>705</v>
      </c>
    </row>
    <row r="1194" spans="1:8" s="35" customFormat="1">
      <c r="A1194" s="474" t="s">
        <v>1211</v>
      </c>
      <c r="B1194" s="559" t="s">
        <v>936</v>
      </c>
      <c r="C1194" s="559">
        <v>804002105</v>
      </c>
      <c r="D1194" s="568" t="s">
        <v>1929</v>
      </c>
      <c r="E1194" s="563">
        <v>44617</v>
      </c>
      <c r="F1194" s="564">
        <v>180008</v>
      </c>
      <c r="G1194" s="564" t="s">
        <v>1930</v>
      </c>
      <c r="H1194" s="573">
        <f t="shared" si="18"/>
        <v>705</v>
      </c>
    </row>
    <row r="1195" spans="1:8" s="35" customFormat="1">
      <c r="A1195" s="474" t="s">
        <v>1211</v>
      </c>
      <c r="B1195" s="559" t="s">
        <v>936</v>
      </c>
      <c r="C1195" s="559">
        <v>804002105</v>
      </c>
      <c r="D1195" s="568" t="s">
        <v>1931</v>
      </c>
      <c r="E1195" s="563">
        <v>44620</v>
      </c>
      <c r="F1195" s="564">
        <v>3868</v>
      </c>
      <c r="G1195" s="564" t="s">
        <v>1942</v>
      </c>
      <c r="H1195" s="573">
        <f t="shared" si="18"/>
        <v>702</v>
      </c>
    </row>
    <row r="1196" spans="1:8" s="35" customFormat="1">
      <c r="A1196" s="474" t="s">
        <v>1211</v>
      </c>
      <c r="B1196" s="559" t="s">
        <v>936</v>
      </c>
      <c r="C1196" s="559">
        <v>804002105</v>
      </c>
      <c r="D1196" s="568" t="s">
        <v>1931</v>
      </c>
      <c r="E1196" s="563">
        <v>44620</v>
      </c>
      <c r="F1196" s="564">
        <v>6398</v>
      </c>
      <c r="G1196" s="564" t="s">
        <v>1942</v>
      </c>
      <c r="H1196" s="573">
        <f t="shared" si="18"/>
        <v>702</v>
      </c>
    </row>
    <row r="1197" spans="1:8" s="35" customFormat="1">
      <c r="A1197" s="474" t="s">
        <v>1211</v>
      </c>
      <c r="B1197" s="559" t="s">
        <v>936</v>
      </c>
      <c r="C1197" s="559">
        <v>804002105</v>
      </c>
      <c r="D1197" s="568" t="s">
        <v>1932</v>
      </c>
      <c r="E1197" s="563">
        <v>44620</v>
      </c>
      <c r="F1197" s="564">
        <v>31869</v>
      </c>
      <c r="G1197" s="564" t="s">
        <v>2795</v>
      </c>
      <c r="H1197" s="573">
        <f t="shared" si="18"/>
        <v>702</v>
      </c>
    </row>
    <row r="1198" spans="1:8" s="35" customFormat="1">
      <c r="A1198" s="474" t="s">
        <v>1211</v>
      </c>
      <c r="B1198" s="559" t="s">
        <v>936</v>
      </c>
      <c r="C1198" s="559">
        <v>804002105</v>
      </c>
      <c r="D1198" s="568" t="s">
        <v>1932</v>
      </c>
      <c r="E1198" s="563">
        <v>44620</v>
      </c>
      <c r="F1198" s="564">
        <v>9660</v>
      </c>
      <c r="G1198" s="564" t="s">
        <v>2795</v>
      </c>
      <c r="H1198" s="573">
        <f t="shared" si="18"/>
        <v>702</v>
      </c>
    </row>
    <row r="1199" spans="1:8" s="35" customFormat="1">
      <c r="A1199" s="474" t="s">
        <v>1211</v>
      </c>
      <c r="B1199" s="559" t="s">
        <v>936</v>
      </c>
      <c r="C1199" s="559">
        <v>804002105</v>
      </c>
      <c r="D1199" s="568" t="s">
        <v>1932</v>
      </c>
      <c r="E1199" s="563">
        <v>44620</v>
      </c>
      <c r="F1199" s="564">
        <v>24233</v>
      </c>
      <c r="G1199" s="564" t="s">
        <v>2795</v>
      </c>
      <c r="H1199" s="573">
        <f t="shared" si="18"/>
        <v>702</v>
      </c>
    </row>
    <row r="1200" spans="1:8" s="35" customFormat="1">
      <c r="A1200" s="474" t="s">
        <v>1211</v>
      </c>
      <c r="B1200" s="559" t="s">
        <v>936</v>
      </c>
      <c r="C1200" s="559">
        <v>804002105</v>
      </c>
      <c r="D1200" s="568" t="s">
        <v>1933</v>
      </c>
      <c r="E1200" s="563">
        <v>44620</v>
      </c>
      <c r="F1200" s="564">
        <v>18652</v>
      </c>
      <c r="G1200" s="564" t="s">
        <v>2796</v>
      </c>
      <c r="H1200" s="573">
        <f t="shared" si="18"/>
        <v>702</v>
      </c>
    </row>
    <row r="1201" spans="1:8" s="35" customFormat="1">
      <c r="A1201" s="474" t="s">
        <v>1211</v>
      </c>
      <c r="B1201" s="559" t="s">
        <v>936</v>
      </c>
      <c r="C1201" s="559">
        <v>804002105</v>
      </c>
      <c r="D1201" s="568" t="s">
        <v>1933</v>
      </c>
      <c r="E1201" s="563">
        <v>44620</v>
      </c>
      <c r="F1201" s="564">
        <v>7715</v>
      </c>
      <c r="G1201" s="564" t="s">
        <v>2796</v>
      </c>
      <c r="H1201" s="573">
        <f t="shared" si="18"/>
        <v>702</v>
      </c>
    </row>
    <row r="1202" spans="1:8" s="35" customFormat="1">
      <c r="A1202" s="474" t="s">
        <v>1211</v>
      </c>
      <c r="B1202" s="559" t="s">
        <v>936</v>
      </c>
      <c r="C1202" s="559">
        <v>804002105</v>
      </c>
      <c r="D1202" s="568" t="s">
        <v>1933</v>
      </c>
      <c r="E1202" s="563">
        <v>44620</v>
      </c>
      <c r="F1202" s="564">
        <v>52909</v>
      </c>
      <c r="G1202" s="564" t="s">
        <v>2796</v>
      </c>
      <c r="H1202" s="573">
        <f t="shared" si="18"/>
        <v>702</v>
      </c>
    </row>
    <row r="1203" spans="1:8" s="35" customFormat="1">
      <c r="A1203" s="474" t="s">
        <v>1211</v>
      </c>
      <c r="B1203" s="559" t="s">
        <v>936</v>
      </c>
      <c r="C1203" s="559">
        <v>804002105</v>
      </c>
      <c r="D1203" s="568" t="s">
        <v>1934</v>
      </c>
      <c r="E1203" s="563">
        <v>44620</v>
      </c>
      <c r="F1203" s="564">
        <v>60941</v>
      </c>
      <c r="G1203" s="564" t="s">
        <v>1944</v>
      </c>
      <c r="H1203" s="573">
        <f t="shared" si="18"/>
        <v>702</v>
      </c>
    </row>
    <row r="1204" spans="1:8" s="35" customFormat="1">
      <c r="A1204" s="474" t="s">
        <v>1211</v>
      </c>
      <c r="B1204" s="559" t="s">
        <v>936</v>
      </c>
      <c r="C1204" s="559">
        <v>804002105</v>
      </c>
      <c r="D1204" s="568" t="s">
        <v>1934</v>
      </c>
      <c r="E1204" s="563">
        <v>44620</v>
      </c>
      <c r="F1204" s="564">
        <v>22475</v>
      </c>
      <c r="G1204" s="564" t="s">
        <v>1944</v>
      </c>
      <c r="H1204" s="573">
        <f t="shared" si="18"/>
        <v>702</v>
      </c>
    </row>
    <row r="1205" spans="1:8" s="35" customFormat="1">
      <c r="A1205" s="474" t="s">
        <v>1211</v>
      </c>
      <c r="B1205" s="559" t="s">
        <v>936</v>
      </c>
      <c r="C1205" s="559">
        <v>804002105</v>
      </c>
      <c r="D1205" s="568" t="s">
        <v>1934</v>
      </c>
      <c r="E1205" s="563">
        <v>44620</v>
      </c>
      <c r="F1205" s="564">
        <v>164683</v>
      </c>
      <c r="G1205" s="564" t="s">
        <v>1944</v>
      </c>
      <c r="H1205" s="573">
        <f t="shared" si="18"/>
        <v>702</v>
      </c>
    </row>
    <row r="1206" spans="1:8" s="35" customFormat="1">
      <c r="A1206" s="474" t="s">
        <v>1211</v>
      </c>
      <c r="B1206" s="559" t="s">
        <v>239</v>
      </c>
      <c r="C1206" s="559">
        <v>830074184</v>
      </c>
      <c r="D1206" s="568" t="s">
        <v>1921</v>
      </c>
      <c r="E1206" s="563">
        <v>44594</v>
      </c>
      <c r="F1206" s="564">
        <v>36</v>
      </c>
      <c r="G1206" s="564" t="s">
        <v>1935</v>
      </c>
      <c r="H1206" s="573">
        <f t="shared" si="18"/>
        <v>728</v>
      </c>
    </row>
    <row r="1207" spans="1:8" s="35" customFormat="1">
      <c r="A1207" s="474" t="s">
        <v>1211</v>
      </c>
      <c r="B1207" s="559" t="s">
        <v>239</v>
      </c>
      <c r="C1207" s="559">
        <v>830074184</v>
      </c>
      <c r="D1207" s="568" t="s">
        <v>1936</v>
      </c>
      <c r="E1207" s="563">
        <v>44594</v>
      </c>
      <c r="F1207" s="564">
        <v>1363</v>
      </c>
      <c r="G1207" s="564" t="s">
        <v>1937</v>
      </c>
      <c r="H1207" s="573">
        <f t="shared" si="18"/>
        <v>728</v>
      </c>
    </row>
    <row r="1208" spans="1:8" s="35" customFormat="1">
      <c r="A1208" s="474" t="s">
        <v>1211</v>
      </c>
      <c r="B1208" s="559" t="s">
        <v>239</v>
      </c>
      <c r="C1208" s="559">
        <v>830074184</v>
      </c>
      <c r="D1208" s="568" t="s">
        <v>1923</v>
      </c>
      <c r="E1208" s="563">
        <v>44600</v>
      </c>
      <c r="F1208" s="564">
        <v>14154</v>
      </c>
      <c r="G1208" s="564" t="s">
        <v>1938</v>
      </c>
      <c r="H1208" s="573">
        <f t="shared" si="18"/>
        <v>722</v>
      </c>
    </row>
    <row r="1209" spans="1:8" s="35" customFormat="1">
      <c r="A1209" s="474" t="s">
        <v>1211</v>
      </c>
      <c r="B1209" s="559" t="s">
        <v>239</v>
      </c>
      <c r="C1209" s="559">
        <v>830074184</v>
      </c>
      <c r="D1209" s="568" t="s">
        <v>1939</v>
      </c>
      <c r="E1209" s="563">
        <v>44617</v>
      </c>
      <c r="F1209" s="564">
        <v>291</v>
      </c>
      <c r="G1209" s="564" t="s">
        <v>1940</v>
      </c>
      <c r="H1209" s="573">
        <f t="shared" si="18"/>
        <v>705</v>
      </c>
    </row>
    <row r="1210" spans="1:8" s="35" customFormat="1">
      <c r="A1210" s="474" t="s">
        <v>1211</v>
      </c>
      <c r="B1210" s="559" t="s">
        <v>239</v>
      </c>
      <c r="C1210" s="559">
        <v>830074184</v>
      </c>
      <c r="D1210" s="568" t="s">
        <v>1931</v>
      </c>
      <c r="E1210" s="563">
        <v>44620</v>
      </c>
      <c r="F1210" s="564">
        <v>130</v>
      </c>
      <c r="G1210" s="564" t="s">
        <v>940</v>
      </c>
      <c r="H1210" s="573">
        <f t="shared" si="18"/>
        <v>702</v>
      </c>
    </row>
    <row r="1211" spans="1:8" s="35" customFormat="1">
      <c r="A1211" s="474" t="s">
        <v>1211</v>
      </c>
      <c r="B1211" s="559" t="s">
        <v>239</v>
      </c>
      <c r="C1211" s="559">
        <v>830074184</v>
      </c>
      <c r="D1211" s="568" t="s">
        <v>1931</v>
      </c>
      <c r="E1211" s="563">
        <v>44620</v>
      </c>
      <c r="F1211" s="564">
        <v>15989</v>
      </c>
      <c r="G1211" s="564" t="s">
        <v>940</v>
      </c>
      <c r="H1211" s="573">
        <f t="shared" si="18"/>
        <v>702</v>
      </c>
    </row>
    <row r="1212" spans="1:8" s="35" customFormat="1">
      <c r="A1212" s="474" t="s">
        <v>1211</v>
      </c>
      <c r="B1212" s="559" t="s">
        <v>239</v>
      </c>
      <c r="C1212" s="559">
        <v>830074184</v>
      </c>
      <c r="D1212" s="568" t="s">
        <v>1931</v>
      </c>
      <c r="E1212" s="563">
        <v>44620</v>
      </c>
      <c r="F1212" s="564">
        <v>10452</v>
      </c>
      <c r="G1212" s="564" t="s">
        <v>940</v>
      </c>
      <c r="H1212" s="573">
        <f t="shared" si="18"/>
        <v>702</v>
      </c>
    </row>
    <row r="1213" spans="1:8" s="35" customFormat="1">
      <c r="A1213" s="474" t="s">
        <v>1211</v>
      </c>
      <c r="B1213" s="559" t="s">
        <v>239</v>
      </c>
      <c r="C1213" s="559">
        <v>830074184</v>
      </c>
      <c r="D1213" s="568" t="s">
        <v>1931</v>
      </c>
      <c r="E1213" s="563">
        <v>44620</v>
      </c>
      <c r="F1213" s="564">
        <v>47267</v>
      </c>
      <c r="G1213" s="564" t="s">
        <v>940</v>
      </c>
      <c r="H1213" s="573">
        <f t="shared" si="18"/>
        <v>702</v>
      </c>
    </row>
    <row r="1214" spans="1:8" s="35" customFormat="1">
      <c r="A1214" s="474" t="s">
        <v>1211</v>
      </c>
      <c r="B1214" s="559" t="s">
        <v>239</v>
      </c>
      <c r="C1214" s="559">
        <v>830074184</v>
      </c>
      <c r="D1214" s="568" t="s">
        <v>1932</v>
      </c>
      <c r="E1214" s="563">
        <v>44620</v>
      </c>
      <c r="F1214" s="564">
        <v>1944</v>
      </c>
      <c r="G1214" s="564" t="s">
        <v>940</v>
      </c>
      <c r="H1214" s="573">
        <f t="shared" si="18"/>
        <v>702</v>
      </c>
    </row>
    <row r="1215" spans="1:8" s="35" customFormat="1">
      <c r="A1215" s="474" t="s">
        <v>1211</v>
      </c>
      <c r="B1215" s="559" t="s">
        <v>239</v>
      </c>
      <c r="C1215" s="559">
        <v>830074184</v>
      </c>
      <c r="D1215" s="568" t="s">
        <v>1932</v>
      </c>
      <c r="E1215" s="563">
        <v>44620</v>
      </c>
      <c r="F1215" s="564">
        <v>2803</v>
      </c>
      <c r="G1215" s="564" t="s">
        <v>940</v>
      </c>
      <c r="H1215" s="573">
        <f t="shared" si="18"/>
        <v>702</v>
      </c>
    </row>
    <row r="1216" spans="1:8" s="35" customFormat="1">
      <c r="A1216" s="474" t="s">
        <v>1211</v>
      </c>
      <c r="B1216" s="559" t="s">
        <v>239</v>
      </c>
      <c r="C1216" s="559">
        <v>830074184</v>
      </c>
      <c r="D1216" s="568" t="s">
        <v>1941</v>
      </c>
      <c r="E1216" s="563">
        <v>44620</v>
      </c>
      <c r="F1216" s="564">
        <v>48839</v>
      </c>
      <c r="G1216" s="564" t="s">
        <v>940</v>
      </c>
      <c r="H1216" s="573">
        <f t="shared" si="18"/>
        <v>702</v>
      </c>
    </row>
    <row r="1217" spans="1:8" s="35" customFormat="1">
      <c r="A1217" s="474" t="s">
        <v>1211</v>
      </c>
      <c r="B1217" s="559" t="s">
        <v>239</v>
      </c>
      <c r="C1217" s="559">
        <v>830074184</v>
      </c>
      <c r="D1217" s="568" t="s">
        <v>1941</v>
      </c>
      <c r="E1217" s="563">
        <v>44620</v>
      </c>
      <c r="F1217" s="564">
        <v>10803</v>
      </c>
      <c r="G1217" s="564" t="s">
        <v>940</v>
      </c>
      <c r="H1217" s="573">
        <f t="shared" si="18"/>
        <v>702</v>
      </c>
    </row>
    <row r="1218" spans="1:8" s="35" customFormat="1">
      <c r="A1218" s="474" t="s">
        <v>1211</v>
      </c>
      <c r="B1218" s="559" t="s">
        <v>239</v>
      </c>
      <c r="C1218" s="559">
        <v>830074184</v>
      </c>
      <c r="D1218" s="568" t="s">
        <v>1941</v>
      </c>
      <c r="E1218" s="563">
        <v>44620</v>
      </c>
      <c r="F1218" s="564">
        <v>16521</v>
      </c>
      <c r="G1218" s="564" t="s">
        <v>940</v>
      </c>
      <c r="H1218" s="573">
        <f t="shared" si="18"/>
        <v>702</v>
      </c>
    </row>
    <row r="1219" spans="1:8" s="35" customFormat="1">
      <c r="A1219" s="474" t="s">
        <v>1211</v>
      </c>
      <c r="B1219" s="559" t="s">
        <v>239</v>
      </c>
      <c r="C1219" s="559">
        <v>830074184</v>
      </c>
      <c r="D1219" s="568" t="s">
        <v>1941</v>
      </c>
      <c r="E1219" s="563">
        <v>44620</v>
      </c>
      <c r="F1219" s="564">
        <v>135</v>
      </c>
      <c r="G1219" s="564" t="s">
        <v>940</v>
      </c>
      <c r="H1219" s="573">
        <f t="shared" si="18"/>
        <v>702</v>
      </c>
    </row>
    <row r="1220" spans="1:8" s="35" customFormat="1">
      <c r="A1220" s="474" t="s">
        <v>1211</v>
      </c>
      <c r="B1220" s="559" t="s">
        <v>239</v>
      </c>
      <c r="C1220" s="559">
        <v>830074184</v>
      </c>
      <c r="D1220" s="568" t="s">
        <v>1934</v>
      </c>
      <c r="E1220" s="563">
        <v>44620</v>
      </c>
      <c r="F1220" s="564">
        <v>1203</v>
      </c>
      <c r="G1220" s="564" t="s">
        <v>940</v>
      </c>
      <c r="H1220" s="573">
        <f t="shared" si="18"/>
        <v>702</v>
      </c>
    </row>
    <row r="1221" spans="1:8" s="35" customFormat="1">
      <c r="A1221" s="474" t="s">
        <v>1211</v>
      </c>
      <c r="B1221" s="559" t="s">
        <v>239</v>
      </c>
      <c r="C1221" s="559">
        <v>830074184</v>
      </c>
      <c r="D1221" s="568" t="s">
        <v>1934</v>
      </c>
      <c r="E1221" s="563">
        <v>44620</v>
      </c>
      <c r="F1221" s="564">
        <v>59</v>
      </c>
      <c r="G1221" s="564" t="s">
        <v>940</v>
      </c>
      <c r="H1221" s="573">
        <f t="shared" si="18"/>
        <v>702</v>
      </c>
    </row>
    <row r="1222" spans="1:8" s="35" customFormat="1">
      <c r="A1222" s="474" t="s">
        <v>1211</v>
      </c>
      <c r="B1222" s="559" t="s">
        <v>239</v>
      </c>
      <c r="C1222" s="559">
        <v>830074184</v>
      </c>
      <c r="D1222" s="568" t="s">
        <v>1934</v>
      </c>
      <c r="E1222" s="563">
        <v>44620</v>
      </c>
      <c r="F1222" s="564">
        <v>205</v>
      </c>
      <c r="G1222" s="564" t="s">
        <v>940</v>
      </c>
      <c r="H1222" s="573">
        <f t="shared" si="18"/>
        <v>702</v>
      </c>
    </row>
    <row r="1223" spans="1:8" s="35" customFormat="1">
      <c r="A1223" s="474" t="s">
        <v>1211</v>
      </c>
      <c r="B1223" s="559" t="s">
        <v>239</v>
      </c>
      <c r="C1223" s="559">
        <v>830074184</v>
      </c>
      <c r="D1223" s="568" t="s">
        <v>1934</v>
      </c>
      <c r="E1223" s="563">
        <v>44620</v>
      </c>
      <c r="F1223" s="564">
        <v>99</v>
      </c>
      <c r="G1223" s="564" t="s">
        <v>940</v>
      </c>
      <c r="H1223" s="573">
        <f t="shared" si="18"/>
        <v>702</v>
      </c>
    </row>
    <row r="1224" spans="1:8" s="35" customFormat="1">
      <c r="A1224" s="474" t="s">
        <v>1211</v>
      </c>
      <c r="B1224" s="559" t="s">
        <v>239</v>
      </c>
      <c r="C1224" s="559">
        <v>830074184</v>
      </c>
      <c r="D1224" s="568" t="s">
        <v>1934</v>
      </c>
      <c r="E1224" s="563">
        <v>44620</v>
      </c>
      <c r="F1224" s="564">
        <v>67</v>
      </c>
      <c r="G1224" s="564" t="s">
        <v>940</v>
      </c>
      <c r="H1224" s="573">
        <f t="shared" si="18"/>
        <v>702</v>
      </c>
    </row>
    <row r="1225" spans="1:8" s="35" customFormat="1">
      <c r="A1225" s="474" t="s">
        <v>1211</v>
      </c>
      <c r="B1225" s="559" t="s">
        <v>98</v>
      </c>
      <c r="C1225" s="559">
        <v>891280008</v>
      </c>
      <c r="D1225" s="568" t="s">
        <v>1931</v>
      </c>
      <c r="E1225" s="563">
        <v>44620</v>
      </c>
      <c r="F1225" s="564">
        <v>1316</v>
      </c>
      <c r="G1225" s="564" t="s">
        <v>1942</v>
      </c>
      <c r="H1225" s="573">
        <f t="shared" si="18"/>
        <v>702</v>
      </c>
    </row>
    <row r="1226" spans="1:8" s="35" customFormat="1">
      <c r="A1226" s="474" t="s">
        <v>1211</v>
      </c>
      <c r="B1226" s="559" t="s">
        <v>98</v>
      </c>
      <c r="C1226" s="559">
        <v>891280008</v>
      </c>
      <c r="D1226" s="568" t="s">
        <v>1931</v>
      </c>
      <c r="E1226" s="563">
        <v>44620</v>
      </c>
      <c r="F1226" s="564">
        <v>2393</v>
      </c>
      <c r="G1226" s="564" t="s">
        <v>1942</v>
      </c>
      <c r="H1226" s="573">
        <f t="shared" ref="H1226:H1289" si="19">+$H$7-E1226</f>
        <v>702</v>
      </c>
    </row>
    <row r="1227" spans="1:8" s="35" customFormat="1">
      <c r="A1227" s="474" t="s">
        <v>1211</v>
      </c>
      <c r="B1227" s="559" t="s">
        <v>98</v>
      </c>
      <c r="C1227" s="559">
        <v>891280008</v>
      </c>
      <c r="D1227" s="568" t="s">
        <v>1941</v>
      </c>
      <c r="E1227" s="563">
        <v>44620</v>
      </c>
      <c r="F1227" s="564">
        <v>1560</v>
      </c>
      <c r="G1227" s="564" t="s">
        <v>1943</v>
      </c>
      <c r="H1227" s="573">
        <f t="shared" si="19"/>
        <v>702</v>
      </c>
    </row>
    <row r="1228" spans="1:8" s="35" customFormat="1">
      <c r="A1228" s="474" t="s">
        <v>1211</v>
      </c>
      <c r="B1228" s="559" t="s">
        <v>98</v>
      </c>
      <c r="C1228" s="559">
        <v>891280008</v>
      </c>
      <c r="D1228" s="568" t="s">
        <v>1941</v>
      </c>
      <c r="E1228" s="563">
        <v>44620</v>
      </c>
      <c r="F1228" s="564">
        <v>2475</v>
      </c>
      <c r="G1228" s="564" t="s">
        <v>1943</v>
      </c>
      <c r="H1228" s="573">
        <f t="shared" si="19"/>
        <v>702</v>
      </c>
    </row>
    <row r="1229" spans="1:8" s="35" customFormat="1">
      <c r="A1229" s="474" t="s">
        <v>1211</v>
      </c>
      <c r="B1229" s="559" t="s">
        <v>14</v>
      </c>
      <c r="C1229" s="559">
        <v>800140949</v>
      </c>
      <c r="D1229" s="568" t="s">
        <v>1945</v>
      </c>
      <c r="E1229" s="563">
        <v>44624</v>
      </c>
      <c r="F1229" s="564">
        <v>135095.4</v>
      </c>
      <c r="G1229" s="564" t="s">
        <v>1946</v>
      </c>
      <c r="H1229" s="573">
        <f t="shared" si="19"/>
        <v>698</v>
      </c>
    </row>
    <row r="1230" spans="1:8" s="35" customFormat="1">
      <c r="A1230" s="474" t="s">
        <v>1211</v>
      </c>
      <c r="B1230" s="559" t="s">
        <v>14</v>
      </c>
      <c r="C1230" s="559">
        <v>800140949</v>
      </c>
      <c r="D1230" s="568" t="s">
        <v>1947</v>
      </c>
      <c r="E1230" s="563">
        <v>44630</v>
      </c>
      <c r="F1230" s="564">
        <v>102858.7</v>
      </c>
      <c r="G1230" s="564" t="s">
        <v>1948</v>
      </c>
      <c r="H1230" s="573">
        <f t="shared" si="19"/>
        <v>692</v>
      </c>
    </row>
    <row r="1231" spans="1:8" s="35" customFormat="1">
      <c r="A1231" s="474" t="s">
        <v>1211</v>
      </c>
      <c r="B1231" s="559" t="s">
        <v>14</v>
      </c>
      <c r="C1231" s="559">
        <v>800140949</v>
      </c>
      <c r="D1231" s="568" t="s">
        <v>1949</v>
      </c>
      <c r="E1231" s="563">
        <v>44635</v>
      </c>
      <c r="F1231" s="564">
        <v>330994.7</v>
      </c>
      <c r="G1231" s="564" t="s">
        <v>1950</v>
      </c>
      <c r="H1231" s="573">
        <f t="shared" si="19"/>
        <v>687</v>
      </c>
    </row>
    <row r="1232" spans="1:8" s="35" customFormat="1">
      <c r="A1232" s="474" t="s">
        <v>1211</v>
      </c>
      <c r="B1232" s="559" t="s">
        <v>14</v>
      </c>
      <c r="C1232" s="559">
        <v>800140949</v>
      </c>
      <c r="D1232" s="568" t="s">
        <v>1951</v>
      </c>
      <c r="E1232" s="563">
        <v>44645</v>
      </c>
      <c r="F1232" s="564">
        <v>193167</v>
      </c>
      <c r="G1232" s="564" t="s">
        <v>1952</v>
      </c>
      <c r="H1232" s="573">
        <f t="shared" si="19"/>
        <v>677</v>
      </c>
    </row>
    <row r="1233" spans="1:8" s="35" customFormat="1">
      <c r="A1233" s="474" t="s">
        <v>1211</v>
      </c>
      <c r="B1233" s="559" t="s">
        <v>936</v>
      </c>
      <c r="C1233" s="559">
        <v>804002105</v>
      </c>
      <c r="D1233" s="568" t="s">
        <v>1953</v>
      </c>
      <c r="E1233" s="563">
        <v>44624</v>
      </c>
      <c r="F1233" s="564">
        <v>546584</v>
      </c>
      <c r="G1233" s="564" t="s">
        <v>1954</v>
      </c>
      <c r="H1233" s="573">
        <f t="shared" si="19"/>
        <v>698</v>
      </c>
    </row>
    <row r="1234" spans="1:8" s="35" customFormat="1">
      <c r="A1234" s="474" t="s">
        <v>1211</v>
      </c>
      <c r="B1234" s="559" t="s">
        <v>936</v>
      </c>
      <c r="C1234" s="559">
        <v>804002105</v>
      </c>
      <c r="D1234" s="568" t="s">
        <v>1955</v>
      </c>
      <c r="E1234" s="563">
        <v>44630</v>
      </c>
      <c r="F1234" s="564">
        <v>196069</v>
      </c>
      <c r="G1234" s="564" t="s">
        <v>1956</v>
      </c>
      <c r="H1234" s="573">
        <f t="shared" si="19"/>
        <v>692</v>
      </c>
    </row>
    <row r="1235" spans="1:8" s="35" customFormat="1">
      <c r="A1235" s="474" t="s">
        <v>1211</v>
      </c>
      <c r="B1235" s="559" t="s">
        <v>936</v>
      </c>
      <c r="C1235" s="559">
        <v>804002105</v>
      </c>
      <c r="D1235" s="568" t="s">
        <v>1957</v>
      </c>
      <c r="E1235" s="563">
        <v>44635</v>
      </c>
      <c r="F1235" s="564">
        <v>120871</v>
      </c>
      <c r="G1235" s="564" t="s">
        <v>1958</v>
      </c>
      <c r="H1235" s="573">
        <f t="shared" si="19"/>
        <v>687</v>
      </c>
    </row>
    <row r="1236" spans="1:8" s="35" customFormat="1">
      <c r="A1236" s="474" t="s">
        <v>1211</v>
      </c>
      <c r="B1236" s="559" t="s">
        <v>936</v>
      </c>
      <c r="C1236" s="559">
        <v>804002105</v>
      </c>
      <c r="D1236" s="568" t="s">
        <v>1959</v>
      </c>
      <c r="E1236" s="563">
        <v>44645</v>
      </c>
      <c r="F1236" s="564">
        <v>366395</v>
      </c>
      <c r="G1236" s="564" t="s">
        <v>1960</v>
      </c>
      <c r="H1236" s="573">
        <f t="shared" si="19"/>
        <v>677</v>
      </c>
    </row>
    <row r="1237" spans="1:8" s="35" customFormat="1">
      <c r="A1237" s="474" t="s">
        <v>1211</v>
      </c>
      <c r="B1237" s="559" t="s">
        <v>936</v>
      </c>
      <c r="C1237" s="559">
        <v>804002105</v>
      </c>
      <c r="D1237" s="568" t="s">
        <v>1961</v>
      </c>
      <c r="E1237" s="563">
        <v>44645</v>
      </c>
      <c r="F1237" s="564">
        <v>78123</v>
      </c>
      <c r="G1237" s="564" t="s">
        <v>1962</v>
      </c>
      <c r="H1237" s="573">
        <f t="shared" si="19"/>
        <v>677</v>
      </c>
    </row>
    <row r="1238" spans="1:8" s="35" customFormat="1">
      <c r="A1238" s="474" t="s">
        <v>1211</v>
      </c>
      <c r="B1238" s="559" t="s">
        <v>936</v>
      </c>
      <c r="C1238" s="559">
        <v>804002105</v>
      </c>
      <c r="D1238" s="568" t="s">
        <v>1963</v>
      </c>
      <c r="E1238" s="563">
        <v>44651</v>
      </c>
      <c r="F1238" s="564">
        <v>60051</v>
      </c>
      <c r="G1238" s="564" t="s">
        <v>2797</v>
      </c>
      <c r="H1238" s="573">
        <f t="shared" si="19"/>
        <v>671</v>
      </c>
    </row>
    <row r="1239" spans="1:8" s="35" customFormat="1">
      <c r="A1239" s="474" t="s">
        <v>1211</v>
      </c>
      <c r="B1239" s="559" t="s">
        <v>936</v>
      </c>
      <c r="C1239" s="559">
        <v>804002105</v>
      </c>
      <c r="D1239" s="568" t="s">
        <v>1963</v>
      </c>
      <c r="E1239" s="563">
        <v>44651</v>
      </c>
      <c r="F1239" s="564">
        <v>19724</v>
      </c>
      <c r="G1239" s="564" t="s">
        <v>2797</v>
      </c>
      <c r="H1239" s="573">
        <f t="shared" si="19"/>
        <v>671</v>
      </c>
    </row>
    <row r="1240" spans="1:8" s="35" customFormat="1">
      <c r="A1240" s="474" t="s">
        <v>1211</v>
      </c>
      <c r="B1240" s="559" t="s">
        <v>936</v>
      </c>
      <c r="C1240" s="559">
        <v>804002105</v>
      </c>
      <c r="D1240" s="568" t="s">
        <v>1963</v>
      </c>
      <c r="E1240" s="563">
        <v>44651</v>
      </c>
      <c r="F1240" s="564">
        <v>26108</v>
      </c>
      <c r="G1240" s="564" t="s">
        <v>2797</v>
      </c>
      <c r="H1240" s="573">
        <f t="shared" si="19"/>
        <v>671</v>
      </c>
    </row>
    <row r="1241" spans="1:8" s="35" customFormat="1">
      <c r="A1241" s="474" t="s">
        <v>1211</v>
      </c>
      <c r="B1241" s="559" t="s">
        <v>936</v>
      </c>
      <c r="C1241" s="559">
        <v>804002105</v>
      </c>
      <c r="D1241" s="568" t="s">
        <v>1964</v>
      </c>
      <c r="E1241" s="563">
        <v>44651</v>
      </c>
      <c r="F1241" s="564">
        <v>39945</v>
      </c>
      <c r="G1241" s="564" t="s">
        <v>1973</v>
      </c>
      <c r="H1241" s="573">
        <f t="shared" si="19"/>
        <v>671</v>
      </c>
    </row>
    <row r="1242" spans="1:8" s="35" customFormat="1">
      <c r="A1242" s="474" t="s">
        <v>1211</v>
      </c>
      <c r="B1242" s="559" t="s">
        <v>936</v>
      </c>
      <c r="C1242" s="559">
        <v>804002105</v>
      </c>
      <c r="D1242" s="568" t="s">
        <v>1964</v>
      </c>
      <c r="E1242" s="563">
        <v>44651</v>
      </c>
      <c r="F1242" s="564">
        <v>8515</v>
      </c>
      <c r="G1242" s="564" t="s">
        <v>1973</v>
      </c>
      <c r="H1242" s="573">
        <f t="shared" si="19"/>
        <v>671</v>
      </c>
    </row>
    <row r="1243" spans="1:8" s="35" customFormat="1">
      <c r="A1243" s="474" t="s">
        <v>1211</v>
      </c>
      <c r="B1243" s="559" t="s">
        <v>936</v>
      </c>
      <c r="C1243" s="559">
        <v>804002105</v>
      </c>
      <c r="D1243" s="568" t="s">
        <v>1964</v>
      </c>
      <c r="E1243" s="563">
        <v>44651</v>
      </c>
      <c r="F1243" s="564">
        <v>13005</v>
      </c>
      <c r="G1243" s="564" t="s">
        <v>1973</v>
      </c>
      <c r="H1243" s="573">
        <f t="shared" si="19"/>
        <v>671</v>
      </c>
    </row>
    <row r="1244" spans="1:8" s="35" customFormat="1">
      <c r="A1244" s="474" t="s">
        <v>1211</v>
      </c>
      <c r="B1244" s="559" t="s">
        <v>936</v>
      </c>
      <c r="C1244" s="559">
        <v>804002105</v>
      </c>
      <c r="D1244" s="568" t="s">
        <v>1965</v>
      </c>
      <c r="E1244" s="563">
        <v>44651</v>
      </c>
      <c r="F1244" s="564">
        <v>86812</v>
      </c>
      <c r="G1244" s="564" t="s">
        <v>1974</v>
      </c>
      <c r="H1244" s="573">
        <f t="shared" si="19"/>
        <v>671</v>
      </c>
    </row>
    <row r="1245" spans="1:8" s="35" customFormat="1">
      <c r="A1245" s="474" t="s">
        <v>1211</v>
      </c>
      <c r="B1245" s="559" t="s">
        <v>936</v>
      </c>
      <c r="C1245" s="559">
        <v>804002105</v>
      </c>
      <c r="D1245" s="568" t="s">
        <v>1965</v>
      </c>
      <c r="E1245" s="563">
        <v>44651</v>
      </c>
      <c r="F1245" s="564">
        <v>18114</v>
      </c>
      <c r="G1245" s="564" t="s">
        <v>1974</v>
      </c>
      <c r="H1245" s="573">
        <f t="shared" si="19"/>
        <v>671</v>
      </c>
    </row>
    <row r="1246" spans="1:8" s="35" customFormat="1">
      <c r="A1246" s="474" t="s">
        <v>1211</v>
      </c>
      <c r="B1246" s="559" t="s">
        <v>936</v>
      </c>
      <c r="C1246" s="559">
        <v>804002105</v>
      </c>
      <c r="D1246" s="568" t="s">
        <v>1965</v>
      </c>
      <c r="E1246" s="563">
        <v>44651</v>
      </c>
      <c r="F1246" s="564">
        <v>41496</v>
      </c>
      <c r="G1246" s="564" t="s">
        <v>1974</v>
      </c>
      <c r="H1246" s="573">
        <f t="shared" si="19"/>
        <v>671</v>
      </c>
    </row>
    <row r="1247" spans="1:8" s="35" customFormat="1">
      <c r="A1247" s="474" t="s">
        <v>1211</v>
      </c>
      <c r="B1247" s="559" t="s">
        <v>502</v>
      </c>
      <c r="C1247" s="559">
        <v>818000140</v>
      </c>
      <c r="D1247" s="568" t="s">
        <v>1965</v>
      </c>
      <c r="E1247" s="563">
        <v>44651</v>
      </c>
      <c r="F1247" s="564">
        <v>251459</v>
      </c>
      <c r="G1247" s="564" t="s">
        <v>940</v>
      </c>
      <c r="H1247" s="573">
        <f t="shared" si="19"/>
        <v>671</v>
      </c>
    </row>
    <row r="1248" spans="1:8" s="35" customFormat="1">
      <c r="A1248" s="474" t="s">
        <v>1211</v>
      </c>
      <c r="B1248" s="559" t="s">
        <v>239</v>
      </c>
      <c r="C1248" s="559">
        <v>830074184</v>
      </c>
      <c r="D1248" s="568" t="s">
        <v>1953</v>
      </c>
      <c r="E1248" s="563">
        <v>44624</v>
      </c>
      <c r="F1248" s="564">
        <v>24827</v>
      </c>
      <c r="G1248" s="564" t="s">
        <v>1966</v>
      </c>
      <c r="H1248" s="573">
        <f t="shared" si="19"/>
        <v>698</v>
      </c>
    </row>
    <row r="1249" spans="1:8" s="35" customFormat="1">
      <c r="A1249" s="474" t="s">
        <v>1211</v>
      </c>
      <c r="B1249" s="559" t="s">
        <v>239</v>
      </c>
      <c r="C1249" s="559">
        <v>830074184</v>
      </c>
      <c r="D1249" s="568" t="s">
        <v>1955</v>
      </c>
      <c r="E1249" s="563">
        <v>44630</v>
      </c>
      <c r="F1249" s="564">
        <v>3</v>
      </c>
      <c r="G1249" s="564" t="s">
        <v>1967</v>
      </c>
      <c r="H1249" s="573">
        <f t="shared" si="19"/>
        <v>692</v>
      </c>
    </row>
    <row r="1250" spans="1:8" s="35" customFormat="1">
      <c r="A1250" s="474" t="s">
        <v>1211</v>
      </c>
      <c r="B1250" s="559" t="s">
        <v>239</v>
      </c>
      <c r="C1250" s="559">
        <v>830074184</v>
      </c>
      <c r="D1250" s="568" t="s">
        <v>1959</v>
      </c>
      <c r="E1250" s="563">
        <v>44645</v>
      </c>
      <c r="F1250" s="564">
        <v>62854</v>
      </c>
      <c r="G1250" s="564" t="s">
        <v>1968</v>
      </c>
      <c r="H1250" s="573">
        <f t="shared" si="19"/>
        <v>677</v>
      </c>
    </row>
    <row r="1251" spans="1:8" s="35" customFormat="1">
      <c r="A1251" s="474" t="s">
        <v>1211</v>
      </c>
      <c r="B1251" s="559" t="s">
        <v>239</v>
      </c>
      <c r="C1251" s="559">
        <v>830074184</v>
      </c>
      <c r="D1251" s="568" t="s">
        <v>1969</v>
      </c>
      <c r="E1251" s="563">
        <v>44624</v>
      </c>
      <c r="F1251" s="564">
        <v>18998</v>
      </c>
      <c r="G1251" s="564" t="s">
        <v>1970</v>
      </c>
      <c r="H1251" s="573">
        <f t="shared" si="19"/>
        <v>698</v>
      </c>
    </row>
    <row r="1252" spans="1:8" s="35" customFormat="1">
      <c r="A1252" s="474" t="s">
        <v>1211</v>
      </c>
      <c r="B1252" s="559" t="s">
        <v>239</v>
      </c>
      <c r="C1252" s="559">
        <v>830074184</v>
      </c>
      <c r="D1252" s="568" t="s">
        <v>1971</v>
      </c>
      <c r="E1252" s="563">
        <v>44630</v>
      </c>
      <c r="F1252" s="564">
        <v>33816</v>
      </c>
      <c r="G1252" s="564" t="s">
        <v>1972</v>
      </c>
      <c r="H1252" s="573">
        <f t="shared" si="19"/>
        <v>692</v>
      </c>
    </row>
    <row r="1253" spans="1:8" s="35" customFormat="1">
      <c r="A1253" s="474" t="s">
        <v>1211</v>
      </c>
      <c r="B1253" s="559" t="s">
        <v>239</v>
      </c>
      <c r="C1253" s="559">
        <v>830074184</v>
      </c>
      <c r="D1253" s="568" t="s">
        <v>1963</v>
      </c>
      <c r="E1253" s="563">
        <v>44651</v>
      </c>
      <c r="F1253" s="564">
        <v>3508</v>
      </c>
      <c r="G1253" s="564" t="s">
        <v>940</v>
      </c>
      <c r="H1253" s="573">
        <f t="shared" si="19"/>
        <v>671</v>
      </c>
    </row>
    <row r="1254" spans="1:8" s="35" customFormat="1">
      <c r="A1254" s="474" t="s">
        <v>1211</v>
      </c>
      <c r="B1254" s="559" t="s">
        <v>239</v>
      </c>
      <c r="C1254" s="559">
        <v>830074184</v>
      </c>
      <c r="D1254" s="568" t="s">
        <v>1963</v>
      </c>
      <c r="E1254" s="563">
        <v>44651</v>
      </c>
      <c r="F1254" s="564">
        <v>805</v>
      </c>
      <c r="G1254" s="564" t="s">
        <v>940</v>
      </c>
      <c r="H1254" s="573">
        <f t="shared" si="19"/>
        <v>671</v>
      </c>
    </row>
    <row r="1255" spans="1:8" s="35" customFormat="1">
      <c r="A1255" s="474" t="s">
        <v>1211</v>
      </c>
      <c r="B1255" s="559" t="s">
        <v>239</v>
      </c>
      <c r="C1255" s="559">
        <v>830074184</v>
      </c>
      <c r="D1255" s="568" t="s">
        <v>1963</v>
      </c>
      <c r="E1255" s="563">
        <v>44651</v>
      </c>
      <c r="F1255" s="564">
        <v>1264</v>
      </c>
      <c r="G1255" s="564" t="s">
        <v>940</v>
      </c>
      <c r="H1255" s="573">
        <f t="shared" si="19"/>
        <v>671</v>
      </c>
    </row>
    <row r="1256" spans="1:8" s="35" customFormat="1">
      <c r="A1256" s="474" t="s">
        <v>1211</v>
      </c>
      <c r="B1256" s="559" t="s">
        <v>239</v>
      </c>
      <c r="C1256" s="559">
        <v>830074184</v>
      </c>
      <c r="D1256" s="568" t="s">
        <v>1964</v>
      </c>
      <c r="E1256" s="563">
        <v>44651</v>
      </c>
      <c r="F1256" s="564">
        <v>13</v>
      </c>
      <c r="G1256" s="564" t="s">
        <v>940</v>
      </c>
      <c r="H1256" s="573">
        <f t="shared" si="19"/>
        <v>671</v>
      </c>
    </row>
    <row r="1257" spans="1:8" s="35" customFormat="1">
      <c r="A1257" s="474" t="s">
        <v>1211</v>
      </c>
      <c r="B1257" s="559" t="s">
        <v>239</v>
      </c>
      <c r="C1257" s="559">
        <v>830074184</v>
      </c>
      <c r="D1257" s="568" t="s">
        <v>1964</v>
      </c>
      <c r="E1257" s="563">
        <v>44651</v>
      </c>
      <c r="F1257" s="564">
        <v>3157</v>
      </c>
      <c r="G1257" s="564" t="s">
        <v>940</v>
      </c>
      <c r="H1257" s="573">
        <f t="shared" si="19"/>
        <v>671</v>
      </c>
    </row>
    <row r="1258" spans="1:8" s="35" customFormat="1">
      <c r="A1258" s="474" t="s">
        <v>1211</v>
      </c>
      <c r="B1258" s="559" t="s">
        <v>239</v>
      </c>
      <c r="C1258" s="559">
        <v>830074184</v>
      </c>
      <c r="D1258" s="568" t="s">
        <v>1964</v>
      </c>
      <c r="E1258" s="563">
        <v>44651</v>
      </c>
      <c r="F1258" s="564">
        <v>4025</v>
      </c>
      <c r="G1258" s="564" t="s">
        <v>940</v>
      </c>
      <c r="H1258" s="573">
        <f t="shared" si="19"/>
        <v>671</v>
      </c>
    </row>
    <row r="1259" spans="1:8" s="35" customFormat="1">
      <c r="A1259" s="474" t="s">
        <v>1211</v>
      </c>
      <c r="B1259" s="559" t="s">
        <v>239</v>
      </c>
      <c r="C1259" s="559">
        <v>830074184</v>
      </c>
      <c r="D1259" s="568" t="s">
        <v>1965</v>
      </c>
      <c r="E1259" s="563">
        <v>44651</v>
      </c>
      <c r="F1259" s="564">
        <v>3657</v>
      </c>
      <c r="G1259" s="564" t="s">
        <v>940</v>
      </c>
      <c r="H1259" s="573">
        <f t="shared" si="19"/>
        <v>671</v>
      </c>
    </row>
    <row r="1260" spans="1:8" s="35" customFormat="1">
      <c r="A1260" s="474" t="s">
        <v>1211</v>
      </c>
      <c r="B1260" s="559" t="s">
        <v>239</v>
      </c>
      <c r="C1260" s="559">
        <v>830074184</v>
      </c>
      <c r="D1260" s="568" t="s">
        <v>1965</v>
      </c>
      <c r="E1260" s="563">
        <v>44651</v>
      </c>
      <c r="F1260" s="564">
        <v>6038</v>
      </c>
      <c r="G1260" s="564" t="s">
        <v>940</v>
      </c>
      <c r="H1260" s="573">
        <f t="shared" si="19"/>
        <v>671</v>
      </c>
    </row>
    <row r="1261" spans="1:8" s="35" customFormat="1">
      <c r="A1261" s="474" t="s">
        <v>1211</v>
      </c>
      <c r="B1261" s="559" t="s">
        <v>14</v>
      </c>
      <c r="C1261" s="559">
        <v>800140949</v>
      </c>
      <c r="D1261" s="568" t="s">
        <v>1975</v>
      </c>
      <c r="E1261" s="563">
        <v>44658</v>
      </c>
      <c r="F1261" s="564">
        <v>205601.60000000009</v>
      </c>
      <c r="G1261" s="564" t="s">
        <v>1976</v>
      </c>
      <c r="H1261" s="573">
        <f t="shared" si="19"/>
        <v>664</v>
      </c>
    </row>
    <row r="1262" spans="1:8" s="35" customFormat="1">
      <c r="A1262" s="474" t="s">
        <v>1211</v>
      </c>
      <c r="B1262" s="559" t="s">
        <v>14</v>
      </c>
      <c r="C1262" s="559">
        <v>800140949</v>
      </c>
      <c r="D1262" s="568" t="s">
        <v>1977</v>
      </c>
      <c r="E1262" s="563">
        <v>44672</v>
      </c>
      <c r="F1262" s="564">
        <v>140539.39999999991</v>
      </c>
      <c r="G1262" s="564" t="s">
        <v>1978</v>
      </c>
      <c r="H1262" s="573">
        <f t="shared" si="19"/>
        <v>650</v>
      </c>
    </row>
    <row r="1263" spans="1:8" s="35" customFormat="1">
      <c r="A1263" s="474" t="s">
        <v>1211</v>
      </c>
      <c r="B1263" s="559" t="s">
        <v>14</v>
      </c>
      <c r="C1263" s="559">
        <v>800140949</v>
      </c>
      <c r="D1263" s="568" t="s">
        <v>1979</v>
      </c>
      <c r="E1263" s="563">
        <v>44679</v>
      </c>
      <c r="F1263" s="564">
        <v>121465.89999999991</v>
      </c>
      <c r="G1263" s="564" t="s">
        <v>1980</v>
      </c>
      <c r="H1263" s="573">
        <f t="shared" si="19"/>
        <v>643</v>
      </c>
    </row>
    <row r="1264" spans="1:8" s="35" customFormat="1">
      <c r="A1264" s="474" t="s">
        <v>1211</v>
      </c>
      <c r="B1264" s="559" t="s">
        <v>936</v>
      </c>
      <c r="C1264" s="559">
        <v>804002105</v>
      </c>
      <c r="D1264" s="568" t="s">
        <v>1981</v>
      </c>
      <c r="E1264" s="563">
        <v>44658</v>
      </c>
      <c r="F1264" s="564">
        <v>6217424</v>
      </c>
      <c r="G1264" s="564" t="s">
        <v>1982</v>
      </c>
      <c r="H1264" s="573">
        <f t="shared" si="19"/>
        <v>664</v>
      </c>
    </row>
    <row r="1265" spans="1:8" s="35" customFormat="1">
      <c r="A1265" s="474" t="s">
        <v>1211</v>
      </c>
      <c r="B1265" s="559" t="s">
        <v>936</v>
      </c>
      <c r="C1265" s="559">
        <v>804002105</v>
      </c>
      <c r="D1265" s="568" t="s">
        <v>1983</v>
      </c>
      <c r="E1265" s="563">
        <v>44664</v>
      </c>
      <c r="F1265" s="564">
        <v>153580</v>
      </c>
      <c r="G1265" s="564" t="s">
        <v>1984</v>
      </c>
      <c r="H1265" s="573">
        <f t="shared" si="19"/>
        <v>658</v>
      </c>
    </row>
    <row r="1266" spans="1:8" s="35" customFormat="1">
      <c r="A1266" s="474" t="s">
        <v>1211</v>
      </c>
      <c r="B1266" s="559" t="s">
        <v>936</v>
      </c>
      <c r="C1266" s="559">
        <v>804002105</v>
      </c>
      <c r="D1266" s="568" t="s">
        <v>1985</v>
      </c>
      <c r="E1266" s="563">
        <v>44672</v>
      </c>
      <c r="F1266" s="564">
        <v>55765</v>
      </c>
      <c r="G1266" s="564" t="s">
        <v>1986</v>
      </c>
      <c r="H1266" s="573">
        <f t="shared" si="19"/>
        <v>650</v>
      </c>
    </row>
    <row r="1267" spans="1:8" s="35" customFormat="1">
      <c r="A1267" s="474" t="s">
        <v>1211</v>
      </c>
      <c r="B1267" s="559" t="s">
        <v>936</v>
      </c>
      <c r="C1267" s="559">
        <v>804002105</v>
      </c>
      <c r="D1267" s="568" t="s">
        <v>1987</v>
      </c>
      <c r="E1267" s="563">
        <v>44679</v>
      </c>
      <c r="F1267" s="564">
        <v>24056</v>
      </c>
      <c r="G1267" s="564" t="s">
        <v>1988</v>
      </c>
      <c r="H1267" s="573">
        <f t="shared" si="19"/>
        <v>643</v>
      </c>
    </row>
    <row r="1268" spans="1:8" s="35" customFormat="1">
      <c r="A1268" s="474" t="s">
        <v>1211</v>
      </c>
      <c r="B1268" s="559" t="s">
        <v>936</v>
      </c>
      <c r="C1268" s="559">
        <v>804002105</v>
      </c>
      <c r="D1268" s="568" t="s">
        <v>1989</v>
      </c>
      <c r="E1268" s="563">
        <v>44679</v>
      </c>
      <c r="F1268" s="564">
        <v>19179</v>
      </c>
      <c r="G1268" s="564" t="s">
        <v>1990</v>
      </c>
      <c r="H1268" s="573">
        <f t="shared" si="19"/>
        <v>643</v>
      </c>
    </row>
    <row r="1269" spans="1:8" s="35" customFormat="1">
      <c r="A1269" s="474" t="s">
        <v>1211</v>
      </c>
      <c r="B1269" s="559" t="s">
        <v>936</v>
      </c>
      <c r="C1269" s="559">
        <v>804002105</v>
      </c>
      <c r="D1269" s="568" t="s">
        <v>1991</v>
      </c>
      <c r="E1269" s="563">
        <v>44681</v>
      </c>
      <c r="F1269" s="564">
        <v>201131</v>
      </c>
      <c r="G1269" s="564" t="s">
        <v>2032</v>
      </c>
      <c r="H1269" s="573">
        <f t="shared" si="19"/>
        <v>641</v>
      </c>
    </row>
    <row r="1270" spans="1:8" s="35" customFormat="1">
      <c r="A1270" s="474" t="s">
        <v>1211</v>
      </c>
      <c r="B1270" s="559" t="s">
        <v>936</v>
      </c>
      <c r="C1270" s="559">
        <v>804002105</v>
      </c>
      <c r="D1270" s="568" t="s">
        <v>1991</v>
      </c>
      <c r="E1270" s="563">
        <v>44681</v>
      </c>
      <c r="F1270" s="564">
        <v>25292</v>
      </c>
      <c r="G1270" s="564" t="s">
        <v>2032</v>
      </c>
      <c r="H1270" s="573">
        <f t="shared" si="19"/>
        <v>641</v>
      </c>
    </row>
    <row r="1271" spans="1:8" s="35" customFormat="1">
      <c r="A1271" s="474" t="s">
        <v>1211</v>
      </c>
      <c r="B1271" s="559" t="s">
        <v>936</v>
      </c>
      <c r="C1271" s="559">
        <v>804002105</v>
      </c>
      <c r="D1271" s="568" t="s">
        <v>1991</v>
      </c>
      <c r="E1271" s="563">
        <v>44681</v>
      </c>
      <c r="F1271" s="564">
        <v>56977</v>
      </c>
      <c r="G1271" s="564" t="s">
        <v>2032</v>
      </c>
      <c r="H1271" s="573">
        <f t="shared" si="19"/>
        <v>641</v>
      </c>
    </row>
    <row r="1272" spans="1:8" s="35" customFormat="1">
      <c r="A1272" s="474" t="s">
        <v>1211</v>
      </c>
      <c r="B1272" s="559" t="s">
        <v>936</v>
      </c>
      <c r="C1272" s="559">
        <v>804002105</v>
      </c>
      <c r="D1272" s="568" t="s">
        <v>1941</v>
      </c>
      <c r="E1272" s="563">
        <v>44681</v>
      </c>
      <c r="F1272" s="564">
        <v>6610</v>
      </c>
      <c r="G1272" s="564" t="s">
        <v>1943</v>
      </c>
      <c r="H1272" s="573">
        <f t="shared" si="19"/>
        <v>641</v>
      </c>
    </row>
    <row r="1273" spans="1:8" s="35" customFormat="1">
      <c r="A1273" s="474" t="s">
        <v>1211</v>
      </c>
      <c r="B1273" s="559" t="s">
        <v>936</v>
      </c>
      <c r="C1273" s="559">
        <v>804002105</v>
      </c>
      <c r="D1273" s="568" t="s">
        <v>1941</v>
      </c>
      <c r="E1273" s="563">
        <v>44681</v>
      </c>
      <c r="F1273" s="564">
        <v>3631</v>
      </c>
      <c r="G1273" s="564" t="s">
        <v>1943</v>
      </c>
      <c r="H1273" s="573">
        <f t="shared" si="19"/>
        <v>641</v>
      </c>
    </row>
    <row r="1274" spans="1:8" s="35" customFormat="1">
      <c r="A1274" s="474" t="s">
        <v>1211</v>
      </c>
      <c r="B1274" s="559" t="s">
        <v>936</v>
      </c>
      <c r="C1274" s="559">
        <v>804002105</v>
      </c>
      <c r="D1274" s="568" t="s">
        <v>1992</v>
      </c>
      <c r="E1274" s="563">
        <v>44681</v>
      </c>
      <c r="F1274" s="564">
        <v>106779</v>
      </c>
      <c r="G1274" s="564" t="s">
        <v>2035</v>
      </c>
      <c r="H1274" s="573">
        <f t="shared" si="19"/>
        <v>641</v>
      </c>
    </row>
    <row r="1275" spans="1:8" s="35" customFormat="1">
      <c r="A1275" s="474" t="s">
        <v>1211</v>
      </c>
      <c r="B1275" s="559" t="s">
        <v>936</v>
      </c>
      <c r="C1275" s="559">
        <v>804002105</v>
      </c>
      <c r="D1275" s="568" t="s">
        <v>1992</v>
      </c>
      <c r="E1275" s="563">
        <v>44681</v>
      </c>
      <c r="F1275" s="564">
        <v>10197</v>
      </c>
      <c r="G1275" s="564" t="s">
        <v>2035</v>
      </c>
      <c r="H1275" s="573">
        <f t="shared" si="19"/>
        <v>641</v>
      </c>
    </row>
    <row r="1276" spans="1:8" s="35" customFormat="1">
      <c r="A1276" s="474" t="s">
        <v>1211</v>
      </c>
      <c r="B1276" s="559" t="s">
        <v>936</v>
      </c>
      <c r="C1276" s="559">
        <v>804002105</v>
      </c>
      <c r="D1276" s="568" t="s">
        <v>1992</v>
      </c>
      <c r="E1276" s="563">
        <v>44681</v>
      </c>
      <c r="F1276" s="564">
        <v>27923</v>
      </c>
      <c r="G1276" s="564" t="s">
        <v>2035</v>
      </c>
      <c r="H1276" s="573">
        <f t="shared" si="19"/>
        <v>641</v>
      </c>
    </row>
    <row r="1277" spans="1:8" s="35" customFormat="1">
      <c r="A1277" s="474" t="s">
        <v>1211</v>
      </c>
      <c r="B1277" s="559" t="s">
        <v>936</v>
      </c>
      <c r="C1277" s="559">
        <v>804002105</v>
      </c>
      <c r="D1277" s="568" t="s">
        <v>1993</v>
      </c>
      <c r="E1277" s="563">
        <v>44681</v>
      </c>
      <c r="F1277" s="564">
        <v>4885</v>
      </c>
      <c r="G1277" s="564" t="s">
        <v>2036</v>
      </c>
      <c r="H1277" s="573">
        <f t="shared" si="19"/>
        <v>641</v>
      </c>
    </row>
    <row r="1278" spans="1:8" s="35" customFormat="1">
      <c r="A1278" s="474" t="s">
        <v>1211</v>
      </c>
      <c r="B1278" s="559" t="s">
        <v>936</v>
      </c>
      <c r="C1278" s="559">
        <v>804002105</v>
      </c>
      <c r="D1278" s="568" t="s">
        <v>1993</v>
      </c>
      <c r="E1278" s="563">
        <v>44681</v>
      </c>
      <c r="F1278" s="564">
        <v>1073</v>
      </c>
      <c r="G1278" s="564" t="s">
        <v>2036</v>
      </c>
      <c r="H1278" s="573">
        <f t="shared" si="19"/>
        <v>641</v>
      </c>
    </row>
    <row r="1279" spans="1:8" s="35" customFormat="1">
      <c r="A1279" s="474" t="s">
        <v>1211</v>
      </c>
      <c r="B1279" s="559" t="s">
        <v>936</v>
      </c>
      <c r="C1279" s="559">
        <v>804002105</v>
      </c>
      <c r="D1279" s="568" t="s">
        <v>1993</v>
      </c>
      <c r="E1279" s="563">
        <v>44681</v>
      </c>
      <c r="F1279" s="564">
        <v>5716</v>
      </c>
      <c r="G1279" s="564" t="s">
        <v>2036</v>
      </c>
      <c r="H1279" s="573">
        <f t="shared" si="19"/>
        <v>641</v>
      </c>
    </row>
    <row r="1280" spans="1:8" s="35" customFormat="1">
      <c r="A1280" s="474" t="s">
        <v>1211</v>
      </c>
      <c r="B1280" s="559" t="s">
        <v>936</v>
      </c>
      <c r="C1280" s="559">
        <v>804002105</v>
      </c>
      <c r="D1280" s="568" t="s">
        <v>1994</v>
      </c>
      <c r="E1280" s="563">
        <v>44681</v>
      </c>
      <c r="F1280" s="564">
        <v>4897</v>
      </c>
      <c r="G1280" s="564" t="s">
        <v>2798</v>
      </c>
      <c r="H1280" s="573">
        <f t="shared" si="19"/>
        <v>641</v>
      </c>
    </row>
    <row r="1281" spans="1:8" s="35" customFormat="1">
      <c r="A1281" s="474" t="s">
        <v>1211</v>
      </c>
      <c r="B1281" s="559" t="s">
        <v>936</v>
      </c>
      <c r="C1281" s="559">
        <v>804002105</v>
      </c>
      <c r="D1281" s="568" t="s">
        <v>1994</v>
      </c>
      <c r="E1281" s="563">
        <v>44681</v>
      </c>
      <c r="F1281" s="564">
        <v>8865</v>
      </c>
      <c r="G1281" s="564" t="s">
        <v>2798</v>
      </c>
      <c r="H1281" s="573">
        <f t="shared" si="19"/>
        <v>641</v>
      </c>
    </row>
    <row r="1282" spans="1:8" s="35" customFormat="1">
      <c r="A1282" s="474" t="s">
        <v>1211</v>
      </c>
      <c r="B1282" s="559" t="s">
        <v>121</v>
      </c>
      <c r="C1282" s="559">
        <v>811004055</v>
      </c>
      <c r="D1282" s="568" t="s">
        <v>1983</v>
      </c>
      <c r="E1282" s="563">
        <v>44664</v>
      </c>
      <c r="F1282" s="564">
        <v>1915517</v>
      </c>
      <c r="G1282" s="564" t="s">
        <v>1995</v>
      </c>
      <c r="H1282" s="573">
        <f t="shared" si="19"/>
        <v>658</v>
      </c>
    </row>
    <row r="1283" spans="1:8" s="35" customFormat="1">
      <c r="A1283" s="474" t="s">
        <v>1211</v>
      </c>
      <c r="B1283" s="559" t="s">
        <v>121</v>
      </c>
      <c r="C1283" s="559">
        <v>811004055</v>
      </c>
      <c r="D1283" s="568" t="s">
        <v>1985</v>
      </c>
      <c r="E1283" s="563">
        <v>44672</v>
      </c>
      <c r="F1283" s="564">
        <v>4122</v>
      </c>
      <c r="G1283" s="564" t="s">
        <v>1996</v>
      </c>
      <c r="H1283" s="573">
        <f t="shared" si="19"/>
        <v>650</v>
      </c>
    </row>
    <row r="1284" spans="1:8" s="35" customFormat="1">
      <c r="A1284" s="474" t="s">
        <v>1211</v>
      </c>
      <c r="B1284" s="559" t="s">
        <v>121</v>
      </c>
      <c r="C1284" s="559">
        <v>811004055</v>
      </c>
      <c r="D1284" s="568" t="s">
        <v>1897</v>
      </c>
      <c r="E1284" s="563">
        <v>44681</v>
      </c>
      <c r="F1284" s="564">
        <v>834766</v>
      </c>
      <c r="G1284" s="564"/>
      <c r="H1284" s="573">
        <f t="shared" si="19"/>
        <v>641</v>
      </c>
    </row>
    <row r="1285" spans="1:8" s="35" customFormat="1">
      <c r="A1285" s="474" t="s">
        <v>1211</v>
      </c>
      <c r="B1285" s="559" t="s">
        <v>121</v>
      </c>
      <c r="C1285" s="559">
        <v>811004055</v>
      </c>
      <c r="D1285" s="568" t="s">
        <v>1897</v>
      </c>
      <c r="E1285" s="563">
        <v>44681</v>
      </c>
      <c r="F1285" s="564">
        <v>8</v>
      </c>
      <c r="G1285" s="564"/>
      <c r="H1285" s="573">
        <f t="shared" si="19"/>
        <v>641</v>
      </c>
    </row>
    <row r="1286" spans="1:8" s="35" customFormat="1">
      <c r="A1286" s="474" t="s">
        <v>1211</v>
      </c>
      <c r="B1286" s="559" t="s">
        <v>121</v>
      </c>
      <c r="C1286" s="559">
        <v>811004055</v>
      </c>
      <c r="D1286" s="568" t="s">
        <v>1997</v>
      </c>
      <c r="E1286" s="563">
        <v>44681</v>
      </c>
      <c r="F1286" s="564">
        <v>8</v>
      </c>
      <c r="G1286" s="564"/>
      <c r="H1286" s="573">
        <f t="shared" si="19"/>
        <v>641</v>
      </c>
    </row>
    <row r="1287" spans="1:8" s="35" customFormat="1">
      <c r="A1287" s="474" t="s">
        <v>1211</v>
      </c>
      <c r="B1287" s="559" t="s">
        <v>121</v>
      </c>
      <c r="C1287" s="559">
        <v>811004055</v>
      </c>
      <c r="D1287" s="568" t="s">
        <v>1997</v>
      </c>
      <c r="E1287" s="563">
        <v>44681</v>
      </c>
      <c r="F1287" s="564">
        <v>1442208</v>
      </c>
      <c r="G1287" s="564"/>
      <c r="H1287" s="573">
        <f t="shared" si="19"/>
        <v>641</v>
      </c>
    </row>
    <row r="1288" spans="1:8" s="35" customFormat="1">
      <c r="A1288" s="474" t="s">
        <v>1211</v>
      </c>
      <c r="B1288" s="559" t="s">
        <v>121</v>
      </c>
      <c r="C1288" s="559">
        <v>811004055</v>
      </c>
      <c r="D1288" s="568" t="s">
        <v>1998</v>
      </c>
      <c r="E1288" s="563">
        <v>44681</v>
      </c>
      <c r="F1288" s="564">
        <v>26</v>
      </c>
      <c r="G1288" s="564"/>
      <c r="H1288" s="573">
        <f t="shared" si="19"/>
        <v>641</v>
      </c>
    </row>
    <row r="1289" spans="1:8" s="35" customFormat="1">
      <c r="A1289" s="474" t="s">
        <v>1211</v>
      </c>
      <c r="B1289" s="559" t="s">
        <v>121</v>
      </c>
      <c r="C1289" s="559">
        <v>811004055</v>
      </c>
      <c r="D1289" s="568" t="s">
        <v>1998</v>
      </c>
      <c r="E1289" s="563">
        <v>44681</v>
      </c>
      <c r="F1289" s="564">
        <v>5672376</v>
      </c>
      <c r="G1289" s="564"/>
      <c r="H1289" s="573">
        <f t="shared" si="19"/>
        <v>641</v>
      </c>
    </row>
    <row r="1290" spans="1:8" s="35" customFormat="1">
      <c r="A1290" s="474" t="s">
        <v>1211</v>
      </c>
      <c r="B1290" s="559" t="s">
        <v>121</v>
      </c>
      <c r="C1290" s="559">
        <v>811004055</v>
      </c>
      <c r="D1290" s="568" t="s">
        <v>1896</v>
      </c>
      <c r="E1290" s="563">
        <v>44681</v>
      </c>
      <c r="F1290" s="564">
        <v>835324</v>
      </c>
      <c r="G1290" s="564"/>
      <c r="H1290" s="573">
        <f t="shared" ref="H1290:H1353" si="20">+$H$7-E1290</f>
        <v>641</v>
      </c>
    </row>
    <row r="1291" spans="1:8" s="35" customFormat="1">
      <c r="A1291" s="474" t="s">
        <v>1211</v>
      </c>
      <c r="B1291" s="559" t="s">
        <v>121</v>
      </c>
      <c r="C1291" s="559">
        <v>811004055</v>
      </c>
      <c r="D1291" s="568" t="s">
        <v>1896</v>
      </c>
      <c r="E1291" s="563">
        <v>44681</v>
      </c>
      <c r="F1291" s="564">
        <v>8</v>
      </c>
      <c r="G1291" s="564"/>
      <c r="H1291" s="573">
        <f t="shared" si="20"/>
        <v>641</v>
      </c>
    </row>
    <row r="1292" spans="1:8" s="35" customFormat="1">
      <c r="A1292" s="474" t="s">
        <v>1211</v>
      </c>
      <c r="B1292" s="559" t="s">
        <v>121</v>
      </c>
      <c r="C1292" s="559">
        <v>811004055</v>
      </c>
      <c r="D1292" s="568" t="s">
        <v>1628</v>
      </c>
      <c r="E1292" s="563">
        <v>44681</v>
      </c>
      <c r="F1292" s="564">
        <v>8</v>
      </c>
      <c r="G1292" s="564"/>
      <c r="H1292" s="573">
        <f t="shared" si="20"/>
        <v>641</v>
      </c>
    </row>
    <row r="1293" spans="1:8" s="35" customFormat="1">
      <c r="A1293" s="474" t="s">
        <v>1211</v>
      </c>
      <c r="B1293" s="559" t="s">
        <v>121</v>
      </c>
      <c r="C1293" s="559">
        <v>811004055</v>
      </c>
      <c r="D1293" s="568" t="s">
        <v>1628</v>
      </c>
      <c r="E1293" s="563">
        <v>44681</v>
      </c>
      <c r="F1293" s="564">
        <v>1341622</v>
      </c>
      <c r="G1293" s="564"/>
      <c r="H1293" s="573">
        <f t="shared" si="20"/>
        <v>641</v>
      </c>
    </row>
    <row r="1294" spans="1:8" s="35" customFormat="1">
      <c r="A1294" s="474" t="s">
        <v>1211</v>
      </c>
      <c r="B1294" s="559" t="s">
        <v>121</v>
      </c>
      <c r="C1294" s="559">
        <v>811004055</v>
      </c>
      <c r="D1294" s="568" t="s">
        <v>1999</v>
      </c>
      <c r="E1294" s="563">
        <v>44681</v>
      </c>
      <c r="F1294" s="564">
        <v>7</v>
      </c>
      <c r="G1294" s="564"/>
      <c r="H1294" s="573">
        <f t="shared" si="20"/>
        <v>641</v>
      </c>
    </row>
    <row r="1295" spans="1:8" s="35" customFormat="1">
      <c r="A1295" s="474" t="s">
        <v>1211</v>
      </c>
      <c r="B1295" s="559" t="s">
        <v>121</v>
      </c>
      <c r="C1295" s="559">
        <v>811004055</v>
      </c>
      <c r="D1295" s="568" t="s">
        <v>1999</v>
      </c>
      <c r="E1295" s="563">
        <v>44681</v>
      </c>
      <c r="F1295" s="564">
        <v>1924781</v>
      </c>
      <c r="G1295" s="564"/>
      <c r="H1295" s="573">
        <f t="shared" si="20"/>
        <v>641</v>
      </c>
    </row>
    <row r="1296" spans="1:8" s="35" customFormat="1">
      <c r="A1296" s="474" t="s">
        <v>1211</v>
      </c>
      <c r="B1296" s="559" t="s">
        <v>121</v>
      </c>
      <c r="C1296" s="559">
        <v>811004055</v>
      </c>
      <c r="D1296" s="568" t="s">
        <v>2000</v>
      </c>
      <c r="E1296" s="563">
        <v>44681</v>
      </c>
      <c r="F1296" s="564">
        <v>26</v>
      </c>
      <c r="G1296" s="564"/>
      <c r="H1296" s="573">
        <f t="shared" si="20"/>
        <v>641</v>
      </c>
    </row>
    <row r="1297" spans="1:8" s="35" customFormat="1">
      <c r="A1297" s="474" t="s">
        <v>1211</v>
      </c>
      <c r="B1297" s="559" t="s">
        <v>121</v>
      </c>
      <c r="C1297" s="559">
        <v>811004055</v>
      </c>
      <c r="D1297" s="568" t="s">
        <v>2000</v>
      </c>
      <c r="E1297" s="563">
        <v>44681</v>
      </c>
      <c r="F1297" s="564">
        <v>315807</v>
      </c>
      <c r="G1297" s="564"/>
      <c r="H1297" s="573">
        <f t="shared" si="20"/>
        <v>641</v>
      </c>
    </row>
    <row r="1298" spans="1:8" s="35" customFormat="1">
      <c r="A1298" s="474" t="s">
        <v>1211</v>
      </c>
      <c r="B1298" s="559" t="s">
        <v>121</v>
      </c>
      <c r="C1298" s="559">
        <v>811004055</v>
      </c>
      <c r="D1298" s="568" t="s">
        <v>1931</v>
      </c>
      <c r="E1298" s="563">
        <v>44681</v>
      </c>
      <c r="F1298" s="564">
        <v>835907</v>
      </c>
      <c r="G1298" s="564"/>
      <c r="H1298" s="573">
        <f t="shared" si="20"/>
        <v>641</v>
      </c>
    </row>
    <row r="1299" spans="1:8" s="35" customFormat="1">
      <c r="A1299" s="474" t="s">
        <v>1211</v>
      </c>
      <c r="B1299" s="559" t="s">
        <v>121</v>
      </c>
      <c r="C1299" s="559">
        <v>811004055</v>
      </c>
      <c r="D1299" s="568" t="s">
        <v>1931</v>
      </c>
      <c r="E1299" s="563">
        <v>44681</v>
      </c>
      <c r="F1299" s="564">
        <v>8</v>
      </c>
      <c r="G1299" s="564"/>
      <c r="H1299" s="573">
        <f t="shared" si="20"/>
        <v>641</v>
      </c>
    </row>
    <row r="1300" spans="1:8" s="35" customFormat="1">
      <c r="A1300" s="474" t="s">
        <v>1211</v>
      </c>
      <c r="B1300" s="559" t="s">
        <v>121</v>
      </c>
      <c r="C1300" s="559">
        <v>811004055</v>
      </c>
      <c r="D1300" s="568" t="s">
        <v>1828</v>
      </c>
      <c r="E1300" s="563">
        <v>44681</v>
      </c>
      <c r="F1300" s="564">
        <v>8</v>
      </c>
      <c r="G1300" s="564"/>
      <c r="H1300" s="573">
        <f t="shared" si="20"/>
        <v>641</v>
      </c>
    </row>
    <row r="1301" spans="1:8" s="35" customFormat="1">
      <c r="A1301" s="474" t="s">
        <v>1211</v>
      </c>
      <c r="B1301" s="559" t="s">
        <v>121</v>
      </c>
      <c r="C1301" s="559">
        <v>811004055</v>
      </c>
      <c r="D1301" s="568" t="s">
        <v>1828</v>
      </c>
      <c r="E1301" s="563">
        <v>44681</v>
      </c>
      <c r="F1301" s="564">
        <v>828636</v>
      </c>
      <c r="G1301" s="564"/>
      <c r="H1301" s="573">
        <f t="shared" si="20"/>
        <v>641</v>
      </c>
    </row>
    <row r="1302" spans="1:8" s="35" customFormat="1">
      <c r="A1302" s="474" t="s">
        <v>1211</v>
      </c>
      <c r="B1302" s="559" t="s">
        <v>121</v>
      </c>
      <c r="C1302" s="559">
        <v>811004055</v>
      </c>
      <c r="D1302" s="568" t="s">
        <v>2001</v>
      </c>
      <c r="E1302" s="563">
        <v>44681</v>
      </c>
      <c r="F1302" s="564">
        <v>7</v>
      </c>
      <c r="G1302" s="564"/>
      <c r="H1302" s="573">
        <f t="shared" si="20"/>
        <v>641</v>
      </c>
    </row>
    <row r="1303" spans="1:8" s="35" customFormat="1">
      <c r="A1303" s="474" t="s">
        <v>1211</v>
      </c>
      <c r="B1303" s="559" t="s">
        <v>121</v>
      </c>
      <c r="C1303" s="559">
        <v>811004055</v>
      </c>
      <c r="D1303" s="568" t="s">
        <v>2001</v>
      </c>
      <c r="E1303" s="563">
        <v>44681</v>
      </c>
      <c r="F1303" s="564">
        <v>2049905</v>
      </c>
      <c r="G1303" s="564"/>
      <c r="H1303" s="573">
        <f t="shared" si="20"/>
        <v>641</v>
      </c>
    </row>
    <row r="1304" spans="1:8" s="35" customFormat="1">
      <c r="A1304" s="474" t="s">
        <v>1211</v>
      </c>
      <c r="B1304" s="559" t="s">
        <v>121</v>
      </c>
      <c r="C1304" s="559">
        <v>811004055</v>
      </c>
      <c r="D1304" s="568" t="s">
        <v>1776</v>
      </c>
      <c r="E1304" s="563">
        <v>44681</v>
      </c>
      <c r="F1304" s="564">
        <v>8</v>
      </c>
      <c r="G1304" s="564"/>
      <c r="H1304" s="573">
        <f t="shared" si="20"/>
        <v>641</v>
      </c>
    </row>
    <row r="1305" spans="1:8" s="35" customFormat="1">
      <c r="A1305" s="474" t="s">
        <v>1211</v>
      </c>
      <c r="B1305" s="559" t="s">
        <v>121</v>
      </c>
      <c r="C1305" s="559">
        <v>811004055</v>
      </c>
      <c r="D1305" s="568" t="s">
        <v>1776</v>
      </c>
      <c r="E1305" s="563">
        <v>44681</v>
      </c>
      <c r="F1305" s="564">
        <v>832393</v>
      </c>
      <c r="G1305" s="564"/>
      <c r="H1305" s="573">
        <f t="shared" si="20"/>
        <v>641</v>
      </c>
    </row>
    <row r="1306" spans="1:8" s="35" customFormat="1">
      <c r="A1306" s="474" t="s">
        <v>1211</v>
      </c>
      <c r="B1306" s="559" t="s">
        <v>121</v>
      </c>
      <c r="C1306" s="559">
        <v>811004055</v>
      </c>
      <c r="D1306" s="568" t="s">
        <v>2002</v>
      </c>
      <c r="E1306" s="563">
        <v>44681</v>
      </c>
      <c r="F1306" s="564">
        <v>8</v>
      </c>
      <c r="G1306" s="564"/>
      <c r="H1306" s="573">
        <f t="shared" si="20"/>
        <v>641</v>
      </c>
    </row>
    <row r="1307" spans="1:8" s="35" customFormat="1">
      <c r="A1307" s="474" t="s">
        <v>1211</v>
      </c>
      <c r="B1307" s="559" t="s">
        <v>121</v>
      </c>
      <c r="C1307" s="559">
        <v>811004055</v>
      </c>
      <c r="D1307" s="568" t="s">
        <v>2002</v>
      </c>
      <c r="E1307" s="563">
        <v>44681</v>
      </c>
      <c r="F1307" s="564">
        <v>1812991</v>
      </c>
      <c r="G1307" s="564"/>
      <c r="H1307" s="573">
        <f t="shared" si="20"/>
        <v>641</v>
      </c>
    </row>
    <row r="1308" spans="1:8" s="35" customFormat="1">
      <c r="A1308" s="474" t="s">
        <v>1211</v>
      </c>
      <c r="B1308" s="559" t="s">
        <v>121</v>
      </c>
      <c r="C1308" s="559">
        <v>811004055</v>
      </c>
      <c r="D1308" s="568" t="s">
        <v>2003</v>
      </c>
      <c r="E1308" s="563">
        <v>44681</v>
      </c>
      <c r="F1308" s="564">
        <v>26</v>
      </c>
      <c r="G1308" s="564"/>
      <c r="H1308" s="573">
        <f t="shared" si="20"/>
        <v>641</v>
      </c>
    </row>
    <row r="1309" spans="1:8" s="35" customFormat="1">
      <c r="A1309" s="474" t="s">
        <v>1211</v>
      </c>
      <c r="B1309" s="559" t="s">
        <v>121</v>
      </c>
      <c r="C1309" s="559">
        <v>811004055</v>
      </c>
      <c r="D1309" s="568" t="s">
        <v>2003</v>
      </c>
      <c r="E1309" s="563">
        <v>44681</v>
      </c>
      <c r="F1309" s="564">
        <v>1499019</v>
      </c>
      <c r="G1309" s="564"/>
      <c r="H1309" s="573">
        <f t="shared" si="20"/>
        <v>641</v>
      </c>
    </row>
    <row r="1310" spans="1:8" s="35" customFormat="1">
      <c r="A1310" s="474" t="s">
        <v>1211</v>
      </c>
      <c r="B1310" s="559" t="s">
        <v>121</v>
      </c>
      <c r="C1310" s="559">
        <v>811004055</v>
      </c>
      <c r="D1310" s="568" t="s">
        <v>2004</v>
      </c>
      <c r="E1310" s="563">
        <v>44681</v>
      </c>
      <c r="F1310" s="564">
        <v>247345</v>
      </c>
      <c r="G1310" s="564"/>
      <c r="H1310" s="573">
        <f t="shared" si="20"/>
        <v>641</v>
      </c>
    </row>
    <row r="1311" spans="1:8" s="35" customFormat="1">
      <c r="A1311" s="474" t="s">
        <v>1211</v>
      </c>
      <c r="B1311" s="559" t="s">
        <v>121</v>
      </c>
      <c r="C1311" s="559">
        <v>811004055</v>
      </c>
      <c r="D1311" s="568" t="s">
        <v>2005</v>
      </c>
      <c r="E1311" s="563">
        <v>44681</v>
      </c>
      <c r="F1311" s="564">
        <v>8</v>
      </c>
      <c r="G1311" s="564"/>
      <c r="H1311" s="573">
        <f t="shared" si="20"/>
        <v>641</v>
      </c>
    </row>
    <row r="1312" spans="1:8" s="35" customFormat="1">
      <c r="A1312" s="474" t="s">
        <v>1211</v>
      </c>
      <c r="B1312" s="559" t="s">
        <v>121</v>
      </c>
      <c r="C1312" s="559">
        <v>811004055</v>
      </c>
      <c r="D1312" s="568" t="s">
        <v>2005</v>
      </c>
      <c r="E1312" s="563">
        <v>44681</v>
      </c>
      <c r="F1312" s="564">
        <v>831127</v>
      </c>
      <c r="G1312" s="564"/>
      <c r="H1312" s="573">
        <f t="shared" si="20"/>
        <v>641</v>
      </c>
    </row>
    <row r="1313" spans="1:8" s="35" customFormat="1">
      <c r="A1313" s="474" t="s">
        <v>1211</v>
      </c>
      <c r="B1313" s="559" t="s">
        <v>121</v>
      </c>
      <c r="C1313" s="559">
        <v>811004055</v>
      </c>
      <c r="D1313" s="568" t="s">
        <v>2006</v>
      </c>
      <c r="E1313" s="563">
        <v>44681</v>
      </c>
      <c r="F1313" s="564">
        <v>8</v>
      </c>
      <c r="G1313" s="564"/>
      <c r="H1313" s="573">
        <f t="shared" si="20"/>
        <v>641</v>
      </c>
    </row>
    <row r="1314" spans="1:8" s="35" customFormat="1">
      <c r="A1314" s="474" t="s">
        <v>1211</v>
      </c>
      <c r="B1314" s="559" t="s">
        <v>121</v>
      </c>
      <c r="C1314" s="559">
        <v>811004055</v>
      </c>
      <c r="D1314" s="568" t="s">
        <v>2006</v>
      </c>
      <c r="E1314" s="563">
        <v>44681</v>
      </c>
      <c r="F1314" s="564">
        <v>2075241</v>
      </c>
      <c r="G1314" s="564"/>
      <c r="H1314" s="573">
        <f t="shared" si="20"/>
        <v>641</v>
      </c>
    </row>
    <row r="1315" spans="1:8" s="35" customFormat="1">
      <c r="A1315" s="474" t="s">
        <v>1211</v>
      </c>
      <c r="B1315" s="559" t="s">
        <v>121</v>
      </c>
      <c r="C1315" s="559">
        <v>811004055</v>
      </c>
      <c r="D1315" s="568" t="s">
        <v>2007</v>
      </c>
      <c r="E1315" s="563">
        <v>44681</v>
      </c>
      <c r="F1315" s="564">
        <v>26</v>
      </c>
      <c r="G1315" s="564"/>
      <c r="H1315" s="573">
        <f t="shared" si="20"/>
        <v>641</v>
      </c>
    </row>
    <row r="1316" spans="1:8" s="35" customFormat="1">
      <c r="A1316" s="474" t="s">
        <v>1211</v>
      </c>
      <c r="B1316" s="559" t="s">
        <v>121</v>
      </c>
      <c r="C1316" s="559">
        <v>811004055</v>
      </c>
      <c r="D1316" s="568" t="s">
        <v>2007</v>
      </c>
      <c r="E1316" s="563">
        <v>44681</v>
      </c>
      <c r="F1316" s="564">
        <v>1488745</v>
      </c>
      <c r="G1316" s="564"/>
      <c r="H1316" s="573">
        <f t="shared" si="20"/>
        <v>641</v>
      </c>
    </row>
    <row r="1317" spans="1:8" s="35" customFormat="1">
      <c r="A1317" s="474" t="s">
        <v>1211</v>
      </c>
      <c r="B1317" s="559" t="s">
        <v>121</v>
      </c>
      <c r="C1317" s="559">
        <v>811004055</v>
      </c>
      <c r="D1317" s="568" t="s">
        <v>2008</v>
      </c>
      <c r="E1317" s="563">
        <v>44681</v>
      </c>
      <c r="F1317" s="564">
        <v>8</v>
      </c>
      <c r="G1317" s="564"/>
      <c r="H1317" s="573">
        <f t="shared" si="20"/>
        <v>641</v>
      </c>
    </row>
    <row r="1318" spans="1:8" s="35" customFormat="1">
      <c r="A1318" s="474" t="s">
        <v>1211</v>
      </c>
      <c r="B1318" s="559" t="s">
        <v>121</v>
      </c>
      <c r="C1318" s="559">
        <v>811004055</v>
      </c>
      <c r="D1318" s="568" t="s">
        <v>2008</v>
      </c>
      <c r="E1318" s="563">
        <v>44681</v>
      </c>
      <c r="F1318" s="564">
        <v>833003</v>
      </c>
      <c r="G1318" s="564"/>
      <c r="H1318" s="573">
        <f t="shared" si="20"/>
        <v>641</v>
      </c>
    </row>
    <row r="1319" spans="1:8" s="35" customFormat="1">
      <c r="A1319" s="474" t="s">
        <v>1211</v>
      </c>
      <c r="B1319" s="559" t="s">
        <v>121</v>
      </c>
      <c r="C1319" s="559">
        <v>811004055</v>
      </c>
      <c r="D1319" s="568" t="s">
        <v>2009</v>
      </c>
      <c r="E1319" s="563">
        <v>44681</v>
      </c>
      <c r="F1319" s="564">
        <v>8</v>
      </c>
      <c r="G1319" s="564"/>
      <c r="H1319" s="573">
        <f t="shared" si="20"/>
        <v>641</v>
      </c>
    </row>
    <row r="1320" spans="1:8" s="35" customFormat="1">
      <c r="A1320" s="474" t="s">
        <v>1211</v>
      </c>
      <c r="B1320" s="559" t="s">
        <v>121</v>
      </c>
      <c r="C1320" s="559">
        <v>811004055</v>
      </c>
      <c r="D1320" s="568" t="s">
        <v>2009</v>
      </c>
      <c r="E1320" s="563">
        <v>44681</v>
      </c>
      <c r="F1320" s="564">
        <v>1802749</v>
      </c>
      <c r="G1320" s="564"/>
      <c r="H1320" s="573">
        <f t="shared" si="20"/>
        <v>641</v>
      </c>
    </row>
    <row r="1321" spans="1:8" s="35" customFormat="1">
      <c r="A1321" s="474" t="s">
        <v>1211</v>
      </c>
      <c r="B1321" s="559" t="s">
        <v>121</v>
      </c>
      <c r="C1321" s="559">
        <v>811004055</v>
      </c>
      <c r="D1321" s="568" t="s">
        <v>2010</v>
      </c>
      <c r="E1321" s="563">
        <v>44681</v>
      </c>
      <c r="F1321" s="564">
        <v>26</v>
      </c>
      <c r="G1321" s="564"/>
      <c r="H1321" s="573">
        <f t="shared" si="20"/>
        <v>641</v>
      </c>
    </row>
    <row r="1322" spans="1:8" s="35" customFormat="1">
      <c r="A1322" s="474" t="s">
        <v>1211</v>
      </c>
      <c r="B1322" s="559" t="s">
        <v>121</v>
      </c>
      <c r="C1322" s="559">
        <v>811004055</v>
      </c>
      <c r="D1322" s="568" t="s">
        <v>2010</v>
      </c>
      <c r="E1322" s="563">
        <v>44681</v>
      </c>
      <c r="F1322" s="564">
        <v>2224117</v>
      </c>
      <c r="G1322" s="564"/>
      <c r="H1322" s="573">
        <f t="shared" si="20"/>
        <v>641</v>
      </c>
    </row>
    <row r="1323" spans="1:8" s="35" customFormat="1">
      <c r="A1323" s="474" t="s">
        <v>1211</v>
      </c>
      <c r="B1323" s="559" t="s">
        <v>121</v>
      </c>
      <c r="C1323" s="559">
        <v>811004055</v>
      </c>
      <c r="D1323" s="568" t="s">
        <v>2011</v>
      </c>
      <c r="E1323" s="563">
        <v>44681</v>
      </c>
      <c r="F1323" s="564">
        <v>26</v>
      </c>
      <c r="G1323" s="564"/>
      <c r="H1323" s="573">
        <f t="shared" si="20"/>
        <v>641</v>
      </c>
    </row>
    <row r="1324" spans="1:8" s="35" customFormat="1">
      <c r="A1324" s="474" t="s">
        <v>1211</v>
      </c>
      <c r="B1324" s="559" t="s">
        <v>121</v>
      </c>
      <c r="C1324" s="559">
        <v>811004055</v>
      </c>
      <c r="D1324" s="568" t="s">
        <v>2011</v>
      </c>
      <c r="E1324" s="563">
        <v>44681</v>
      </c>
      <c r="F1324" s="564">
        <v>252765</v>
      </c>
      <c r="G1324" s="564"/>
      <c r="H1324" s="573">
        <f t="shared" si="20"/>
        <v>641</v>
      </c>
    </row>
    <row r="1325" spans="1:8" s="35" customFormat="1">
      <c r="A1325" s="474" t="s">
        <v>1211</v>
      </c>
      <c r="B1325" s="559" t="s">
        <v>121</v>
      </c>
      <c r="C1325" s="559">
        <v>811004055</v>
      </c>
      <c r="D1325" s="568" t="s">
        <v>1854</v>
      </c>
      <c r="E1325" s="563">
        <v>44681</v>
      </c>
      <c r="F1325" s="564">
        <v>833561</v>
      </c>
      <c r="G1325" s="564"/>
      <c r="H1325" s="573">
        <f t="shared" si="20"/>
        <v>641</v>
      </c>
    </row>
    <row r="1326" spans="1:8" s="35" customFormat="1">
      <c r="A1326" s="474" t="s">
        <v>1211</v>
      </c>
      <c r="B1326" s="559" t="s">
        <v>121</v>
      </c>
      <c r="C1326" s="559">
        <v>811004055</v>
      </c>
      <c r="D1326" s="568" t="s">
        <v>1854</v>
      </c>
      <c r="E1326" s="563">
        <v>44681</v>
      </c>
      <c r="F1326" s="564">
        <v>8</v>
      </c>
      <c r="G1326" s="564"/>
      <c r="H1326" s="573">
        <f t="shared" si="20"/>
        <v>641</v>
      </c>
    </row>
    <row r="1327" spans="1:8" s="35" customFormat="1">
      <c r="A1327" s="474" t="s">
        <v>1211</v>
      </c>
      <c r="B1327" s="559" t="s">
        <v>121</v>
      </c>
      <c r="C1327" s="559">
        <v>811004055</v>
      </c>
      <c r="D1327" s="568" t="s">
        <v>2012</v>
      </c>
      <c r="E1327" s="563">
        <v>44681</v>
      </c>
      <c r="F1327" s="564">
        <v>8</v>
      </c>
      <c r="G1327" s="564"/>
      <c r="H1327" s="573">
        <f t="shared" si="20"/>
        <v>641</v>
      </c>
    </row>
    <row r="1328" spans="1:8" s="35" customFormat="1">
      <c r="A1328" s="474" t="s">
        <v>1211</v>
      </c>
      <c r="B1328" s="559" t="s">
        <v>121</v>
      </c>
      <c r="C1328" s="559">
        <v>811004055</v>
      </c>
      <c r="D1328" s="568" t="s">
        <v>2012</v>
      </c>
      <c r="E1328" s="563">
        <v>44681</v>
      </c>
      <c r="F1328" s="564">
        <v>1442137</v>
      </c>
      <c r="G1328" s="564"/>
      <c r="H1328" s="573">
        <f t="shared" si="20"/>
        <v>641</v>
      </c>
    </row>
    <row r="1329" spans="1:8" s="35" customFormat="1">
      <c r="A1329" s="474" t="s">
        <v>1211</v>
      </c>
      <c r="B1329" s="559" t="s">
        <v>121</v>
      </c>
      <c r="C1329" s="559">
        <v>811004055</v>
      </c>
      <c r="D1329" s="568" t="s">
        <v>2013</v>
      </c>
      <c r="E1329" s="563">
        <v>44681</v>
      </c>
      <c r="F1329" s="564">
        <v>26</v>
      </c>
      <c r="G1329" s="564"/>
      <c r="H1329" s="573">
        <f t="shared" si="20"/>
        <v>641</v>
      </c>
    </row>
    <row r="1330" spans="1:8" s="35" customFormat="1">
      <c r="A1330" s="474" t="s">
        <v>1211</v>
      </c>
      <c r="B1330" s="559" t="s">
        <v>121</v>
      </c>
      <c r="C1330" s="559">
        <v>811004055</v>
      </c>
      <c r="D1330" s="568" t="s">
        <v>2013</v>
      </c>
      <c r="E1330" s="563">
        <v>44681</v>
      </c>
      <c r="F1330" s="564">
        <v>3601479</v>
      </c>
      <c r="G1330" s="564"/>
      <c r="H1330" s="573">
        <f t="shared" si="20"/>
        <v>641</v>
      </c>
    </row>
    <row r="1331" spans="1:8" s="35" customFormat="1">
      <c r="A1331" s="474" t="s">
        <v>1211</v>
      </c>
      <c r="B1331" s="559" t="s">
        <v>121</v>
      </c>
      <c r="C1331" s="559">
        <v>811004055</v>
      </c>
      <c r="D1331" s="568" t="s">
        <v>2014</v>
      </c>
      <c r="E1331" s="563">
        <v>44681</v>
      </c>
      <c r="F1331" s="564">
        <v>8</v>
      </c>
      <c r="G1331" s="564"/>
      <c r="H1331" s="573">
        <f t="shared" si="20"/>
        <v>641</v>
      </c>
    </row>
    <row r="1332" spans="1:8" s="35" customFormat="1">
      <c r="A1332" s="474" t="s">
        <v>1211</v>
      </c>
      <c r="B1332" s="559" t="s">
        <v>121</v>
      </c>
      <c r="C1332" s="559">
        <v>811004055</v>
      </c>
      <c r="D1332" s="568" t="s">
        <v>2014</v>
      </c>
      <c r="E1332" s="563">
        <v>44681</v>
      </c>
      <c r="F1332" s="564">
        <v>830547</v>
      </c>
      <c r="G1332" s="564"/>
      <c r="H1332" s="573">
        <f t="shared" si="20"/>
        <v>641</v>
      </c>
    </row>
    <row r="1333" spans="1:8" s="35" customFormat="1">
      <c r="A1333" s="474" t="s">
        <v>1211</v>
      </c>
      <c r="B1333" s="559" t="s">
        <v>121</v>
      </c>
      <c r="C1333" s="559">
        <v>811004055</v>
      </c>
      <c r="D1333" s="568" t="s">
        <v>2015</v>
      </c>
      <c r="E1333" s="563">
        <v>44681</v>
      </c>
      <c r="F1333" s="564">
        <v>8</v>
      </c>
      <c r="G1333" s="564"/>
      <c r="H1333" s="573">
        <f t="shared" si="20"/>
        <v>641</v>
      </c>
    </row>
    <row r="1334" spans="1:8" s="35" customFormat="1">
      <c r="A1334" s="474" t="s">
        <v>1211</v>
      </c>
      <c r="B1334" s="559" t="s">
        <v>121</v>
      </c>
      <c r="C1334" s="559">
        <v>811004055</v>
      </c>
      <c r="D1334" s="568" t="s">
        <v>2015</v>
      </c>
      <c r="E1334" s="563">
        <v>44681</v>
      </c>
      <c r="F1334" s="564">
        <v>2086551</v>
      </c>
      <c r="G1334" s="564"/>
      <c r="H1334" s="573">
        <f t="shared" si="20"/>
        <v>641</v>
      </c>
    </row>
    <row r="1335" spans="1:8" s="35" customFormat="1">
      <c r="A1335" s="474" t="s">
        <v>1211</v>
      </c>
      <c r="B1335" s="559" t="s">
        <v>121</v>
      </c>
      <c r="C1335" s="559">
        <v>811004055</v>
      </c>
      <c r="D1335" s="568" t="s">
        <v>2016</v>
      </c>
      <c r="E1335" s="563">
        <v>44681</v>
      </c>
      <c r="F1335" s="564">
        <v>26</v>
      </c>
      <c r="G1335" s="564"/>
      <c r="H1335" s="573">
        <f t="shared" si="20"/>
        <v>641</v>
      </c>
    </row>
    <row r="1336" spans="1:8" s="35" customFormat="1">
      <c r="A1336" s="474" t="s">
        <v>1211</v>
      </c>
      <c r="B1336" s="559" t="s">
        <v>121</v>
      </c>
      <c r="C1336" s="559">
        <v>811004055</v>
      </c>
      <c r="D1336" s="568" t="s">
        <v>2016</v>
      </c>
      <c r="E1336" s="563">
        <v>44681</v>
      </c>
      <c r="F1336" s="564">
        <v>614657</v>
      </c>
      <c r="G1336" s="564"/>
      <c r="H1336" s="573">
        <f t="shared" si="20"/>
        <v>641</v>
      </c>
    </row>
    <row r="1337" spans="1:8" s="35" customFormat="1">
      <c r="A1337" s="474" t="s">
        <v>1211</v>
      </c>
      <c r="B1337" s="559" t="s">
        <v>121</v>
      </c>
      <c r="C1337" s="559">
        <v>811004055</v>
      </c>
      <c r="D1337" s="568" t="s">
        <v>1775</v>
      </c>
      <c r="E1337" s="563">
        <v>44681</v>
      </c>
      <c r="F1337" s="564">
        <v>8</v>
      </c>
      <c r="G1337" s="564"/>
      <c r="H1337" s="573">
        <f t="shared" si="20"/>
        <v>641</v>
      </c>
    </row>
    <row r="1338" spans="1:8" s="35" customFormat="1">
      <c r="A1338" s="474" t="s">
        <v>1211</v>
      </c>
      <c r="B1338" s="559" t="s">
        <v>121</v>
      </c>
      <c r="C1338" s="559">
        <v>811004055</v>
      </c>
      <c r="D1338" s="568" t="s">
        <v>1775</v>
      </c>
      <c r="E1338" s="563">
        <v>44681</v>
      </c>
      <c r="F1338" s="564">
        <v>829961</v>
      </c>
      <c r="G1338" s="564"/>
      <c r="H1338" s="573">
        <f t="shared" si="20"/>
        <v>641</v>
      </c>
    </row>
    <row r="1339" spans="1:8" s="35" customFormat="1">
      <c r="A1339" s="474" t="s">
        <v>1211</v>
      </c>
      <c r="B1339" s="559" t="s">
        <v>121</v>
      </c>
      <c r="C1339" s="559">
        <v>811004055</v>
      </c>
      <c r="D1339" s="568" t="s">
        <v>2017</v>
      </c>
      <c r="E1339" s="563">
        <v>44681</v>
      </c>
      <c r="F1339" s="564">
        <v>8</v>
      </c>
      <c r="G1339" s="564"/>
      <c r="H1339" s="573">
        <f t="shared" si="20"/>
        <v>641</v>
      </c>
    </row>
    <row r="1340" spans="1:8" s="35" customFormat="1">
      <c r="A1340" s="474" t="s">
        <v>1211</v>
      </c>
      <c r="B1340" s="559" t="s">
        <v>121</v>
      </c>
      <c r="C1340" s="559">
        <v>811004055</v>
      </c>
      <c r="D1340" s="568" t="s">
        <v>2017</v>
      </c>
      <c r="E1340" s="563">
        <v>44681</v>
      </c>
      <c r="F1340" s="564">
        <v>2081485</v>
      </c>
      <c r="G1340" s="564"/>
      <c r="H1340" s="573">
        <f t="shared" si="20"/>
        <v>641</v>
      </c>
    </row>
    <row r="1341" spans="1:8" s="35" customFormat="1">
      <c r="A1341" s="474" t="s">
        <v>1211</v>
      </c>
      <c r="B1341" s="559" t="s">
        <v>121</v>
      </c>
      <c r="C1341" s="559">
        <v>811004055</v>
      </c>
      <c r="D1341" s="568" t="s">
        <v>2018</v>
      </c>
      <c r="E1341" s="563">
        <v>44681</v>
      </c>
      <c r="F1341" s="564">
        <v>26</v>
      </c>
      <c r="G1341" s="564"/>
      <c r="H1341" s="573">
        <f t="shared" si="20"/>
        <v>641</v>
      </c>
    </row>
    <row r="1342" spans="1:8" s="35" customFormat="1">
      <c r="A1342" s="474" t="s">
        <v>1211</v>
      </c>
      <c r="B1342" s="559" t="s">
        <v>121</v>
      </c>
      <c r="C1342" s="559">
        <v>811004055</v>
      </c>
      <c r="D1342" s="568" t="s">
        <v>2018</v>
      </c>
      <c r="E1342" s="563">
        <v>44681</v>
      </c>
      <c r="F1342" s="564">
        <v>219436</v>
      </c>
      <c r="G1342" s="564"/>
      <c r="H1342" s="573">
        <f t="shared" si="20"/>
        <v>641</v>
      </c>
    </row>
    <row r="1343" spans="1:8" s="35" customFormat="1">
      <c r="A1343" s="474" t="s">
        <v>1211</v>
      </c>
      <c r="B1343" s="559" t="s">
        <v>121</v>
      </c>
      <c r="C1343" s="559">
        <v>811004055</v>
      </c>
      <c r="D1343" s="568" t="s">
        <v>1941</v>
      </c>
      <c r="E1343" s="563">
        <v>44681</v>
      </c>
      <c r="F1343" s="564">
        <v>836502</v>
      </c>
      <c r="G1343" s="564"/>
      <c r="H1343" s="573">
        <f t="shared" si="20"/>
        <v>641</v>
      </c>
    </row>
    <row r="1344" spans="1:8" s="35" customFormat="1">
      <c r="A1344" s="474" t="s">
        <v>1211</v>
      </c>
      <c r="B1344" s="559" t="s">
        <v>121</v>
      </c>
      <c r="C1344" s="559">
        <v>811004055</v>
      </c>
      <c r="D1344" s="568" t="s">
        <v>1941</v>
      </c>
      <c r="E1344" s="563">
        <v>44681</v>
      </c>
      <c r="F1344" s="564">
        <v>8</v>
      </c>
      <c r="G1344" s="564"/>
      <c r="H1344" s="573">
        <f t="shared" si="20"/>
        <v>641</v>
      </c>
    </row>
    <row r="1345" spans="1:8" s="35" customFormat="1">
      <c r="A1345" s="474" t="s">
        <v>1211</v>
      </c>
      <c r="B1345" s="559" t="s">
        <v>121</v>
      </c>
      <c r="C1345" s="559">
        <v>811004055</v>
      </c>
      <c r="D1345" s="568" t="s">
        <v>2019</v>
      </c>
      <c r="E1345" s="563">
        <v>44681</v>
      </c>
      <c r="F1345" s="564">
        <v>8</v>
      </c>
      <c r="G1345" s="564"/>
      <c r="H1345" s="573">
        <f t="shared" si="20"/>
        <v>641</v>
      </c>
    </row>
    <row r="1346" spans="1:8" s="35" customFormat="1">
      <c r="A1346" s="474" t="s">
        <v>1211</v>
      </c>
      <c r="B1346" s="559" t="s">
        <v>121</v>
      </c>
      <c r="C1346" s="559">
        <v>811004055</v>
      </c>
      <c r="D1346" s="568" t="s">
        <v>2019</v>
      </c>
      <c r="E1346" s="563">
        <v>44681</v>
      </c>
      <c r="F1346" s="564">
        <v>829347</v>
      </c>
      <c r="G1346" s="564"/>
      <c r="H1346" s="573">
        <f t="shared" si="20"/>
        <v>641</v>
      </c>
    </row>
    <row r="1347" spans="1:8" s="35" customFormat="1">
      <c r="A1347" s="474" t="s">
        <v>1211</v>
      </c>
      <c r="B1347" s="559" t="s">
        <v>121</v>
      </c>
      <c r="C1347" s="559">
        <v>811004055</v>
      </c>
      <c r="D1347" s="568" t="s">
        <v>2020</v>
      </c>
      <c r="E1347" s="563">
        <v>44681</v>
      </c>
      <c r="F1347" s="564">
        <v>7</v>
      </c>
      <c r="G1347" s="564"/>
      <c r="H1347" s="573">
        <f t="shared" si="20"/>
        <v>641</v>
      </c>
    </row>
    <row r="1348" spans="1:8" s="35" customFormat="1">
      <c r="A1348" s="474" t="s">
        <v>1211</v>
      </c>
      <c r="B1348" s="559" t="s">
        <v>121</v>
      </c>
      <c r="C1348" s="559">
        <v>811004055</v>
      </c>
      <c r="D1348" s="568" t="s">
        <v>2020</v>
      </c>
      <c r="E1348" s="563">
        <v>44681</v>
      </c>
      <c r="F1348" s="564">
        <v>2073035</v>
      </c>
      <c r="G1348" s="564"/>
      <c r="H1348" s="573">
        <f t="shared" si="20"/>
        <v>641</v>
      </c>
    </row>
    <row r="1349" spans="1:8" s="35" customFormat="1">
      <c r="A1349" s="474" t="s">
        <v>1211</v>
      </c>
      <c r="B1349" s="559" t="s">
        <v>121</v>
      </c>
      <c r="C1349" s="559">
        <v>811004055</v>
      </c>
      <c r="D1349" s="568" t="s">
        <v>2021</v>
      </c>
      <c r="E1349" s="563">
        <v>44681</v>
      </c>
      <c r="F1349" s="564">
        <v>26</v>
      </c>
      <c r="G1349" s="564"/>
      <c r="H1349" s="573">
        <f t="shared" si="20"/>
        <v>641</v>
      </c>
    </row>
    <row r="1350" spans="1:8" s="35" customFormat="1">
      <c r="A1350" s="474" t="s">
        <v>1211</v>
      </c>
      <c r="B1350" s="559" t="s">
        <v>121</v>
      </c>
      <c r="C1350" s="559">
        <v>811004055</v>
      </c>
      <c r="D1350" s="568" t="s">
        <v>2021</v>
      </c>
      <c r="E1350" s="563">
        <v>44681</v>
      </c>
      <c r="F1350" s="564">
        <v>276504</v>
      </c>
      <c r="G1350" s="564"/>
      <c r="H1350" s="573">
        <f t="shared" si="20"/>
        <v>641</v>
      </c>
    </row>
    <row r="1351" spans="1:8" s="35" customFormat="1">
      <c r="A1351" s="474" t="s">
        <v>1211</v>
      </c>
      <c r="B1351" s="559" t="s">
        <v>121</v>
      </c>
      <c r="C1351" s="559">
        <v>811004055</v>
      </c>
      <c r="D1351" s="568" t="s">
        <v>2022</v>
      </c>
      <c r="E1351" s="563">
        <v>44681</v>
      </c>
      <c r="F1351" s="564">
        <v>834152</v>
      </c>
      <c r="G1351" s="564"/>
      <c r="H1351" s="573">
        <f t="shared" si="20"/>
        <v>641</v>
      </c>
    </row>
    <row r="1352" spans="1:8" s="35" customFormat="1">
      <c r="A1352" s="474" t="s">
        <v>1211</v>
      </c>
      <c r="B1352" s="559" t="s">
        <v>121</v>
      </c>
      <c r="C1352" s="559">
        <v>811004055</v>
      </c>
      <c r="D1352" s="568" t="s">
        <v>2022</v>
      </c>
      <c r="E1352" s="563">
        <v>44681</v>
      </c>
      <c r="F1352" s="564">
        <v>8</v>
      </c>
      <c r="G1352" s="564"/>
      <c r="H1352" s="573">
        <f t="shared" si="20"/>
        <v>641</v>
      </c>
    </row>
    <row r="1353" spans="1:8" s="35" customFormat="1">
      <c r="A1353" s="474" t="s">
        <v>1211</v>
      </c>
      <c r="B1353" s="559" t="s">
        <v>121</v>
      </c>
      <c r="C1353" s="559">
        <v>811004055</v>
      </c>
      <c r="D1353" s="568" t="s">
        <v>2023</v>
      </c>
      <c r="E1353" s="563">
        <v>44681</v>
      </c>
      <c r="F1353" s="564">
        <v>8</v>
      </c>
      <c r="G1353" s="564"/>
      <c r="H1353" s="573">
        <f t="shared" si="20"/>
        <v>641</v>
      </c>
    </row>
    <row r="1354" spans="1:8" s="35" customFormat="1">
      <c r="A1354" s="474" t="s">
        <v>1211</v>
      </c>
      <c r="B1354" s="559" t="s">
        <v>121</v>
      </c>
      <c r="C1354" s="559">
        <v>811004055</v>
      </c>
      <c r="D1354" s="568" t="s">
        <v>2023</v>
      </c>
      <c r="E1354" s="563">
        <v>44681</v>
      </c>
      <c r="F1354" s="564">
        <v>1441046</v>
      </c>
      <c r="G1354" s="564"/>
      <c r="H1354" s="573">
        <f t="shared" ref="H1354:H1417" si="21">+$H$7-E1354</f>
        <v>641</v>
      </c>
    </row>
    <row r="1355" spans="1:8" s="35" customFormat="1">
      <c r="A1355" s="474" t="s">
        <v>1211</v>
      </c>
      <c r="B1355" s="559" t="s">
        <v>121</v>
      </c>
      <c r="C1355" s="559">
        <v>811004055</v>
      </c>
      <c r="D1355" s="568" t="s">
        <v>2024</v>
      </c>
      <c r="E1355" s="563">
        <v>44681</v>
      </c>
      <c r="F1355" s="564">
        <v>26</v>
      </c>
      <c r="G1355" s="564"/>
      <c r="H1355" s="573">
        <f t="shared" si="21"/>
        <v>641</v>
      </c>
    </row>
    <row r="1356" spans="1:8" s="35" customFormat="1">
      <c r="A1356" s="474" t="s">
        <v>1211</v>
      </c>
      <c r="B1356" s="559" t="s">
        <v>121</v>
      </c>
      <c r="C1356" s="559">
        <v>811004055</v>
      </c>
      <c r="D1356" s="568" t="s">
        <v>2024</v>
      </c>
      <c r="E1356" s="563">
        <v>44681</v>
      </c>
      <c r="F1356" s="564">
        <v>4613214</v>
      </c>
      <c r="G1356" s="564"/>
      <c r="H1356" s="573">
        <f t="shared" si="21"/>
        <v>641</v>
      </c>
    </row>
    <row r="1357" spans="1:8" s="35" customFormat="1">
      <c r="A1357" s="474" t="s">
        <v>1211</v>
      </c>
      <c r="B1357" s="559" t="s">
        <v>121</v>
      </c>
      <c r="C1357" s="559">
        <v>811004055</v>
      </c>
      <c r="D1357" s="568" t="s">
        <v>2025</v>
      </c>
      <c r="E1357" s="563">
        <v>44681</v>
      </c>
      <c r="F1357" s="564">
        <v>8</v>
      </c>
      <c r="G1357" s="564"/>
      <c r="H1357" s="573">
        <f t="shared" si="21"/>
        <v>641</v>
      </c>
    </row>
    <row r="1358" spans="1:8" s="35" customFormat="1">
      <c r="A1358" s="474" t="s">
        <v>1211</v>
      </c>
      <c r="B1358" s="559" t="s">
        <v>121</v>
      </c>
      <c r="C1358" s="559">
        <v>811004055</v>
      </c>
      <c r="D1358" s="568" t="s">
        <v>2025</v>
      </c>
      <c r="E1358" s="563">
        <v>44681</v>
      </c>
      <c r="F1358" s="564">
        <v>831763</v>
      </c>
      <c r="G1358" s="564"/>
      <c r="H1358" s="573">
        <f t="shared" si="21"/>
        <v>641</v>
      </c>
    </row>
    <row r="1359" spans="1:8" s="35" customFormat="1">
      <c r="A1359" s="474" t="s">
        <v>1211</v>
      </c>
      <c r="B1359" s="559" t="s">
        <v>121</v>
      </c>
      <c r="C1359" s="559">
        <v>811004055</v>
      </c>
      <c r="D1359" s="568" t="s">
        <v>2026</v>
      </c>
      <c r="E1359" s="563">
        <v>44681</v>
      </c>
      <c r="F1359" s="564">
        <v>8</v>
      </c>
      <c r="G1359" s="564"/>
      <c r="H1359" s="573">
        <f t="shared" si="21"/>
        <v>641</v>
      </c>
    </row>
    <row r="1360" spans="1:8" s="35" customFormat="1">
      <c r="A1360" s="474" t="s">
        <v>1211</v>
      </c>
      <c r="B1360" s="559" t="s">
        <v>121</v>
      </c>
      <c r="C1360" s="559">
        <v>811004055</v>
      </c>
      <c r="D1360" s="568" t="s">
        <v>2026</v>
      </c>
      <c r="E1360" s="563">
        <v>44681</v>
      </c>
      <c r="F1360" s="564">
        <v>2091279</v>
      </c>
      <c r="G1360" s="564"/>
      <c r="H1360" s="573">
        <f t="shared" si="21"/>
        <v>641</v>
      </c>
    </row>
    <row r="1361" spans="1:8" s="35" customFormat="1">
      <c r="A1361" s="474" t="s">
        <v>1211</v>
      </c>
      <c r="B1361" s="559" t="s">
        <v>121</v>
      </c>
      <c r="C1361" s="559">
        <v>811004055</v>
      </c>
      <c r="D1361" s="568" t="s">
        <v>2027</v>
      </c>
      <c r="E1361" s="563">
        <v>44681</v>
      </c>
      <c r="F1361" s="564">
        <v>26</v>
      </c>
      <c r="G1361" s="564"/>
      <c r="H1361" s="573">
        <f t="shared" si="21"/>
        <v>641</v>
      </c>
    </row>
    <row r="1362" spans="1:8" s="35" customFormat="1">
      <c r="A1362" s="474" t="s">
        <v>1211</v>
      </c>
      <c r="B1362" s="559" t="s">
        <v>121</v>
      </c>
      <c r="C1362" s="559">
        <v>811004055</v>
      </c>
      <c r="D1362" s="568" t="s">
        <v>2027</v>
      </c>
      <c r="E1362" s="563">
        <v>44681</v>
      </c>
      <c r="F1362" s="564">
        <v>2119749</v>
      </c>
      <c r="G1362" s="564"/>
      <c r="H1362" s="573">
        <f t="shared" si="21"/>
        <v>641</v>
      </c>
    </row>
    <row r="1363" spans="1:8" s="35" customFormat="1">
      <c r="A1363" s="474" t="s">
        <v>1211</v>
      </c>
      <c r="B1363" s="559" t="s">
        <v>121</v>
      </c>
      <c r="C1363" s="559">
        <v>811004055</v>
      </c>
      <c r="D1363" s="568" t="s">
        <v>1993</v>
      </c>
      <c r="E1363" s="563">
        <v>44681</v>
      </c>
      <c r="F1363" s="564">
        <v>929</v>
      </c>
      <c r="G1363" s="564"/>
      <c r="H1363" s="573">
        <f t="shared" si="21"/>
        <v>641</v>
      </c>
    </row>
    <row r="1364" spans="1:8" s="35" customFormat="1">
      <c r="A1364" s="474" t="s">
        <v>1211</v>
      </c>
      <c r="B1364" s="559" t="s">
        <v>239</v>
      </c>
      <c r="C1364" s="559">
        <v>830074184</v>
      </c>
      <c r="D1364" s="568" t="s">
        <v>1981</v>
      </c>
      <c r="E1364" s="563">
        <v>44658</v>
      </c>
      <c r="F1364" s="564">
        <v>6163</v>
      </c>
      <c r="G1364" s="564" t="s">
        <v>2028</v>
      </c>
      <c r="H1364" s="573">
        <f t="shared" si="21"/>
        <v>664</v>
      </c>
    </row>
    <row r="1365" spans="1:8" s="35" customFormat="1">
      <c r="A1365" s="474" t="s">
        <v>1211</v>
      </c>
      <c r="B1365" s="559" t="s">
        <v>239</v>
      </c>
      <c r="C1365" s="559">
        <v>830074184</v>
      </c>
      <c r="D1365" s="568" t="s">
        <v>1981</v>
      </c>
      <c r="E1365" s="563">
        <v>44658</v>
      </c>
      <c r="F1365" s="564">
        <v>1281</v>
      </c>
      <c r="G1365" s="564" t="s">
        <v>2029</v>
      </c>
      <c r="H1365" s="573">
        <f t="shared" si="21"/>
        <v>664</v>
      </c>
    </row>
    <row r="1366" spans="1:8" s="35" customFormat="1">
      <c r="A1366" s="474" t="s">
        <v>1211</v>
      </c>
      <c r="B1366" s="559" t="s">
        <v>239</v>
      </c>
      <c r="C1366" s="559">
        <v>830074184</v>
      </c>
      <c r="D1366" s="568" t="s">
        <v>1985</v>
      </c>
      <c r="E1366" s="563">
        <v>44672</v>
      </c>
      <c r="F1366" s="564">
        <v>48303</v>
      </c>
      <c r="G1366" s="564" t="s">
        <v>2030</v>
      </c>
      <c r="H1366" s="573">
        <f t="shared" si="21"/>
        <v>650</v>
      </c>
    </row>
    <row r="1367" spans="1:8" s="35" customFormat="1">
      <c r="A1367" s="474" t="s">
        <v>1211</v>
      </c>
      <c r="B1367" s="559" t="s">
        <v>239</v>
      </c>
      <c r="C1367" s="559">
        <v>830074184</v>
      </c>
      <c r="D1367" s="568" t="s">
        <v>1987</v>
      </c>
      <c r="E1367" s="563">
        <v>44679</v>
      </c>
      <c r="F1367" s="564">
        <v>263121</v>
      </c>
      <c r="G1367" s="564" t="s">
        <v>2031</v>
      </c>
      <c r="H1367" s="573">
        <f t="shared" si="21"/>
        <v>643</v>
      </c>
    </row>
    <row r="1368" spans="1:8" s="35" customFormat="1">
      <c r="A1368" s="474" t="s">
        <v>1211</v>
      </c>
      <c r="B1368" s="559" t="s">
        <v>239</v>
      </c>
      <c r="C1368" s="559">
        <v>830074184</v>
      </c>
      <c r="D1368" s="568" t="s">
        <v>1991</v>
      </c>
      <c r="E1368" s="563">
        <v>44681</v>
      </c>
      <c r="F1368" s="564">
        <v>60155</v>
      </c>
      <c r="G1368" s="564"/>
      <c r="H1368" s="573">
        <f t="shared" si="21"/>
        <v>641</v>
      </c>
    </row>
    <row r="1369" spans="1:8" s="35" customFormat="1">
      <c r="A1369" s="474" t="s">
        <v>1211</v>
      </c>
      <c r="B1369" s="559" t="s">
        <v>239</v>
      </c>
      <c r="C1369" s="559">
        <v>830074184</v>
      </c>
      <c r="D1369" s="568" t="s">
        <v>1991</v>
      </c>
      <c r="E1369" s="563">
        <v>44681</v>
      </c>
      <c r="F1369" s="564">
        <v>40186</v>
      </c>
      <c r="G1369" s="564"/>
      <c r="H1369" s="573">
        <f t="shared" si="21"/>
        <v>641</v>
      </c>
    </row>
    <row r="1370" spans="1:8" s="35" customFormat="1">
      <c r="A1370" s="474" t="s">
        <v>1211</v>
      </c>
      <c r="B1370" s="559" t="s">
        <v>239</v>
      </c>
      <c r="C1370" s="559">
        <v>830074184</v>
      </c>
      <c r="D1370" s="568" t="s">
        <v>1896</v>
      </c>
      <c r="E1370" s="563">
        <v>44681</v>
      </c>
      <c r="F1370" s="564">
        <v>48843</v>
      </c>
      <c r="G1370" s="564"/>
      <c r="H1370" s="573">
        <f t="shared" si="21"/>
        <v>641</v>
      </c>
    </row>
    <row r="1371" spans="1:8" s="35" customFormat="1">
      <c r="A1371" s="474" t="s">
        <v>1211</v>
      </c>
      <c r="B1371" s="559" t="s">
        <v>239</v>
      </c>
      <c r="C1371" s="559">
        <v>830074184</v>
      </c>
      <c r="D1371" s="568" t="s">
        <v>1896</v>
      </c>
      <c r="E1371" s="563">
        <v>44681</v>
      </c>
      <c r="F1371" s="564">
        <v>10799</v>
      </c>
      <c r="G1371" s="564"/>
      <c r="H1371" s="573">
        <f t="shared" si="21"/>
        <v>641</v>
      </c>
    </row>
    <row r="1372" spans="1:8" s="35" customFormat="1">
      <c r="A1372" s="474" t="s">
        <v>1211</v>
      </c>
      <c r="B1372" s="559" t="s">
        <v>239</v>
      </c>
      <c r="C1372" s="559">
        <v>830074184</v>
      </c>
      <c r="D1372" s="568" t="s">
        <v>1896</v>
      </c>
      <c r="E1372" s="563">
        <v>44681</v>
      </c>
      <c r="F1372" s="564">
        <v>16521</v>
      </c>
      <c r="G1372" s="564"/>
      <c r="H1372" s="573">
        <f t="shared" si="21"/>
        <v>641</v>
      </c>
    </row>
    <row r="1373" spans="1:8" s="35" customFormat="1">
      <c r="A1373" s="474" t="s">
        <v>1211</v>
      </c>
      <c r="B1373" s="559" t="s">
        <v>239</v>
      </c>
      <c r="C1373" s="559">
        <v>830074184</v>
      </c>
      <c r="D1373" s="568" t="s">
        <v>1896</v>
      </c>
      <c r="E1373" s="563">
        <v>44681</v>
      </c>
      <c r="F1373" s="564">
        <v>135</v>
      </c>
      <c r="G1373" s="564"/>
      <c r="H1373" s="573">
        <f t="shared" si="21"/>
        <v>641</v>
      </c>
    </row>
    <row r="1374" spans="1:8" s="35" customFormat="1">
      <c r="A1374" s="474" t="s">
        <v>1211</v>
      </c>
      <c r="B1374" s="559" t="s">
        <v>239</v>
      </c>
      <c r="C1374" s="559">
        <v>830074184</v>
      </c>
      <c r="D1374" s="568" t="s">
        <v>1776</v>
      </c>
      <c r="E1374" s="563">
        <v>44681</v>
      </c>
      <c r="F1374" s="564">
        <v>48870</v>
      </c>
      <c r="G1374" s="564"/>
      <c r="H1374" s="573">
        <f t="shared" si="21"/>
        <v>641</v>
      </c>
    </row>
    <row r="1375" spans="1:8" s="35" customFormat="1">
      <c r="A1375" s="474" t="s">
        <v>1211</v>
      </c>
      <c r="B1375" s="559" t="s">
        <v>239</v>
      </c>
      <c r="C1375" s="559">
        <v>830074184</v>
      </c>
      <c r="D1375" s="568" t="s">
        <v>1776</v>
      </c>
      <c r="E1375" s="563">
        <v>44681</v>
      </c>
      <c r="F1375" s="564">
        <v>135</v>
      </c>
      <c r="G1375" s="564"/>
      <c r="H1375" s="573">
        <f t="shared" si="21"/>
        <v>641</v>
      </c>
    </row>
    <row r="1376" spans="1:8" s="35" customFormat="1">
      <c r="A1376" s="474" t="s">
        <v>1211</v>
      </c>
      <c r="B1376" s="559" t="s">
        <v>239</v>
      </c>
      <c r="C1376" s="559">
        <v>830074184</v>
      </c>
      <c r="D1376" s="568" t="s">
        <v>2008</v>
      </c>
      <c r="E1376" s="563">
        <v>44681</v>
      </c>
      <c r="F1376" s="564">
        <v>47305</v>
      </c>
      <c r="G1376" s="564"/>
      <c r="H1376" s="573">
        <f t="shared" si="21"/>
        <v>641</v>
      </c>
    </row>
    <row r="1377" spans="1:8" s="35" customFormat="1">
      <c r="A1377" s="474" t="s">
        <v>1211</v>
      </c>
      <c r="B1377" s="559" t="s">
        <v>239</v>
      </c>
      <c r="C1377" s="559">
        <v>830074184</v>
      </c>
      <c r="D1377" s="568" t="s">
        <v>2008</v>
      </c>
      <c r="E1377" s="563">
        <v>44681</v>
      </c>
      <c r="F1377" s="564">
        <v>10518</v>
      </c>
      <c r="G1377" s="564"/>
      <c r="H1377" s="573">
        <f t="shared" si="21"/>
        <v>641</v>
      </c>
    </row>
    <row r="1378" spans="1:8" s="35" customFormat="1">
      <c r="A1378" s="474" t="s">
        <v>1211</v>
      </c>
      <c r="B1378" s="559" t="s">
        <v>239</v>
      </c>
      <c r="C1378" s="559">
        <v>830074184</v>
      </c>
      <c r="D1378" s="568" t="s">
        <v>2008</v>
      </c>
      <c r="E1378" s="563">
        <v>44681</v>
      </c>
      <c r="F1378" s="564">
        <v>15991</v>
      </c>
      <c r="G1378" s="564"/>
      <c r="H1378" s="573">
        <f t="shared" si="21"/>
        <v>641</v>
      </c>
    </row>
    <row r="1379" spans="1:8" s="35" customFormat="1">
      <c r="A1379" s="474" t="s">
        <v>1211</v>
      </c>
      <c r="B1379" s="559" t="s">
        <v>239</v>
      </c>
      <c r="C1379" s="559">
        <v>830074184</v>
      </c>
      <c r="D1379" s="568" t="s">
        <v>2008</v>
      </c>
      <c r="E1379" s="563">
        <v>44681</v>
      </c>
      <c r="F1379" s="564">
        <v>130</v>
      </c>
      <c r="G1379" s="564"/>
      <c r="H1379" s="573">
        <f t="shared" si="21"/>
        <v>641</v>
      </c>
    </row>
    <row r="1380" spans="1:8" s="35" customFormat="1">
      <c r="A1380" s="474" t="s">
        <v>1211</v>
      </c>
      <c r="B1380" s="559" t="s">
        <v>239</v>
      </c>
      <c r="C1380" s="559">
        <v>830074184</v>
      </c>
      <c r="D1380" s="568" t="s">
        <v>1992</v>
      </c>
      <c r="E1380" s="563">
        <v>44681</v>
      </c>
      <c r="F1380" s="564">
        <v>31</v>
      </c>
      <c r="G1380" s="564"/>
      <c r="H1380" s="573">
        <f t="shared" si="21"/>
        <v>641</v>
      </c>
    </row>
    <row r="1381" spans="1:8" s="35" customFormat="1">
      <c r="A1381" s="474" t="s">
        <v>1211</v>
      </c>
      <c r="B1381" s="559" t="s">
        <v>239</v>
      </c>
      <c r="C1381" s="559">
        <v>830074184</v>
      </c>
      <c r="D1381" s="568" t="s">
        <v>1992</v>
      </c>
      <c r="E1381" s="563">
        <v>44681</v>
      </c>
      <c r="F1381" s="564">
        <v>91</v>
      </c>
      <c r="G1381" s="564"/>
      <c r="H1381" s="573">
        <f t="shared" si="21"/>
        <v>641</v>
      </c>
    </row>
    <row r="1382" spans="1:8" s="35" customFormat="1">
      <c r="A1382" s="474" t="s">
        <v>1211</v>
      </c>
      <c r="B1382" s="559" t="s">
        <v>239</v>
      </c>
      <c r="C1382" s="559">
        <v>830074184</v>
      </c>
      <c r="D1382" s="568" t="s">
        <v>1993</v>
      </c>
      <c r="E1382" s="563">
        <v>44681</v>
      </c>
      <c r="F1382" s="564">
        <v>11</v>
      </c>
      <c r="G1382" s="564"/>
      <c r="H1382" s="573">
        <f t="shared" si="21"/>
        <v>641</v>
      </c>
    </row>
    <row r="1383" spans="1:8" s="35" customFormat="1">
      <c r="A1383" s="474" t="s">
        <v>1211</v>
      </c>
      <c r="B1383" s="559" t="s">
        <v>239</v>
      </c>
      <c r="C1383" s="559">
        <v>830074184</v>
      </c>
      <c r="D1383" s="568" t="s">
        <v>1993</v>
      </c>
      <c r="E1383" s="563">
        <v>44681</v>
      </c>
      <c r="F1383" s="564">
        <v>857</v>
      </c>
      <c r="G1383" s="564"/>
      <c r="H1383" s="573">
        <f t="shared" si="21"/>
        <v>641</v>
      </c>
    </row>
    <row r="1384" spans="1:8" s="35" customFormat="1">
      <c r="A1384" s="474" t="s">
        <v>1211</v>
      </c>
      <c r="B1384" s="559" t="s">
        <v>911</v>
      </c>
      <c r="C1384" s="559">
        <v>860045904</v>
      </c>
      <c r="D1384" s="568" t="s">
        <v>1993</v>
      </c>
      <c r="E1384" s="563">
        <v>44681</v>
      </c>
      <c r="F1384" s="564">
        <v>1063</v>
      </c>
      <c r="G1384" s="564"/>
      <c r="H1384" s="573">
        <f t="shared" si="21"/>
        <v>641</v>
      </c>
    </row>
    <row r="1385" spans="1:8" s="35" customFormat="1">
      <c r="A1385" s="474" t="s">
        <v>1211</v>
      </c>
      <c r="B1385" s="559" t="s">
        <v>98</v>
      </c>
      <c r="C1385" s="559">
        <v>891280008</v>
      </c>
      <c r="D1385" s="568" t="s">
        <v>1854</v>
      </c>
      <c r="E1385" s="563">
        <v>44681</v>
      </c>
      <c r="F1385" s="564">
        <v>8645</v>
      </c>
      <c r="G1385" s="564" t="s">
        <v>2033</v>
      </c>
      <c r="H1385" s="573">
        <f t="shared" si="21"/>
        <v>641</v>
      </c>
    </row>
    <row r="1386" spans="1:8" s="35" customFormat="1">
      <c r="A1386" s="474" t="s">
        <v>1211</v>
      </c>
      <c r="B1386" s="559" t="s">
        <v>98</v>
      </c>
      <c r="C1386" s="559">
        <v>891280008</v>
      </c>
      <c r="D1386" s="568" t="s">
        <v>1854</v>
      </c>
      <c r="E1386" s="563">
        <v>44681</v>
      </c>
      <c r="F1386" s="564">
        <v>341819</v>
      </c>
      <c r="G1386" s="564" t="s">
        <v>2033</v>
      </c>
      <c r="H1386" s="573">
        <f t="shared" si="21"/>
        <v>641</v>
      </c>
    </row>
    <row r="1387" spans="1:8" s="35" customFormat="1">
      <c r="A1387" s="474" t="s">
        <v>1211</v>
      </c>
      <c r="B1387" s="559" t="s">
        <v>98</v>
      </c>
      <c r="C1387" s="559">
        <v>891280008</v>
      </c>
      <c r="D1387" s="568" t="s">
        <v>2022</v>
      </c>
      <c r="E1387" s="563">
        <v>44681</v>
      </c>
      <c r="F1387" s="564">
        <v>2472</v>
      </c>
      <c r="G1387" s="564" t="s">
        <v>2034</v>
      </c>
      <c r="H1387" s="573">
        <f t="shared" si="21"/>
        <v>641</v>
      </c>
    </row>
    <row r="1388" spans="1:8" s="35" customFormat="1">
      <c r="A1388" s="474" t="s">
        <v>1211</v>
      </c>
      <c r="B1388" s="559" t="s">
        <v>98</v>
      </c>
      <c r="C1388" s="559">
        <v>891280008</v>
      </c>
      <c r="D1388" s="568" t="s">
        <v>2022</v>
      </c>
      <c r="E1388" s="563">
        <v>44681</v>
      </c>
      <c r="F1388" s="564">
        <v>106324</v>
      </c>
      <c r="G1388" s="564" t="s">
        <v>2034</v>
      </c>
      <c r="H1388" s="573">
        <f t="shared" si="21"/>
        <v>641</v>
      </c>
    </row>
    <row r="1389" spans="1:8" s="35" customFormat="1">
      <c r="A1389" s="474" t="s">
        <v>1211</v>
      </c>
      <c r="B1389" s="559" t="s">
        <v>396</v>
      </c>
      <c r="C1389" s="559">
        <v>900935126</v>
      </c>
      <c r="D1389" s="568" t="s">
        <v>2037</v>
      </c>
      <c r="E1389" s="563">
        <v>44664</v>
      </c>
      <c r="F1389" s="564">
        <v>85418031</v>
      </c>
      <c r="G1389" s="564" t="s">
        <v>2039</v>
      </c>
      <c r="H1389" s="573">
        <f t="shared" si="21"/>
        <v>658</v>
      </c>
    </row>
    <row r="1390" spans="1:8" s="35" customFormat="1">
      <c r="A1390" s="474" t="s">
        <v>1211</v>
      </c>
      <c r="B1390" s="559" t="s">
        <v>396</v>
      </c>
      <c r="C1390" s="559">
        <v>900935126</v>
      </c>
      <c r="D1390" s="568" t="s">
        <v>2038</v>
      </c>
      <c r="E1390" s="563">
        <v>44679</v>
      </c>
      <c r="F1390" s="564">
        <v>25139365.700000048</v>
      </c>
      <c r="G1390" s="564" t="s">
        <v>2040</v>
      </c>
      <c r="H1390" s="573">
        <f t="shared" si="21"/>
        <v>643</v>
      </c>
    </row>
    <row r="1391" spans="1:8" s="35" customFormat="1">
      <c r="A1391" s="474" t="s">
        <v>1211</v>
      </c>
      <c r="B1391" s="559" t="s">
        <v>14</v>
      </c>
      <c r="C1391" s="559">
        <v>800140949</v>
      </c>
      <c r="D1391" s="568" t="s">
        <v>2041</v>
      </c>
      <c r="E1391" s="563">
        <v>44686</v>
      </c>
      <c r="F1391" s="564">
        <v>115495.1</v>
      </c>
      <c r="G1391" s="564" t="s">
        <v>2042</v>
      </c>
      <c r="H1391" s="573">
        <f t="shared" si="21"/>
        <v>636</v>
      </c>
    </row>
    <row r="1392" spans="1:8" s="35" customFormat="1">
      <c r="A1392" s="474" t="s">
        <v>1211</v>
      </c>
      <c r="B1392" s="559" t="s">
        <v>14</v>
      </c>
      <c r="C1392" s="559">
        <v>800140949</v>
      </c>
      <c r="D1392" s="568" t="s">
        <v>2043</v>
      </c>
      <c r="E1392" s="563">
        <v>44686</v>
      </c>
      <c r="F1392" s="564">
        <v>59097.9</v>
      </c>
      <c r="G1392" s="564" t="s">
        <v>2042</v>
      </c>
      <c r="H1392" s="573">
        <f t="shared" si="21"/>
        <v>636</v>
      </c>
    </row>
    <row r="1393" spans="1:8" s="35" customFormat="1">
      <c r="A1393" s="474" t="s">
        <v>1211</v>
      </c>
      <c r="B1393" s="559" t="s">
        <v>14</v>
      </c>
      <c r="C1393" s="559">
        <v>800140949</v>
      </c>
      <c r="D1393" s="568" t="s">
        <v>2044</v>
      </c>
      <c r="E1393" s="563">
        <v>44698</v>
      </c>
      <c r="F1393" s="564">
        <v>6612.1999999999971</v>
      </c>
      <c r="G1393" s="564" t="s">
        <v>2045</v>
      </c>
      <c r="H1393" s="573">
        <f t="shared" si="21"/>
        <v>624</v>
      </c>
    </row>
    <row r="1394" spans="1:8" s="35" customFormat="1">
      <c r="A1394" s="474" t="s">
        <v>1211</v>
      </c>
      <c r="B1394" s="559" t="s">
        <v>936</v>
      </c>
      <c r="C1394" s="559">
        <v>804002105</v>
      </c>
      <c r="D1394" s="568" t="s">
        <v>2041</v>
      </c>
      <c r="E1394" s="563">
        <v>44686</v>
      </c>
      <c r="F1394" s="564">
        <v>1297673</v>
      </c>
      <c r="G1394" s="564" t="s">
        <v>2046</v>
      </c>
      <c r="H1394" s="573">
        <f t="shared" si="21"/>
        <v>636</v>
      </c>
    </row>
    <row r="1395" spans="1:8" s="35" customFormat="1">
      <c r="A1395" s="474" t="s">
        <v>1211</v>
      </c>
      <c r="B1395" s="559" t="s">
        <v>936</v>
      </c>
      <c r="C1395" s="559">
        <v>804002105</v>
      </c>
      <c r="D1395" s="568" t="s">
        <v>2047</v>
      </c>
      <c r="E1395" s="563">
        <v>44692</v>
      </c>
      <c r="F1395" s="564">
        <v>632982</v>
      </c>
      <c r="G1395" s="564" t="s">
        <v>2048</v>
      </c>
      <c r="H1395" s="573">
        <f t="shared" si="21"/>
        <v>630</v>
      </c>
    </row>
    <row r="1396" spans="1:8" s="35" customFormat="1">
      <c r="A1396" s="474" t="s">
        <v>1211</v>
      </c>
      <c r="B1396" s="559" t="s">
        <v>936</v>
      </c>
      <c r="C1396" s="559">
        <v>804002105</v>
      </c>
      <c r="D1396" s="568" t="s">
        <v>2049</v>
      </c>
      <c r="E1396" s="563">
        <v>44698</v>
      </c>
      <c r="F1396" s="564">
        <v>471750</v>
      </c>
      <c r="G1396" s="564" t="s">
        <v>2050</v>
      </c>
      <c r="H1396" s="573">
        <f t="shared" si="21"/>
        <v>624</v>
      </c>
    </row>
    <row r="1397" spans="1:8" s="35" customFormat="1">
      <c r="A1397" s="474" t="s">
        <v>1211</v>
      </c>
      <c r="B1397" s="559" t="s">
        <v>936</v>
      </c>
      <c r="C1397" s="559">
        <v>804002105</v>
      </c>
      <c r="D1397" s="568" t="s">
        <v>2051</v>
      </c>
      <c r="E1397" s="563">
        <v>44707</v>
      </c>
      <c r="F1397" s="564">
        <v>204339</v>
      </c>
      <c r="G1397" s="564" t="s">
        <v>2052</v>
      </c>
      <c r="H1397" s="573">
        <f t="shared" si="21"/>
        <v>615</v>
      </c>
    </row>
    <row r="1398" spans="1:8" s="35" customFormat="1">
      <c r="A1398" s="474" t="s">
        <v>1211</v>
      </c>
      <c r="B1398" s="559" t="s">
        <v>936</v>
      </c>
      <c r="C1398" s="559">
        <v>804002105</v>
      </c>
      <c r="D1398" s="568" t="s">
        <v>2053</v>
      </c>
      <c r="E1398" s="563">
        <v>44712</v>
      </c>
      <c r="F1398" s="564">
        <v>113983</v>
      </c>
      <c r="G1398" s="564" t="s">
        <v>2054</v>
      </c>
      <c r="H1398" s="573">
        <f t="shared" si="21"/>
        <v>610</v>
      </c>
    </row>
    <row r="1399" spans="1:8" s="35" customFormat="1">
      <c r="A1399" s="474" t="s">
        <v>1211</v>
      </c>
      <c r="B1399" s="559" t="s">
        <v>936</v>
      </c>
      <c r="C1399" s="559">
        <v>804002105</v>
      </c>
      <c r="D1399" s="568" t="s">
        <v>2053</v>
      </c>
      <c r="E1399" s="563">
        <v>44712</v>
      </c>
      <c r="F1399" s="564">
        <v>13753</v>
      </c>
      <c r="G1399" s="564" t="s">
        <v>2054</v>
      </c>
      <c r="H1399" s="573">
        <f t="shared" si="21"/>
        <v>610</v>
      </c>
    </row>
    <row r="1400" spans="1:8" s="35" customFormat="1">
      <c r="A1400" s="474" t="s">
        <v>1211</v>
      </c>
      <c r="B1400" s="559" t="s">
        <v>936</v>
      </c>
      <c r="C1400" s="559">
        <v>804002105</v>
      </c>
      <c r="D1400" s="568" t="s">
        <v>2053</v>
      </c>
      <c r="E1400" s="563">
        <v>44712</v>
      </c>
      <c r="F1400" s="564">
        <v>61894</v>
      </c>
      <c r="G1400" s="564" t="s">
        <v>2054</v>
      </c>
      <c r="H1400" s="573">
        <f t="shared" si="21"/>
        <v>610</v>
      </c>
    </row>
    <row r="1401" spans="1:8" s="35" customFormat="1">
      <c r="A1401" s="474" t="s">
        <v>1211</v>
      </c>
      <c r="B1401" s="559" t="s">
        <v>936</v>
      </c>
      <c r="C1401" s="559">
        <v>804002105</v>
      </c>
      <c r="D1401" s="568" t="s">
        <v>2055</v>
      </c>
      <c r="E1401" s="563">
        <v>44712</v>
      </c>
      <c r="F1401" s="564">
        <v>70436</v>
      </c>
      <c r="G1401" s="564" t="s">
        <v>2056</v>
      </c>
      <c r="H1401" s="573">
        <f t="shared" si="21"/>
        <v>610</v>
      </c>
    </row>
    <row r="1402" spans="1:8" s="35" customFormat="1">
      <c r="A1402" s="474" t="s">
        <v>1211</v>
      </c>
      <c r="B1402" s="559" t="s">
        <v>936</v>
      </c>
      <c r="C1402" s="559">
        <v>804002105</v>
      </c>
      <c r="D1402" s="568" t="s">
        <v>2055</v>
      </c>
      <c r="E1402" s="563">
        <v>44712</v>
      </c>
      <c r="F1402" s="564">
        <v>10653</v>
      </c>
      <c r="G1402" s="564" t="s">
        <v>2056</v>
      </c>
      <c r="H1402" s="573">
        <f t="shared" si="21"/>
        <v>610</v>
      </c>
    </row>
    <row r="1403" spans="1:8" s="35" customFormat="1">
      <c r="A1403" s="474" t="s">
        <v>1211</v>
      </c>
      <c r="B1403" s="559" t="s">
        <v>936</v>
      </c>
      <c r="C1403" s="559">
        <v>804002105</v>
      </c>
      <c r="D1403" s="568" t="s">
        <v>2055</v>
      </c>
      <c r="E1403" s="563">
        <v>44712</v>
      </c>
      <c r="F1403" s="564">
        <v>51639</v>
      </c>
      <c r="G1403" s="564" t="s">
        <v>2056</v>
      </c>
      <c r="H1403" s="573">
        <f t="shared" si="21"/>
        <v>610</v>
      </c>
    </row>
    <row r="1404" spans="1:8" s="35" customFormat="1">
      <c r="A1404" s="474" t="s">
        <v>1211</v>
      </c>
      <c r="B1404" s="559" t="s">
        <v>936</v>
      </c>
      <c r="C1404" s="559">
        <v>804002105</v>
      </c>
      <c r="D1404" s="568" t="s">
        <v>2055</v>
      </c>
      <c r="E1404" s="563">
        <v>44712</v>
      </c>
      <c r="F1404" s="564">
        <v>72314</v>
      </c>
      <c r="G1404" s="564" t="s">
        <v>2056</v>
      </c>
      <c r="H1404" s="573">
        <f t="shared" si="21"/>
        <v>610</v>
      </c>
    </row>
    <row r="1405" spans="1:8" s="35" customFormat="1">
      <c r="A1405" s="474" t="s">
        <v>1211</v>
      </c>
      <c r="B1405" s="559" t="s">
        <v>936</v>
      </c>
      <c r="C1405" s="559">
        <v>804002105</v>
      </c>
      <c r="D1405" s="568" t="s">
        <v>2055</v>
      </c>
      <c r="E1405" s="563">
        <v>44712</v>
      </c>
      <c r="F1405" s="564">
        <v>14691</v>
      </c>
      <c r="G1405" s="564" t="s">
        <v>2056</v>
      </c>
      <c r="H1405" s="573">
        <f t="shared" si="21"/>
        <v>610</v>
      </c>
    </row>
    <row r="1406" spans="1:8" s="35" customFormat="1">
      <c r="A1406" s="474" t="s">
        <v>1211</v>
      </c>
      <c r="B1406" s="559" t="s">
        <v>936</v>
      </c>
      <c r="C1406" s="559">
        <v>804002105</v>
      </c>
      <c r="D1406" s="568" t="s">
        <v>2055</v>
      </c>
      <c r="E1406" s="563">
        <v>44712</v>
      </c>
      <c r="F1406" s="564">
        <v>33181</v>
      </c>
      <c r="G1406" s="564" t="s">
        <v>2056</v>
      </c>
      <c r="H1406" s="573">
        <f t="shared" si="21"/>
        <v>610</v>
      </c>
    </row>
    <row r="1407" spans="1:8" s="35" customFormat="1">
      <c r="A1407" s="474" t="s">
        <v>1211</v>
      </c>
      <c r="B1407" s="559" t="s">
        <v>936</v>
      </c>
      <c r="C1407" s="559">
        <v>804002105</v>
      </c>
      <c r="D1407" s="568" t="s">
        <v>2057</v>
      </c>
      <c r="E1407" s="563">
        <v>44712</v>
      </c>
      <c r="F1407" s="564">
        <v>20730</v>
      </c>
      <c r="G1407" s="564" t="s">
        <v>2058</v>
      </c>
      <c r="H1407" s="573">
        <f t="shared" si="21"/>
        <v>610</v>
      </c>
    </row>
    <row r="1408" spans="1:8" s="35" customFormat="1">
      <c r="A1408" s="474" t="s">
        <v>1211</v>
      </c>
      <c r="B1408" s="559" t="s">
        <v>936</v>
      </c>
      <c r="C1408" s="559">
        <v>804002105</v>
      </c>
      <c r="D1408" s="568" t="s">
        <v>2057</v>
      </c>
      <c r="E1408" s="563">
        <v>44712</v>
      </c>
      <c r="F1408" s="564">
        <v>38136</v>
      </c>
      <c r="G1408" s="564" t="s">
        <v>2058</v>
      </c>
      <c r="H1408" s="573">
        <f t="shared" si="21"/>
        <v>610</v>
      </c>
    </row>
    <row r="1409" spans="1:8" s="35" customFormat="1">
      <c r="A1409" s="474" t="s">
        <v>1211</v>
      </c>
      <c r="B1409" s="559" t="s">
        <v>121</v>
      </c>
      <c r="C1409" s="559">
        <v>811004055</v>
      </c>
      <c r="D1409" s="568" t="s">
        <v>2041</v>
      </c>
      <c r="E1409" s="563">
        <v>44686</v>
      </c>
      <c r="F1409" s="564">
        <v>557</v>
      </c>
      <c r="G1409" s="564" t="s">
        <v>2059</v>
      </c>
      <c r="H1409" s="573">
        <f t="shared" si="21"/>
        <v>636</v>
      </c>
    </row>
    <row r="1410" spans="1:8" s="35" customFormat="1">
      <c r="A1410" s="474" t="s">
        <v>1211</v>
      </c>
      <c r="B1410" s="559" t="s">
        <v>121</v>
      </c>
      <c r="C1410" s="559">
        <v>811004055</v>
      </c>
      <c r="D1410" s="568" t="s">
        <v>2047</v>
      </c>
      <c r="E1410" s="563">
        <v>44692</v>
      </c>
      <c r="F1410" s="564">
        <v>471</v>
      </c>
      <c r="G1410" s="564" t="s">
        <v>2060</v>
      </c>
      <c r="H1410" s="573">
        <f t="shared" si="21"/>
        <v>630</v>
      </c>
    </row>
    <row r="1411" spans="1:8" s="35" customFormat="1">
      <c r="A1411" s="474" t="s">
        <v>1211</v>
      </c>
      <c r="B1411" s="559" t="s">
        <v>239</v>
      </c>
      <c r="C1411" s="559">
        <v>830074184</v>
      </c>
      <c r="D1411" s="568" t="s">
        <v>2047</v>
      </c>
      <c r="E1411" s="563">
        <v>44692</v>
      </c>
      <c r="F1411" s="564">
        <v>25599</v>
      </c>
      <c r="G1411" s="564" t="s">
        <v>2061</v>
      </c>
      <c r="H1411" s="573">
        <f t="shared" si="21"/>
        <v>630</v>
      </c>
    </row>
    <row r="1412" spans="1:8" s="35" customFormat="1">
      <c r="A1412" s="474" t="s">
        <v>1211</v>
      </c>
      <c r="B1412" s="559" t="s">
        <v>239</v>
      </c>
      <c r="C1412" s="559">
        <v>830074184</v>
      </c>
      <c r="D1412" s="568" t="s">
        <v>2049</v>
      </c>
      <c r="E1412" s="563">
        <v>44698</v>
      </c>
      <c r="F1412" s="564">
        <v>21659</v>
      </c>
      <c r="G1412" s="564" t="s">
        <v>2062</v>
      </c>
      <c r="H1412" s="573">
        <f t="shared" si="21"/>
        <v>624</v>
      </c>
    </row>
    <row r="1413" spans="1:8" s="35" customFormat="1">
      <c r="A1413" s="474" t="s">
        <v>1211</v>
      </c>
      <c r="B1413" s="559" t="s">
        <v>239</v>
      </c>
      <c r="C1413" s="559">
        <v>830074184</v>
      </c>
      <c r="D1413" s="568" t="s">
        <v>2049</v>
      </c>
      <c r="E1413" s="563">
        <v>44698</v>
      </c>
      <c r="F1413" s="564">
        <v>47075</v>
      </c>
      <c r="G1413" s="564" t="s">
        <v>2063</v>
      </c>
      <c r="H1413" s="573">
        <f t="shared" si="21"/>
        <v>624</v>
      </c>
    </row>
    <row r="1414" spans="1:8" s="35" customFormat="1">
      <c r="A1414" s="474" t="s">
        <v>1211</v>
      </c>
      <c r="B1414" s="559" t="s">
        <v>239</v>
      </c>
      <c r="C1414" s="559">
        <v>830074184</v>
      </c>
      <c r="D1414" s="568" t="s">
        <v>2051</v>
      </c>
      <c r="E1414" s="563">
        <v>44707</v>
      </c>
      <c r="F1414" s="564">
        <v>39659</v>
      </c>
      <c r="G1414" s="564" t="s">
        <v>2064</v>
      </c>
      <c r="H1414" s="573">
        <f t="shared" si="21"/>
        <v>615</v>
      </c>
    </row>
    <row r="1415" spans="1:8" s="35" customFormat="1">
      <c r="A1415" s="474" t="s">
        <v>1211</v>
      </c>
      <c r="B1415" s="559" t="s">
        <v>239</v>
      </c>
      <c r="C1415" s="559">
        <v>830074184</v>
      </c>
      <c r="D1415" s="568" t="s">
        <v>2053</v>
      </c>
      <c r="E1415" s="563">
        <v>44712</v>
      </c>
      <c r="F1415" s="564">
        <v>42</v>
      </c>
      <c r="G1415" s="564" t="s">
        <v>2058</v>
      </c>
      <c r="H1415" s="573">
        <f t="shared" si="21"/>
        <v>610</v>
      </c>
    </row>
    <row r="1416" spans="1:8" s="35" customFormat="1">
      <c r="A1416" s="474" t="s">
        <v>1211</v>
      </c>
      <c r="B1416" s="559" t="s">
        <v>239</v>
      </c>
      <c r="C1416" s="559">
        <v>830074184</v>
      </c>
      <c r="D1416" s="568" t="s">
        <v>2053</v>
      </c>
      <c r="E1416" s="563">
        <v>44712</v>
      </c>
      <c r="F1416" s="564">
        <v>538256</v>
      </c>
      <c r="G1416" s="564" t="s">
        <v>2058</v>
      </c>
      <c r="H1416" s="573">
        <f t="shared" si="21"/>
        <v>610</v>
      </c>
    </row>
    <row r="1417" spans="1:8" s="35" customFormat="1">
      <c r="A1417" s="474" t="s">
        <v>1211</v>
      </c>
      <c r="B1417" s="559" t="s">
        <v>239</v>
      </c>
      <c r="C1417" s="559">
        <v>830074184</v>
      </c>
      <c r="D1417" s="568" t="s">
        <v>2053</v>
      </c>
      <c r="E1417" s="563">
        <v>44712</v>
      </c>
      <c r="F1417" s="564">
        <v>91212</v>
      </c>
      <c r="G1417" s="564" t="s">
        <v>2058</v>
      </c>
      <c r="H1417" s="573">
        <f t="shared" si="21"/>
        <v>610</v>
      </c>
    </row>
    <row r="1418" spans="1:8" s="35" customFormat="1">
      <c r="A1418" s="474" t="s">
        <v>1211</v>
      </c>
      <c r="B1418" s="559" t="s">
        <v>239</v>
      </c>
      <c r="C1418" s="559">
        <v>830074184</v>
      </c>
      <c r="D1418" s="568" t="s">
        <v>2053</v>
      </c>
      <c r="E1418" s="563">
        <v>44712</v>
      </c>
      <c r="F1418" s="564">
        <v>298829</v>
      </c>
      <c r="G1418" s="564" t="s">
        <v>2058</v>
      </c>
      <c r="H1418" s="573">
        <f t="shared" ref="H1418:H1481" si="22">+$H$7-E1418</f>
        <v>610</v>
      </c>
    </row>
    <row r="1419" spans="1:8" s="35" customFormat="1">
      <c r="A1419" s="474" t="s">
        <v>1211</v>
      </c>
      <c r="B1419" s="559" t="s">
        <v>239</v>
      </c>
      <c r="C1419" s="559">
        <v>830074184</v>
      </c>
      <c r="D1419" s="568" t="s">
        <v>2055</v>
      </c>
      <c r="E1419" s="563">
        <v>44712</v>
      </c>
      <c r="F1419" s="564">
        <v>8571</v>
      </c>
      <c r="G1419" s="564" t="s">
        <v>2058</v>
      </c>
      <c r="H1419" s="573">
        <f t="shared" si="22"/>
        <v>610</v>
      </c>
    </row>
    <row r="1420" spans="1:8" s="35" customFormat="1">
      <c r="A1420" s="474" t="s">
        <v>1211</v>
      </c>
      <c r="B1420" s="559" t="s">
        <v>239</v>
      </c>
      <c r="C1420" s="559">
        <v>830074184</v>
      </c>
      <c r="D1420" s="568" t="s">
        <v>2057</v>
      </c>
      <c r="E1420" s="563">
        <v>44712</v>
      </c>
      <c r="F1420" s="564">
        <v>11279</v>
      </c>
      <c r="G1420" s="564" t="s">
        <v>2058</v>
      </c>
      <c r="H1420" s="573">
        <f t="shared" si="22"/>
        <v>610</v>
      </c>
    </row>
    <row r="1421" spans="1:8" s="35" customFormat="1">
      <c r="A1421" s="474" t="s">
        <v>1211</v>
      </c>
      <c r="B1421" s="559" t="s">
        <v>239</v>
      </c>
      <c r="C1421" s="559">
        <v>830074184</v>
      </c>
      <c r="D1421" s="568" t="s">
        <v>2057</v>
      </c>
      <c r="E1421" s="563">
        <v>44712</v>
      </c>
      <c r="F1421" s="564">
        <v>12076</v>
      </c>
      <c r="G1421" s="564" t="s">
        <v>2058</v>
      </c>
      <c r="H1421" s="573">
        <f t="shared" si="22"/>
        <v>610</v>
      </c>
    </row>
    <row r="1422" spans="1:8" s="35" customFormat="1">
      <c r="A1422" s="474" t="s">
        <v>1211</v>
      </c>
      <c r="B1422" s="559" t="s">
        <v>239</v>
      </c>
      <c r="C1422" s="559">
        <v>830074184</v>
      </c>
      <c r="D1422" s="568" t="s">
        <v>2057</v>
      </c>
      <c r="E1422" s="563">
        <v>44712</v>
      </c>
      <c r="F1422" s="564">
        <v>1533</v>
      </c>
      <c r="G1422" s="564" t="s">
        <v>2058</v>
      </c>
      <c r="H1422" s="573">
        <f t="shared" si="22"/>
        <v>610</v>
      </c>
    </row>
    <row r="1423" spans="1:8" s="35" customFormat="1">
      <c r="A1423" s="474" t="s">
        <v>1211</v>
      </c>
      <c r="B1423" s="559" t="s">
        <v>38</v>
      </c>
      <c r="C1423" s="559">
        <v>901097473</v>
      </c>
      <c r="D1423" s="568" t="s">
        <v>1897</v>
      </c>
      <c r="E1423" s="563">
        <v>44712</v>
      </c>
      <c r="F1423" s="564">
        <v>11740</v>
      </c>
      <c r="G1423" s="564" t="s">
        <v>2058</v>
      </c>
      <c r="H1423" s="573">
        <f t="shared" si="22"/>
        <v>610</v>
      </c>
    </row>
    <row r="1424" spans="1:8" s="35" customFormat="1">
      <c r="A1424" s="474" t="s">
        <v>1211</v>
      </c>
      <c r="B1424" s="559" t="s">
        <v>38</v>
      </c>
      <c r="C1424" s="559">
        <v>901097473</v>
      </c>
      <c r="D1424" s="568" t="s">
        <v>1941</v>
      </c>
      <c r="E1424" s="563">
        <v>44712</v>
      </c>
      <c r="F1424" s="564">
        <v>15</v>
      </c>
      <c r="G1424" s="564" t="s">
        <v>2065</v>
      </c>
      <c r="H1424" s="573">
        <f t="shared" si="22"/>
        <v>610</v>
      </c>
    </row>
    <row r="1425" spans="1:8" s="35" customFormat="1">
      <c r="A1425" s="474" t="s">
        <v>1211</v>
      </c>
      <c r="B1425" s="559" t="s">
        <v>38</v>
      </c>
      <c r="C1425" s="559">
        <v>901097473</v>
      </c>
      <c r="D1425" s="568" t="s">
        <v>1896</v>
      </c>
      <c r="E1425" s="563">
        <v>44712</v>
      </c>
      <c r="F1425" s="564">
        <v>178</v>
      </c>
      <c r="G1425" s="564" t="s">
        <v>2065</v>
      </c>
      <c r="H1425" s="573">
        <f t="shared" si="22"/>
        <v>610</v>
      </c>
    </row>
    <row r="1426" spans="1:8" s="35" customFormat="1">
      <c r="A1426" s="474" t="s">
        <v>1211</v>
      </c>
      <c r="B1426" s="559" t="s">
        <v>38</v>
      </c>
      <c r="C1426" s="559">
        <v>901097473</v>
      </c>
      <c r="D1426" s="568" t="s">
        <v>1897</v>
      </c>
      <c r="E1426" s="563">
        <v>44712</v>
      </c>
      <c r="F1426" s="564">
        <v>15</v>
      </c>
      <c r="G1426" s="564" t="s">
        <v>2065</v>
      </c>
      <c r="H1426" s="573">
        <f t="shared" si="22"/>
        <v>610</v>
      </c>
    </row>
    <row r="1427" spans="1:8" s="35" customFormat="1">
      <c r="A1427" s="474" t="s">
        <v>1211</v>
      </c>
      <c r="B1427" s="559" t="s">
        <v>936</v>
      </c>
      <c r="C1427" s="559">
        <v>804002105</v>
      </c>
      <c r="D1427" s="568" t="s">
        <v>2066</v>
      </c>
      <c r="E1427" s="563">
        <v>44721</v>
      </c>
      <c r="F1427" s="564">
        <v>197008</v>
      </c>
      <c r="G1427" s="564" t="s">
        <v>2067</v>
      </c>
      <c r="H1427" s="573">
        <f t="shared" si="22"/>
        <v>601</v>
      </c>
    </row>
    <row r="1428" spans="1:8" s="35" customFormat="1">
      <c r="A1428" s="474" t="s">
        <v>1211</v>
      </c>
      <c r="B1428" s="559" t="s">
        <v>936</v>
      </c>
      <c r="C1428" s="559">
        <v>804002105</v>
      </c>
      <c r="D1428" s="568" t="s">
        <v>2068</v>
      </c>
      <c r="E1428" s="563">
        <v>44728</v>
      </c>
      <c r="F1428" s="564">
        <v>31838</v>
      </c>
      <c r="G1428" s="564" t="s">
        <v>2069</v>
      </c>
      <c r="H1428" s="573">
        <f t="shared" si="22"/>
        <v>594</v>
      </c>
    </row>
    <row r="1429" spans="1:8" s="35" customFormat="1">
      <c r="A1429" s="474" t="s">
        <v>1211</v>
      </c>
      <c r="B1429" s="559" t="s">
        <v>936</v>
      </c>
      <c r="C1429" s="559">
        <v>804002105</v>
      </c>
      <c r="D1429" s="568" t="s">
        <v>2070</v>
      </c>
      <c r="E1429" s="563">
        <v>44736</v>
      </c>
      <c r="F1429" s="564">
        <v>322192</v>
      </c>
      <c r="G1429" s="564" t="s">
        <v>2071</v>
      </c>
      <c r="H1429" s="573">
        <f t="shared" si="22"/>
        <v>586</v>
      </c>
    </row>
    <row r="1430" spans="1:8" s="35" customFormat="1">
      <c r="A1430" s="474" t="s">
        <v>1211</v>
      </c>
      <c r="B1430" s="559" t="s">
        <v>936</v>
      </c>
      <c r="C1430" s="559">
        <v>804002105</v>
      </c>
      <c r="D1430" s="568" t="s">
        <v>2072</v>
      </c>
      <c r="E1430" s="563">
        <v>44742</v>
      </c>
      <c r="F1430" s="564">
        <v>512</v>
      </c>
      <c r="G1430" s="564" t="s">
        <v>2073</v>
      </c>
      <c r="H1430" s="573">
        <f t="shared" si="22"/>
        <v>580</v>
      </c>
    </row>
    <row r="1431" spans="1:8" s="35" customFormat="1">
      <c r="A1431" s="474" t="s">
        <v>1211</v>
      </c>
      <c r="B1431" s="559" t="s">
        <v>936</v>
      </c>
      <c r="C1431" s="559">
        <v>804002105</v>
      </c>
      <c r="D1431" s="568" t="s">
        <v>2072</v>
      </c>
      <c r="E1431" s="563">
        <v>44742</v>
      </c>
      <c r="F1431" s="564">
        <v>78</v>
      </c>
      <c r="G1431" s="564" t="s">
        <v>2073</v>
      </c>
      <c r="H1431" s="573">
        <f t="shared" si="22"/>
        <v>580</v>
      </c>
    </row>
    <row r="1432" spans="1:8" s="35" customFormat="1">
      <c r="A1432" s="474" t="s">
        <v>1211</v>
      </c>
      <c r="B1432" s="559" t="s">
        <v>936</v>
      </c>
      <c r="C1432" s="559">
        <v>804002105</v>
      </c>
      <c r="D1432" s="568" t="s">
        <v>2074</v>
      </c>
      <c r="E1432" s="563">
        <v>44742</v>
      </c>
      <c r="F1432" s="564">
        <v>856</v>
      </c>
      <c r="G1432" s="564" t="s">
        <v>2075</v>
      </c>
      <c r="H1432" s="573">
        <f t="shared" si="22"/>
        <v>580</v>
      </c>
    </row>
    <row r="1433" spans="1:8" s="35" customFormat="1">
      <c r="A1433" s="474" t="s">
        <v>1211</v>
      </c>
      <c r="B1433" s="559" t="s">
        <v>936</v>
      </c>
      <c r="C1433" s="559">
        <v>804002105</v>
      </c>
      <c r="D1433" s="568" t="s">
        <v>2074</v>
      </c>
      <c r="E1433" s="563">
        <v>44742</v>
      </c>
      <c r="F1433" s="564">
        <v>157</v>
      </c>
      <c r="G1433" s="564" t="s">
        <v>2075</v>
      </c>
      <c r="H1433" s="573">
        <f t="shared" si="22"/>
        <v>580</v>
      </c>
    </row>
    <row r="1434" spans="1:8" s="35" customFormat="1">
      <c r="A1434" s="474" t="s">
        <v>1211</v>
      </c>
      <c r="B1434" s="559" t="s">
        <v>936</v>
      </c>
      <c r="C1434" s="559">
        <v>804002105</v>
      </c>
      <c r="D1434" s="568" t="s">
        <v>2076</v>
      </c>
      <c r="E1434" s="563">
        <v>44742</v>
      </c>
      <c r="F1434" s="564">
        <v>6611</v>
      </c>
      <c r="G1434" s="564" t="s">
        <v>2077</v>
      </c>
      <c r="H1434" s="573">
        <f t="shared" si="22"/>
        <v>580</v>
      </c>
    </row>
    <row r="1435" spans="1:8" s="35" customFormat="1">
      <c r="A1435" s="474" t="s">
        <v>1211</v>
      </c>
      <c r="B1435" s="559" t="s">
        <v>936</v>
      </c>
      <c r="C1435" s="559">
        <v>804002105</v>
      </c>
      <c r="D1435" s="568" t="s">
        <v>2076</v>
      </c>
      <c r="E1435" s="563">
        <v>44742</v>
      </c>
      <c r="F1435" s="564">
        <v>2319</v>
      </c>
      <c r="G1435" s="564" t="s">
        <v>2077</v>
      </c>
      <c r="H1435" s="573">
        <f t="shared" si="22"/>
        <v>580</v>
      </c>
    </row>
    <row r="1436" spans="1:8" s="35" customFormat="1">
      <c r="A1436" s="474" t="s">
        <v>1211</v>
      </c>
      <c r="B1436" s="559" t="s">
        <v>936</v>
      </c>
      <c r="C1436" s="559">
        <v>804002105</v>
      </c>
      <c r="D1436" s="568" t="s">
        <v>2078</v>
      </c>
      <c r="E1436" s="563">
        <v>44742</v>
      </c>
      <c r="F1436" s="564">
        <v>6398</v>
      </c>
      <c r="G1436" s="564" t="s">
        <v>2079</v>
      </c>
      <c r="H1436" s="573">
        <f t="shared" si="22"/>
        <v>580</v>
      </c>
    </row>
    <row r="1437" spans="1:8" s="35" customFormat="1">
      <c r="A1437" s="474" t="s">
        <v>1211</v>
      </c>
      <c r="B1437" s="559" t="s">
        <v>936</v>
      </c>
      <c r="C1437" s="559">
        <v>804002105</v>
      </c>
      <c r="D1437" s="568" t="s">
        <v>2078</v>
      </c>
      <c r="E1437" s="563">
        <v>44742</v>
      </c>
      <c r="F1437" s="564">
        <v>913</v>
      </c>
      <c r="G1437" s="564" t="s">
        <v>2079</v>
      </c>
      <c r="H1437" s="573">
        <f t="shared" si="22"/>
        <v>580</v>
      </c>
    </row>
    <row r="1438" spans="1:8" s="35" customFormat="1">
      <c r="A1438" s="474" t="s">
        <v>1211</v>
      </c>
      <c r="B1438" s="559" t="s">
        <v>121</v>
      </c>
      <c r="C1438" s="559">
        <v>811004055</v>
      </c>
      <c r="D1438" s="568" t="s">
        <v>2066</v>
      </c>
      <c r="E1438" s="563">
        <v>44721</v>
      </c>
      <c r="F1438" s="564">
        <v>471</v>
      </c>
      <c r="G1438" s="564" t="s">
        <v>2081</v>
      </c>
      <c r="H1438" s="573">
        <f t="shared" si="22"/>
        <v>601</v>
      </c>
    </row>
    <row r="1439" spans="1:8" s="35" customFormat="1">
      <c r="A1439" s="474" t="s">
        <v>1211</v>
      </c>
      <c r="B1439" s="559" t="s">
        <v>121</v>
      </c>
      <c r="C1439" s="559">
        <v>811004055</v>
      </c>
      <c r="D1439" s="568" t="s">
        <v>2068</v>
      </c>
      <c r="E1439" s="563">
        <v>44728</v>
      </c>
      <c r="F1439" s="564">
        <v>471</v>
      </c>
      <c r="G1439" s="564" t="s">
        <v>2082</v>
      </c>
      <c r="H1439" s="573">
        <f t="shared" si="22"/>
        <v>594</v>
      </c>
    </row>
    <row r="1440" spans="1:8" s="35" customFormat="1">
      <c r="A1440" s="474" t="s">
        <v>1211</v>
      </c>
      <c r="B1440" s="559" t="s">
        <v>239</v>
      </c>
      <c r="C1440" s="559">
        <v>830074184</v>
      </c>
      <c r="D1440" s="568" t="s">
        <v>2066</v>
      </c>
      <c r="E1440" s="563">
        <v>44721</v>
      </c>
      <c r="F1440" s="564">
        <v>35545</v>
      </c>
      <c r="G1440" s="564" t="s">
        <v>2083</v>
      </c>
      <c r="H1440" s="573">
        <f t="shared" si="22"/>
        <v>601</v>
      </c>
    </row>
    <row r="1441" spans="1:8" s="35" customFormat="1">
      <c r="A1441" s="474" t="s">
        <v>1211</v>
      </c>
      <c r="B1441" s="559" t="s">
        <v>239</v>
      </c>
      <c r="C1441" s="559">
        <v>830074184</v>
      </c>
      <c r="D1441" s="568" t="s">
        <v>2084</v>
      </c>
      <c r="E1441" s="563">
        <v>44721</v>
      </c>
      <c r="F1441" s="564">
        <v>425</v>
      </c>
      <c r="G1441" s="564" t="s">
        <v>2085</v>
      </c>
      <c r="H1441" s="573">
        <f t="shared" si="22"/>
        <v>601</v>
      </c>
    </row>
    <row r="1442" spans="1:8" s="35" customFormat="1">
      <c r="A1442" s="474" t="s">
        <v>1211</v>
      </c>
      <c r="B1442" s="559" t="s">
        <v>239</v>
      </c>
      <c r="C1442" s="559">
        <v>830074184</v>
      </c>
      <c r="D1442" s="568" t="s">
        <v>2068</v>
      </c>
      <c r="E1442" s="563">
        <v>44728</v>
      </c>
      <c r="F1442" s="564">
        <v>8293</v>
      </c>
      <c r="G1442" s="564" t="s">
        <v>2086</v>
      </c>
      <c r="H1442" s="573">
        <f t="shared" si="22"/>
        <v>594</v>
      </c>
    </row>
    <row r="1443" spans="1:8" s="35" customFormat="1">
      <c r="A1443" s="474" t="s">
        <v>1211</v>
      </c>
      <c r="B1443" s="559" t="s">
        <v>239</v>
      </c>
      <c r="C1443" s="559">
        <v>830074184</v>
      </c>
      <c r="D1443" s="568" t="s">
        <v>2087</v>
      </c>
      <c r="E1443" s="563">
        <v>44728</v>
      </c>
      <c r="F1443" s="564">
        <v>25599</v>
      </c>
      <c r="G1443" s="564" t="s">
        <v>2088</v>
      </c>
      <c r="H1443" s="573">
        <f t="shared" si="22"/>
        <v>594</v>
      </c>
    </row>
    <row r="1444" spans="1:8" s="35" customFormat="1">
      <c r="A1444" s="474" t="s">
        <v>1211</v>
      </c>
      <c r="B1444" s="559" t="s">
        <v>239</v>
      </c>
      <c r="C1444" s="559">
        <v>830074184</v>
      </c>
      <c r="D1444" s="568" t="s">
        <v>2070</v>
      </c>
      <c r="E1444" s="563">
        <v>44736</v>
      </c>
      <c r="F1444" s="564">
        <v>256648</v>
      </c>
      <c r="G1444" s="564" t="s">
        <v>2089</v>
      </c>
      <c r="H1444" s="573">
        <f t="shared" si="22"/>
        <v>586</v>
      </c>
    </row>
    <row r="1445" spans="1:8" s="35" customFormat="1">
      <c r="A1445" s="474" t="s">
        <v>1211</v>
      </c>
      <c r="B1445" s="559" t="s">
        <v>239</v>
      </c>
      <c r="C1445" s="559">
        <v>830074184</v>
      </c>
      <c r="D1445" s="568" t="s">
        <v>2072</v>
      </c>
      <c r="E1445" s="563">
        <v>44742</v>
      </c>
      <c r="F1445" s="564">
        <v>16523</v>
      </c>
      <c r="G1445" s="564" t="s">
        <v>2079</v>
      </c>
      <c r="H1445" s="573">
        <f t="shared" si="22"/>
        <v>580</v>
      </c>
    </row>
    <row r="1446" spans="1:8" s="35" customFormat="1">
      <c r="A1446" s="474" t="s">
        <v>1211</v>
      </c>
      <c r="B1446" s="559" t="s">
        <v>239</v>
      </c>
      <c r="C1446" s="559">
        <v>830074184</v>
      </c>
      <c r="D1446" s="568" t="s">
        <v>2072</v>
      </c>
      <c r="E1446" s="563">
        <v>44742</v>
      </c>
      <c r="F1446" s="564">
        <v>10796</v>
      </c>
      <c r="G1446" s="564" t="s">
        <v>2079</v>
      </c>
      <c r="H1446" s="573">
        <f t="shared" si="22"/>
        <v>580</v>
      </c>
    </row>
    <row r="1447" spans="1:8" s="35" customFormat="1">
      <c r="A1447" s="474" t="s">
        <v>1211</v>
      </c>
      <c r="B1447" s="559" t="s">
        <v>239</v>
      </c>
      <c r="C1447" s="559">
        <v>830074184</v>
      </c>
      <c r="D1447" s="568" t="s">
        <v>2074</v>
      </c>
      <c r="E1447" s="563">
        <v>44742</v>
      </c>
      <c r="F1447" s="564">
        <v>14924</v>
      </c>
      <c r="G1447" s="564" t="s">
        <v>2079</v>
      </c>
      <c r="H1447" s="573">
        <f t="shared" si="22"/>
        <v>580</v>
      </c>
    </row>
    <row r="1448" spans="1:8" s="35" customFormat="1">
      <c r="A1448" s="474" t="s">
        <v>1211</v>
      </c>
      <c r="B1448" s="559" t="s">
        <v>239</v>
      </c>
      <c r="C1448" s="559">
        <v>830074184</v>
      </c>
      <c r="D1448" s="568" t="s">
        <v>2074</v>
      </c>
      <c r="E1448" s="563">
        <v>44742</v>
      </c>
      <c r="F1448" s="564">
        <v>9763</v>
      </c>
      <c r="G1448" s="564" t="s">
        <v>2079</v>
      </c>
      <c r="H1448" s="573">
        <f t="shared" si="22"/>
        <v>580</v>
      </c>
    </row>
    <row r="1449" spans="1:8" s="35" customFormat="1">
      <c r="A1449" s="474" t="s">
        <v>1211</v>
      </c>
      <c r="B1449" s="559" t="s">
        <v>239</v>
      </c>
      <c r="C1449" s="559">
        <v>830074184</v>
      </c>
      <c r="D1449" s="568" t="s">
        <v>2076</v>
      </c>
      <c r="E1449" s="563">
        <v>44742</v>
      </c>
      <c r="F1449" s="564">
        <v>16523</v>
      </c>
      <c r="G1449" s="564" t="s">
        <v>2079</v>
      </c>
      <c r="H1449" s="573">
        <f t="shared" si="22"/>
        <v>580</v>
      </c>
    </row>
    <row r="1450" spans="1:8" s="35" customFormat="1">
      <c r="A1450" s="474" t="s">
        <v>1211</v>
      </c>
      <c r="B1450" s="559" t="s">
        <v>239</v>
      </c>
      <c r="C1450" s="559">
        <v>830074184</v>
      </c>
      <c r="D1450" s="568" t="s">
        <v>2076</v>
      </c>
      <c r="E1450" s="563">
        <v>44742</v>
      </c>
      <c r="F1450" s="564">
        <v>11001</v>
      </c>
      <c r="G1450" s="564" t="s">
        <v>2079</v>
      </c>
      <c r="H1450" s="573">
        <f t="shared" si="22"/>
        <v>580</v>
      </c>
    </row>
    <row r="1451" spans="1:8" s="35" customFormat="1">
      <c r="A1451" s="474" t="s">
        <v>1211</v>
      </c>
      <c r="B1451" s="559" t="s">
        <v>239</v>
      </c>
      <c r="C1451" s="559">
        <v>830074184</v>
      </c>
      <c r="D1451" s="568" t="s">
        <v>2078</v>
      </c>
      <c r="E1451" s="563">
        <v>44742</v>
      </c>
      <c r="F1451" s="564">
        <v>15990</v>
      </c>
      <c r="G1451" s="564" t="s">
        <v>2079</v>
      </c>
      <c r="H1451" s="573">
        <f t="shared" si="22"/>
        <v>580</v>
      </c>
    </row>
    <row r="1452" spans="1:8" s="35" customFormat="1">
      <c r="A1452" s="474" t="s">
        <v>1211</v>
      </c>
      <c r="B1452" s="559" t="s">
        <v>98</v>
      </c>
      <c r="C1452" s="559">
        <v>891280008</v>
      </c>
      <c r="D1452" s="568" t="s">
        <v>2080</v>
      </c>
      <c r="E1452" s="563">
        <v>44742</v>
      </c>
      <c r="F1452" s="564">
        <v>2474</v>
      </c>
      <c r="G1452" s="564" t="s">
        <v>2090</v>
      </c>
      <c r="H1452" s="573">
        <f t="shared" si="22"/>
        <v>580</v>
      </c>
    </row>
    <row r="1453" spans="1:8" s="35" customFormat="1">
      <c r="A1453" s="474" t="s">
        <v>1211</v>
      </c>
      <c r="B1453" s="559" t="s">
        <v>98</v>
      </c>
      <c r="C1453" s="559">
        <v>891280008</v>
      </c>
      <c r="D1453" s="568" t="s">
        <v>2080</v>
      </c>
      <c r="E1453" s="563">
        <v>44742</v>
      </c>
      <c r="F1453" s="564">
        <v>856</v>
      </c>
      <c r="G1453" s="564" t="s">
        <v>2090</v>
      </c>
      <c r="H1453" s="573">
        <f t="shared" si="22"/>
        <v>580</v>
      </c>
    </row>
    <row r="1454" spans="1:8" s="35" customFormat="1">
      <c r="A1454" s="474" t="s">
        <v>1211</v>
      </c>
      <c r="B1454" s="559" t="s">
        <v>98</v>
      </c>
      <c r="C1454" s="559">
        <v>891280008</v>
      </c>
      <c r="D1454" s="568" t="s">
        <v>2072</v>
      </c>
      <c r="E1454" s="563">
        <v>44742</v>
      </c>
      <c r="F1454" s="564">
        <v>2474</v>
      </c>
      <c r="G1454" s="564" t="s">
        <v>2073</v>
      </c>
      <c r="H1454" s="573">
        <f t="shared" si="22"/>
        <v>580</v>
      </c>
    </row>
    <row r="1455" spans="1:8" s="35" customFormat="1">
      <c r="A1455" s="474" t="s">
        <v>1211</v>
      </c>
      <c r="B1455" s="559" t="s">
        <v>98</v>
      </c>
      <c r="C1455" s="559">
        <v>891280008</v>
      </c>
      <c r="D1455" s="568" t="s">
        <v>2072</v>
      </c>
      <c r="E1455" s="563">
        <v>44742</v>
      </c>
      <c r="F1455" s="564">
        <v>382</v>
      </c>
      <c r="G1455" s="564" t="s">
        <v>2073</v>
      </c>
      <c r="H1455" s="573">
        <f t="shared" si="22"/>
        <v>580</v>
      </c>
    </row>
    <row r="1456" spans="1:8" s="35" customFormat="1">
      <c r="A1456" s="474" t="s">
        <v>1211</v>
      </c>
      <c r="B1456" s="559" t="s">
        <v>98</v>
      </c>
      <c r="C1456" s="559">
        <v>891280008</v>
      </c>
      <c r="D1456" s="568" t="s">
        <v>2074</v>
      </c>
      <c r="E1456" s="563">
        <v>44742</v>
      </c>
      <c r="F1456" s="564">
        <v>2233</v>
      </c>
      <c r="G1456" s="564" t="s">
        <v>2075</v>
      </c>
      <c r="H1456" s="573">
        <f t="shared" si="22"/>
        <v>580</v>
      </c>
    </row>
    <row r="1457" spans="1:8" s="35" customFormat="1">
      <c r="A1457" s="474" t="s">
        <v>1211</v>
      </c>
      <c r="B1457" s="559" t="s">
        <v>98</v>
      </c>
      <c r="C1457" s="559">
        <v>891280008</v>
      </c>
      <c r="D1457" s="568" t="s">
        <v>2074</v>
      </c>
      <c r="E1457" s="563">
        <v>44742</v>
      </c>
      <c r="F1457" s="564">
        <v>364</v>
      </c>
      <c r="G1457" s="564" t="s">
        <v>2075</v>
      </c>
      <c r="H1457" s="573">
        <f t="shared" si="22"/>
        <v>580</v>
      </c>
    </row>
    <row r="1458" spans="1:8" s="35" customFormat="1">
      <c r="A1458" s="474" t="s">
        <v>1211</v>
      </c>
      <c r="B1458" s="559" t="s">
        <v>98</v>
      </c>
      <c r="C1458" s="559">
        <v>891280008</v>
      </c>
      <c r="D1458" s="568" t="s">
        <v>2076</v>
      </c>
      <c r="E1458" s="563">
        <v>44742</v>
      </c>
      <c r="F1458" s="564">
        <v>2477</v>
      </c>
      <c r="G1458" s="564" t="s">
        <v>2077</v>
      </c>
      <c r="H1458" s="573">
        <f t="shared" si="22"/>
        <v>580</v>
      </c>
    </row>
    <row r="1459" spans="1:8" s="35" customFormat="1">
      <c r="A1459" s="474" t="s">
        <v>1211</v>
      </c>
      <c r="B1459" s="559" t="s">
        <v>98</v>
      </c>
      <c r="C1459" s="559">
        <v>891280008</v>
      </c>
      <c r="D1459" s="568" t="s">
        <v>2076</v>
      </c>
      <c r="E1459" s="563">
        <v>44742</v>
      </c>
      <c r="F1459" s="564">
        <v>1212</v>
      </c>
      <c r="G1459" s="564" t="s">
        <v>2077</v>
      </c>
      <c r="H1459" s="573">
        <f t="shared" si="22"/>
        <v>580</v>
      </c>
    </row>
    <row r="1460" spans="1:8" s="35" customFormat="1">
      <c r="A1460" s="474" t="s">
        <v>1211</v>
      </c>
      <c r="B1460" s="559" t="s">
        <v>98</v>
      </c>
      <c r="C1460" s="559">
        <v>891280008</v>
      </c>
      <c r="D1460" s="568" t="s">
        <v>2078</v>
      </c>
      <c r="E1460" s="563">
        <v>44742</v>
      </c>
      <c r="F1460" s="564">
        <v>2391</v>
      </c>
      <c r="G1460" s="564" t="s">
        <v>2079</v>
      </c>
      <c r="H1460" s="573">
        <f t="shared" si="22"/>
        <v>580</v>
      </c>
    </row>
    <row r="1461" spans="1:8" s="35" customFormat="1">
      <c r="A1461" s="474" t="s">
        <v>1211</v>
      </c>
      <c r="B1461" s="559" t="s">
        <v>98</v>
      </c>
      <c r="C1461" s="559">
        <v>891280008</v>
      </c>
      <c r="D1461" s="568" t="s">
        <v>2078</v>
      </c>
      <c r="E1461" s="563">
        <v>44742</v>
      </c>
      <c r="F1461" s="564">
        <v>417</v>
      </c>
      <c r="G1461" s="564" t="s">
        <v>2079</v>
      </c>
      <c r="H1461" s="573">
        <f t="shared" si="22"/>
        <v>580</v>
      </c>
    </row>
    <row r="1462" spans="1:8" s="35" customFormat="1">
      <c r="A1462" s="474" t="s">
        <v>1211</v>
      </c>
      <c r="B1462" s="559" t="s">
        <v>936</v>
      </c>
      <c r="C1462" s="559">
        <v>804002105</v>
      </c>
      <c r="D1462" s="568" t="s">
        <v>2091</v>
      </c>
      <c r="E1462" s="563">
        <v>44743</v>
      </c>
      <c r="F1462" s="564">
        <v>3311</v>
      </c>
      <c r="G1462" s="564" t="s">
        <v>2092</v>
      </c>
      <c r="H1462" s="573">
        <f t="shared" si="22"/>
        <v>579</v>
      </c>
    </row>
    <row r="1463" spans="1:8" s="35" customFormat="1">
      <c r="A1463" s="474" t="s">
        <v>1211</v>
      </c>
      <c r="B1463" s="559" t="s">
        <v>936</v>
      </c>
      <c r="C1463" s="559">
        <v>804002105</v>
      </c>
      <c r="D1463" s="568" t="s">
        <v>2093</v>
      </c>
      <c r="E1463" s="563">
        <v>44749</v>
      </c>
      <c r="F1463" s="564">
        <v>653482</v>
      </c>
      <c r="G1463" s="564" t="s">
        <v>2094</v>
      </c>
      <c r="H1463" s="573">
        <f t="shared" si="22"/>
        <v>573</v>
      </c>
    </row>
    <row r="1464" spans="1:8" s="35" customFormat="1">
      <c r="A1464" s="474" t="s">
        <v>1211</v>
      </c>
      <c r="B1464" s="559" t="s">
        <v>936</v>
      </c>
      <c r="C1464" s="559">
        <v>804002105</v>
      </c>
      <c r="D1464" s="568" t="s">
        <v>2095</v>
      </c>
      <c r="E1464" s="563">
        <v>44763</v>
      </c>
      <c r="F1464" s="564">
        <v>50290</v>
      </c>
      <c r="G1464" s="564" t="s">
        <v>2096</v>
      </c>
      <c r="H1464" s="573">
        <f t="shared" si="22"/>
        <v>559</v>
      </c>
    </row>
    <row r="1465" spans="1:8" s="35" customFormat="1">
      <c r="A1465" s="474" t="s">
        <v>1211</v>
      </c>
      <c r="B1465" s="559" t="s">
        <v>936</v>
      </c>
      <c r="C1465" s="559">
        <v>804002105</v>
      </c>
      <c r="D1465" s="568" t="s">
        <v>2097</v>
      </c>
      <c r="E1465" s="563">
        <v>44770</v>
      </c>
      <c r="F1465" s="564">
        <v>703197</v>
      </c>
      <c r="G1465" s="564" t="s">
        <v>2098</v>
      </c>
      <c r="H1465" s="573">
        <f t="shared" si="22"/>
        <v>552</v>
      </c>
    </row>
    <row r="1466" spans="1:8" s="35" customFormat="1">
      <c r="A1466" s="474" t="s">
        <v>1211</v>
      </c>
      <c r="B1466" s="559" t="s">
        <v>121</v>
      </c>
      <c r="C1466" s="559">
        <v>811004055</v>
      </c>
      <c r="D1466" s="568" t="s">
        <v>2091</v>
      </c>
      <c r="E1466" s="563">
        <v>44743</v>
      </c>
      <c r="F1466" s="564">
        <v>471</v>
      </c>
      <c r="G1466" s="564" t="s">
        <v>2100</v>
      </c>
      <c r="H1466" s="573">
        <f t="shared" si="22"/>
        <v>579</v>
      </c>
    </row>
    <row r="1467" spans="1:8" s="35" customFormat="1">
      <c r="A1467" s="474" t="s">
        <v>1211</v>
      </c>
      <c r="B1467" s="559" t="s">
        <v>121</v>
      </c>
      <c r="C1467" s="559">
        <v>811004055</v>
      </c>
      <c r="D1467" s="568" t="s">
        <v>2093</v>
      </c>
      <c r="E1467" s="563">
        <v>44749</v>
      </c>
      <c r="F1467" s="564">
        <v>8313</v>
      </c>
      <c r="G1467" s="564" t="s">
        <v>2101</v>
      </c>
      <c r="H1467" s="573">
        <f t="shared" si="22"/>
        <v>573</v>
      </c>
    </row>
    <row r="1468" spans="1:8" s="35" customFormat="1">
      <c r="A1468" s="474" t="s">
        <v>1211</v>
      </c>
      <c r="B1468" s="559" t="s">
        <v>121</v>
      </c>
      <c r="C1468" s="559">
        <v>811004055</v>
      </c>
      <c r="D1468" s="568" t="s">
        <v>2099</v>
      </c>
      <c r="E1468" s="563">
        <v>44756</v>
      </c>
      <c r="F1468" s="564">
        <v>471</v>
      </c>
      <c r="G1468" s="564" t="s">
        <v>2102</v>
      </c>
      <c r="H1468" s="573">
        <f t="shared" si="22"/>
        <v>566</v>
      </c>
    </row>
    <row r="1469" spans="1:8" s="35" customFormat="1">
      <c r="A1469" s="474" t="s">
        <v>1211</v>
      </c>
      <c r="B1469" s="559" t="s">
        <v>239</v>
      </c>
      <c r="C1469" s="559">
        <v>830074184</v>
      </c>
      <c r="D1469" s="568" t="s">
        <v>2091</v>
      </c>
      <c r="E1469" s="563">
        <v>44743</v>
      </c>
      <c r="F1469" s="564">
        <v>161323</v>
      </c>
      <c r="G1469" s="564" t="s">
        <v>2103</v>
      </c>
      <c r="H1469" s="573">
        <f t="shared" si="22"/>
        <v>579</v>
      </c>
    </row>
    <row r="1470" spans="1:8" s="35" customFormat="1">
      <c r="A1470" s="474" t="s">
        <v>1211</v>
      </c>
      <c r="B1470" s="559" t="s">
        <v>239</v>
      </c>
      <c r="C1470" s="559">
        <v>830074184</v>
      </c>
      <c r="D1470" s="568" t="s">
        <v>2091</v>
      </c>
      <c r="E1470" s="563">
        <v>44743</v>
      </c>
      <c r="F1470" s="564">
        <v>7472</v>
      </c>
      <c r="G1470" s="564" t="s">
        <v>2104</v>
      </c>
      <c r="H1470" s="573">
        <f t="shared" si="22"/>
        <v>579</v>
      </c>
    </row>
    <row r="1471" spans="1:8" s="35" customFormat="1">
      <c r="A1471" s="474" t="s">
        <v>1211</v>
      </c>
      <c r="B1471" s="559" t="s">
        <v>239</v>
      </c>
      <c r="C1471" s="559">
        <v>830074184</v>
      </c>
      <c r="D1471" s="568" t="s">
        <v>2093</v>
      </c>
      <c r="E1471" s="563">
        <v>44749</v>
      </c>
      <c r="F1471" s="564">
        <v>5096</v>
      </c>
      <c r="G1471" s="564" t="s">
        <v>2105</v>
      </c>
      <c r="H1471" s="573">
        <f t="shared" si="22"/>
        <v>573</v>
      </c>
    </row>
    <row r="1472" spans="1:8" s="35" customFormat="1">
      <c r="A1472" s="474" t="s">
        <v>1211</v>
      </c>
      <c r="B1472" s="559" t="s">
        <v>239</v>
      </c>
      <c r="C1472" s="559">
        <v>830074184</v>
      </c>
      <c r="D1472" s="568" t="s">
        <v>2093</v>
      </c>
      <c r="E1472" s="563">
        <v>44749</v>
      </c>
      <c r="F1472" s="564">
        <v>7279</v>
      </c>
      <c r="G1472" s="564" t="s">
        <v>2106</v>
      </c>
      <c r="H1472" s="573">
        <f t="shared" si="22"/>
        <v>573</v>
      </c>
    </row>
    <row r="1473" spans="1:8" s="35" customFormat="1">
      <c r="A1473" s="474" t="s">
        <v>1211</v>
      </c>
      <c r="B1473" s="559" t="s">
        <v>239</v>
      </c>
      <c r="C1473" s="559">
        <v>830074184</v>
      </c>
      <c r="D1473" s="568" t="s">
        <v>2095</v>
      </c>
      <c r="E1473" s="563">
        <v>44763</v>
      </c>
      <c r="F1473" s="564">
        <v>913</v>
      </c>
      <c r="G1473" s="564" t="s">
        <v>2107</v>
      </c>
      <c r="H1473" s="573">
        <f t="shared" si="22"/>
        <v>559</v>
      </c>
    </row>
    <row r="1474" spans="1:8" s="35" customFormat="1">
      <c r="A1474" s="474" t="s">
        <v>1211</v>
      </c>
      <c r="B1474" s="559" t="s">
        <v>911</v>
      </c>
      <c r="C1474" s="559">
        <v>860045904</v>
      </c>
      <c r="D1474" s="568" t="s">
        <v>2108</v>
      </c>
      <c r="E1474" s="563">
        <v>44772</v>
      </c>
      <c r="F1474" s="564">
        <v>4025</v>
      </c>
      <c r="G1474" s="564"/>
      <c r="H1474" s="573">
        <f t="shared" si="22"/>
        <v>550</v>
      </c>
    </row>
    <row r="1475" spans="1:8" s="35" customFormat="1">
      <c r="A1475" s="474" t="s">
        <v>1211</v>
      </c>
      <c r="B1475" s="559" t="s">
        <v>911</v>
      </c>
      <c r="C1475" s="559">
        <v>860045904</v>
      </c>
      <c r="D1475" s="568" t="s">
        <v>2108</v>
      </c>
      <c r="E1475" s="563">
        <v>44772</v>
      </c>
      <c r="F1475" s="564">
        <v>215575</v>
      </c>
      <c r="G1475" s="564"/>
      <c r="H1475" s="573">
        <f t="shared" si="22"/>
        <v>550</v>
      </c>
    </row>
    <row r="1476" spans="1:8" s="35" customFormat="1">
      <c r="A1476" s="474" t="s">
        <v>1211</v>
      </c>
      <c r="B1476" s="559" t="s">
        <v>414</v>
      </c>
      <c r="C1476" s="559">
        <v>901093846</v>
      </c>
      <c r="D1476" s="568" t="s">
        <v>2099</v>
      </c>
      <c r="E1476" s="563">
        <v>44756</v>
      </c>
      <c r="F1476" s="564">
        <v>91571312</v>
      </c>
      <c r="G1476" s="564" t="s">
        <v>2109</v>
      </c>
      <c r="H1476" s="573">
        <f t="shared" si="22"/>
        <v>566</v>
      </c>
    </row>
    <row r="1477" spans="1:8" s="35" customFormat="1">
      <c r="A1477" s="474" t="s">
        <v>1211</v>
      </c>
      <c r="B1477" s="559" t="s">
        <v>414</v>
      </c>
      <c r="C1477" s="559">
        <v>901093846</v>
      </c>
      <c r="D1477" s="568" t="s">
        <v>2095</v>
      </c>
      <c r="E1477" s="563">
        <v>44763</v>
      </c>
      <c r="F1477" s="564">
        <v>74438973</v>
      </c>
      <c r="G1477" s="564" t="s">
        <v>2110</v>
      </c>
      <c r="H1477" s="573">
        <f t="shared" si="22"/>
        <v>559</v>
      </c>
    </row>
    <row r="1478" spans="1:8" s="35" customFormat="1">
      <c r="A1478" s="474" t="s">
        <v>1211</v>
      </c>
      <c r="B1478" s="559" t="s">
        <v>414</v>
      </c>
      <c r="C1478" s="559">
        <v>901093846</v>
      </c>
      <c r="D1478" s="568" t="s">
        <v>2097</v>
      </c>
      <c r="E1478" s="563">
        <v>44770</v>
      </c>
      <c r="F1478" s="564">
        <v>5254300</v>
      </c>
      <c r="G1478" s="564" t="s">
        <v>2111</v>
      </c>
      <c r="H1478" s="573">
        <f t="shared" si="22"/>
        <v>552</v>
      </c>
    </row>
    <row r="1479" spans="1:8" s="35" customFormat="1">
      <c r="A1479" s="474" t="s">
        <v>1211</v>
      </c>
      <c r="B1479" s="559" t="s">
        <v>414</v>
      </c>
      <c r="C1479" s="559">
        <v>901093846</v>
      </c>
      <c r="D1479" s="568" t="s">
        <v>2097</v>
      </c>
      <c r="E1479" s="563">
        <v>44770</v>
      </c>
      <c r="F1479" s="564">
        <v>21831044</v>
      </c>
      <c r="G1479" s="564" t="s">
        <v>2112</v>
      </c>
      <c r="H1479" s="573">
        <f t="shared" si="22"/>
        <v>552</v>
      </c>
    </row>
    <row r="1480" spans="1:8" s="35" customFormat="1">
      <c r="A1480" s="474" t="s">
        <v>1211</v>
      </c>
      <c r="B1480" s="559" t="s">
        <v>98</v>
      </c>
      <c r="C1480" s="559">
        <v>891280008</v>
      </c>
      <c r="D1480" s="568" t="s">
        <v>2116</v>
      </c>
      <c r="E1480" s="563">
        <v>44804</v>
      </c>
      <c r="F1480" s="564">
        <v>2392</v>
      </c>
      <c r="G1480" s="564" t="s">
        <v>2117</v>
      </c>
      <c r="H1480" s="573">
        <f t="shared" si="22"/>
        <v>518</v>
      </c>
    </row>
    <row r="1481" spans="1:8" s="35" customFormat="1">
      <c r="A1481" s="474" t="s">
        <v>1211</v>
      </c>
      <c r="B1481" s="559" t="s">
        <v>98</v>
      </c>
      <c r="C1481" s="559">
        <v>891280008</v>
      </c>
      <c r="D1481" s="568" t="s">
        <v>2116</v>
      </c>
      <c r="E1481" s="563">
        <v>44804</v>
      </c>
      <c r="F1481" s="564">
        <v>180</v>
      </c>
      <c r="G1481" s="564" t="s">
        <v>2117</v>
      </c>
      <c r="H1481" s="573">
        <f t="shared" si="22"/>
        <v>518</v>
      </c>
    </row>
    <row r="1482" spans="1:8" s="35" customFormat="1">
      <c r="A1482" s="474" t="s">
        <v>1211</v>
      </c>
      <c r="B1482" s="559" t="s">
        <v>936</v>
      </c>
      <c r="C1482" s="559">
        <v>804002105</v>
      </c>
      <c r="D1482" s="568" t="s">
        <v>2121</v>
      </c>
      <c r="E1482" s="563">
        <v>44776</v>
      </c>
      <c r="F1482" s="564">
        <v>1937623</v>
      </c>
      <c r="G1482" s="564" t="s">
        <v>2122</v>
      </c>
      <c r="H1482" s="573">
        <f t="shared" ref="H1482:H1545" si="23">+$H$7-E1482</f>
        <v>546</v>
      </c>
    </row>
    <row r="1483" spans="1:8" s="35" customFormat="1">
      <c r="A1483" s="474" t="s">
        <v>1211</v>
      </c>
      <c r="B1483" s="559" t="s">
        <v>936</v>
      </c>
      <c r="C1483" s="559">
        <v>804002105</v>
      </c>
      <c r="D1483" s="568" t="s">
        <v>2113</v>
      </c>
      <c r="E1483" s="563">
        <v>44783</v>
      </c>
      <c r="F1483" s="564">
        <v>512229</v>
      </c>
      <c r="G1483" s="564" t="s">
        <v>2123</v>
      </c>
      <c r="H1483" s="573">
        <f t="shared" si="23"/>
        <v>539</v>
      </c>
    </row>
    <row r="1484" spans="1:8" s="35" customFormat="1">
      <c r="A1484" s="474" t="s">
        <v>1211</v>
      </c>
      <c r="B1484" s="559" t="s">
        <v>936</v>
      </c>
      <c r="C1484" s="559">
        <v>804002105</v>
      </c>
      <c r="D1484" s="568" t="s">
        <v>2114</v>
      </c>
      <c r="E1484" s="563">
        <v>44791</v>
      </c>
      <c r="F1484" s="564">
        <v>72898</v>
      </c>
      <c r="G1484" s="564" t="s">
        <v>2124</v>
      </c>
      <c r="H1484" s="573">
        <f t="shared" si="23"/>
        <v>531</v>
      </c>
    </row>
    <row r="1485" spans="1:8" s="35" customFormat="1">
      <c r="A1485" s="474" t="s">
        <v>1211</v>
      </c>
      <c r="B1485" s="559" t="s">
        <v>936</v>
      </c>
      <c r="C1485" s="559">
        <v>804002105</v>
      </c>
      <c r="D1485" s="568" t="s">
        <v>2125</v>
      </c>
      <c r="E1485" s="563">
        <v>44798</v>
      </c>
      <c r="F1485" s="564">
        <v>547</v>
      </c>
      <c r="G1485" s="564" t="s">
        <v>2126</v>
      </c>
      <c r="H1485" s="573">
        <f t="shared" si="23"/>
        <v>524</v>
      </c>
    </row>
    <row r="1486" spans="1:8" s="35" customFormat="1">
      <c r="A1486" s="474" t="s">
        <v>1211</v>
      </c>
      <c r="B1486" s="559" t="s">
        <v>936</v>
      </c>
      <c r="C1486" s="559">
        <v>804002105</v>
      </c>
      <c r="D1486" s="568" t="s">
        <v>2115</v>
      </c>
      <c r="E1486" s="563">
        <v>44798</v>
      </c>
      <c r="F1486" s="564">
        <v>5731</v>
      </c>
      <c r="G1486" s="564" t="s">
        <v>2127</v>
      </c>
      <c r="H1486" s="573">
        <f t="shared" si="23"/>
        <v>524</v>
      </c>
    </row>
    <row r="1487" spans="1:8" s="35" customFormat="1">
      <c r="A1487" s="474" t="s">
        <v>1211</v>
      </c>
      <c r="B1487" s="559" t="s">
        <v>121</v>
      </c>
      <c r="C1487" s="559">
        <v>811004055</v>
      </c>
      <c r="D1487" s="568" t="s">
        <v>2121</v>
      </c>
      <c r="E1487" s="563">
        <v>44776</v>
      </c>
      <c r="F1487" s="564">
        <v>471</v>
      </c>
      <c r="G1487" s="564" t="s">
        <v>2128</v>
      </c>
      <c r="H1487" s="573">
        <f t="shared" si="23"/>
        <v>546</v>
      </c>
    </row>
    <row r="1488" spans="1:8" s="35" customFormat="1">
      <c r="A1488" s="474" t="s">
        <v>1211</v>
      </c>
      <c r="B1488" s="559" t="s">
        <v>121</v>
      </c>
      <c r="C1488" s="559">
        <v>811004055</v>
      </c>
      <c r="D1488" s="568" t="s">
        <v>2129</v>
      </c>
      <c r="E1488" s="563">
        <v>44774</v>
      </c>
      <c r="F1488" s="564">
        <v>471</v>
      </c>
      <c r="G1488" s="564" t="s">
        <v>2130</v>
      </c>
      <c r="H1488" s="573">
        <f t="shared" si="23"/>
        <v>548</v>
      </c>
    </row>
    <row r="1489" spans="1:8" s="35" customFormat="1">
      <c r="A1489" s="474" t="s">
        <v>1211</v>
      </c>
      <c r="B1489" s="559" t="s">
        <v>121</v>
      </c>
      <c r="C1489" s="559">
        <v>811004055</v>
      </c>
      <c r="D1489" s="568" t="s">
        <v>2131</v>
      </c>
      <c r="E1489" s="563">
        <v>44804</v>
      </c>
      <c r="F1489" s="564">
        <v>2538488</v>
      </c>
      <c r="G1489" s="564" t="s">
        <v>2132</v>
      </c>
      <c r="H1489" s="573">
        <f t="shared" si="23"/>
        <v>518</v>
      </c>
    </row>
    <row r="1490" spans="1:8" s="35" customFormat="1">
      <c r="A1490" s="474" t="s">
        <v>1211</v>
      </c>
      <c r="B1490" s="559" t="s">
        <v>414</v>
      </c>
      <c r="C1490" s="559">
        <v>901093846</v>
      </c>
      <c r="D1490" s="568" t="s">
        <v>2121</v>
      </c>
      <c r="E1490" s="563">
        <v>44776</v>
      </c>
      <c r="F1490" s="564">
        <v>14567929</v>
      </c>
      <c r="G1490" s="564" t="s">
        <v>2133</v>
      </c>
      <c r="H1490" s="573">
        <f t="shared" si="23"/>
        <v>546</v>
      </c>
    </row>
    <row r="1491" spans="1:8" s="35" customFormat="1">
      <c r="A1491" s="474" t="s">
        <v>1211</v>
      </c>
      <c r="B1491" s="559" t="s">
        <v>414</v>
      </c>
      <c r="C1491" s="559">
        <v>901093846</v>
      </c>
      <c r="D1491" s="568" t="s">
        <v>2113</v>
      </c>
      <c r="E1491" s="563">
        <v>44783</v>
      </c>
      <c r="F1491" s="564">
        <v>47218312</v>
      </c>
      <c r="G1491" s="564" t="s">
        <v>2134</v>
      </c>
      <c r="H1491" s="573">
        <f t="shared" si="23"/>
        <v>539</v>
      </c>
    </row>
    <row r="1492" spans="1:8" s="35" customFormat="1">
      <c r="A1492" s="474" t="s">
        <v>1211</v>
      </c>
      <c r="B1492" s="559" t="s">
        <v>414</v>
      </c>
      <c r="C1492" s="559">
        <v>901093846</v>
      </c>
      <c r="D1492" s="568" t="s">
        <v>2114</v>
      </c>
      <c r="E1492" s="563">
        <v>44791</v>
      </c>
      <c r="F1492" s="564">
        <v>47332065</v>
      </c>
      <c r="G1492" s="564" t="s">
        <v>2135</v>
      </c>
      <c r="H1492" s="573">
        <f t="shared" si="23"/>
        <v>531</v>
      </c>
    </row>
    <row r="1493" spans="1:8" s="35" customFormat="1">
      <c r="A1493" s="474" t="s">
        <v>1211</v>
      </c>
      <c r="B1493" s="559" t="s">
        <v>414</v>
      </c>
      <c r="C1493" s="559">
        <v>901093846</v>
      </c>
      <c r="D1493" s="568" t="s">
        <v>2125</v>
      </c>
      <c r="E1493" s="563">
        <v>44798</v>
      </c>
      <c r="F1493" s="564">
        <v>6921702</v>
      </c>
      <c r="G1493" s="564" t="s">
        <v>2136</v>
      </c>
      <c r="H1493" s="573">
        <f t="shared" si="23"/>
        <v>524</v>
      </c>
    </row>
    <row r="1494" spans="1:8" s="35" customFormat="1">
      <c r="A1494" s="474" t="s">
        <v>1211</v>
      </c>
      <c r="B1494" s="559" t="s">
        <v>414</v>
      </c>
      <c r="C1494" s="559">
        <v>901093846</v>
      </c>
      <c r="D1494" s="568" t="s">
        <v>2115</v>
      </c>
      <c r="E1494" s="563">
        <v>44798</v>
      </c>
      <c r="F1494" s="564">
        <v>20671986</v>
      </c>
      <c r="G1494" s="564" t="s">
        <v>2137</v>
      </c>
      <c r="H1494" s="573">
        <f t="shared" si="23"/>
        <v>524</v>
      </c>
    </row>
    <row r="1495" spans="1:8" s="35" customFormat="1">
      <c r="A1495" s="474" t="s">
        <v>1211</v>
      </c>
      <c r="B1495" s="559" t="s">
        <v>56</v>
      </c>
      <c r="C1495" s="559">
        <v>900156264</v>
      </c>
      <c r="D1495" s="568" t="s">
        <v>2118</v>
      </c>
      <c r="E1495" s="563">
        <v>44776</v>
      </c>
      <c r="F1495" s="564">
        <v>4253679226.8000002</v>
      </c>
      <c r="G1495" s="564" t="s">
        <v>2138</v>
      </c>
      <c r="H1495" s="573">
        <f t="shared" si="23"/>
        <v>546</v>
      </c>
    </row>
    <row r="1496" spans="1:8" s="35" customFormat="1">
      <c r="A1496" s="474" t="s">
        <v>1211</v>
      </c>
      <c r="B1496" s="559" t="s">
        <v>56</v>
      </c>
      <c r="C1496" s="559">
        <v>900156264</v>
      </c>
      <c r="D1496" s="568" t="s">
        <v>2119</v>
      </c>
      <c r="E1496" s="563">
        <v>44783</v>
      </c>
      <c r="F1496" s="564">
        <v>1231863800</v>
      </c>
      <c r="G1496" s="564" t="s">
        <v>2139</v>
      </c>
      <c r="H1496" s="573">
        <f t="shared" si="23"/>
        <v>539</v>
      </c>
    </row>
    <row r="1497" spans="1:8" s="35" customFormat="1">
      <c r="A1497" s="474" t="s">
        <v>1211</v>
      </c>
      <c r="B1497" s="559" t="s">
        <v>56</v>
      </c>
      <c r="C1497" s="559">
        <v>900156264</v>
      </c>
      <c r="D1497" s="568" t="s">
        <v>2120</v>
      </c>
      <c r="E1497" s="563">
        <v>44791</v>
      </c>
      <c r="F1497" s="564">
        <v>9105736518.1999969</v>
      </c>
      <c r="G1497" s="564" t="s">
        <v>2140</v>
      </c>
      <c r="H1497" s="573">
        <f t="shared" si="23"/>
        <v>531</v>
      </c>
    </row>
    <row r="1498" spans="1:8" s="35" customFormat="1">
      <c r="A1498" s="474" t="s">
        <v>1211</v>
      </c>
      <c r="B1498" s="559" t="s">
        <v>98</v>
      </c>
      <c r="C1498" s="559">
        <v>891280008</v>
      </c>
      <c r="D1498" s="568" t="s">
        <v>2143</v>
      </c>
      <c r="E1498" s="563">
        <v>44834</v>
      </c>
      <c r="F1498" s="564">
        <v>79</v>
      </c>
      <c r="G1498" s="564" t="s">
        <v>2144</v>
      </c>
      <c r="H1498" s="573">
        <f t="shared" si="23"/>
        <v>488</v>
      </c>
    </row>
    <row r="1499" spans="1:8" s="35" customFormat="1">
      <c r="A1499" s="474" t="s">
        <v>1211</v>
      </c>
      <c r="B1499" s="559" t="s">
        <v>98</v>
      </c>
      <c r="C1499" s="559">
        <v>891280008</v>
      </c>
      <c r="D1499" s="568" t="s">
        <v>2143</v>
      </c>
      <c r="E1499" s="563">
        <v>44834</v>
      </c>
      <c r="F1499" s="564">
        <v>2466</v>
      </c>
      <c r="G1499" s="564" t="s">
        <v>2144</v>
      </c>
      <c r="H1499" s="573">
        <f t="shared" si="23"/>
        <v>488</v>
      </c>
    </row>
    <row r="1500" spans="1:8" s="35" customFormat="1">
      <c r="A1500" s="474" t="s">
        <v>1211</v>
      </c>
      <c r="B1500" s="559" t="s">
        <v>936</v>
      </c>
      <c r="C1500" s="559">
        <v>804002105</v>
      </c>
      <c r="D1500" s="568" t="s">
        <v>2141</v>
      </c>
      <c r="E1500" s="563">
        <v>44776</v>
      </c>
      <c r="F1500" s="564">
        <v>244487</v>
      </c>
      <c r="G1500" s="564" t="s">
        <v>2145</v>
      </c>
      <c r="H1500" s="573">
        <f t="shared" si="23"/>
        <v>546</v>
      </c>
    </row>
    <row r="1501" spans="1:8" s="35" customFormat="1">
      <c r="A1501" s="474" t="s">
        <v>1211</v>
      </c>
      <c r="B1501" s="559" t="s">
        <v>936</v>
      </c>
      <c r="C1501" s="559">
        <v>804002105</v>
      </c>
      <c r="D1501" s="568" t="s">
        <v>2146</v>
      </c>
      <c r="E1501" s="563">
        <v>44818</v>
      </c>
      <c r="F1501" s="564">
        <v>286262</v>
      </c>
      <c r="G1501" s="564" t="s">
        <v>2147</v>
      </c>
      <c r="H1501" s="573">
        <f t="shared" si="23"/>
        <v>504</v>
      </c>
    </row>
    <row r="1502" spans="1:8" s="35" customFormat="1">
      <c r="A1502" s="474" t="s">
        <v>1211</v>
      </c>
      <c r="B1502" s="559" t="s">
        <v>936</v>
      </c>
      <c r="C1502" s="559">
        <v>804002105</v>
      </c>
      <c r="D1502" s="568" t="s">
        <v>2148</v>
      </c>
      <c r="E1502" s="563">
        <v>44825</v>
      </c>
      <c r="F1502" s="564">
        <v>86080</v>
      </c>
      <c r="G1502" s="564" t="s">
        <v>2149</v>
      </c>
      <c r="H1502" s="573">
        <f t="shared" si="23"/>
        <v>497</v>
      </c>
    </row>
    <row r="1503" spans="1:8" s="35" customFormat="1">
      <c r="A1503" s="474" t="s">
        <v>1211</v>
      </c>
      <c r="B1503" s="559" t="s">
        <v>936</v>
      </c>
      <c r="C1503" s="559">
        <v>804002105</v>
      </c>
      <c r="D1503" s="568" t="s">
        <v>2142</v>
      </c>
      <c r="E1503" s="563">
        <v>44832</v>
      </c>
      <c r="F1503" s="564">
        <v>59312</v>
      </c>
      <c r="G1503" s="564" t="s">
        <v>2150</v>
      </c>
      <c r="H1503" s="573">
        <f t="shared" si="23"/>
        <v>490</v>
      </c>
    </row>
    <row r="1504" spans="1:8" s="35" customFormat="1">
      <c r="A1504" s="474" t="s">
        <v>1211</v>
      </c>
      <c r="B1504" s="559" t="s">
        <v>414</v>
      </c>
      <c r="C1504" s="559">
        <v>901093846</v>
      </c>
      <c r="D1504" s="568" t="s">
        <v>2141</v>
      </c>
      <c r="E1504" s="563">
        <v>44776</v>
      </c>
      <c r="F1504" s="564">
        <v>40637121</v>
      </c>
      <c r="G1504" s="564" t="s">
        <v>2151</v>
      </c>
      <c r="H1504" s="573">
        <f t="shared" si="23"/>
        <v>546</v>
      </c>
    </row>
    <row r="1505" spans="1:8" s="35" customFormat="1">
      <c r="A1505" s="474" t="s">
        <v>1211</v>
      </c>
      <c r="B1505" s="559" t="s">
        <v>414</v>
      </c>
      <c r="C1505" s="559">
        <v>901093846</v>
      </c>
      <c r="D1505" s="568" t="s">
        <v>2146</v>
      </c>
      <c r="E1505" s="563">
        <v>44818</v>
      </c>
      <c r="F1505" s="564">
        <v>52106406</v>
      </c>
      <c r="G1505" s="564" t="s">
        <v>2152</v>
      </c>
      <c r="H1505" s="573">
        <f t="shared" si="23"/>
        <v>504</v>
      </c>
    </row>
    <row r="1506" spans="1:8" s="35" customFormat="1">
      <c r="A1506" s="474" t="s">
        <v>1211</v>
      </c>
      <c r="B1506" s="559" t="s">
        <v>414</v>
      </c>
      <c r="C1506" s="559">
        <v>901093846</v>
      </c>
      <c r="D1506" s="568" t="s">
        <v>2148</v>
      </c>
      <c r="E1506" s="563">
        <v>44825</v>
      </c>
      <c r="F1506" s="564">
        <v>34706351</v>
      </c>
      <c r="G1506" s="564" t="s">
        <v>2153</v>
      </c>
      <c r="H1506" s="573">
        <f t="shared" si="23"/>
        <v>497</v>
      </c>
    </row>
    <row r="1507" spans="1:8" s="35" customFormat="1">
      <c r="A1507" s="474" t="s">
        <v>1211</v>
      </c>
      <c r="B1507" s="559" t="s">
        <v>414</v>
      </c>
      <c r="C1507" s="559">
        <v>901093846</v>
      </c>
      <c r="D1507" s="568" t="s">
        <v>2142</v>
      </c>
      <c r="E1507" s="563">
        <v>44832</v>
      </c>
      <c r="F1507" s="564">
        <v>19139040</v>
      </c>
      <c r="G1507" s="564" t="s">
        <v>2154</v>
      </c>
      <c r="H1507" s="573">
        <f t="shared" si="23"/>
        <v>490</v>
      </c>
    </row>
    <row r="1508" spans="1:8" s="35" customFormat="1">
      <c r="A1508" s="474" t="s">
        <v>1211</v>
      </c>
      <c r="B1508" s="554" t="s">
        <v>1039</v>
      </c>
      <c r="C1508" s="559">
        <v>899999107</v>
      </c>
      <c r="D1508" s="568" t="s">
        <v>2146</v>
      </c>
      <c r="E1508" s="563">
        <v>44818</v>
      </c>
      <c r="F1508" s="564">
        <v>80063372.909999996</v>
      </c>
      <c r="G1508" s="564" t="s">
        <v>2155</v>
      </c>
      <c r="H1508" s="573">
        <f t="shared" si="23"/>
        <v>504</v>
      </c>
    </row>
    <row r="1509" spans="1:8" s="35" customFormat="1">
      <c r="A1509" s="474" t="s">
        <v>1211</v>
      </c>
      <c r="B1509" s="554" t="s">
        <v>1039</v>
      </c>
      <c r="C1509" s="559">
        <v>899999107</v>
      </c>
      <c r="D1509" s="568" t="s">
        <v>2148</v>
      </c>
      <c r="E1509" s="563">
        <v>44825</v>
      </c>
      <c r="F1509" s="564">
        <v>16457261</v>
      </c>
      <c r="G1509" s="564" t="s">
        <v>2156</v>
      </c>
      <c r="H1509" s="573">
        <f t="shared" si="23"/>
        <v>497</v>
      </c>
    </row>
    <row r="1510" spans="1:8" s="35" customFormat="1">
      <c r="A1510" s="474" t="s">
        <v>1211</v>
      </c>
      <c r="B1510" s="554" t="s">
        <v>1039</v>
      </c>
      <c r="C1510" s="559">
        <v>899999107</v>
      </c>
      <c r="D1510" s="568" t="s">
        <v>2142</v>
      </c>
      <c r="E1510" s="563">
        <v>44832</v>
      </c>
      <c r="F1510" s="564">
        <v>11244772</v>
      </c>
      <c r="G1510" s="564" t="s">
        <v>2157</v>
      </c>
      <c r="H1510" s="573">
        <f t="shared" si="23"/>
        <v>490</v>
      </c>
    </row>
    <row r="1511" spans="1:8" s="35" customFormat="1">
      <c r="A1511" s="474" t="s">
        <v>1211</v>
      </c>
      <c r="B1511" s="554" t="s">
        <v>1039</v>
      </c>
      <c r="C1511" s="559">
        <v>899999107</v>
      </c>
      <c r="D1511" s="568" t="s">
        <v>2613</v>
      </c>
      <c r="E1511" s="563">
        <v>44832</v>
      </c>
      <c r="F1511" s="564">
        <v>409583</v>
      </c>
      <c r="G1511" s="564" t="s">
        <v>2158</v>
      </c>
      <c r="H1511" s="573">
        <f t="shared" si="23"/>
        <v>490</v>
      </c>
    </row>
    <row r="1512" spans="1:8" s="35" customFormat="1">
      <c r="A1512" s="474" t="s">
        <v>1211</v>
      </c>
      <c r="B1512" s="559" t="s">
        <v>38</v>
      </c>
      <c r="C1512" s="559">
        <v>901097473</v>
      </c>
      <c r="D1512" s="568" t="s">
        <v>2159</v>
      </c>
      <c r="E1512" s="563">
        <v>44834</v>
      </c>
      <c r="F1512" s="564">
        <v>10285</v>
      </c>
      <c r="G1512" s="564" t="s">
        <v>2160</v>
      </c>
      <c r="H1512" s="573">
        <f t="shared" si="23"/>
        <v>488</v>
      </c>
    </row>
    <row r="1513" spans="1:8" s="35" customFormat="1">
      <c r="A1513" s="474" t="s">
        <v>1211</v>
      </c>
      <c r="B1513" s="559" t="s">
        <v>239</v>
      </c>
      <c r="C1513" s="559">
        <v>830074184</v>
      </c>
      <c r="D1513" s="568" t="s">
        <v>2116</v>
      </c>
      <c r="E1513" s="563">
        <v>44834</v>
      </c>
      <c r="F1513" s="564">
        <v>165428</v>
      </c>
      <c r="G1513" s="564" t="s">
        <v>2117</v>
      </c>
      <c r="H1513" s="573">
        <f t="shared" si="23"/>
        <v>488</v>
      </c>
    </row>
    <row r="1514" spans="1:8" s="35" customFormat="1">
      <c r="A1514" s="474" t="s">
        <v>1211</v>
      </c>
      <c r="B1514" s="559" t="s">
        <v>239</v>
      </c>
      <c r="C1514" s="559">
        <v>830074184</v>
      </c>
      <c r="D1514" s="568" t="s">
        <v>2078</v>
      </c>
      <c r="E1514" s="563">
        <v>44834</v>
      </c>
      <c r="F1514" s="564">
        <v>47266</v>
      </c>
      <c r="G1514" s="564" t="s">
        <v>2079</v>
      </c>
      <c r="H1514" s="573">
        <f t="shared" si="23"/>
        <v>488</v>
      </c>
    </row>
    <row r="1515" spans="1:8" s="35" customFormat="1">
      <c r="A1515" s="474" t="s">
        <v>1211</v>
      </c>
      <c r="B1515" s="559" t="s">
        <v>239</v>
      </c>
      <c r="C1515" s="559">
        <v>830074184</v>
      </c>
      <c r="D1515" s="568" t="s">
        <v>2072</v>
      </c>
      <c r="E1515" s="563">
        <v>44834</v>
      </c>
      <c r="F1515" s="564">
        <v>48842</v>
      </c>
      <c r="G1515" s="564" t="s">
        <v>2073</v>
      </c>
      <c r="H1515" s="573">
        <f t="shared" si="23"/>
        <v>488</v>
      </c>
    </row>
    <row r="1516" spans="1:8" s="35" customFormat="1">
      <c r="A1516" s="474" t="s">
        <v>1211</v>
      </c>
      <c r="B1516" s="559" t="s">
        <v>239</v>
      </c>
      <c r="C1516" s="559">
        <v>830074184</v>
      </c>
      <c r="D1516" s="568" t="s">
        <v>2074</v>
      </c>
      <c r="E1516" s="563">
        <v>44834</v>
      </c>
      <c r="F1516" s="564">
        <v>44115</v>
      </c>
      <c r="G1516" s="564" t="s">
        <v>2075</v>
      </c>
      <c r="H1516" s="573">
        <f t="shared" si="23"/>
        <v>488</v>
      </c>
    </row>
    <row r="1517" spans="1:8" s="35" customFormat="1">
      <c r="A1517" s="474" t="s">
        <v>1211</v>
      </c>
      <c r="B1517" s="559" t="s">
        <v>239</v>
      </c>
      <c r="C1517" s="559">
        <v>830074184</v>
      </c>
      <c r="D1517" s="568" t="s">
        <v>2076</v>
      </c>
      <c r="E1517" s="563">
        <v>44834</v>
      </c>
      <c r="F1517" s="564">
        <v>48845</v>
      </c>
      <c r="G1517" s="564" t="s">
        <v>2077</v>
      </c>
      <c r="H1517" s="573">
        <f t="shared" si="23"/>
        <v>488</v>
      </c>
    </row>
    <row r="1518" spans="1:8" s="35" customFormat="1">
      <c r="A1518" s="474" t="s">
        <v>1211</v>
      </c>
      <c r="B1518" s="559" t="s">
        <v>239</v>
      </c>
      <c r="C1518" s="559">
        <v>830074184</v>
      </c>
      <c r="D1518" s="568" t="s">
        <v>2116</v>
      </c>
      <c r="E1518" s="563">
        <v>44834</v>
      </c>
      <c r="F1518" s="564">
        <v>10502</v>
      </c>
      <c r="G1518" s="564" t="s">
        <v>2117</v>
      </c>
      <c r="H1518" s="573">
        <f t="shared" si="23"/>
        <v>488</v>
      </c>
    </row>
    <row r="1519" spans="1:8" s="35" customFormat="1">
      <c r="A1519" s="474" t="s">
        <v>1211</v>
      </c>
      <c r="B1519" s="559" t="s">
        <v>239</v>
      </c>
      <c r="C1519" s="559">
        <v>830074184</v>
      </c>
      <c r="D1519" s="568" t="s">
        <v>2078</v>
      </c>
      <c r="E1519" s="563">
        <v>44834</v>
      </c>
      <c r="F1519" s="564">
        <v>10471</v>
      </c>
      <c r="G1519" s="564" t="s">
        <v>2079</v>
      </c>
      <c r="H1519" s="573">
        <f t="shared" si="23"/>
        <v>488</v>
      </c>
    </row>
    <row r="1520" spans="1:8" s="35" customFormat="1">
      <c r="A1520" s="474" t="s">
        <v>1211</v>
      </c>
      <c r="B1520" s="559" t="s">
        <v>936</v>
      </c>
      <c r="C1520" s="559">
        <v>804002105</v>
      </c>
      <c r="D1520" s="568" t="s">
        <v>2161</v>
      </c>
      <c r="E1520" s="563">
        <v>44839</v>
      </c>
      <c r="F1520" s="564">
        <v>292533</v>
      </c>
      <c r="G1520" s="564" t="s">
        <v>2162</v>
      </c>
      <c r="H1520" s="573">
        <f t="shared" si="23"/>
        <v>483</v>
      </c>
    </row>
    <row r="1521" spans="1:8" s="35" customFormat="1">
      <c r="A1521" s="474" t="s">
        <v>1211</v>
      </c>
      <c r="B1521" s="559" t="s">
        <v>936</v>
      </c>
      <c r="C1521" s="559">
        <v>804002105</v>
      </c>
      <c r="D1521" s="568" t="s">
        <v>2163</v>
      </c>
      <c r="E1521" s="563">
        <v>44846</v>
      </c>
      <c r="F1521" s="564">
        <v>31524</v>
      </c>
      <c r="G1521" s="564" t="s">
        <v>2164</v>
      </c>
      <c r="H1521" s="573">
        <f t="shared" si="23"/>
        <v>476</v>
      </c>
    </row>
    <row r="1522" spans="1:8" s="35" customFormat="1">
      <c r="A1522" s="474" t="s">
        <v>1211</v>
      </c>
      <c r="B1522" s="559" t="s">
        <v>936</v>
      </c>
      <c r="C1522" s="559">
        <v>804002105</v>
      </c>
      <c r="D1522" s="568" t="s">
        <v>2165</v>
      </c>
      <c r="E1522" s="563">
        <v>44854</v>
      </c>
      <c r="F1522" s="564">
        <v>457</v>
      </c>
      <c r="G1522" s="564" t="s">
        <v>2166</v>
      </c>
      <c r="H1522" s="573">
        <f t="shared" si="23"/>
        <v>468</v>
      </c>
    </row>
    <row r="1523" spans="1:8" s="35" customFormat="1">
      <c r="A1523" s="474" t="s">
        <v>1211</v>
      </c>
      <c r="B1523" s="559" t="s">
        <v>936</v>
      </c>
      <c r="C1523" s="559">
        <v>804002105</v>
      </c>
      <c r="D1523" s="568" t="s">
        <v>2167</v>
      </c>
      <c r="E1523" s="563">
        <v>44861</v>
      </c>
      <c r="F1523" s="564">
        <v>72026</v>
      </c>
      <c r="G1523" s="564" t="s">
        <v>2168</v>
      </c>
      <c r="H1523" s="573">
        <f t="shared" si="23"/>
        <v>461</v>
      </c>
    </row>
    <row r="1524" spans="1:8" s="35" customFormat="1">
      <c r="A1524" s="474" t="s">
        <v>1211</v>
      </c>
      <c r="B1524" s="559" t="s">
        <v>936</v>
      </c>
      <c r="C1524" s="559">
        <v>804002105</v>
      </c>
      <c r="D1524" s="568" t="s">
        <v>2169</v>
      </c>
      <c r="E1524" s="563">
        <v>44861</v>
      </c>
      <c r="F1524" s="564">
        <v>154546</v>
      </c>
      <c r="G1524" s="564" t="s">
        <v>2170</v>
      </c>
      <c r="H1524" s="573">
        <f t="shared" si="23"/>
        <v>461</v>
      </c>
    </row>
    <row r="1525" spans="1:8" s="35" customFormat="1">
      <c r="A1525" s="474" t="s">
        <v>1211</v>
      </c>
      <c r="B1525" s="559" t="s">
        <v>936</v>
      </c>
      <c r="C1525" s="559">
        <v>804002105</v>
      </c>
      <c r="D1525" s="568" t="s">
        <v>2171</v>
      </c>
      <c r="E1525" s="563">
        <v>44865</v>
      </c>
      <c r="F1525" s="564">
        <v>6355</v>
      </c>
      <c r="G1525" s="564" t="s">
        <v>2090</v>
      </c>
      <c r="H1525" s="573">
        <f t="shared" si="23"/>
        <v>457</v>
      </c>
    </row>
    <row r="1526" spans="1:8" s="35" customFormat="1">
      <c r="A1526" s="474" t="s">
        <v>1211</v>
      </c>
      <c r="B1526" s="559" t="s">
        <v>936</v>
      </c>
      <c r="C1526" s="559">
        <v>804002105</v>
      </c>
      <c r="D1526" s="568" t="s">
        <v>2171</v>
      </c>
      <c r="E1526" s="563">
        <v>44865</v>
      </c>
      <c r="F1526" s="564">
        <v>808</v>
      </c>
      <c r="G1526" s="564" t="s">
        <v>2090</v>
      </c>
      <c r="H1526" s="573">
        <f t="shared" si="23"/>
        <v>457</v>
      </c>
    </row>
    <row r="1527" spans="1:8" s="35" customFormat="1">
      <c r="A1527" s="474" t="s">
        <v>1211</v>
      </c>
      <c r="B1527" s="559" t="s">
        <v>936</v>
      </c>
      <c r="C1527" s="559">
        <v>804002105</v>
      </c>
      <c r="D1527" s="568" t="s">
        <v>2172</v>
      </c>
      <c r="E1527" s="563">
        <v>44865</v>
      </c>
      <c r="F1527" s="564">
        <v>6026</v>
      </c>
      <c r="G1527" s="564" t="s">
        <v>2117</v>
      </c>
      <c r="H1527" s="573">
        <f t="shared" si="23"/>
        <v>457</v>
      </c>
    </row>
    <row r="1528" spans="1:8" s="35" customFormat="1">
      <c r="A1528" s="474" t="s">
        <v>1211</v>
      </c>
      <c r="B1528" s="559" t="s">
        <v>936</v>
      </c>
      <c r="C1528" s="559">
        <v>804002105</v>
      </c>
      <c r="D1528" s="568" t="s">
        <v>2172</v>
      </c>
      <c r="E1528" s="563">
        <v>44865</v>
      </c>
      <c r="F1528" s="564">
        <v>1582</v>
      </c>
      <c r="G1528" s="564" t="s">
        <v>2117</v>
      </c>
      <c r="H1528" s="573">
        <f t="shared" si="23"/>
        <v>457</v>
      </c>
    </row>
    <row r="1529" spans="1:8" s="35" customFormat="1">
      <c r="A1529" s="474" t="s">
        <v>1211</v>
      </c>
      <c r="B1529" s="559" t="s">
        <v>121</v>
      </c>
      <c r="C1529" s="559">
        <v>811004055</v>
      </c>
      <c r="D1529" s="568" t="s">
        <v>2175</v>
      </c>
      <c r="E1529" s="563">
        <v>44865</v>
      </c>
      <c r="F1529" s="564">
        <v>174</v>
      </c>
      <c r="G1529" s="564" t="s">
        <v>2144</v>
      </c>
      <c r="H1529" s="573">
        <f t="shared" si="23"/>
        <v>457</v>
      </c>
    </row>
    <row r="1530" spans="1:8" s="35" customFormat="1">
      <c r="A1530" s="474" t="s">
        <v>1211</v>
      </c>
      <c r="B1530" s="559" t="s">
        <v>239</v>
      </c>
      <c r="C1530" s="559">
        <v>830074184</v>
      </c>
      <c r="D1530" s="568" t="s">
        <v>2163</v>
      </c>
      <c r="E1530" s="563">
        <v>44846</v>
      </c>
      <c r="F1530" s="564">
        <v>55964</v>
      </c>
      <c r="G1530" s="564" t="s">
        <v>2176</v>
      </c>
      <c r="H1530" s="573">
        <f t="shared" si="23"/>
        <v>476</v>
      </c>
    </row>
    <row r="1531" spans="1:8" s="35" customFormat="1">
      <c r="A1531" s="474" t="s">
        <v>1211</v>
      </c>
      <c r="B1531" s="559" t="s">
        <v>239</v>
      </c>
      <c r="C1531" s="559">
        <v>830074184</v>
      </c>
      <c r="D1531" s="568" t="s">
        <v>2163</v>
      </c>
      <c r="E1531" s="563">
        <v>44846</v>
      </c>
      <c r="F1531" s="564">
        <v>21892</v>
      </c>
      <c r="G1531" s="564" t="s">
        <v>2177</v>
      </c>
      <c r="H1531" s="573">
        <f t="shared" si="23"/>
        <v>476</v>
      </c>
    </row>
    <row r="1532" spans="1:8" s="35" customFormat="1">
      <c r="A1532" s="474" t="s">
        <v>1211</v>
      </c>
      <c r="B1532" s="559" t="s">
        <v>239</v>
      </c>
      <c r="C1532" s="559">
        <v>830074184</v>
      </c>
      <c r="D1532" s="568" t="s">
        <v>2171</v>
      </c>
      <c r="E1532" s="563">
        <v>44865</v>
      </c>
      <c r="F1532" s="564">
        <v>10887</v>
      </c>
      <c r="G1532" s="564" t="s">
        <v>2090</v>
      </c>
      <c r="H1532" s="573">
        <f t="shared" si="23"/>
        <v>457</v>
      </c>
    </row>
    <row r="1533" spans="1:8" s="35" customFormat="1">
      <c r="A1533" s="474" t="s">
        <v>1211</v>
      </c>
      <c r="B1533" s="559" t="s">
        <v>239</v>
      </c>
      <c r="C1533" s="559">
        <v>830074184</v>
      </c>
      <c r="D1533" s="568" t="s">
        <v>2171</v>
      </c>
      <c r="E1533" s="563">
        <v>44865</v>
      </c>
      <c r="F1533" s="564">
        <v>48837</v>
      </c>
      <c r="G1533" s="564" t="s">
        <v>2090</v>
      </c>
      <c r="H1533" s="573">
        <f t="shared" si="23"/>
        <v>457</v>
      </c>
    </row>
    <row r="1534" spans="1:8" s="35" customFormat="1">
      <c r="A1534" s="474" t="s">
        <v>1211</v>
      </c>
      <c r="B1534" s="559" t="s">
        <v>239</v>
      </c>
      <c r="C1534" s="559">
        <v>830074184</v>
      </c>
      <c r="D1534" s="568" t="s">
        <v>2171</v>
      </c>
      <c r="E1534" s="563">
        <v>44865</v>
      </c>
      <c r="F1534" s="564">
        <v>135</v>
      </c>
      <c r="G1534" s="564" t="s">
        <v>2090</v>
      </c>
      <c r="H1534" s="573">
        <f t="shared" si="23"/>
        <v>457</v>
      </c>
    </row>
    <row r="1535" spans="1:8" s="35" customFormat="1">
      <c r="A1535" s="474" t="s">
        <v>1211</v>
      </c>
      <c r="B1535" s="559" t="s">
        <v>239</v>
      </c>
      <c r="C1535" s="559">
        <v>830074184</v>
      </c>
      <c r="D1535" s="568" t="s">
        <v>2171</v>
      </c>
      <c r="E1535" s="563">
        <v>44865</v>
      </c>
      <c r="F1535" s="564">
        <v>16519</v>
      </c>
      <c r="G1535" s="564" t="s">
        <v>2090</v>
      </c>
      <c r="H1535" s="573">
        <f t="shared" si="23"/>
        <v>457</v>
      </c>
    </row>
    <row r="1536" spans="1:8" s="35" customFormat="1">
      <c r="A1536" s="474" t="s">
        <v>1211</v>
      </c>
      <c r="B1536" s="559" t="s">
        <v>239</v>
      </c>
      <c r="C1536" s="559">
        <v>830074184</v>
      </c>
      <c r="D1536" s="568" t="s">
        <v>2178</v>
      </c>
      <c r="E1536" s="563">
        <v>44865</v>
      </c>
      <c r="F1536" s="564">
        <v>135</v>
      </c>
      <c r="G1536" s="564" t="s">
        <v>2073</v>
      </c>
      <c r="H1536" s="573">
        <f t="shared" si="23"/>
        <v>457</v>
      </c>
    </row>
    <row r="1537" spans="1:8" s="35" customFormat="1">
      <c r="A1537" s="474" t="s">
        <v>1211</v>
      </c>
      <c r="B1537" s="559" t="s">
        <v>239</v>
      </c>
      <c r="C1537" s="559">
        <v>830074184</v>
      </c>
      <c r="D1537" s="568" t="s">
        <v>2172</v>
      </c>
      <c r="E1537" s="563">
        <v>44865</v>
      </c>
      <c r="F1537" s="564">
        <v>15984</v>
      </c>
      <c r="G1537" s="564" t="s">
        <v>2117</v>
      </c>
      <c r="H1537" s="573">
        <f t="shared" si="23"/>
        <v>457</v>
      </c>
    </row>
    <row r="1538" spans="1:8" s="35" customFormat="1">
      <c r="A1538" s="474" t="s">
        <v>1211</v>
      </c>
      <c r="B1538" s="559" t="s">
        <v>239</v>
      </c>
      <c r="C1538" s="559">
        <v>830074184</v>
      </c>
      <c r="D1538" s="568" t="s">
        <v>2172</v>
      </c>
      <c r="E1538" s="563">
        <v>44865</v>
      </c>
      <c r="F1538" s="564">
        <v>130</v>
      </c>
      <c r="G1538" s="564" t="s">
        <v>2117</v>
      </c>
      <c r="H1538" s="573">
        <f t="shared" si="23"/>
        <v>457</v>
      </c>
    </row>
    <row r="1539" spans="1:8" s="35" customFormat="1">
      <c r="A1539" s="474" t="s">
        <v>1211</v>
      </c>
      <c r="B1539" s="559" t="s">
        <v>239</v>
      </c>
      <c r="C1539" s="559">
        <v>830074184</v>
      </c>
      <c r="D1539" s="568" t="s">
        <v>2175</v>
      </c>
      <c r="E1539" s="563">
        <v>44865</v>
      </c>
      <c r="F1539" s="564">
        <v>10855</v>
      </c>
      <c r="G1539" s="564" t="s">
        <v>2144</v>
      </c>
      <c r="H1539" s="573">
        <f t="shared" si="23"/>
        <v>457</v>
      </c>
    </row>
    <row r="1540" spans="1:8" s="35" customFormat="1">
      <c r="A1540" s="474" t="s">
        <v>1211</v>
      </c>
      <c r="B1540" s="559" t="s">
        <v>239</v>
      </c>
      <c r="C1540" s="559">
        <v>830074184</v>
      </c>
      <c r="D1540" s="568" t="s">
        <v>2175</v>
      </c>
      <c r="E1540" s="563">
        <v>44865</v>
      </c>
      <c r="F1540" s="564">
        <v>48847</v>
      </c>
      <c r="G1540" s="564" t="s">
        <v>2144</v>
      </c>
      <c r="H1540" s="573">
        <f t="shared" si="23"/>
        <v>457</v>
      </c>
    </row>
    <row r="1541" spans="1:8" s="35" customFormat="1">
      <c r="A1541" s="474" t="s">
        <v>1211</v>
      </c>
      <c r="B1541" s="559" t="s">
        <v>239</v>
      </c>
      <c r="C1541" s="559">
        <v>830074184</v>
      </c>
      <c r="D1541" s="568" t="s">
        <v>2175</v>
      </c>
      <c r="E1541" s="563">
        <v>44865</v>
      </c>
      <c r="F1541" s="564">
        <v>135</v>
      </c>
      <c r="G1541" s="564" t="s">
        <v>2144</v>
      </c>
      <c r="H1541" s="573">
        <f t="shared" si="23"/>
        <v>457</v>
      </c>
    </row>
    <row r="1542" spans="1:8" s="35" customFormat="1">
      <c r="A1542" s="474" t="s">
        <v>1211</v>
      </c>
      <c r="B1542" s="559" t="s">
        <v>239</v>
      </c>
      <c r="C1542" s="559">
        <v>830074184</v>
      </c>
      <c r="D1542" s="568" t="s">
        <v>2175</v>
      </c>
      <c r="E1542" s="563">
        <v>44865</v>
      </c>
      <c r="F1542" s="564">
        <v>16518</v>
      </c>
      <c r="G1542" s="564" t="s">
        <v>2144</v>
      </c>
      <c r="H1542" s="573">
        <f t="shared" si="23"/>
        <v>457</v>
      </c>
    </row>
    <row r="1543" spans="1:8" s="35" customFormat="1">
      <c r="A1543" s="474" t="s">
        <v>1211</v>
      </c>
      <c r="B1543" s="559" t="s">
        <v>239</v>
      </c>
      <c r="C1543" s="559">
        <v>830074184</v>
      </c>
      <c r="D1543" s="568" t="s">
        <v>2179</v>
      </c>
      <c r="E1543" s="563">
        <v>44865</v>
      </c>
      <c r="F1543" s="564">
        <v>122</v>
      </c>
      <c r="G1543" s="564" t="s">
        <v>2075</v>
      </c>
      <c r="H1543" s="573">
        <f t="shared" si="23"/>
        <v>457</v>
      </c>
    </row>
    <row r="1544" spans="1:8" s="35" customFormat="1">
      <c r="A1544" s="474" t="s">
        <v>1211</v>
      </c>
      <c r="B1544" s="559" t="s">
        <v>239</v>
      </c>
      <c r="C1544" s="559">
        <v>830074184</v>
      </c>
      <c r="D1544" s="568" t="s">
        <v>2180</v>
      </c>
      <c r="E1544" s="563">
        <v>44865</v>
      </c>
      <c r="F1544" s="564">
        <v>135</v>
      </c>
      <c r="G1544" s="564" t="s">
        <v>2077</v>
      </c>
      <c r="H1544" s="573">
        <f t="shared" si="23"/>
        <v>457</v>
      </c>
    </row>
    <row r="1545" spans="1:8" s="35" customFormat="1">
      <c r="A1545" s="474" t="s">
        <v>1211</v>
      </c>
      <c r="B1545" s="559" t="s">
        <v>239</v>
      </c>
      <c r="C1545" s="559">
        <v>830074184</v>
      </c>
      <c r="D1545" s="568" t="s">
        <v>2181</v>
      </c>
      <c r="E1545" s="563">
        <v>44865</v>
      </c>
      <c r="F1545" s="564">
        <v>15990</v>
      </c>
      <c r="G1545" s="564" t="s">
        <v>2079</v>
      </c>
      <c r="H1545" s="573">
        <f t="shared" si="23"/>
        <v>457</v>
      </c>
    </row>
    <row r="1546" spans="1:8" s="35" customFormat="1">
      <c r="A1546" s="474" t="s">
        <v>1211</v>
      </c>
      <c r="B1546" s="559" t="s">
        <v>239</v>
      </c>
      <c r="C1546" s="559">
        <v>830074184</v>
      </c>
      <c r="D1546" s="568" t="s">
        <v>2181</v>
      </c>
      <c r="E1546" s="563">
        <v>44865</v>
      </c>
      <c r="F1546" s="564">
        <v>130</v>
      </c>
      <c r="G1546" s="564" t="s">
        <v>2079</v>
      </c>
      <c r="H1546" s="573">
        <f t="shared" ref="H1546:H1609" si="24">+$H$7-E1546</f>
        <v>457</v>
      </c>
    </row>
    <row r="1547" spans="1:8" s="35" customFormat="1">
      <c r="A1547" s="474" t="s">
        <v>1211</v>
      </c>
      <c r="B1547" s="559" t="s">
        <v>582</v>
      </c>
      <c r="C1547" s="559">
        <v>891180008</v>
      </c>
      <c r="D1547" s="568" t="s">
        <v>2161</v>
      </c>
      <c r="E1547" s="563">
        <v>44839</v>
      </c>
      <c r="F1547" s="564">
        <v>0.10999999940395355</v>
      </c>
      <c r="G1547" s="564" t="s">
        <v>2182</v>
      </c>
      <c r="H1547" s="573">
        <f t="shared" si="24"/>
        <v>483</v>
      </c>
    </row>
    <row r="1548" spans="1:8" s="35" customFormat="1">
      <c r="A1548" s="474" t="s">
        <v>1211</v>
      </c>
      <c r="B1548" s="559" t="s">
        <v>582</v>
      </c>
      <c r="C1548" s="559">
        <v>891180008</v>
      </c>
      <c r="D1548" s="568" t="s">
        <v>2165</v>
      </c>
      <c r="E1548" s="563">
        <v>44854</v>
      </c>
      <c r="F1548" s="564">
        <v>71263109</v>
      </c>
      <c r="G1548" s="564" t="s">
        <v>2183</v>
      </c>
      <c r="H1548" s="573">
        <f t="shared" si="24"/>
        <v>468</v>
      </c>
    </row>
    <row r="1549" spans="1:8" s="35" customFormat="1">
      <c r="A1549" s="474" t="s">
        <v>1211</v>
      </c>
      <c r="B1549" s="559" t="s">
        <v>582</v>
      </c>
      <c r="C1549" s="559">
        <v>891180008</v>
      </c>
      <c r="D1549" s="568" t="s">
        <v>2167</v>
      </c>
      <c r="E1549" s="563">
        <v>44861</v>
      </c>
      <c r="F1549" s="564">
        <v>9947629</v>
      </c>
      <c r="G1549" s="564" t="s">
        <v>2184</v>
      </c>
      <c r="H1549" s="573">
        <f t="shared" si="24"/>
        <v>461</v>
      </c>
    </row>
    <row r="1550" spans="1:8" s="35" customFormat="1">
      <c r="A1550" s="474" t="s">
        <v>1211</v>
      </c>
      <c r="B1550" s="559" t="s">
        <v>582</v>
      </c>
      <c r="C1550" s="559">
        <v>891180008</v>
      </c>
      <c r="D1550" s="568" t="s">
        <v>2169</v>
      </c>
      <c r="E1550" s="563">
        <v>44861</v>
      </c>
      <c r="F1550" s="564">
        <v>1701804</v>
      </c>
      <c r="G1550" s="564" t="s">
        <v>2185</v>
      </c>
      <c r="H1550" s="573">
        <f t="shared" si="24"/>
        <v>461</v>
      </c>
    </row>
    <row r="1551" spans="1:8" s="35" customFormat="1">
      <c r="A1551" s="474" t="s">
        <v>1211</v>
      </c>
      <c r="B1551" s="559" t="s">
        <v>98</v>
      </c>
      <c r="C1551" s="559">
        <v>891280008</v>
      </c>
      <c r="D1551" s="568" t="s">
        <v>2173</v>
      </c>
      <c r="E1551" s="563">
        <v>44865</v>
      </c>
      <c r="F1551" s="564">
        <v>99</v>
      </c>
      <c r="G1551" s="564" t="s">
        <v>2174</v>
      </c>
      <c r="H1551" s="573">
        <f t="shared" si="24"/>
        <v>457</v>
      </c>
    </row>
    <row r="1552" spans="1:8" s="35" customFormat="1">
      <c r="A1552" s="474" t="s">
        <v>1211</v>
      </c>
      <c r="B1552" s="559" t="s">
        <v>98</v>
      </c>
      <c r="C1552" s="559">
        <v>891280008</v>
      </c>
      <c r="D1552" s="568" t="s">
        <v>2173</v>
      </c>
      <c r="E1552" s="563">
        <v>44865</v>
      </c>
      <c r="F1552" s="564">
        <v>2468</v>
      </c>
      <c r="G1552" s="564" t="s">
        <v>2174</v>
      </c>
      <c r="H1552" s="573">
        <f t="shared" si="24"/>
        <v>457</v>
      </c>
    </row>
    <row r="1553" spans="1:8" s="35" customFormat="1">
      <c r="A1553" s="474" t="s">
        <v>1211</v>
      </c>
      <c r="B1553" s="554" t="s">
        <v>1039</v>
      </c>
      <c r="C1553" s="559">
        <v>899999107</v>
      </c>
      <c r="D1553" s="568" t="s">
        <v>2161</v>
      </c>
      <c r="E1553" s="563">
        <v>44839</v>
      </c>
      <c r="F1553" s="564">
        <v>25284911</v>
      </c>
      <c r="G1553" s="564" t="s">
        <v>2186</v>
      </c>
      <c r="H1553" s="573">
        <f t="shared" si="24"/>
        <v>483</v>
      </c>
    </row>
    <row r="1554" spans="1:8" s="35" customFormat="1">
      <c r="A1554" s="474" t="s">
        <v>1211</v>
      </c>
      <c r="B1554" s="554" t="s">
        <v>1039</v>
      </c>
      <c r="C1554" s="559">
        <v>899999107</v>
      </c>
      <c r="D1554" s="568" t="s">
        <v>2163</v>
      </c>
      <c r="E1554" s="563">
        <v>44846</v>
      </c>
      <c r="F1554" s="564">
        <v>158220</v>
      </c>
      <c r="G1554" s="564" t="s">
        <v>2187</v>
      </c>
      <c r="H1554" s="573">
        <f t="shared" si="24"/>
        <v>476</v>
      </c>
    </row>
    <row r="1555" spans="1:8" s="35" customFormat="1">
      <c r="A1555" s="474" t="s">
        <v>1211</v>
      </c>
      <c r="B1555" s="554" t="s">
        <v>1039</v>
      </c>
      <c r="C1555" s="559">
        <v>899999107</v>
      </c>
      <c r="D1555" s="568" t="s">
        <v>2165</v>
      </c>
      <c r="E1555" s="563">
        <v>44854</v>
      </c>
      <c r="F1555" s="564">
        <v>77325877</v>
      </c>
      <c r="G1555" s="564" t="s">
        <v>2188</v>
      </c>
      <c r="H1555" s="573">
        <f t="shared" si="24"/>
        <v>468</v>
      </c>
    </row>
    <row r="1556" spans="1:8" s="35" customFormat="1">
      <c r="A1556" s="474" t="s">
        <v>1211</v>
      </c>
      <c r="B1556" s="554" t="s">
        <v>1039</v>
      </c>
      <c r="C1556" s="559">
        <v>899999107</v>
      </c>
      <c r="D1556" s="568" t="s">
        <v>2167</v>
      </c>
      <c r="E1556" s="563">
        <v>44861</v>
      </c>
      <c r="F1556" s="564">
        <v>2315179</v>
      </c>
      <c r="G1556" s="564" t="s">
        <v>2189</v>
      </c>
      <c r="H1556" s="573">
        <f t="shared" si="24"/>
        <v>461</v>
      </c>
    </row>
    <row r="1557" spans="1:8" s="35" customFormat="1">
      <c r="A1557" s="474" t="s">
        <v>1211</v>
      </c>
      <c r="B1557" s="554" t="s">
        <v>1039</v>
      </c>
      <c r="C1557" s="559">
        <v>899999107</v>
      </c>
      <c r="D1557" s="568" t="s">
        <v>2169</v>
      </c>
      <c r="E1557" s="563">
        <v>44861</v>
      </c>
      <c r="F1557" s="564">
        <v>1233617</v>
      </c>
      <c r="G1557" s="564" t="s">
        <v>2190</v>
      </c>
      <c r="H1557" s="573">
        <f t="shared" si="24"/>
        <v>461</v>
      </c>
    </row>
    <row r="1558" spans="1:8" s="35" customFormat="1">
      <c r="A1558" s="474" t="s">
        <v>1211</v>
      </c>
      <c r="B1558" s="559" t="s">
        <v>414</v>
      </c>
      <c r="C1558" s="559">
        <v>901093846</v>
      </c>
      <c r="D1558" s="568" t="s">
        <v>2161</v>
      </c>
      <c r="E1558" s="563">
        <v>44839</v>
      </c>
      <c r="F1558" s="564">
        <v>11261134</v>
      </c>
      <c r="G1558" s="564" t="s">
        <v>2191</v>
      </c>
      <c r="H1558" s="573">
        <f t="shared" si="24"/>
        <v>483</v>
      </c>
    </row>
    <row r="1559" spans="1:8" s="35" customFormat="1">
      <c r="A1559" s="474" t="s">
        <v>1211</v>
      </c>
      <c r="B1559" s="559" t="s">
        <v>414</v>
      </c>
      <c r="C1559" s="559">
        <v>901093846</v>
      </c>
      <c r="D1559" s="568" t="s">
        <v>2163</v>
      </c>
      <c r="E1559" s="563">
        <v>44839</v>
      </c>
      <c r="F1559" s="564">
        <v>53178361</v>
      </c>
      <c r="G1559" s="564" t="s">
        <v>2192</v>
      </c>
      <c r="H1559" s="573">
        <f t="shared" si="24"/>
        <v>483</v>
      </c>
    </row>
    <row r="1560" spans="1:8" s="35" customFormat="1">
      <c r="A1560" s="474" t="s">
        <v>1211</v>
      </c>
      <c r="B1560" s="559" t="s">
        <v>414</v>
      </c>
      <c r="C1560" s="559">
        <v>901093846</v>
      </c>
      <c r="D1560" s="568" t="s">
        <v>2165</v>
      </c>
      <c r="E1560" s="563">
        <v>44854</v>
      </c>
      <c r="F1560" s="564">
        <v>41053651</v>
      </c>
      <c r="G1560" s="564" t="s">
        <v>2193</v>
      </c>
      <c r="H1560" s="573">
        <f t="shared" si="24"/>
        <v>468</v>
      </c>
    </row>
    <row r="1561" spans="1:8" s="35" customFormat="1">
      <c r="A1561" s="474" t="s">
        <v>1211</v>
      </c>
      <c r="B1561" s="559" t="s">
        <v>414</v>
      </c>
      <c r="C1561" s="559">
        <v>901093846</v>
      </c>
      <c r="D1561" s="568" t="s">
        <v>2169</v>
      </c>
      <c r="E1561" s="563">
        <v>44861</v>
      </c>
      <c r="F1561" s="564">
        <v>25583781</v>
      </c>
      <c r="G1561" s="564" t="s">
        <v>2194</v>
      </c>
      <c r="H1561" s="573">
        <f t="shared" si="24"/>
        <v>461</v>
      </c>
    </row>
    <row r="1562" spans="1:8" s="35" customFormat="1">
      <c r="A1562" s="474" t="s">
        <v>1211</v>
      </c>
      <c r="B1562" s="559" t="s">
        <v>414</v>
      </c>
      <c r="C1562" s="559">
        <v>901093846</v>
      </c>
      <c r="D1562" s="568" t="s">
        <v>2169</v>
      </c>
      <c r="E1562" s="563">
        <v>44861</v>
      </c>
      <c r="F1562" s="564">
        <v>2645409</v>
      </c>
      <c r="G1562" s="564" t="s">
        <v>2195</v>
      </c>
      <c r="H1562" s="573">
        <f t="shared" si="24"/>
        <v>461</v>
      </c>
    </row>
    <row r="1563" spans="1:8" s="35" customFormat="1">
      <c r="A1563" s="474" t="s">
        <v>1211</v>
      </c>
      <c r="B1563" s="559" t="s">
        <v>582</v>
      </c>
      <c r="C1563" s="559">
        <v>891180008</v>
      </c>
      <c r="D1563" s="568" t="s">
        <v>2196</v>
      </c>
      <c r="E1563" s="563">
        <v>44867</v>
      </c>
      <c r="F1563" s="564">
        <v>1398029</v>
      </c>
      <c r="G1563" s="564" t="s">
        <v>2197</v>
      </c>
      <c r="H1563" s="573">
        <f t="shared" si="24"/>
        <v>455</v>
      </c>
    </row>
    <row r="1564" spans="1:8" s="35" customFormat="1">
      <c r="A1564" s="474" t="s">
        <v>1211</v>
      </c>
      <c r="B1564" s="559" t="s">
        <v>582</v>
      </c>
      <c r="C1564" s="559">
        <v>891180008</v>
      </c>
      <c r="D1564" s="568" t="s">
        <v>2198</v>
      </c>
      <c r="E1564" s="563">
        <v>44875</v>
      </c>
      <c r="F1564" s="564">
        <v>710801</v>
      </c>
      <c r="G1564" s="564" t="s">
        <v>2199</v>
      </c>
      <c r="H1564" s="573">
        <f t="shared" si="24"/>
        <v>447</v>
      </c>
    </row>
    <row r="1565" spans="1:8" s="35" customFormat="1">
      <c r="A1565" s="474" t="s">
        <v>1211</v>
      </c>
      <c r="B1565" s="559" t="s">
        <v>582</v>
      </c>
      <c r="C1565" s="559">
        <v>891180008</v>
      </c>
      <c r="D1565" s="568" t="s">
        <v>2200</v>
      </c>
      <c r="E1565" s="563">
        <v>44882</v>
      </c>
      <c r="F1565" s="564">
        <v>1919410</v>
      </c>
      <c r="G1565" s="564" t="s">
        <v>2201</v>
      </c>
      <c r="H1565" s="573">
        <f t="shared" si="24"/>
        <v>440</v>
      </c>
    </row>
    <row r="1566" spans="1:8" s="35" customFormat="1">
      <c r="A1566" s="474" t="s">
        <v>1211</v>
      </c>
      <c r="B1566" s="559" t="s">
        <v>582</v>
      </c>
      <c r="C1566" s="559">
        <v>891180008</v>
      </c>
      <c r="D1566" s="568" t="s">
        <v>2196</v>
      </c>
      <c r="E1566" s="563">
        <v>44889</v>
      </c>
      <c r="F1566" s="564">
        <v>120934</v>
      </c>
      <c r="G1566" s="564" t="s">
        <v>2202</v>
      </c>
      <c r="H1566" s="573">
        <f t="shared" si="24"/>
        <v>433</v>
      </c>
    </row>
    <row r="1567" spans="1:8" s="35" customFormat="1">
      <c r="A1567" s="474" t="s">
        <v>1211</v>
      </c>
      <c r="B1567" s="559" t="s">
        <v>936</v>
      </c>
      <c r="C1567" s="559">
        <v>804002105</v>
      </c>
      <c r="D1567" s="568" t="s">
        <v>2196</v>
      </c>
      <c r="E1567" s="563">
        <v>44867</v>
      </c>
      <c r="F1567" s="564">
        <v>32360</v>
      </c>
      <c r="G1567" s="564" t="s">
        <v>2203</v>
      </c>
      <c r="H1567" s="573">
        <f t="shared" si="24"/>
        <v>455</v>
      </c>
    </row>
    <row r="1568" spans="1:8" s="35" customFormat="1">
      <c r="A1568" s="474" t="s">
        <v>1211</v>
      </c>
      <c r="B1568" s="559" t="s">
        <v>936</v>
      </c>
      <c r="C1568" s="559">
        <v>804002105</v>
      </c>
      <c r="D1568" s="568" t="s">
        <v>2198</v>
      </c>
      <c r="E1568" s="563">
        <v>44875</v>
      </c>
      <c r="F1568" s="564">
        <v>68785</v>
      </c>
      <c r="G1568" s="564" t="s">
        <v>2204</v>
      </c>
      <c r="H1568" s="573">
        <f t="shared" si="24"/>
        <v>447</v>
      </c>
    </row>
    <row r="1569" spans="1:8" s="35" customFormat="1">
      <c r="A1569" s="474" t="s">
        <v>1211</v>
      </c>
      <c r="B1569" s="559" t="s">
        <v>936</v>
      </c>
      <c r="C1569" s="559">
        <v>804002105</v>
      </c>
      <c r="D1569" s="568" t="s">
        <v>2205</v>
      </c>
      <c r="E1569" s="563">
        <v>44895</v>
      </c>
      <c r="F1569" s="564">
        <v>250167</v>
      </c>
      <c r="G1569" s="564" t="s">
        <v>2206</v>
      </c>
      <c r="H1569" s="573">
        <f t="shared" si="24"/>
        <v>427</v>
      </c>
    </row>
    <row r="1570" spans="1:8" s="35" customFormat="1">
      <c r="A1570" s="474" t="s">
        <v>1211</v>
      </c>
      <c r="B1570" s="559" t="s">
        <v>936</v>
      </c>
      <c r="C1570" s="559">
        <v>804002105</v>
      </c>
      <c r="D1570" s="568" t="s">
        <v>2205</v>
      </c>
      <c r="E1570" s="563">
        <v>44895</v>
      </c>
      <c r="F1570" s="564">
        <v>44378</v>
      </c>
      <c r="G1570" s="564" t="s">
        <v>2206</v>
      </c>
      <c r="H1570" s="573">
        <f t="shared" si="24"/>
        <v>427</v>
      </c>
    </row>
    <row r="1571" spans="1:8" s="35" customFormat="1">
      <c r="A1571" s="474" t="s">
        <v>1211</v>
      </c>
      <c r="B1571" s="559" t="s">
        <v>936</v>
      </c>
      <c r="C1571" s="559">
        <v>804002105</v>
      </c>
      <c r="D1571" s="568" t="s">
        <v>2207</v>
      </c>
      <c r="E1571" s="563">
        <v>44895</v>
      </c>
      <c r="F1571" s="564">
        <v>64134</v>
      </c>
      <c r="G1571" s="564" t="s">
        <v>2206</v>
      </c>
      <c r="H1571" s="573">
        <f t="shared" si="24"/>
        <v>427</v>
      </c>
    </row>
    <row r="1572" spans="1:8" s="35" customFormat="1">
      <c r="A1572" s="474" t="s">
        <v>1211</v>
      </c>
      <c r="B1572" s="559" t="s">
        <v>121</v>
      </c>
      <c r="C1572" s="559">
        <v>811004055</v>
      </c>
      <c r="D1572" s="568" t="s">
        <v>2208</v>
      </c>
      <c r="E1572" s="563">
        <v>44895</v>
      </c>
      <c r="F1572" s="564">
        <v>6</v>
      </c>
      <c r="G1572" s="564" t="s">
        <v>2174</v>
      </c>
      <c r="H1572" s="573">
        <f t="shared" si="24"/>
        <v>427</v>
      </c>
    </row>
    <row r="1573" spans="1:8" s="35" customFormat="1">
      <c r="A1573" s="474" t="s">
        <v>1211</v>
      </c>
      <c r="B1573" s="559" t="s">
        <v>121</v>
      </c>
      <c r="C1573" s="559">
        <v>811004055</v>
      </c>
      <c r="D1573" s="568" t="s">
        <v>2209</v>
      </c>
      <c r="E1573" s="563">
        <v>44895</v>
      </c>
      <c r="F1573" s="564">
        <v>173</v>
      </c>
      <c r="G1573" s="564" t="s">
        <v>2117</v>
      </c>
      <c r="H1573" s="573">
        <f t="shared" si="24"/>
        <v>427</v>
      </c>
    </row>
    <row r="1574" spans="1:8" s="35" customFormat="1">
      <c r="A1574" s="474" t="s">
        <v>1211</v>
      </c>
      <c r="B1574" s="559" t="s">
        <v>414</v>
      </c>
      <c r="C1574" s="559">
        <v>901093846</v>
      </c>
      <c r="D1574" s="568" t="s">
        <v>2210</v>
      </c>
      <c r="E1574" s="563">
        <v>44867</v>
      </c>
      <c r="F1574" s="564">
        <v>15978908</v>
      </c>
      <c r="G1574" s="564" t="s">
        <v>2211</v>
      </c>
      <c r="H1574" s="573">
        <f t="shared" si="24"/>
        <v>455</v>
      </c>
    </row>
    <row r="1575" spans="1:8" s="35" customFormat="1">
      <c r="A1575" s="474" t="s">
        <v>1211</v>
      </c>
      <c r="B1575" s="559" t="s">
        <v>414</v>
      </c>
      <c r="C1575" s="559">
        <v>901093846</v>
      </c>
      <c r="D1575" s="568" t="s">
        <v>2198</v>
      </c>
      <c r="E1575" s="563">
        <v>44875</v>
      </c>
      <c r="F1575" s="564">
        <v>53404715</v>
      </c>
      <c r="G1575" s="564" t="s">
        <v>2212</v>
      </c>
      <c r="H1575" s="573">
        <f t="shared" si="24"/>
        <v>447</v>
      </c>
    </row>
    <row r="1576" spans="1:8" s="35" customFormat="1">
      <c r="A1576" s="474" t="s">
        <v>1211</v>
      </c>
      <c r="B1576" s="559" t="s">
        <v>414</v>
      </c>
      <c r="C1576" s="559">
        <v>901093846</v>
      </c>
      <c r="D1576" s="568" t="s">
        <v>2200</v>
      </c>
      <c r="E1576" s="563">
        <v>44882</v>
      </c>
      <c r="F1576" s="564">
        <v>41840693</v>
      </c>
      <c r="G1576" s="564" t="s">
        <v>2213</v>
      </c>
      <c r="H1576" s="573">
        <f t="shared" si="24"/>
        <v>440</v>
      </c>
    </row>
    <row r="1577" spans="1:8" s="35" customFormat="1">
      <c r="A1577" s="474" t="s">
        <v>1211</v>
      </c>
      <c r="B1577" s="559" t="s">
        <v>414</v>
      </c>
      <c r="C1577" s="559">
        <v>901093846</v>
      </c>
      <c r="D1577" s="568" t="s">
        <v>2196</v>
      </c>
      <c r="E1577" s="563">
        <v>44889</v>
      </c>
      <c r="F1577" s="564">
        <v>28041092</v>
      </c>
      <c r="G1577" s="564" t="s">
        <v>2214</v>
      </c>
      <c r="H1577" s="573">
        <f t="shared" si="24"/>
        <v>433</v>
      </c>
    </row>
    <row r="1578" spans="1:8" s="35" customFormat="1">
      <c r="A1578" s="474" t="s">
        <v>1211</v>
      </c>
      <c r="B1578" s="554" t="s">
        <v>1039</v>
      </c>
      <c r="C1578" s="559">
        <v>899999107</v>
      </c>
      <c r="D1578" s="568" t="s">
        <v>2614</v>
      </c>
      <c r="E1578" s="563">
        <v>44867</v>
      </c>
      <c r="F1578" s="564">
        <v>868805</v>
      </c>
      <c r="G1578" s="564" t="s">
        <v>2215</v>
      </c>
      <c r="H1578" s="573">
        <f t="shared" si="24"/>
        <v>455</v>
      </c>
    </row>
    <row r="1579" spans="1:8" s="35" customFormat="1">
      <c r="A1579" s="474" t="s">
        <v>1211</v>
      </c>
      <c r="B1579" s="554" t="s">
        <v>1039</v>
      </c>
      <c r="C1579" s="559">
        <v>899999107</v>
      </c>
      <c r="D1579" s="568" t="s">
        <v>2198</v>
      </c>
      <c r="E1579" s="563">
        <v>44875</v>
      </c>
      <c r="F1579" s="564">
        <v>461388</v>
      </c>
      <c r="G1579" s="564" t="s">
        <v>2216</v>
      </c>
      <c r="H1579" s="573">
        <f t="shared" si="24"/>
        <v>447</v>
      </c>
    </row>
    <row r="1580" spans="1:8" s="35" customFormat="1">
      <c r="A1580" s="474" t="s">
        <v>1211</v>
      </c>
      <c r="B1580" s="554" t="s">
        <v>1039</v>
      </c>
      <c r="C1580" s="559">
        <v>899999107</v>
      </c>
      <c r="D1580" s="568" t="s">
        <v>2200</v>
      </c>
      <c r="E1580" s="563">
        <v>44882</v>
      </c>
      <c r="F1580" s="564">
        <v>617969</v>
      </c>
      <c r="G1580" s="564" t="s">
        <v>2217</v>
      </c>
      <c r="H1580" s="573">
        <f t="shared" si="24"/>
        <v>440</v>
      </c>
    </row>
    <row r="1581" spans="1:8" s="35" customFormat="1">
      <c r="A1581" s="474" t="s">
        <v>1211</v>
      </c>
      <c r="B1581" s="554" t="s">
        <v>1039</v>
      </c>
      <c r="C1581" s="559">
        <v>899999107</v>
      </c>
      <c r="D1581" s="568" t="s">
        <v>2196</v>
      </c>
      <c r="E1581" s="563">
        <v>44889</v>
      </c>
      <c r="F1581" s="564">
        <v>10653</v>
      </c>
      <c r="G1581" s="564" t="s">
        <v>2218</v>
      </c>
      <c r="H1581" s="573">
        <f t="shared" si="24"/>
        <v>433</v>
      </c>
    </row>
    <row r="1582" spans="1:8" s="35" customFormat="1">
      <c r="A1582" s="474" t="s">
        <v>1211</v>
      </c>
      <c r="B1582" s="559" t="s">
        <v>239</v>
      </c>
      <c r="C1582" s="559">
        <v>830074184</v>
      </c>
      <c r="D1582" s="568" t="s">
        <v>2196</v>
      </c>
      <c r="E1582" s="563">
        <v>44889</v>
      </c>
      <c r="F1582" s="564">
        <v>10812</v>
      </c>
      <c r="G1582" s="564" t="s">
        <v>2219</v>
      </c>
      <c r="H1582" s="573">
        <f t="shared" si="24"/>
        <v>433</v>
      </c>
    </row>
    <row r="1583" spans="1:8" s="35" customFormat="1">
      <c r="A1583" s="474" t="s">
        <v>1211</v>
      </c>
      <c r="B1583" s="559" t="s">
        <v>936</v>
      </c>
      <c r="C1583" s="559">
        <v>804002105</v>
      </c>
      <c r="D1583" s="568" t="s">
        <v>2220</v>
      </c>
      <c r="E1583" s="563">
        <v>44902</v>
      </c>
      <c r="F1583" s="564">
        <v>169896</v>
      </c>
      <c r="G1583" s="564" t="s">
        <v>2221</v>
      </c>
      <c r="H1583" s="573">
        <f t="shared" si="24"/>
        <v>420</v>
      </c>
    </row>
    <row r="1584" spans="1:8" s="35" customFormat="1">
      <c r="A1584" s="474" t="s">
        <v>1211</v>
      </c>
      <c r="B1584" s="559" t="s">
        <v>936</v>
      </c>
      <c r="C1584" s="559">
        <v>804002105</v>
      </c>
      <c r="D1584" s="568" t="s">
        <v>2222</v>
      </c>
      <c r="E1584" s="563">
        <v>44909</v>
      </c>
      <c r="F1584" s="564">
        <v>11463</v>
      </c>
      <c r="G1584" s="564" t="s">
        <v>2223</v>
      </c>
      <c r="H1584" s="573">
        <f t="shared" si="24"/>
        <v>413</v>
      </c>
    </row>
    <row r="1585" spans="1:8" s="35" customFormat="1">
      <c r="A1585" s="474" t="s">
        <v>1211</v>
      </c>
      <c r="B1585" s="559" t="s">
        <v>936</v>
      </c>
      <c r="C1585" s="559">
        <v>804002105</v>
      </c>
      <c r="D1585" s="568" t="s">
        <v>2224</v>
      </c>
      <c r="E1585" s="563">
        <v>44916</v>
      </c>
      <c r="F1585" s="564">
        <v>4047</v>
      </c>
      <c r="G1585" s="564" t="s">
        <v>2225</v>
      </c>
      <c r="H1585" s="573">
        <f t="shared" si="24"/>
        <v>406</v>
      </c>
    </row>
    <row r="1586" spans="1:8" s="35" customFormat="1">
      <c r="A1586" s="474" t="s">
        <v>1211</v>
      </c>
      <c r="B1586" s="559" t="s">
        <v>936</v>
      </c>
      <c r="C1586" s="559">
        <v>804002105</v>
      </c>
      <c r="D1586" s="568" t="s">
        <v>2226</v>
      </c>
      <c r="E1586" s="563">
        <v>44925</v>
      </c>
      <c r="F1586" s="564">
        <v>6216</v>
      </c>
      <c r="G1586" s="564" t="s">
        <v>2227</v>
      </c>
      <c r="H1586" s="573">
        <f t="shared" si="24"/>
        <v>397</v>
      </c>
    </row>
    <row r="1587" spans="1:8" s="35" customFormat="1">
      <c r="A1587" s="474" t="s">
        <v>1211</v>
      </c>
      <c r="B1587" s="559" t="s">
        <v>936</v>
      </c>
      <c r="C1587" s="559">
        <v>804002105</v>
      </c>
      <c r="D1587" s="568" t="s">
        <v>2226</v>
      </c>
      <c r="E1587" s="563">
        <v>44925</v>
      </c>
      <c r="F1587" s="564">
        <v>808</v>
      </c>
      <c r="G1587" s="564" t="s">
        <v>2227</v>
      </c>
      <c r="H1587" s="573">
        <f t="shared" si="24"/>
        <v>397</v>
      </c>
    </row>
    <row r="1588" spans="1:8" s="35" customFormat="1">
      <c r="A1588" s="474" t="s">
        <v>1211</v>
      </c>
      <c r="B1588" s="559" t="s">
        <v>936</v>
      </c>
      <c r="C1588" s="559">
        <v>804002105</v>
      </c>
      <c r="D1588" s="568" t="s">
        <v>2228</v>
      </c>
      <c r="E1588" s="563">
        <v>44925</v>
      </c>
      <c r="F1588" s="564">
        <v>6019</v>
      </c>
      <c r="G1588" s="564" t="s">
        <v>2160</v>
      </c>
      <c r="H1588" s="573">
        <f t="shared" si="24"/>
        <v>397</v>
      </c>
    </row>
    <row r="1589" spans="1:8" s="35" customFormat="1">
      <c r="A1589" s="474" t="s">
        <v>1211</v>
      </c>
      <c r="B1589" s="559" t="s">
        <v>936</v>
      </c>
      <c r="C1589" s="559">
        <v>804002105</v>
      </c>
      <c r="D1589" s="568" t="s">
        <v>2228</v>
      </c>
      <c r="E1589" s="563">
        <v>44925</v>
      </c>
      <c r="F1589" s="564">
        <v>1609</v>
      </c>
      <c r="G1589" s="564" t="s">
        <v>2160</v>
      </c>
      <c r="H1589" s="573">
        <f t="shared" si="24"/>
        <v>397</v>
      </c>
    </row>
    <row r="1590" spans="1:8" s="35" customFormat="1">
      <c r="A1590" s="474" t="s">
        <v>1211</v>
      </c>
      <c r="B1590" s="559" t="s">
        <v>936</v>
      </c>
      <c r="C1590" s="559">
        <v>804002105</v>
      </c>
      <c r="D1590" s="568" t="s">
        <v>2143</v>
      </c>
      <c r="E1590" s="563">
        <v>44925</v>
      </c>
      <c r="F1590" s="564">
        <v>2171</v>
      </c>
      <c r="G1590" s="564" t="s">
        <v>2144</v>
      </c>
      <c r="H1590" s="573">
        <f t="shared" si="24"/>
        <v>397</v>
      </c>
    </row>
    <row r="1591" spans="1:8" s="35" customFormat="1">
      <c r="A1591" s="474" t="s">
        <v>1211</v>
      </c>
      <c r="B1591" s="559" t="s">
        <v>936</v>
      </c>
      <c r="C1591" s="559">
        <v>804002105</v>
      </c>
      <c r="D1591" s="568" t="s">
        <v>2173</v>
      </c>
      <c r="E1591" s="563">
        <v>44925</v>
      </c>
      <c r="F1591" s="564">
        <v>6213</v>
      </c>
      <c r="G1591" s="564" t="s">
        <v>2174</v>
      </c>
      <c r="H1591" s="573">
        <f t="shared" si="24"/>
        <v>397</v>
      </c>
    </row>
    <row r="1592" spans="1:8" s="35" customFormat="1">
      <c r="A1592" s="474" t="s">
        <v>1211</v>
      </c>
      <c r="B1592" s="559" t="s">
        <v>936</v>
      </c>
      <c r="C1592" s="559">
        <v>804002105</v>
      </c>
      <c r="D1592" s="568" t="s">
        <v>2173</v>
      </c>
      <c r="E1592" s="563">
        <v>44925</v>
      </c>
      <c r="F1592" s="564">
        <v>1677</v>
      </c>
      <c r="G1592" s="564" t="s">
        <v>2174</v>
      </c>
      <c r="H1592" s="573">
        <f t="shared" si="24"/>
        <v>397</v>
      </c>
    </row>
    <row r="1593" spans="1:8" s="35" customFormat="1">
      <c r="A1593" s="474" t="s">
        <v>1211</v>
      </c>
      <c r="B1593" s="559" t="s">
        <v>121</v>
      </c>
      <c r="C1593" s="559">
        <v>811004055</v>
      </c>
      <c r="D1593" s="568" t="s">
        <v>2230</v>
      </c>
      <c r="E1593" s="563">
        <v>44925</v>
      </c>
      <c r="F1593" s="564">
        <v>80</v>
      </c>
      <c r="G1593" s="564" t="s">
        <v>2231</v>
      </c>
      <c r="H1593" s="573">
        <f t="shared" si="24"/>
        <v>397</v>
      </c>
    </row>
    <row r="1594" spans="1:8" s="35" customFormat="1">
      <c r="A1594" s="474" t="s">
        <v>1211</v>
      </c>
      <c r="B1594" s="559" t="s">
        <v>121</v>
      </c>
      <c r="C1594" s="559">
        <v>811004055</v>
      </c>
      <c r="D1594" s="568" t="s">
        <v>2232</v>
      </c>
      <c r="E1594" s="563">
        <v>44925</v>
      </c>
      <c r="F1594" s="564">
        <v>2</v>
      </c>
      <c r="G1594" s="564" t="s">
        <v>2231</v>
      </c>
      <c r="H1594" s="573">
        <f t="shared" si="24"/>
        <v>397</v>
      </c>
    </row>
    <row r="1595" spans="1:8" s="35" customFormat="1">
      <c r="A1595" s="474" t="s">
        <v>1211</v>
      </c>
      <c r="B1595" s="559" t="s">
        <v>121</v>
      </c>
      <c r="C1595" s="559">
        <v>811004055</v>
      </c>
      <c r="D1595" s="568" t="s">
        <v>2226</v>
      </c>
      <c r="E1595" s="563">
        <v>44925</v>
      </c>
      <c r="F1595" s="564">
        <v>8</v>
      </c>
      <c r="G1595" s="564" t="s">
        <v>2227</v>
      </c>
      <c r="H1595" s="573">
        <f t="shared" si="24"/>
        <v>397</v>
      </c>
    </row>
    <row r="1596" spans="1:8" s="35" customFormat="1">
      <c r="A1596" s="474" t="s">
        <v>1211</v>
      </c>
      <c r="B1596" s="559" t="s">
        <v>239</v>
      </c>
      <c r="C1596" s="559">
        <v>830074184</v>
      </c>
      <c r="D1596" s="568" t="s">
        <v>2226</v>
      </c>
      <c r="E1596" s="563">
        <v>44925</v>
      </c>
      <c r="F1596" s="564">
        <v>135</v>
      </c>
      <c r="G1596" s="564" t="s">
        <v>2227</v>
      </c>
      <c r="H1596" s="573">
        <f t="shared" si="24"/>
        <v>397</v>
      </c>
    </row>
    <row r="1597" spans="1:8" s="35" customFormat="1">
      <c r="A1597" s="474" t="s">
        <v>1211</v>
      </c>
      <c r="B1597" s="559" t="s">
        <v>239</v>
      </c>
      <c r="C1597" s="559">
        <v>830074184</v>
      </c>
      <c r="D1597" s="568" t="s">
        <v>2226</v>
      </c>
      <c r="E1597" s="563">
        <v>44925</v>
      </c>
      <c r="F1597" s="564">
        <v>48832</v>
      </c>
      <c r="G1597" s="564" t="s">
        <v>2227</v>
      </c>
      <c r="H1597" s="573">
        <f t="shared" si="24"/>
        <v>397</v>
      </c>
    </row>
    <row r="1598" spans="1:8" s="35" customFormat="1">
      <c r="A1598" s="474" t="s">
        <v>1211</v>
      </c>
      <c r="B1598" s="559" t="s">
        <v>239</v>
      </c>
      <c r="C1598" s="559">
        <v>830074184</v>
      </c>
      <c r="D1598" s="568" t="s">
        <v>2226</v>
      </c>
      <c r="E1598" s="563">
        <v>44925</v>
      </c>
      <c r="F1598" s="564">
        <v>16519</v>
      </c>
      <c r="G1598" s="564" t="s">
        <v>2227</v>
      </c>
      <c r="H1598" s="573">
        <f t="shared" si="24"/>
        <v>397</v>
      </c>
    </row>
    <row r="1599" spans="1:8" s="35" customFormat="1">
      <c r="A1599" s="474" t="s">
        <v>1211</v>
      </c>
      <c r="B1599" s="559" t="s">
        <v>239</v>
      </c>
      <c r="C1599" s="559">
        <v>830074184</v>
      </c>
      <c r="D1599" s="568" t="s">
        <v>2226</v>
      </c>
      <c r="E1599" s="563">
        <v>44925</v>
      </c>
      <c r="F1599" s="564">
        <v>10813</v>
      </c>
      <c r="G1599" s="564" t="s">
        <v>2227</v>
      </c>
      <c r="H1599" s="573">
        <f t="shared" si="24"/>
        <v>397</v>
      </c>
    </row>
    <row r="1600" spans="1:8" s="35" customFormat="1">
      <c r="A1600" s="474" t="s">
        <v>1211</v>
      </c>
      <c r="B1600" s="559" t="s">
        <v>239</v>
      </c>
      <c r="C1600" s="559">
        <v>830074184</v>
      </c>
      <c r="D1600" s="568" t="s">
        <v>2228</v>
      </c>
      <c r="E1600" s="563">
        <v>44925</v>
      </c>
      <c r="F1600" s="564">
        <v>130</v>
      </c>
      <c r="G1600" s="564" t="s">
        <v>2160</v>
      </c>
      <c r="H1600" s="573">
        <f t="shared" si="24"/>
        <v>397</v>
      </c>
    </row>
    <row r="1601" spans="1:8" s="35" customFormat="1">
      <c r="A1601" s="474" t="s">
        <v>1211</v>
      </c>
      <c r="B1601" s="559" t="s">
        <v>239</v>
      </c>
      <c r="C1601" s="559">
        <v>830074184</v>
      </c>
      <c r="D1601" s="568" t="s">
        <v>2228</v>
      </c>
      <c r="E1601" s="563">
        <v>44925</v>
      </c>
      <c r="F1601" s="564">
        <v>10469</v>
      </c>
      <c r="G1601" s="564" t="s">
        <v>2160</v>
      </c>
      <c r="H1601" s="573">
        <f t="shared" si="24"/>
        <v>397</v>
      </c>
    </row>
    <row r="1602" spans="1:8" s="35" customFormat="1">
      <c r="A1602" s="474" t="s">
        <v>1211</v>
      </c>
      <c r="B1602" s="559" t="s">
        <v>239</v>
      </c>
      <c r="C1602" s="559">
        <v>830074184</v>
      </c>
      <c r="D1602" s="568" t="s">
        <v>2228</v>
      </c>
      <c r="E1602" s="563">
        <v>44925</v>
      </c>
      <c r="F1602" s="564">
        <v>47276</v>
      </c>
      <c r="G1602" s="564" t="s">
        <v>2160</v>
      </c>
      <c r="H1602" s="573">
        <f t="shared" si="24"/>
        <v>397</v>
      </c>
    </row>
    <row r="1603" spans="1:8" s="35" customFormat="1">
      <c r="A1603" s="474" t="s">
        <v>1211</v>
      </c>
      <c r="B1603" s="559" t="s">
        <v>239</v>
      </c>
      <c r="C1603" s="559">
        <v>830074184</v>
      </c>
      <c r="D1603" s="568" t="s">
        <v>2228</v>
      </c>
      <c r="E1603" s="563">
        <v>44925</v>
      </c>
      <c r="F1603" s="564">
        <v>15989</v>
      </c>
      <c r="G1603" s="564" t="s">
        <v>2160</v>
      </c>
      <c r="H1603" s="573">
        <f t="shared" si="24"/>
        <v>397</v>
      </c>
    </row>
    <row r="1604" spans="1:8" s="35" customFormat="1">
      <c r="A1604" s="474" t="s">
        <v>1211</v>
      </c>
      <c r="B1604" s="559" t="s">
        <v>582</v>
      </c>
      <c r="C1604" s="559">
        <v>891180008</v>
      </c>
      <c r="D1604" s="568" t="s">
        <v>2220</v>
      </c>
      <c r="E1604" s="563">
        <v>44902</v>
      </c>
      <c r="F1604" s="564">
        <v>66651785</v>
      </c>
      <c r="G1604" s="564" t="s">
        <v>2233</v>
      </c>
      <c r="H1604" s="573">
        <f t="shared" si="24"/>
        <v>420</v>
      </c>
    </row>
    <row r="1605" spans="1:8" s="35" customFormat="1">
      <c r="A1605" s="474" t="s">
        <v>1211</v>
      </c>
      <c r="B1605" s="559" t="s">
        <v>582</v>
      </c>
      <c r="C1605" s="559">
        <v>891180008</v>
      </c>
      <c r="D1605" s="568" t="s">
        <v>2222</v>
      </c>
      <c r="E1605" s="563">
        <v>44909</v>
      </c>
      <c r="F1605" s="564">
        <v>7182322</v>
      </c>
      <c r="G1605" s="564" t="s">
        <v>2234</v>
      </c>
      <c r="H1605" s="573">
        <f t="shared" si="24"/>
        <v>413</v>
      </c>
    </row>
    <row r="1606" spans="1:8" s="35" customFormat="1">
      <c r="A1606" s="474" t="s">
        <v>1211</v>
      </c>
      <c r="B1606" s="559" t="s">
        <v>582</v>
      </c>
      <c r="C1606" s="559">
        <v>891180008</v>
      </c>
      <c r="D1606" s="568" t="s">
        <v>2224</v>
      </c>
      <c r="E1606" s="563">
        <v>44916</v>
      </c>
      <c r="F1606" s="564">
        <v>32953</v>
      </c>
      <c r="G1606" s="564" t="s">
        <v>2235</v>
      </c>
      <c r="H1606" s="573">
        <f t="shared" si="24"/>
        <v>406</v>
      </c>
    </row>
    <row r="1607" spans="1:8" s="35" customFormat="1">
      <c r="A1607" s="474" t="s">
        <v>1211</v>
      </c>
      <c r="B1607" s="559" t="s">
        <v>582</v>
      </c>
      <c r="C1607" s="559">
        <v>891180008</v>
      </c>
      <c r="D1607" s="568" t="s">
        <v>2229</v>
      </c>
      <c r="E1607" s="563">
        <v>44922</v>
      </c>
      <c r="F1607" s="564">
        <v>8702</v>
      </c>
      <c r="G1607" s="564" t="s">
        <v>2236</v>
      </c>
      <c r="H1607" s="573">
        <f t="shared" si="24"/>
        <v>400</v>
      </c>
    </row>
    <row r="1608" spans="1:8" s="35" customFormat="1">
      <c r="A1608" s="474" t="s">
        <v>1211</v>
      </c>
      <c r="B1608" s="559" t="s">
        <v>582</v>
      </c>
      <c r="C1608" s="559">
        <v>891180008</v>
      </c>
      <c r="D1608" s="568" t="s">
        <v>2226</v>
      </c>
      <c r="E1608" s="563">
        <v>44925</v>
      </c>
      <c r="F1608" s="564">
        <v>1984</v>
      </c>
      <c r="G1608" s="564" t="s">
        <v>2227</v>
      </c>
      <c r="H1608" s="573">
        <f t="shared" si="24"/>
        <v>397</v>
      </c>
    </row>
    <row r="1609" spans="1:8" s="35" customFormat="1">
      <c r="A1609" s="474" t="s">
        <v>1211</v>
      </c>
      <c r="B1609" s="559" t="s">
        <v>98</v>
      </c>
      <c r="C1609" s="559">
        <v>891280008</v>
      </c>
      <c r="D1609" s="568" t="s">
        <v>2228</v>
      </c>
      <c r="E1609" s="563">
        <v>44925</v>
      </c>
      <c r="F1609" s="564">
        <v>32</v>
      </c>
      <c r="G1609" s="564" t="s">
        <v>2160</v>
      </c>
      <c r="H1609" s="573">
        <f t="shared" si="24"/>
        <v>397</v>
      </c>
    </row>
    <row r="1610" spans="1:8" s="35" customFormat="1">
      <c r="A1610" s="474" t="s">
        <v>1211</v>
      </c>
      <c r="B1610" s="559" t="s">
        <v>98</v>
      </c>
      <c r="C1610" s="559">
        <v>891280008</v>
      </c>
      <c r="D1610" s="568" t="s">
        <v>2228</v>
      </c>
      <c r="E1610" s="563">
        <v>44925</v>
      </c>
      <c r="F1610" s="564">
        <v>2388</v>
      </c>
      <c r="G1610" s="564" t="s">
        <v>2160</v>
      </c>
      <c r="H1610" s="573">
        <f t="shared" ref="H1610:H1673" si="25">+$H$7-E1610</f>
        <v>397</v>
      </c>
    </row>
    <row r="1611" spans="1:8" s="35" customFormat="1">
      <c r="A1611" s="474" t="s">
        <v>1211</v>
      </c>
      <c r="B1611" s="559" t="s">
        <v>924</v>
      </c>
      <c r="C1611" s="559">
        <v>892115006</v>
      </c>
      <c r="D1611" s="568" t="s">
        <v>2220</v>
      </c>
      <c r="E1611" s="563">
        <v>44902</v>
      </c>
      <c r="F1611" s="564">
        <v>0.44999999925494194</v>
      </c>
      <c r="G1611" s="564" t="s">
        <v>2237</v>
      </c>
      <c r="H1611" s="573">
        <f t="shared" si="25"/>
        <v>420</v>
      </c>
    </row>
    <row r="1612" spans="1:8" s="35" customFormat="1">
      <c r="A1612" s="474" t="s">
        <v>1211</v>
      </c>
      <c r="B1612" s="559" t="s">
        <v>924</v>
      </c>
      <c r="C1612" s="559">
        <v>892115006</v>
      </c>
      <c r="D1612" s="568" t="s">
        <v>2222</v>
      </c>
      <c r="E1612" s="563">
        <v>44909</v>
      </c>
      <c r="F1612" s="564">
        <v>16359454.5</v>
      </c>
      <c r="G1612" s="564" t="s">
        <v>2238</v>
      </c>
      <c r="H1612" s="573">
        <f t="shared" si="25"/>
        <v>413</v>
      </c>
    </row>
    <row r="1613" spans="1:8" s="35" customFormat="1">
      <c r="A1613" s="474" t="s">
        <v>1211</v>
      </c>
      <c r="B1613" s="559" t="s">
        <v>924</v>
      </c>
      <c r="C1613" s="559">
        <v>892115006</v>
      </c>
      <c r="D1613" s="568" t="s">
        <v>2224</v>
      </c>
      <c r="E1613" s="563">
        <v>44916</v>
      </c>
      <c r="F1613" s="564">
        <v>241893</v>
      </c>
      <c r="G1613" s="564" t="s">
        <v>2239</v>
      </c>
      <c r="H1613" s="573">
        <f t="shared" si="25"/>
        <v>406</v>
      </c>
    </row>
    <row r="1614" spans="1:8" s="35" customFormat="1">
      <c r="A1614" s="474" t="s">
        <v>1211</v>
      </c>
      <c r="B1614" s="559" t="s">
        <v>924</v>
      </c>
      <c r="C1614" s="559">
        <v>892115006</v>
      </c>
      <c r="D1614" s="568" t="s">
        <v>2229</v>
      </c>
      <c r="E1614" s="563">
        <v>44922</v>
      </c>
      <c r="F1614" s="564">
        <v>40546</v>
      </c>
      <c r="G1614" s="564" t="s">
        <v>2240</v>
      </c>
      <c r="H1614" s="573">
        <f t="shared" si="25"/>
        <v>400</v>
      </c>
    </row>
    <row r="1615" spans="1:8" s="35" customFormat="1">
      <c r="A1615" s="474" t="s">
        <v>1211</v>
      </c>
      <c r="B1615" s="554" t="s">
        <v>1039</v>
      </c>
      <c r="C1615" s="559">
        <v>899999107</v>
      </c>
      <c r="D1615" s="568" t="s">
        <v>2220</v>
      </c>
      <c r="E1615" s="563">
        <v>44902</v>
      </c>
      <c r="F1615" s="564">
        <v>268756875</v>
      </c>
      <c r="G1615" s="564" t="s">
        <v>2241</v>
      </c>
      <c r="H1615" s="573">
        <f t="shared" si="25"/>
        <v>420</v>
      </c>
    </row>
    <row r="1616" spans="1:8" s="35" customFormat="1">
      <c r="A1616" s="474" t="s">
        <v>1211</v>
      </c>
      <c r="B1616" s="554" t="s">
        <v>1039</v>
      </c>
      <c r="C1616" s="559">
        <v>899999107</v>
      </c>
      <c r="D1616" s="568" t="s">
        <v>2222</v>
      </c>
      <c r="E1616" s="563">
        <v>44909</v>
      </c>
      <c r="F1616" s="564">
        <v>10956838</v>
      </c>
      <c r="G1616" s="564" t="s">
        <v>2242</v>
      </c>
      <c r="H1616" s="573">
        <f t="shared" si="25"/>
        <v>413</v>
      </c>
    </row>
    <row r="1617" spans="1:8" s="35" customFormat="1">
      <c r="A1617" s="474" t="s">
        <v>1211</v>
      </c>
      <c r="B1617" s="554" t="s">
        <v>1039</v>
      </c>
      <c r="C1617" s="559">
        <v>899999107</v>
      </c>
      <c r="D1617" s="568" t="s">
        <v>2224</v>
      </c>
      <c r="E1617" s="563">
        <v>44916</v>
      </c>
      <c r="F1617" s="564">
        <v>587990</v>
      </c>
      <c r="G1617" s="564" t="s">
        <v>2243</v>
      </c>
      <c r="H1617" s="573">
        <f t="shared" si="25"/>
        <v>406</v>
      </c>
    </row>
    <row r="1618" spans="1:8" s="35" customFormat="1">
      <c r="A1618" s="474" t="s">
        <v>1211</v>
      </c>
      <c r="B1618" s="554" t="s">
        <v>1039</v>
      </c>
      <c r="C1618" s="559">
        <v>899999107</v>
      </c>
      <c r="D1618" s="568" t="s">
        <v>2229</v>
      </c>
      <c r="E1618" s="563">
        <v>44922</v>
      </c>
      <c r="F1618" s="564">
        <v>290421</v>
      </c>
      <c r="G1618" s="564" t="s">
        <v>2244</v>
      </c>
      <c r="H1618" s="573">
        <f t="shared" si="25"/>
        <v>400</v>
      </c>
    </row>
    <row r="1619" spans="1:8" s="35" customFormat="1">
      <c r="A1619" s="474" t="s">
        <v>1211</v>
      </c>
      <c r="B1619" s="559" t="s">
        <v>414</v>
      </c>
      <c r="C1619" s="559">
        <v>901093846</v>
      </c>
      <c r="D1619" s="568" t="s">
        <v>2220</v>
      </c>
      <c r="E1619" s="563">
        <v>44902</v>
      </c>
      <c r="F1619" s="564">
        <v>48883341</v>
      </c>
      <c r="G1619" s="564" t="s">
        <v>2245</v>
      </c>
      <c r="H1619" s="573">
        <f t="shared" si="25"/>
        <v>420</v>
      </c>
    </row>
    <row r="1620" spans="1:8" s="35" customFormat="1">
      <c r="A1620" s="474" t="s">
        <v>1211</v>
      </c>
      <c r="B1620" s="559" t="s">
        <v>414</v>
      </c>
      <c r="C1620" s="559">
        <v>901093846</v>
      </c>
      <c r="D1620" s="568" t="s">
        <v>2222</v>
      </c>
      <c r="E1620" s="563">
        <v>44909</v>
      </c>
      <c r="F1620" s="564">
        <v>47769631</v>
      </c>
      <c r="G1620" s="564" t="s">
        <v>2246</v>
      </c>
      <c r="H1620" s="573">
        <f t="shared" si="25"/>
        <v>413</v>
      </c>
    </row>
    <row r="1621" spans="1:8" s="35" customFormat="1">
      <c r="A1621" s="474" t="s">
        <v>1211</v>
      </c>
      <c r="B1621" s="559" t="s">
        <v>414</v>
      </c>
      <c r="C1621" s="559">
        <v>901093846</v>
      </c>
      <c r="D1621" s="568" t="s">
        <v>2224</v>
      </c>
      <c r="E1621" s="563">
        <v>44916</v>
      </c>
      <c r="F1621" s="564">
        <v>48697173</v>
      </c>
      <c r="G1621" s="564" t="s">
        <v>2247</v>
      </c>
      <c r="H1621" s="573">
        <f t="shared" si="25"/>
        <v>406</v>
      </c>
    </row>
    <row r="1622" spans="1:8" s="35" customFormat="1">
      <c r="A1622" s="474" t="s">
        <v>1211</v>
      </c>
      <c r="B1622" s="559" t="s">
        <v>414</v>
      </c>
      <c r="C1622" s="559">
        <v>901093846</v>
      </c>
      <c r="D1622" s="568" t="s">
        <v>2229</v>
      </c>
      <c r="E1622" s="563">
        <v>44922</v>
      </c>
      <c r="F1622" s="564">
        <v>23611680</v>
      </c>
      <c r="G1622" s="564" t="s">
        <v>2248</v>
      </c>
      <c r="H1622" s="573">
        <f t="shared" si="25"/>
        <v>400</v>
      </c>
    </row>
    <row r="1623" spans="1:8" s="35" customFormat="1">
      <c r="A1623" s="474" t="s">
        <v>1211</v>
      </c>
      <c r="B1623" s="559" t="s">
        <v>414</v>
      </c>
      <c r="C1623" s="559">
        <v>901093846</v>
      </c>
      <c r="D1623" s="568" t="s">
        <v>2889</v>
      </c>
      <c r="E1623" s="563">
        <v>44922</v>
      </c>
      <c r="F1623" s="564">
        <v>23611680</v>
      </c>
      <c r="G1623" s="564" t="s">
        <v>2248</v>
      </c>
      <c r="H1623" s="573">
        <f t="shared" si="25"/>
        <v>400</v>
      </c>
    </row>
    <row r="1624" spans="1:8" s="35" customFormat="1">
      <c r="A1624" s="474" t="s">
        <v>1211</v>
      </c>
      <c r="B1624" s="559" t="s">
        <v>936</v>
      </c>
      <c r="C1624" s="559">
        <v>804002105</v>
      </c>
      <c r="D1624" s="568" t="s">
        <v>2249</v>
      </c>
      <c r="E1624" s="563">
        <v>44931</v>
      </c>
      <c r="F1624" s="564">
        <v>16499</v>
      </c>
      <c r="G1624" s="564" t="s">
        <v>2250</v>
      </c>
      <c r="H1624" s="573">
        <f t="shared" si="25"/>
        <v>391</v>
      </c>
    </row>
    <row r="1625" spans="1:8" s="35" customFormat="1">
      <c r="A1625" s="474" t="s">
        <v>1211</v>
      </c>
      <c r="B1625" s="559" t="s">
        <v>936</v>
      </c>
      <c r="C1625" s="559">
        <v>804002105</v>
      </c>
      <c r="D1625" s="568" t="s">
        <v>2251</v>
      </c>
      <c r="E1625" s="563">
        <v>44938</v>
      </c>
      <c r="F1625" s="564">
        <v>467046</v>
      </c>
      <c r="G1625" s="564" t="s">
        <v>2252</v>
      </c>
      <c r="H1625" s="573">
        <f t="shared" si="25"/>
        <v>384</v>
      </c>
    </row>
    <row r="1626" spans="1:8" s="35" customFormat="1">
      <c r="A1626" s="474" t="s">
        <v>1211</v>
      </c>
      <c r="B1626" s="559" t="s">
        <v>936</v>
      </c>
      <c r="C1626" s="559">
        <v>804002105</v>
      </c>
      <c r="D1626" s="568" t="s">
        <v>2253</v>
      </c>
      <c r="E1626" s="563">
        <v>44957</v>
      </c>
      <c r="F1626" s="564">
        <v>5919</v>
      </c>
      <c r="G1626" s="564" t="s">
        <v>2254</v>
      </c>
      <c r="H1626" s="573">
        <f t="shared" si="25"/>
        <v>365</v>
      </c>
    </row>
    <row r="1627" spans="1:8" s="35" customFormat="1">
      <c r="A1627" s="474" t="s">
        <v>1211</v>
      </c>
      <c r="B1627" s="559" t="s">
        <v>936</v>
      </c>
      <c r="C1627" s="559">
        <v>804002105</v>
      </c>
      <c r="D1627" s="568" t="s">
        <v>2253</v>
      </c>
      <c r="E1627" s="563">
        <v>44957</v>
      </c>
      <c r="F1627" s="564">
        <v>478</v>
      </c>
      <c r="G1627" s="564" t="s">
        <v>2254</v>
      </c>
      <c r="H1627" s="573">
        <f t="shared" si="25"/>
        <v>365</v>
      </c>
    </row>
    <row r="1628" spans="1:8" s="35" customFormat="1">
      <c r="A1628" s="474" t="s">
        <v>1211</v>
      </c>
      <c r="B1628" s="559" t="s">
        <v>239</v>
      </c>
      <c r="C1628" s="559">
        <v>830074184</v>
      </c>
      <c r="D1628" s="568" t="s">
        <v>2249</v>
      </c>
      <c r="E1628" s="563">
        <v>44931</v>
      </c>
      <c r="F1628" s="564">
        <v>6223</v>
      </c>
      <c r="G1628" s="564" t="s">
        <v>2257</v>
      </c>
      <c r="H1628" s="573">
        <f t="shared" si="25"/>
        <v>391</v>
      </c>
    </row>
    <row r="1629" spans="1:8" s="35" customFormat="1">
      <c r="A1629" s="474" t="s">
        <v>1211</v>
      </c>
      <c r="B1629" s="559" t="s">
        <v>582</v>
      </c>
      <c r="C1629" s="559">
        <v>891180008</v>
      </c>
      <c r="D1629" s="568" t="s">
        <v>2249</v>
      </c>
      <c r="E1629" s="563">
        <v>44931</v>
      </c>
      <c r="F1629" s="564">
        <v>266503</v>
      </c>
      <c r="G1629" s="564" t="s">
        <v>2258</v>
      </c>
      <c r="H1629" s="573">
        <f t="shared" si="25"/>
        <v>391</v>
      </c>
    </row>
    <row r="1630" spans="1:8" s="35" customFormat="1">
      <c r="A1630" s="474" t="s">
        <v>1211</v>
      </c>
      <c r="B1630" s="559" t="s">
        <v>582</v>
      </c>
      <c r="C1630" s="559">
        <v>891180008</v>
      </c>
      <c r="D1630" s="568" t="s">
        <v>2251</v>
      </c>
      <c r="E1630" s="563">
        <v>44938</v>
      </c>
      <c r="F1630" s="564">
        <v>7645191</v>
      </c>
      <c r="G1630" s="564" t="s">
        <v>2259</v>
      </c>
      <c r="H1630" s="573">
        <f t="shared" si="25"/>
        <v>384</v>
      </c>
    </row>
    <row r="1631" spans="1:8" s="35" customFormat="1">
      <c r="A1631" s="474" t="s">
        <v>1211</v>
      </c>
      <c r="B1631" s="559" t="s">
        <v>582</v>
      </c>
      <c r="C1631" s="559">
        <v>891180008</v>
      </c>
      <c r="D1631" s="568" t="s">
        <v>2255</v>
      </c>
      <c r="E1631" s="563">
        <v>44945</v>
      </c>
      <c r="F1631" s="564">
        <v>21197</v>
      </c>
      <c r="G1631" s="564" t="s">
        <v>2260</v>
      </c>
      <c r="H1631" s="573">
        <f t="shared" si="25"/>
        <v>377</v>
      </c>
    </row>
    <row r="1632" spans="1:8" s="35" customFormat="1">
      <c r="A1632" s="474" t="s">
        <v>1211</v>
      </c>
      <c r="B1632" s="559" t="s">
        <v>582</v>
      </c>
      <c r="C1632" s="559">
        <v>891180008</v>
      </c>
      <c r="D1632" s="568" t="s">
        <v>2256</v>
      </c>
      <c r="E1632" s="563">
        <v>44952</v>
      </c>
      <c r="F1632" s="564">
        <v>77465</v>
      </c>
      <c r="G1632" s="564" t="s">
        <v>2261</v>
      </c>
      <c r="H1632" s="573">
        <f t="shared" si="25"/>
        <v>370</v>
      </c>
    </row>
    <row r="1633" spans="1:8" s="35" customFormat="1">
      <c r="A1633" s="474" t="s">
        <v>1211</v>
      </c>
      <c r="B1633" s="559" t="s">
        <v>582</v>
      </c>
      <c r="C1633" s="559">
        <v>891180008</v>
      </c>
      <c r="D1633" s="568" t="s">
        <v>2253</v>
      </c>
      <c r="E1633" s="563">
        <v>44957</v>
      </c>
      <c r="F1633" s="564">
        <v>2698</v>
      </c>
      <c r="G1633" s="564" t="s">
        <v>2254</v>
      </c>
      <c r="H1633" s="573">
        <f t="shared" si="25"/>
        <v>365</v>
      </c>
    </row>
    <row r="1634" spans="1:8" s="35" customFormat="1">
      <c r="A1634" s="474" t="s">
        <v>1211</v>
      </c>
      <c r="B1634" s="559" t="s">
        <v>98</v>
      </c>
      <c r="C1634" s="559">
        <v>891280008</v>
      </c>
      <c r="D1634" s="568" t="s">
        <v>2226</v>
      </c>
      <c r="E1634" s="563">
        <v>44957</v>
      </c>
      <c r="F1634" s="564">
        <v>34</v>
      </c>
      <c r="G1634" s="564" t="s">
        <v>2227</v>
      </c>
      <c r="H1634" s="573">
        <f t="shared" si="25"/>
        <v>365</v>
      </c>
    </row>
    <row r="1635" spans="1:8" s="35" customFormat="1">
      <c r="A1635" s="474" t="s">
        <v>1211</v>
      </c>
      <c r="B1635" s="559" t="s">
        <v>98</v>
      </c>
      <c r="C1635" s="559">
        <v>891280008</v>
      </c>
      <c r="D1635" s="568" t="s">
        <v>2226</v>
      </c>
      <c r="E1635" s="563">
        <v>44957</v>
      </c>
      <c r="F1635" s="564">
        <v>2468</v>
      </c>
      <c r="G1635" s="564" t="s">
        <v>2227</v>
      </c>
      <c r="H1635" s="573">
        <f t="shared" si="25"/>
        <v>365</v>
      </c>
    </row>
    <row r="1636" spans="1:8" s="35" customFormat="1">
      <c r="A1636" s="474" t="s">
        <v>1211</v>
      </c>
      <c r="B1636" s="559" t="s">
        <v>98</v>
      </c>
      <c r="C1636" s="559">
        <v>891280008</v>
      </c>
      <c r="D1636" s="568" t="s">
        <v>2253</v>
      </c>
      <c r="E1636" s="563">
        <v>44957</v>
      </c>
      <c r="F1636" s="564">
        <v>47</v>
      </c>
      <c r="G1636" s="564" t="s">
        <v>2254</v>
      </c>
      <c r="H1636" s="573">
        <f t="shared" si="25"/>
        <v>365</v>
      </c>
    </row>
    <row r="1637" spans="1:8" s="35" customFormat="1">
      <c r="A1637" s="474" t="s">
        <v>1211</v>
      </c>
      <c r="B1637" s="559" t="s">
        <v>98</v>
      </c>
      <c r="C1637" s="559">
        <v>891280008</v>
      </c>
      <c r="D1637" s="568" t="s">
        <v>2253</v>
      </c>
      <c r="E1637" s="563">
        <v>44957</v>
      </c>
      <c r="F1637" s="564">
        <v>2388</v>
      </c>
      <c r="G1637" s="564" t="s">
        <v>2254</v>
      </c>
      <c r="H1637" s="573">
        <f t="shared" si="25"/>
        <v>365</v>
      </c>
    </row>
    <row r="1638" spans="1:8" s="35" customFormat="1">
      <c r="A1638" s="474" t="s">
        <v>1211</v>
      </c>
      <c r="B1638" s="559" t="s">
        <v>924</v>
      </c>
      <c r="C1638" s="559">
        <v>892115006</v>
      </c>
      <c r="D1638" s="568" t="s">
        <v>2249</v>
      </c>
      <c r="E1638" s="563">
        <v>44931</v>
      </c>
      <c r="F1638" s="564">
        <v>962730</v>
      </c>
      <c r="G1638" s="564" t="s">
        <v>2262</v>
      </c>
      <c r="H1638" s="573">
        <f t="shared" si="25"/>
        <v>391</v>
      </c>
    </row>
    <row r="1639" spans="1:8" s="35" customFormat="1">
      <c r="A1639" s="474" t="s">
        <v>1211</v>
      </c>
      <c r="B1639" s="559" t="s">
        <v>924</v>
      </c>
      <c r="C1639" s="559">
        <v>892115006</v>
      </c>
      <c r="D1639" s="568" t="s">
        <v>2251</v>
      </c>
      <c r="E1639" s="563">
        <v>44938</v>
      </c>
      <c r="F1639" s="564">
        <v>42133288</v>
      </c>
      <c r="G1639" s="564" t="s">
        <v>2263</v>
      </c>
      <c r="H1639" s="573">
        <f t="shared" si="25"/>
        <v>384</v>
      </c>
    </row>
    <row r="1640" spans="1:8" s="35" customFormat="1">
      <c r="A1640" s="474" t="s">
        <v>1211</v>
      </c>
      <c r="B1640" s="559" t="s">
        <v>924</v>
      </c>
      <c r="C1640" s="559">
        <v>892115006</v>
      </c>
      <c r="D1640" s="568" t="s">
        <v>2255</v>
      </c>
      <c r="E1640" s="563">
        <v>44945</v>
      </c>
      <c r="F1640" s="564">
        <v>243517</v>
      </c>
      <c r="G1640" s="564" t="s">
        <v>2264</v>
      </c>
      <c r="H1640" s="573">
        <f t="shared" si="25"/>
        <v>377</v>
      </c>
    </row>
    <row r="1641" spans="1:8" s="35" customFormat="1">
      <c r="A1641" s="474" t="s">
        <v>1211</v>
      </c>
      <c r="B1641" s="554" t="s">
        <v>1039</v>
      </c>
      <c r="C1641" s="559">
        <v>899999107</v>
      </c>
      <c r="D1641" s="568" t="s">
        <v>2249</v>
      </c>
      <c r="E1641" s="563">
        <v>44931</v>
      </c>
      <c r="F1641" s="564">
        <v>577282</v>
      </c>
      <c r="G1641" s="564" t="s">
        <v>2265</v>
      </c>
      <c r="H1641" s="573">
        <f t="shared" si="25"/>
        <v>391</v>
      </c>
    </row>
    <row r="1642" spans="1:8" s="35" customFormat="1">
      <c r="A1642" s="474" t="s">
        <v>1211</v>
      </c>
      <c r="B1642" s="554" t="s">
        <v>1039</v>
      </c>
      <c r="C1642" s="559">
        <v>899999107</v>
      </c>
      <c r="D1642" s="568" t="s">
        <v>2251</v>
      </c>
      <c r="E1642" s="563">
        <v>44938</v>
      </c>
      <c r="F1642" s="564">
        <v>6972539</v>
      </c>
      <c r="G1642" s="564" t="s">
        <v>2266</v>
      </c>
      <c r="H1642" s="573">
        <f t="shared" si="25"/>
        <v>384</v>
      </c>
    </row>
    <row r="1643" spans="1:8" s="35" customFormat="1">
      <c r="A1643" s="474" t="s">
        <v>1211</v>
      </c>
      <c r="B1643" s="554" t="s">
        <v>1039</v>
      </c>
      <c r="C1643" s="559">
        <v>899999107</v>
      </c>
      <c r="D1643" s="568" t="s">
        <v>2255</v>
      </c>
      <c r="E1643" s="563">
        <v>44945</v>
      </c>
      <c r="F1643" s="564">
        <v>52205</v>
      </c>
      <c r="G1643" s="564" t="s">
        <v>2267</v>
      </c>
      <c r="H1643" s="573">
        <f t="shared" si="25"/>
        <v>377</v>
      </c>
    </row>
    <row r="1644" spans="1:8" s="35" customFormat="1">
      <c r="A1644" s="474" t="s">
        <v>1211</v>
      </c>
      <c r="B1644" s="554" t="s">
        <v>1039</v>
      </c>
      <c r="C1644" s="559">
        <v>899999107</v>
      </c>
      <c r="D1644" s="568" t="s">
        <v>2256</v>
      </c>
      <c r="E1644" s="563">
        <v>44952</v>
      </c>
      <c r="F1644" s="564">
        <v>40732</v>
      </c>
      <c r="G1644" s="564" t="s">
        <v>2268</v>
      </c>
      <c r="H1644" s="573">
        <f t="shared" si="25"/>
        <v>370</v>
      </c>
    </row>
    <row r="1645" spans="1:8" s="35" customFormat="1">
      <c r="A1645" s="474" t="s">
        <v>1211</v>
      </c>
      <c r="B1645" s="559" t="s">
        <v>414</v>
      </c>
      <c r="C1645" s="559">
        <v>901093846</v>
      </c>
      <c r="D1645" s="568" t="s">
        <v>2249</v>
      </c>
      <c r="E1645" s="563">
        <v>44931</v>
      </c>
      <c r="F1645" s="564">
        <v>23512114</v>
      </c>
      <c r="G1645" s="564" t="s">
        <v>2269</v>
      </c>
      <c r="H1645" s="573">
        <f t="shared" si="25"/>
        <v>391</v>
      </c>
    </row>
    <row r="1646" spans="1:8" s="35" customFormat="1">
      <c r="A1646" s="474" t="s">
        <v>1211</v>
      </c>
      <c r="B1646" s="559" t="s">
        <v>414</v>
      </c>
      <c r="C1646" s="559">
        <v>901093846</v>
      </c>
      <c r="D1646" s="568" t="s">
        <v>2251</v>
      </c>
      <c r="E1646" s="563">
        <v>44938</v>
      </c>
      <c r="F1646" s="564">
        <v>41119100</v>
      </c>
      <c r="G1646" s="564" t="s">
        <v>2270</v>
      </c>
      <c r="H1646" s="573">
        <f t="shared" si="25"/>
        <v>384</v>
      </c>
    </row>
    <row r="1647" spans="1:8" s="35" customFormat="1">
      <c r="A1647" s="474" t="s">
        <v>1211</v>
      </c>
      <c r="B1647" s="559" t="s">
        <v>414</v>
      </c>
      <c r="C1647" s="559">
        <v>901093846</v>
      </c>
      <c r="D1647" s="568" t="s">
        <v>2255</v>
      </c>
      <c r="E1647" s="563">
        <v>44945</v>
      </c>
      <c r="F1647" s="564">
        <v>39615619</v>
      </c>
      <c r="G1647" s="564" t="s">
        <v>2271</v>
      </c>
      <c r="H1647" s="573">
        <f t="shared" si="25"/>
        <v>377</v>
      </c>
    </row>
    <row r="1648" spans="1:8" s="35" customFormat="1">
      <c r="A1648" s="474" t="s">
        <v>1211</v>
      </c>
      <c r="B1648" s="559" t="s">
        <v>414</v>
      </c>
      <c r="C1648" s="559">
        <v>901093846</v>
      </c>
      <c r="D1648" s="568" t="s">
        <v>2256</v>
      </c>
      <c r="E1648" s="563">
        <v>44952</v>
      </c>
      <c r="F1648" s="564">
        <v>31119508</v>
      </c>
      <c r="G1648" s="564" t="s">
        <v>2272</v>
      </c>
      <c r="H1648" s="573">
        <f t="shared" si="25"/>
        <v>370</v>
      </c>
    </row>
    <row r="1649" spans="1:8" s="35" customFormat="1">
      <c r="A1649" s="474" t="s">
        <v>1211</v>
      </c>
      <c r="B1649" s="559" t="s">
        <v>936</v>
      </c>
      <c r="C1649" s="559">
        <v>804002105</v>
      </c>
      <c r="D1649" s="568" t="s">
        <v>2273</v>
      </c>
      <c r="E1649" s="563">
        <v>44965</v>
      </c>
      <c r="F1649" s="564">
        <v>1435991</v>
      </c>
      <c r="G1649" s="564" t="s">
        <v>2274</v>
      </c>
      <c r="H1649" s="573">
        <f t="shared" si="25"/>
        <v>357</v>
      </c>
    </row>
    <row r="1650" spans="1:8" s="35" customFormat="1">
      <c r="A1650" s="474" t="s">
        <v>1211</v>
      </c>
      <c r="B1650" s="559" t="s">
        <v>936</v>
      </c>
      <c r="C1650" s="559">
        <v>804002105</v>
      </c>
      <c r="D1650" s="568" t="s">
        <v>2275</v>
      </c>
      <c r="E1650" s="563">
        <v>44980</v>
      </c>
      <c r="F1650" s="564">
        <v>24812</v>
      </c>
      <c r="G1650" s="564" t="s">
        <v>2276</v>
      </c>
      <c r="H1650" s="573">
        <f t="shared" si="25"/>
        <v>342</v>
      </c>
    </row>
    <row r="1651" spans="1:8" s="35" customFormat="1">
      <c r="A1651" s="474" t="s">
        <v>1211</v>
      </c>
      <c r="B1651" s="559" t="s">
        <v>936</v>
      </c>
      <c r="C1651" s="559">
        <v>804002105</v>
      </c>
      <c r="D1651" s="568" t="s">
        <v>2277</v>
      </c>
      <c r="E1651" s="563">
        <v>44985</v>
      </c>
      <c r="F1651" s="564">
        <v>5694</v>
      </c>
      <c r="G1651" s="564" t="s">
        <v>2278</v>
      </c>
      <c r="H1651" s="573">
        <f t="shared" si="25"/>
        <v>337</v>
      </c>
    </row>
    <row r="1652" spans="1:8" s="35" customFormat="1">
      <c r="A1652" s="474" t="s">
        <v>1211</v>
      </c>
      <c r="B1652" s="559" t="s">
        <v>936</v>
      </c>
      <c r="C1652" s="559">
        <v>804002105</v>
      </c>
      <c r="D1652" s="568" t="s">
        <v>2277</v>
      </c>
      <c r="E1652" s="563">
        <v>44985</v>
      </c>
      <c r="F1652" s="564">
        <v>713</v>
      </c>
      <c r="G1652" s="564" t="s">
        <v>2278</v>
      </c>
      <c r="H1652" s="573">
        <f t="shared" si="25"/>
        <v>337</v>
      </c>
    </row>
    <row r="1653" spans="1:8" s="35" customFormat="1">
      <c r="A1653" s="474" t="s">
        <v>1211</v>
      </c>
      <c r="B1653" s="559" t="s">
        <v>936</v>
      </c>
      <c r="C1653" s="559">
        <v>804002105</v>
      </c>
      <c r="D1653" s="568" t="s">
        <v>2279</v>
      </c>
      <c r="E1653" s="563">
        <v>44985</v>
      </c>
      <c r="F1653" s="564">
        <v>6217</v>
      </c>
      <c r="G1653" s="564" t="s">
        <v>2278</v>
      </c>
      <c r="H1653" s="573">
        <f t="shared" si="25"/>
        <v>337</v>
      </c>
    </row>
    <row r="1654" spans="1:8" s="35" customFormat="1">
      <c r="A1654" s="474" t="s">
        <v>1211</v>
      </c>
      <c r="B1654" s="559" t="s">
        <v>239</v>
      </c>
      <c r="C1654" s="559">
        <v>830074184</v>
      </c>
      <c r="D1654" s="568" t="s">
        <v>2277</v>
      </c>
      <c r="E1654" s="563">
        <v>44985</v>
      </c>
      <c r="F1654" s="564">
        <v>13486</v>
      </c>
      <c r="G1654" s="564" t="s">
        <v>2278</v>
      </c>
      <c r="H1654" s="573">
        <f t="shared" si="25"/>
        <v>337</v>
      </c>
    </row>
    <row r="1655" spans="1:8" s="35" customFormat="1">
      <c r="A1655" s="474" t="s">
        <v>1211</v>
      </c>
      <c r="B1655" s="559" t="s">
        <v>239</v>
      </c>
      <c r="C1655" s="559">
        <v>830074184</v>
      </c>
      <c r="D1655" s="568" t="s">
        <v>2277</v>
      </c>
      <c r="E1655" s="563">
        <v>44985</v>
      </c>
      <c r="F1655" s="564">
        <v>10813</v>
      </c>
      <c r="G1655" s="564" t="s">
        <v>2278</v>
      </c>
      <c r="H1655" s="573">
        <f t="shared" si="25"/>
        <v>337</v>
      </c>
    </row>
    <row r="1656" spans="1:8" s="35" customFormat="1">
      <c r="A1656" s="474" t="s">
        <v>1211</v>
      </c>
      <c r="B1656" s="559" t="s">
        <v>239</v>
      </c>
      <c r="C1656" s="559">
        <v>830074184</v>
      </c>
      <c r="D1656" s="568" t="s">
        <v>2277</v>
      </c>
      <c r="E1656" s="563">
        <v>44985</v>
      </c>
      <c r="F1656" s="564">
        <v>135</v>
      </c>
      <c r="G1656" s="564" t="s">
        <v>2278</v>
      </c>
      <c r="H1656" s="573">
        <f t="shared" si="25"/>
        <v>337</v>
      </c>
    </row>
    <row r="1657" spans="1:8" s="35" customFormat="1">
      <c r="A1657" s="474" t="s">
        <v>1211</v>
      </c>
      <c r="B1657" s="559" t="s">
        <v>239</v>
      </c>
      <c r="C1657" s="559">
        <v>830074184</v>
      </c>
      <c r="D1657" s="568" t="s">
        <v>2277</v>
      </c>
      <c r="E1657" s="563">
        <v>44985</v>
      </c>
      <c r="F1657" s="564">
        <v>48831</v>
      </c>
      <c r="G1657" s="564" t="s">
        <v>2278</v>
      </c>
      <c r="H1657" s="573">
        <f t="shared" si="25"/>
        <v>337</v>
      </c>
    </row>
    <row r="1658" spans="1:8" s="35" customFormat="1">
      <c r="A1658" s="474" t="s">
        <v>1211</v>
      </c>
      <c r="B1658" s="559" t="s">
        <v>239</v>
      </c>
      <c r="C1658" s="559">
        <v>830074184</v>
      </c>
      <c r="D1658" s="568" t="s">
        <v>2281</v>
      </c>
      <c r="E1658" s="563">
        <v>44985</v>
      </c>
      <c r="F1658" s="564">
        <v>10817</v>
      </c>
      <c r="G1658" s="564" t="s">
        <v>2144</v>
      </c>
      <c r="H1658" s="573">
        <f t="shared" si="25"/>
        <v>337</v>
      </c>
    </row>
    <row r="1659" spans="1:8" s="35" customFormat="1">
      <c r="A1659" s="474" t="s">
        <v>1211</v>
      </c>
      <c r="B1659" s="559" t="s">
        <v>239</v>
      </c>
      <c r="C1659" s="559">
        <v>830074184</v>
      </c>
      <c r="D1659" s="568" t="s">
        <v>2282</v>
      </c>
      <c r="E1659" s="563">
        <v>44985</v>
      </c>
      <c r="F1659" s="564">
        <v>28690</v>
      </c>
      <c r="G1659" s="564" t="s">
        <v>2278</v>
      </c>
      <c r="H1659" s="573">
        <f t="shared" si="25"/>
        <v>337</v>
      </c>
    </row>
    <row r="1660" spans="1:8" s="35" customFormat="1">
      <c r="A1660" s="474" t="s">
        <v>1211</v>
      </c>
      <c r="B1660" s="559" t="s">
        <v>239</v>
      </c>
      <c r="C1660" s="559">
        <v>830074184</v>
      </c>
      <c r="D1660" s="568" t="s">
        <v>2283</v>
      </c>
      <c r="E1660" s="563">
        <v>44985</v>
      </c>
      <c r="F1660" s="564">
        <v>53945</v>
      </c>
      <c r="G1660" s="564" t="s">
        <v>2278</v>
      </c>
      <c r="H1660" s="573">
        <f t="shared" si="25"/>
        <v>337</v>
      </c>
    </row>
    <row r="1661" spans="1:8" s="35" customFormat="1">
      <c r="A1661" s="474" t="s">
        <v>1211</v>
      </c>
      <c r="B1661" s="559" t="s">
        <v>239</v>
      </c>
      <c r="C1661" s="559">
        <v>830074184</v>
      </c>
      <c r="D1661" s="568" t="s">
        <v>2284</v>
      </c>
      <c r="E1661" s="563">
        <v>44985</v>
      </c>
      <c r="F1661" s="564">
        <v>1010674</v>
      </c>
      <c r="G1661" s="564" t="s">
        <v>2285</v>
      </c>
      <c r="H1661" s="573">
        <f t="shared" si="25"/>
        <v>337</v>
      </c>
    </row>
    <row r="1662" spans="1:8" s="35" customFormat="1">
      <c r="A1662" s="474" t="s">
        <v>1211</v>
      </c>
      <c r="B1662" s="559" t="s">
        <v>582</v>
      </c>
      <c r="C1662" s="559">
        <v>891180008</v>
      </c>
      <c r="D1662" s="568" t="s">
        <v>2273</v>
      </c>
      <c r="E1662" s="563">
        <v>44965</v>
      </c>
      <c r="F1662" s="564">
        <v>1722872</v>
      </c>
      <c r="G1662" s="564" t="s">
        <v>2286</v>
      </c>
      <c r="H1662" s="573">
        <f t="shared" si="25"/>
        <v>357</v>
      </c>
    </row>
    <row r="1663" spans="1:8" s="35" customFormat="1">
      <c r="A1663" s="474" t="s">
        <v>1211</v>
      </c>
      <c r="B1663" s="559" t="s">
        <v>582</v>
      </c>
      <c r="C1663" s="559">
        <v>891180008</v>
      </c>
      <c r="D1663" s="568" t="s">
        <v>2280</v>
      </c>
      <c r="E1663" s="563">
        <v>44972</v>
      </c>
      <c r="F1663" s="564">
        <v>463323</v>
      </c>
      <c r="G1663" s="564" t="s">
        <v>2287</v>
      </c>
      <c r="H1663" s="573">
        <f t="shared" si="25"/>
        <v>350</v>
      </c>
    </row>
    <row r="1664" spans="1:8" s="35" customFormat="1">
      <c r="A1664" s="474" t="s">
        <v>1211</v>
      </c>
      <c r="B1664" s="559" t="s">
        <v>582</v>
      </c>
      <c r="C1664" s="559">
        <v>891180008</v>
      </c>
      <c r="D1664" s="568" t="s">
        <v>2275</v>
      </c>
      <c r="E1664" s="563">
        <v>44980</v>
      </c>
      <c r="F1664" s="564">
        <v>21409</v>
      </c>
      <c r="G1664" s="564" t="s">
        <v>2288</v>
      </c>
      <c r="H1664" s="573">
        <f t="shared" si="25"/>
        <v>342</v>
      </c>
    </row>
    <row r="1665" spans="1:8" s="35" customFormat="1">
      <c r="A1665" s="474" t="s">
        <v>1211</v>
      </c>
      <c r="B1665" s="559" t="s">
        <v>98</v>
      </c>
      <c r="C1665" s="559">
        <v>891280008</v>
      </c>
      <c r="D1665" s="568" t="s">
        <v>2283</v>
      </c>
      <c r="E1665" s="563">
        <v>44985</v>
      </c>
      <c r="F1665" s="564">
        <v>76</v>
      </c>
      <c r="G1665" s="564" t="s">
        <v>2278</v>
      </c>
      <c r="H1665" s="573">
        <f t="shared" si="25"/>
        <v>337</v>
      </c>
    </row>
    <row r="1666" spans="1:8" s="35" customFormat="1">
      <c r="A1666" s="474" t="s">
        <v>1211</v>
      </c>
      <c r="B1666" s="559" t="s">
        <v>98</v>
      </c>
      <c r="C1666" s="559">
        <v>891280008</v>
      </c>
      <c r="D1666" s="568" t="s">
        <v>2283</v>
      </c>
      <c r="E1666" s="563">
        <v>44985</v>
      </c>
      <c r="F1666" s="564">
        <v>8641</v>
      </c>
      <c r="G1666" s="564" t="s">
        <v>2278</v>
      </c>
      <c r="H1666" s="573">
        <f t="shared" si="25"/>
        <v>337</v>
      </c>
    </row>
    <row r="1667" spans="1:8" s="35" customFormat="1">
      <c r="A1667" s="474" t="s">
        <v>1211</v>
      </c>
      <c r="B1667" s="559" t="s">
        <v>582</v>
      </c>
      <c r="C1667" s="559">
        <v>891180008</v>
      </c>
      <c r="D1667" s="568" t="s">
        <v>2283</v>
      </c>
      <c r="E1667" s="563">
        <v>44985</v>
      </c>
      <c r="F1667" s="564">
        <v>2797</v>
      </c>
      <c r="G1667" s="564" t="s">
        <v>2174</v>
      </c>
      <c r="H1667" s="573">
        <f t="shared" si="25"/>
        <v>337</v>
      </c>
    </row>
    <row r="1668" spans="1:8" s="35" customFormat="1">
      <c r="A1668" s="474" t="s">
        <v>1211</v>
      </c>
      <c r="B1668" s="559" t="s">
        <v>924</v>
      </c>
      <c r="C1668" s="559">
        <v>892115006</v>
      </c>
      <c r="D1668" s="568" t="s">
        <v>2273</v>
      </c>
      <c r="E1668" s="563">
        <v>44965</v>
      </c>
      <c r="F1668" s="564">
        <v>25432757</v>
      </c>
      <c r="G1668" s="564" t="s">
        <v>2291</v>
      </c>
      <c r="H1668" s="573">
        <f t="shared" si="25"/>
        <v>357</v>
      </c>
    </row>
    <row r="1669" spans="1:8" s="35" customFormat="1">
      <c r="A1669" s="474" t="s">
        <v>1211</v>
      </c>
      <c r="B1669" s="559" t="s">
        <v>924</v>
      </c>
      <c r="C1669" s="559">
        <v>892115006</v>
      </c>
      <c r="D1669" s="568" t="s">
        <v>2280</v>
      </c>
      <c r="E1669" s="563">
        <v>44972</v>
      </c>
      <c r="F1669" s="564">
        <v>2317394</v>
      </c>
      <c r="G1669" s="564" t="s">
        <v>2292</v>
      </c>
      <c r="H1669" s="573">
        <f t="shared" si="25"/>
        <v>350</v>
      </c>
    </row>
    <row r="1670" spans="1:8" s="35" customFormat="1">
      <c r="A1670" s="474" t="s">
        <v>1211</v>
      </c>
      <c r="B1670" s="559" t="s">
        <v>924</v>
      </c>
      <c r="C1670" s="559">
        <v>892115006</v>
      </c>
      <c r="D1670" s="568" t="s">
        <v>2275</v>
      </c>
      <c r="E1670" s="563">
        <v>44980</v>
      </c>
      <c r="F1670" s="564">
        <v>71521</v>
      </c>
      <c r="G1670" s="564" t="s">
        <v>2293</v>
      </c>
      <c r="H1670" s="573">
        <f t="shared" si="25"/>
        <v>342</v>
      </c>
    </row>
    <row r="1671" spans="1:8" s="35" customFormat="1">
      <c r="A1671" s="474" t="s">
        <v>1211</v>
      </c>
      <c r="B1671" s="554" t="s">
        <v>1039</v>
      </c>
      <c r="C1671" s="559">
        <v>899999107</v>
      </c>
      <c r="D1671" s="568" t="s">
        <v>2273</v>
      </c>
      <c r="E1671" s="563">
        <v>44965</v>
      </c>
      <c r="F1671" s="564">
        <v>5407105</v>
      </c>
      <c r="G1671" s="564" t="s">
        <v>2294</v>
      </c>
      <c r="H1671" s="573">
        <f t="shared" si="25"/>
        <v>357</v>
      </c>
    </row>
    <row r="1672" spans="1:8" s="35" customFormat="1">
      <c r="A1672" s="474" t="s">
        <v>1211</v>
      </c>
      <c r="B1672" s="554" t="s">
        <v>1039</v>
      </c>
      <c r="C1672" s="559">
        <v>899999107</v>
      </c>
      <c r="D1672" s="568" t="s">
        <v>2280</v>
      </c>
      <c r="E1672" s="563">
        <v>44972</v>
      </c>
      <c r="F1672" s="564">
        <v>8626611</v>
      </c>
      <c r="G1672" s="564" t="s">
        <v>2295</v>
      </c>
      <c r="H1672" s="573">
        <f t="shared" si="25"/>
        <v>350</v>
      </c>
    </row>
    <row r="1673" spans="1:8" s="35" customFormat="1">
      <c r="A1673" s="474" t="s">
        <v>1211</v>
      </c>
      <c r="B1673" s="554" t="s">
        <v>1039</v>
      </c>
      <c r="C1673" s="559">
        <v>899999107</v>
      </c>
      <c r="D1673" s="568" t="s">
        <v>2275</v>
      </c>
      <c r="E1673" s="563">
        <v>44980</v>
      </c>
      <c r="F1673" s="564">
        <v>262104</v>
      </c>
      <c r="G1673" s="564" t="s">
        <v>2296</v>
      </c>
      <c r="H1673" s="573">
        <f t="shared" si="25"/>
        <v>342</v>
      </c>
    </row>
    <row r="1674" spans="1:8" s="35" customFormat="1">
      <c r="A1674" s="474" t="s">
        <v>1211</v>
      </c>
      <c r="B1674" s="559" t="s">
        <v>395</v>
      </c>
      <c r="C1674" s="559">
        <v>900226715</v>
      </c>
      <c r="D1674" s="568" t="s">
        <v>2290</v>
      </c>
      <c r="E1674" s="563">
        <v>44980</v>
      </c>
      <c r="F1674" s="564">
        <v>209201110.10000038</v>
      </c>
      <c r="G1674" s="564" t="s">
        <v>2297</v>
      </c>
      <c r="H1674" s="573">
        <f t="shared" ref="H1674:H1737" si="26">+$H$7-E1674</f>
        <v>342</v>
      </c>
    </row>
    <row r="1675" spans="1:8" s="35" customFormat="1">
      <c r="A1675" s="474" t="s">
        <v>1211</v>
      </c>
      <c r="B1675" s="559" t="s">
        <v>396</v>
      </c>
      <c r="C1675" s="559">
        <v>900935126</v>
      </c>
      <c r="D1675" s="568" t="s">
        <v>2289</v>
      </c>
      <c r="E1675" s="563">
        <v>44972</v>
      </c>
      <c r="F1675" s="564">
        <v>304500141.9000001</v>
      </c>
      <c r="G1675" s="564" t="s">
        <v>2298</v>
      </c>
      <c r="H1675" s="573">
        <f t="shared" si="26"/>
        <v>350</v>
      </c>
    </row>
    <row r="1676" spans="1:8" s="35" customFormat="1">
      <c r="A1676" s="474" t="s">
        <v>1211</v>
      </c>
      <c r="B1676" s="559" t="s">
        <v>396</v>
      </c>
      <c r="C1676" s="559">
        <v>900935126</v>
      </c>
      <c r="D1676" s="568" t="s">
        <v>2290</v>
      </c>
      <c r="E1676" s="563">
        <v>44980</v>
      </c>
      <c r="F1676" s="564">
        <v>196745196.20000005</v>
      </c>
      <c r="G1676" s="564" t="s">
        <v>2299</v>
      </c>
      <c r="H1676" s="573">
        <f t="shared" si="26"/>
        <v>342</v>
      </c>
    </row>
    <row r="1677" spans="1:8" s="35" customFormat="1">
      <c r="A1677" s="474" t="s">
        <v>1211</v>
      </c>
      <c r="B1677" s="559" t="s">
        <v>414</v>
      </c>
      <c r="C1677" s="559">
        <v>901093846</v>
      </c>
      <c r="D1677" s="568" t="s">
        <v>2273</v>
      </c>
      <c r="E1677" s="563">
        <v>44965</v>
      </c>
      <c r="F1677" s="564">
        <v>42427114</v>
      </c>
      <c r="G1677" s="564" t="s">
        <v>2300</v>
      </c>
      <c r="H1677" s="573">
        <f t="shared" si="26"/>
        <v>357</v>
      </c>
    </row>
    <row r="1678" spans="1:8" s="35" customFormat="1">
      <c r="A1678" s="474" t="s">
        <v>1211</v>
      </c>
      <c r="B1678" s="559" t="s">
        <v>414</v>
      </c>
      <c r="C1678" s="559">
        <v>901093846</v>
      </c>
      <c r="D1678" s="568" t="s">
        <v>2280</v>
      </c>
      <c r="E1678" s="563">
        <v>44972</v>
      </c>
      <c r="F1678" s="564">
        <v>46087225</v>
      </c>
      <c r="G1678" s="564" t="s">
        <v>2301</v>
      </c>
      <c r="H1678" s="573">
        <f t="shared" si="26"/>
        <v>350</v>
      </c>
    </row>
    <row r="1679" spans="1:8" s="35" customFormat="1">
      <c r="A1679" s="474" t="s">
        <v>1211</v>
      </c>
      <c r="B1679" s="559" t="s">
        <v>414</v>
      </c>
      <c r="C1679" s="559">
        <v>901093846</v>
      </c>
      <c r="D1679" s="568" t="s">
        <v>2275</v>
      </c>
      <c r="E1679" s="563">
        <v>44980</v>
      </c>
      <c r="F1679" s="564">
        <v>32872054</v>
      </c>
      <c r="G1679" s="564" t="s">
        <v>2302</v>
      </c>
      <c r="H1679" s="573">
        <f t="shared" si="26"/>
        <v>342</v>
      </c>
    </row>
    <row r="1680" spans="1:8" s="35" customFormat="1">
      <c r="A1680" s="474" t="s">
        <v>1211</v>
      </c>
      <c r="B1680" s="559" t="s">
        <v>936</v>
      </c>
      <c r="C1680" s="559">
        <v>804002105</v>
      </c>
      <c r="D1680" s="568" t="s">
        <v>2303</v>
      </c>
      <c r="E1680" s="563">
        <v>44994</v>
      </c>
      <c r="F1680" s="564">
        <v>254385</v>
      </c>
      <c r="G1680" s="564" t="s">
        <v>2304</v>
      </c>
      <c r="H1680" s="573">
        <f t="shared" si="26"/>
        <v>328</v>
      </c>
    </row>
    <row r="1681" spans="1:8" s="35" customFormat="1">
      <c r="A1681" s="474" t="s">
        <v>1211</v>
      </c>
      <c r="B1681" s="559" t="s">
        <v>936</v>
      </c>
      <c r="C1681" s="559">
        <v>804002105</v>
      </c>
      <c r="D1681" s="568" t="s">
        <v>2305</v>
      </c>
      <c r="E1681" s="563">
        <v>45000</v>
      </c>
      <c r="F1681" s="564">
        <v>29151</v>
      </c>
      <c r="G1681" s="564" t="s">
        <v>2306</v>
      </c>
      <c r="H1681" s="573">
        <f t="shared" si="26"/>
        <v>322</v>
      </c>
    </row>
    <row r="1682" spans="1:8" s="35" customFormat="1">
      <c r="A1682" s="474" t="s">
        <v>1211</v>
      </c>
      <c r="B1682" s="559" t="s">
        <v>936</v>
      </c>
      <c r="C1682" s="559">
        <v>804002105</v>
      </c>
      <c r="D1682" s="568" t="s">
        <v>2307</v>
      </c>
      <c r="E1682" s="563">
        <v>45008</v>
      </c>
      <c r="F1682" s="564">
        <v>317532</v>
      </c>
      <c r="G1682" s="564" t="s">
        <v>2308</v>
      </c>
      <c r="H1682" s="573">
        <f t="shared" si="26"/>
        <v>314</v>
      </c>
    </row>
    <row r="1683" spans="1:8" s="35" customFormat="1">
      <c r="A1683" s="474" t="s">
        <v>1211</v>
      </c>
      <c r="B1683" s="559" t="s">
        <v>239</v>
      </c>
      <c r="C1683" s="559">
        <v>830074184</v>
      </c>
      <c r="D1683" s="568" t="s">
        <v>2305</v>
      </c>
      <c r="E1683" s="563">
        <v>45000</v>
      </c>
      <c r="F1683" s="564">
        <v>56750</v>
      </c>
      <c r="G1683" s="564" t="s">
        <v>2311</v>
      </c>
      <c r="H1683" s="573">
        <f t="shared" si="26"/>
        <v>322</v>
      </c>
    </row>
    <row r="1684" spans="1:8" s="35" customFormat="1">
      <c r="A1684" s="474" t="s">
        <v>1211</v>
      </c>
      <c r="B1684" s="559" t="s">
        <v>239</v>
      </c>
      <c r="C1684" s="559">
        <v>830074184</v>
      </c>
      <c r="D1684" s="568" t="s">
        <v>2312</v>
      </c>
      <c r="E1684" s="563">
        <v>45014</v>
      </c>
      <c r="F1684" s="564">
        <v>14674</v>
      </c>
      <c r="G1684" s="564" t="s">
        <v>2254</v>
      </c>
      <c r="H1684" s="573">
        <f t="shared" si="26"/>
        <v>308</v>
      </c>
    </row>
    <row r="1685" spans="1:8" s="35" customFormat="1">
      <c r="A1685" s="474" t="s">
        <v>1211</v>
      </c>
      <c r="B1685" s="559" t="s">
        <v>239</v>
      </c>
      <c r="C1685" s="559">
        <v>830074184</v>
      </c>
      <c r="D1685" s="568" t="s">
        <v>2312</v>
      </c>
      <c r="E1685" s="563">
        <v>45014</v>
      </c>
      <c r="F1685" s="564">
        <v>47255</v>
      </c>
      <c r="G1685" s="564" t="s">
        <v>2254</v>
      </c>
      <c r="H1685" s="573">
        <f t="shared" si="26"/>
        <v>308</v>
      </c>
    </row>
    <row r="1686" spans="1:8" s="35" customFormat="1">
      <c r="A1686" s="474" t="s">
        <v>1211</v>
      </c>
      <c r="B1686" s="559" t="s">
        <v>239</v>
      </c>
      <c r="C1686" s="559">
        <v>830074184</v>
      </c>
      <c r="D1686" s="568" t="s">
        <v>2312</v>
      </c>
      <c r="E1686" s="563">
        <v>45014</v>
      </c>
      <c r="F1686" s="564">
        <v>130</v>
      </c>
      <c r="G1686" s="564" t="s">
        <v>2254</v>
      </c>
      <c r="H1686" s="573">
        <f t="shared" si="26"/>
        <v>308</v>
      </c>
    </row>
    <row r="1687" spans="1:8" s="35" customFormat="1">
      <c r="A1687" s="474" t="s">
        <v>1211</v>
      </c>
      <c r="B1687" s="559" t="s">
        <v>239</v>
      </c>
      <c r="C1687" s="559">
        <v>830074184</v>
      </c>
      <c r="D1687" s="568" t="s">
        <v>2312</v>
      </c>
      <c r="E1687" s="563">
        <v>45014</v>
      </c>
      <c r="F1687" s="564">
        <v>10464</v>
      </c>
      <c r="G1687" s="564" t="s">
        <v>2254</v>
      </c>
      <c r="H1687" s="573">
        <f t="shared" si="26"/>
        <v>308</v>
      </c>
    </row>
    <row r="1688" spans="1:8" s="35" customFormat="1">
      <c r="A1688" s="474" t="s">
        <v>1211</v>
      </c>
      <c r="B1688" s="559" t="s">
        <v>239</v>
      </c>
      <c r="C1688" s="559">
        <v>830074184</v>
      </c>
      <c r="D1688" s="568" t="s">
        <v>2313</v>
      </c>
      <c r="E1688" s="563">
        <v>45015</v>
      </c>
      <c r="F1688" s="564">
        <v>58694</v>
      </c>
      <c r="G1688" s="564" t="s">
        <v>2254</v>
      </c>
      <c r="H1688" s="573">
        <f t="shared" si="26"/>
        <v>307</v>
      </c>
    </row>
    <row r="1689" spans="1:8" s="35" customFormat="1">
      <c r="A1689" s="474" t="s">
        <v>1211</v>
      </c>
      <c r="B1689" s="559" t="s">
        <v>239</v>
      </c>
      <c r="C1689" s="559">
        <v>830074184</v>
      </c>
      <c r="D1689" s="568" t="s">
        <v>2314</v>
      </c>
      <c r="E1689" s="563">
        <v>45016</v>
      </c>
      <c r="F1689" s="564">
        <v>8964</v>
      </c>
      <c r="G1689" s="564" t="s">
        <v>2315</v>
      </c>
      <c r="H1689" s="573">
        <f t="shared" si="26"/>
        <v>306</v>
      </c>
    </row>
    <row r="1690" spans="1:8" s="35" customFormat="1">
      <c r="A1690" s="474" t="s">
        <v>1211</v>
      </c>
      <c r="B1690" s="559" t="s">
        <v>239</v>
      </c>
      <c r="C1690" s="559">
        <v>830074184</v>
      </c>
      <c r="D1690" s="568" t="s">
        <v>2314</v>
      </c>
      <c r="E1690" s="563">
        <v>45016</v>
      </c>
      <c r="F1690" s="564">
        <v>1281</v>
      </c>
      <c r="G1690" s="564" t="s">
        <v>2315</v>
      </c>
      <c r="H1690" s="573">
        <f t="shared" si="26"/>
        <v>306</v>
      </c>
    </row>
    <row r="1691" spans="1:8" s="35" customFormat="1">
      <c r="A1691" s="474" t="s">
        <v>1211</v>
      </c>
      <c r="B1691" s="559" t="s">
        <v>239</v>
      </c>
      <c r="C1691" s="559">
        <v>830074184</v>
      </c>
      <c r="D1691" s="568" t="s">
        <v>2314</v>
      </c>
      <c r="E1691" s="563">
        <v>45016</v>
      </c>
      <c r="F1691" s="564">
        <v>102786</v>
      </c>
      <c r="G1691" s="564" t="s">
        <v>2315</v>
      </c>
      <c r="H1691" s="573">
        <f t="shared" si="26"/>
        <v>306</v>
      </c>
    </row>
    <row r="1692" spans="1:8" s="35" customFormat="1">
      <c r="A1692" s="474" t="s">
        <v>1211</v>
      </c>
      <c r="B1692" s="559" t="s">
        <v>239</v>
      </c>
      <c r="C1692" s="559">
        <v>830074184</v>
      </c>
      <c r="D1692" s="568" t="s">
        <v>2316</v>
      </c>
      <c r="E1692" s="563">
        <v>45016</v>
      </c>
      <c r="F1692" s="564">
        <v>681751</v>
      </c>
      <c r="G1692" s="564" t="s">
        <v>2317</v>
      </c>
      <c r="H1692" s="573">
        <f t="shared" si="26"/>
        <v>306</v>
      </c>
    </row>
    <row r="1693" spans="1:8" s="35" customFormat="1">
      <c r="A1693" s="474" t="s">
        <v>1211</v>
      </c>
      <c r="B1693" s="559" t="s">
        <v>239</v>
      </c>
      <c r="C1693" s="559">
        <v>830074184</v>
      </c>
      <c r="D1693" s="568" t="s">
        <v>2281</v>
      </c>
      <c r="E1693" s="563">
        <v>45016</v>
      </c>
      <c r="F1693" s="564">
        <v>48850</v>
      </c>
      <c r="G1693" s="564" t="s">
        <v>2174</v>
      </c>
      <c r="H1693" s="573">
        <f t="shared" si="26"/>
        <v>306</v>
      </c>
    </row>
    <row r="1694" spans="1:8" s="35" customFormat="1">
      <c r="A1694" s="474" t="s">
        <v>1211</v>
      </c>
      <c r="B1694" s="559" t="s">
        <v>239</v>
      </c>
      <c r="C1694" s="559">
        <v>830074184</v>
      </c>
      <c r="D1694" s="568" t="s">
        <v>2318</v>
      </c>
      <c r="E1694" s="563">
        <v>45016</v>
      </c>
      <c r="F1694" s="564">
        <v>268</v>
      </c>
      <c r="G1694" s="564" t="s">
        <v>2231</v>
      </c>
      <c r="H1694" s="573">
        <f t="shared" si="26"/>
        <v>306</v>
      </c>
    </row>
    <row r="1695" spans="1:8" s="35" customFormat="1">
      <c r="A1695" s="474" t="s">
        <v>1211</v>
      </c>
      <c r="B1695" s="559" t="s">
        <v>582</v>
      </c>
      <c r="C1695" s="559">
        <v>891180008</v>
      </c>
      <c r="D1695" s="568" t="s">
        <v>2309</v>
      </c>
      <c r="E1695" s="563">
        <v>44987</v>
      </c>
      <c r="F1695" s="564">
        <v>76149</v>
      </c>
      <c r="G1695" s="564" t="s">
        <v>2319</v>
      </c>
      <c r="H1695" s="573">
        <f t="shared" si="26"/>
        <v>335</v>
      </c>
    </row>
    <row r="1696" spans="1:8" s="35" customFormat="1">
      <c r="A1696" s="474" t="s">
        <v>1211</v>
      </c>
      <c r="B1696" s="559" t="s">
        <v>582</v>
      </c>
      <c r="C1696" s="559">
        <v>891180008</v>
      </c>
      <c r="D1696" s="568" t="s">
        <v>2303</v>
      </c>
      <c r="E1696" s="563">
        <v>44994</v>
      </c>
      <c r="F1696" s="564">
        <v>288780</v>
      </c>
      <c r="G1696" s="564" t="s">
        <v>2320</v>
      </c>
      <c r="H1696" s="573">
        <f t="shared" si="26"/>
        <v>328</v>
      </c>
    </row>
    <row r="1697" spans="1:8" s="35" customFormat="1">
      <c r="A1697" s="474" t="s">
        <v>1211</v>
      </c>
      <c r="B1697" s="559" t="s">
        <v>582</v>
      </c>
      <c r="C1697" s="559">
        <v>891180008</v>
      </c>
      <c r="D1697" s="568" t="s">
        <v>2305</v>
      </c>
      <c r="E1697" s="563">
        <v>45000</v>
      </c>
      <c r="F1697" s="564">
        <v>101053</v>
      </c>
      <c r="G1697" s="564" t="s">
        <v>2321</v>
      </c>
      <c r="H1697" s="573">
        <f t="shared" si="26"/>
        <v>322</v>
      </c>
    </row>
    <row r="1698" spans="1:8" s="35" customFormat="1">
      <c r="A1698" s="474" t="s">
        <v>1211</v>
      </c>
      <c r="B1698" s="559" t="s">
        <v>582</v>
      </c>
      <c r="C1698" s="559">
        <v>891180008</v>
      </c>
      <c r="D1698" s="568" t="s">
        <v>2310</v>
      </c>
      <c r="E1698" s="563">
        <v>45014</v>
      </c>
      <c r="F1698" s="564">
        <v>170536</v>
      </c>
      <c r="G1698" s="564" t="s">
        <v>2322</v>
      </c>
      <c r="H1698" s="573">
        <f t="shared" si="26"/>
        <v>308</v>
      </c>
    </row>
    <row r="1699" spans="1:8" s="35" customFormat="1">
      <c r="A1699" s="474" t="s">
        <v>1211</v>
      </c>
      <c r="B1699" s="559" t="s">
        <v>924</v>
      </c>
      <c r="C1699" s="559">
        <v>892115006</v>
      </c>
      <c r="D1699" s="568" t="s">
        <v>2309</v>
      </c>
      <c r="E1699" s="563">
        <v>44987</v>
      </c>
      <c r="F1699" s="564">
        <v>5925</v>
      </c>
      <c r="G1699" s="564" t="s">
        <v>2328</v>
      </c>
      <c r="H1699" s="573">
        <f t="shared" si="26"/>
        <v>335</v>
      </c>
    </row>
    <row r="1700" spans="1:8" s="35" customFormat="1">
      <c r="A1700" s="474" t="s">
        <v>1211</v>
      </c>
      <c r="B1700" s="559" t="s">
        <v>924</v>
      </c>
      <c r="C1700" s="559">
        <v>892115006</v>
      </c>
      <c r="D1700" s="568" t="s">
        <v>2303</v>
      </c>
      <c r="E1700" s="563">
        <v>44994</v>
      </c>
      <c r="F1700" s="564">
        <v>611796</v>
      </c>
      <c r="G1700" s="564" t="s">
        <v>2329</v>
      </c>
      <c r="H1700" s="573">
        <f t="shared" si="26"/>
        <v>328</v>
      </c>
    </row>
    <row r="1701" spans="1:8" s="35" customFormat="1">
      <c r="A1701" s="474" t="s">
        <v>1211</v>
      </c>
      <c r="B1701" s="559" t="s">
        <v>924</v>
      </c>
      <c r="C1701" s="559">
        <v>892115006</v>
      </c>
      <c r="D1701" s="568" t="s">
        <v>2305</v>
      </c>
      <c r="E1701" s="563">
        <v>45000</v>
      </c>
      <c r="F1701" s="564">
        <v>25443</v>
      </c>
      <c r="G1701" s="564" t="s">
        <v>2330</v>
      </c>
      <c r="H1701" s="573">
        <f t="shared" si="26"/>
        <v>322</v>
      </c>
    </row>
    <row r="1702" spans="1:8" s="35" customFormat="1">
      <c r="A1702" s="474" t="s">
        <v>1211</v>
      </c>
      <c r="B1702" s="559" t="s">
        <v>924</v>
      </c>
      <c r="C1702" s="559">
        <v>892115006</v>
      </c>
      <c r="D1702" s="568" t="s">
        <v>2310</v>
      </c>
      <c r="E1702" s="563">
        <v>45014</v>
      </c>
      <c r="F1702" s="564">
        <v>14777</v>
      </c>
      <c r="G1702" s="564" t="s">
        <v>2331</v>
      </c>
      <c r="H1702" s="573">
        <f t="shared" si="26"/>
        <v>308</v>
      </c>
    </row>
    <row r="1703" spans="1:8" s="35" customFormat="1">
      <c r="A1703" s="474" t="s">
        <v>1211</v>
      </c>
      <c r="B1703" s="554" t="s">
        <v>1039</v>
      </c>
      <c r="C1703" s="559">
        <v>899999107</v>
      </c>
      <c r="D1703" s="568" t="s">
        <v>2309</v>
      </c>
      <c r="E1703" s="563">
        <v>44987</v>
      </c>
      <c r="F1703" s="564">
        <v>63450</v>
      </c>
      <c r="G1703" s="564" t="s">
        <v>2332</v>
      </c>
      <c r="H1703" s="573">
        <f t="shared" si="26"/>
        <v>335</v>
      </c>
    </row>
    <row r="1704" spans="1:8" s="35" customFormat="1">
      <c r="A1704" s="474" t="s">
        <v>1211</v>
      </c>
      <c r="B1704" s="554" t="s">
        <v>1039</v>
      </c>
      <c r="C1704" s="559">
        <v>899999107</v>
      </c>
      <c r="D1704" s="568" t="s">
        <v>2303</v>
      </c>
      <c r="E1704" s="563">
        <v>44994</v>
      </c>
      <c r="F1704" s="564">
        <v>230043</v>
      </c>
      <c r="G1704" s="564" t="s">
        <v>2333</v>
      </c>
      <c r="H1704" s="573">
        <f t="shared" si="26"/>
        <v>328</v>
      </c>
    </row>
    <row r="1705" spans="1:8" s="35" customFormat="1">
      <c r="A1705" s="474" t="s">
        <v>1211</v>
      </c>
      <c r="B1705" s="554" t="s">
        <v>1039</v>
      </c>
      <c r="C1705" s="559">
        <v>899999107</v>
      </c>
      <c r="D1705" s="568" t="s">
        <v>2305</v>
      </c>
      <c r="E1705" s="563">
        <v>45000</v>
      </c>
      <c r="F1705" s="564">
        <v>207183</v>
      </c>
      <c r="G1705" s="564" t="s">
        <v>2334</v>
      </c>
      <c r="H1705" s="573">
        <f t="shared" si="26"/>
        <v>322</v>
      </c>
    </row>
    <row r="1706" spans="1:8" s="35" customFormat="1">
      <c r="A1706" s="474" t="s">
        <v>1211</v>
      </c>
      <c r="B1706" s="554" t="s">
        <v>1039</v>
      </c>
      <c r="C1706" s="559">
        <v>899999107</v>
      </c>
      <c r="D1706" s="568" t="s">
        <v>2307</v>
      </c>
      <c r="E1706" s="563">
        <v>45008</v>
      </c>
      <c r="F1706" s="564">
        <v>34625</v>
      </c>
      <c r="G1706" s="564" t="s">
        <v>2335</v>
      </c>
      <c r="H1706" s="573">
        <f t="shared" si="26"/>
        <v>314</v>
      </c>
    </row>
    <row r="1707" spans="1:8" s="35" customFormat="1">
      <c r="A1707" s="474" t="s">
        <v>1211</v>
      </c>
      <c r="B1707" s="554" t="s">
        <v>1039</v>
      </c>
      <c r="C1707" s="559">
        <v>899999107</v>
      </c>
      <c r="D1707" s="568" t="s">
        <v>2310</v>
      </c>
      <c r="E1707" s="563">
        <v>45014</v>
      </c>
      <c r="F1707" s="564">
        <v>3817</v>
      </c>
      <c r="G1707" s="564" t="s">
        <v>2336</v>
      </c>
      <c r="H1707" s="573">
        <f t="shared" si="26"/>
        <v>308</v>
      </c>
    </row>
    <row r="1708" spans="1:8" s="35" customFormat="1">
      <c r="A1708" s="474" t="s">
        <v>1211</v>
      </c>
      <c r="B1708" s="559" t="s">
        <v>395</v>
      </c>
      <c r="C1708" s="559">
        <v>900226715</v>
      </c>
      <c r="D1708" s="568" t="s">
        <v>2323</v>
      </c>
      <c r="E1708" s="563">
        <v>44987</v>
      </c>
      <c r="F1708" s="564">
        <v>113841258.20000005</v>
      </c>
      <c r="G1708" s="564" t="s">
        <v>2337</v>
      </c>
      <c r="H1708" s="573">
        <f t="shared" si="26"/>
        <v>335</v>
      </c>
    </row>
    <row r="1709" spans="1:8" s="35" customFormat="1">
      <c r="A1709" s="474" t="s">
        <v>1211</v>
      </c>
      <c r="B1709" s="559" t="s">
        <v>395</v>
      </c>
      <c r="C1709" s="559">
        <v>900226715</v>
      </c>
      <c r="D1709" s="568" t="s">
        <v>2324</v>
      </c>
      <c r="E1709" s="563">
        <v>44994</v>
      </c>
      <c r="F1709" s="564">
        <v>504155450.39999962</v>
      </c>
      <c r="G1709" s="564" t="s">
        <v>2338</v>
      </c>
      <c r="H1709" s="573">
        <f t="shared" si="26"/>
        <v>328</v>
      </c>
    </row>
    <row r="1710" spans="1:8" s="35" customFormat="1">
      <c r="A1710" s="474" t="s">
        <v>1211</v>
      </c>
      <c r="B1710" s="559" t="s">
        <v>395</v>
      </c>
      <c r="C1710" s="559">
        <v>900226715</v>
      </c>
      <c r="D1710" s="568" t="s">
        <v>2325</v>
      </c>
      <c r="E1710" s="563">
        <v>45000</v>
      </c>
      <c r="F1710" s="564">
        <v>369693317</v>
      </c>
      <c r="G1710" s="564" t="s">
        <v>2339</v>
      </c>
      <c r="H1710" s="573">
        <f t="shared" si="26"/>
        <v>322</v>
      </c>
    </row>
    <row r="1711" spans="1:8" s="35" customFormat="1">
      <c r="A1711" s="474" t="s">
        <v>1211</v>
      </c>
      <c r="B1711" s="559" t="s">
        <v>395</v>
      </c>
      <c r="C1711" s="559">
        <v>900226715</v>
      </c>
      <c r="D1711" s="568" t="s">
        <v>2326</v>
      </c>
      <c r="E1711" s="563">
        <v>45008</v>
      </c>
      <c r="F1711" s="564">
        <v>229386264.4000001</v>
      </c>
      <c r="G1711" s="564" t="s">
        <v>2340</v>
      </c>
      <c r="H1711" s="573">
        <f t="shared" si="26"/>
        <v>314</v>
      </c>
    </row>
    <row r="1712" spans="1:8" s="35" customFormat="1">
      <c r="A1712" s="474" t="s">
        <v>1211</v>
      </c>
      <c r="B1712" s="559" t="s">
        <v>395</v>
      </c>
      <c r="C1712" s="559">
        <v>900226715</v>
      </c>
      <c r="D1712" s="568" t="s">
        <v>2327</v>
      </c>
      <c r="E1712" s="563">
        <v>45014</v>
      </c>
      <c r="F1712" s="564">
        <v>120605626.5</v>
      </c>
      <c r="G1712" s="564" t="s">
        <v>2341</v>
      </c>
      <c r="H1712" s="573">
        <f t="shared" si="26"/>
        <v>308</v>
      </c>
    </row>
    <row r="1713" spans="1:8" s="35" customFormat="1">
      <c r="A1713" s="474" t="s">
        <v>1211</v>
      </c>
      <c r="B1713" s="559" t="s">
        <v>396</v>
      </c>
      <c r="C1713" s="559">
        <v>900935126</v>
      </c>
      <c r="D1713" s="568" t="s">
        <v>2323</v>
      </c>
      <c r="E1713" s="563">
        <v>44987</v>
      </c>
      <c r="F1713" s="564">
        <v>90154062.5</v>
      </c>
      <c r="G1713" s="564" t="s">
        <v>2342</v>
      </c>
      <c r="H1713" s="573">
        <f t="shared" si="26"/>
        <v>335</v>
      </c>
    </row>
    <row r="1714" spans="1:8" s="35" customFormat="1">
      <c r="A1714" s="474" t="s">
        <v>1211</v>
      </c>
      <c r="B1714" s="559" t="s">
        <v>396</v>
      </c>
      <c r="C1714" s="559">
        <v>900935126</v>
      </c>
      <c r="D1714" s="568" t="s">
        <v>2324</v>
      </c>
      <c r="E1714" s="563">
        <v>44994</v>
      </c>
      <c r="F1714" s="564">
        <v>262410825.30000019</v>
      </c>
      <c r="G1714" s="564" t="s">
        <v>2343</v>
      </c>
      <c r="H1714" s="573">
        <f t="shared" si="26"/>
        <v>328</v>
      </c>
    </row>
    <row r="1715" spans="1:8" s="35" customFormat="1">
      <c r="A1715" s="474" t="s">
        <v>1211</v>
      </c>
      <c r="B1715" s="559" t="s">
        <v>396</v>
      </c>
      <c r="C1715" s="559">
        <v>900935126</v>
      </c>
      <c r="D1715" s="568" t="s">
        <v>2325</v>
      </c>
      <c r="E1715" s="563">
        <v>45000</v>
      </c>
      <c r="F1715" s="564">
        <v>333398985.80000019</v>
      </c>
      <c r="G1715" s="564" t="s">
        <v>2344</v>
      </c>
      <c r="H1715" s="573">
        <f t="shared" si="26"/>
        <v>322</v>
      </c>
    </row>
    <row r="1716" spans="1:8" s="35" customFormat="1">
      <c r="A1716" s="474" t="s">
        <v>1211</v>
      </c>
      <c r="B1716" s="559" t="s">
        <v>396</v>
      </c>
      <c r="C1716" s="559">
        <v>900935126</v>
      </c>
      <c r="D1716" s="568" t="s">
        <v>2326</v>
      </c>
      <c r="E1716" s="563">
        <v>45008</v>
      </c>
      <c r="F1716" s="564">
        <v>241200246.5</v>
      </c>
      <c r="G1716" s="564" t="s">
        <v>2345</v>
      </c>
      <c r="H1716" s="573">
        <f t="shared" si="26"/>
        <v>314</v>
      </c>
    </row>
    <row r="1717" spans="1:8" s="35" customFormat="1">
      <c r="A1717" s="474" t="s">
        <v>1211</v>
      </c>
      <c r="B1717" s="559" t="s">
        <v>396</v>
      </c>
      <c r="C1717" s="559">
        <v>900935126</v>
      </c>
      <c r="D1717" s="568" t="s">
        <v>2327</v>
      </c>
      <c r="E1717" s="563">
        <v>45014</v>
      </c>
      <c r="F1717" s="564">
        <v>114110775.70000005</v>
      </c>
      <c r="G1717" s="564" t="s">
        <v>2346</v>
      </c>
      <c r="H1717" s="573">
        <f t="shared" si="26"/>
        <v>308</v>
      </c>
    </row>
    <row r="1718" spans="1:8" s="35" customFormat="1">
      <c r="A1718" s="474" t="s">
        <v>1211</v>
      </c>
      <c r="B1718" s="559" t="s">
        <v>414</v>
      </c>
      <c r="C1718" s="559">
        <v>901093846</v>
      </c>
      <c r="D1718" s="568" t="s">
        <v>2309</v>
      </c>
      <c r="E1718" s="563">
        <v>44987</v>
      </c>
      <c r="F1718" s="564">
        <v>15766415</v>
      </c>
      <c r="G1718" s="564" t="s">
        <v>2347</v>
      </c>
      <c r="H1718" s="573">
        <f t="shared" si="26"/>
        <v>335</v>
      </c>
    </row>
    <row r="1719" spans="1:8" s="35" customFormat="1">
      <c r="A1719" s="474" t="s">
        <v>1211</v>
      </c>
      <c r="B1719" s="559" t="s">
        <v>414</v>
      </c>
      <c r="C1719" s="559">
        <v>901093846</v>
      </c>
      <c r="D1719" s="568" t="s">
        <v>2303</v>
      </c>
      <c r="E1719" s="563">
        <v>44994</v>
      </c>
      <c r="F1719" s="564">
        <v>31309750.5</v>
      </c>
      <c r="G1719" s="564" t="s">
        <v>2348</v>
      </c>
      <c r="H1719" s="573">
        <f t="shared" si="26"/>
        <v>328</v>
      </c>
    </row>
    <row r="1720" spans="1:8" s="35" customFormat="1">
      <c r="A1720" s="474" t="s">
        <v>1211</v>
      </c>
      <c r="B1720" s="559" t="s">
        <v>414</v>
      </c>
      <c r="C1720" s="559">
        <v>901093846</v>
      </c>
      <c r="D1720" s="568" t="s">
        <v>2305</v>
      </c>
      <c r="E1720" s="563">
        <v>45000</v>
      </c>
      <c r="F1720" s="564">
        <v>45108508.899999999</v>
      </c>
      <c r="G1720" s="564" t="s">
        <v>2349</v>
      </c>
      <c r="H1720" s="573">
        <f t="shared" si="26"/>
        <v>322</v>
      </c>
    </row>
    <row r="1721" spans="1:8" s="35" customFormat="1">
      <c r="A1721" s="474" t="s">
        <v>1211</v>
      </c>
      <c r="B1721" s="559" t="s">
        <v>414</v>
      </c>
      <c r="C1721" s="559">
        <v>901093846</v>
      </c>
      <c r="D1721" s="568" t="s">
        <v>2307</v>
      </c>
      <c r="E1721" s="563">
        <v>45008</v>
      </c>
      <c r="F1721" s="564">
        <v>48018879</v>
      </c>
      <c r="G1721" s="564" t="s">
        <v>2350</v>
      </c>
      <c r="H1721" s="573">
        <f t="shared" si="26"/>
        <v>314</v>
      </c>
    </row>
    <row r="1722" spans="1:8" s="35" customFormat="1">
      <c r="A1722" s="474" t="s">
        <v>1211</v>
      </c>
      <c r="B1722" s="559" t="s">
        <v>414</v>
      </c>
      <c r="C1722" s="559">
        <v>901093846</v>
      </c>
      <c r="D1722" s="568" t="s">
        <v>2310</v>
      </c>
      <c r="E1722" s="563">
        <v>45014</v>
      </c>
      <c r="F1722" s="564">
        <v>20212367.5</v>
      </c>
      <c r="G1722" s="564" t="s">
        <v>2351</v>
      </c>
      <c r="H1722" s="573">
        <f t="shared" si="26"/>
        <v>308</v>
      </c>
    </row>
    <row r="1723" spans="1:8" s="35" customFormat="1">
      <c r="A1723" s="474" t="s">
        <v>1211</v>
      </c>
      <c r="B1723" s="559" t="s">
        <v>396</v>
      </c>
      <c r="C1723" s="559">
        <v>900935126</v>
      </c>
      <c r="D1723" s="568" t="s">
        <v>2352</v>
      </c>
      <c r="E1723" s="563">
        <v>45021</v>
      </c>
      <c r="F1723" s="564">
        <v>87365704.799999952</v>
      </c>
      <c r="G1723" s="564" t="s">
        <v>2353</v>
      </c>
      <c r="H1723" s="573">
        <f t="shared" si="26"/>
        <v>301</v>
      </c>
    </row>
    <row r="1724" spans="1:8" s="35" customFormat="1">
      <c r="A1724" s="474" t="s">
        <v>1211</v>
      </c>
      <c r="B1724" s="559" t="s">
        <v>396</v>
      </c>
      <c r="C1724" s="559">
        <v>900935126</v>
      </c>
      <c r="D1724" s="568" t="s">
        <v>2354</v>
      </c>
      <c r="E1724" s="563">
        <v>45029</v>
      </c>
      <c r="F1724" s="564">
        <v>270400453.69999981</v>
      </c>
      <c r="G1724" s="564" t="s">
        <v>2355</v>
      </c>
      <c r="H1724" s="573">
        <f t="shared" si="26"/>
        <v>293</v>
      </c>
    </row>
    <row r="1725" spans="1:8" s="35" customFormat="1">
      <c r="A1725" s="474" t="s">
        <v>1211</v>
      </c>
      <c r="B1725" s="559" t="s">
        <v>396</v>
      </c>
      <c r="C1725" s="559">
        <v>900935126</v>
      </c>
      <c r="D1725" s="568" t="s">
        <v>2356</v>
      </c>
      <c r="E1725" s="563">
        <v>45036</v>
      </c>
      <c r="F1725" s="564">
        <v>349246187.4000001</v>
      </c>
      <c r="G1725" s="564" t="s">
        <v>2357</v>
      </c>
      <c r="H1725" s="573">
        <f t="shared" si="26"/>
        <v>286</v>
      </c>
    </row>
    <row r="1726" spans="1:8" s="35" customFormat="1">
      <c r="A1726" s="474" t="s">
        <v>1211</v>
      </c>
      <c r="B1726" s="559" t="s">
        <v>396</v>
      </c>
      <c r="C1726" s="559">
        <v>900935126</v>
      </c>
      <c r="D1726" s="568" t="s">
        <v>2358</v>
      </c>
      <c r="E1726" s="563">
        <v>45043</v>
      </c>
      <c r="F1726" s="564">
        <v>195969154.9000001</v>
      </c>
      <c r="G1726" s="564" t="s">
        <v>2359</v>
      </c>
      <c r="H1726" s="573">
        <f t="shared" si="26"/>
        <v>279</v>
      </c>
    </row>
    <row r="1727" spans="1:8" s="35" customFormat="1">
      <c r="A1727" s="474" t="s">
        <v>1211</v>
      </c>
      <c r="B1727" s="559" t="s">
        <v>924</v>
      </c>
      <c r="C1727" s="559">
        <v>892115006</v>
      </c>
      <c r="D1727" s="568" t="s">
        <v>2360</v>
      </c>
      <c r="E1727" s="563">
        <v>45021</v>
      </c>
      <c r="F1727" s="564">
        <v>103727</v>
      </c>
      <c r="G1727" s="564" t="s">
        <v>2361</v>
      </c>
      <c r="H1727" s="573">
        <f t="shared" si="26"/>
        <v>301</v>
      </c>
    </row>
    <row r="1728" spans="1:8" s="35" customFormat="1">
      <c r="A1728" s="474" t="s">
        <v>1211</v>
      </c>
      <c r="B1728" s="559" t="s">
        <v>924</v>
      </c>
      <c r="C1728" s="559">
        <v>892115006</v>
      </c>
      <c r="D1728" s="568" t="s">
        <v>2362</v>
      </c>
      <c r="E1728" s="563">
        <v>45036</v>
      </c>
      <c r="F1728" s="564">
        <v>59117</v>
      </c>
      <c r="G1728" s="564" t="s">
        <v>2363</v>
      </c>
      <c r="H1728" s="573">
        <f t="shared" si="26"/>
        <v>286</v>
      </c>
    </row>
    <row r="1729" spans="1:8" s="35" customFormat="1">
      <c r="A1729" s="474" t="s">
        <v>1211</v>
      </c>
      <c r="B1729" s="559" t="s">
        <v>924</v>
      </c>
      <c r="C1729" s="559">
        <v>892115006</v>
      </c>
      <c r="D1729" s="568" t="s">
        <v>2364</v>
      </c>
      <c r="E1729" s="563">
        <v>45043</v>
      </c>
      <c r="F1729" s="564">
        <v>4758</v>
      </c>
      <c r="G1729" s="564" t="s">
        <v>2365</v>
      </c>
      <c r="H1729" s="573">
        <f t="shared" si="26"/>
        <v>279</v>
      </c>
    </row>
    <row r="1730" spans="1:8" s="35" customFormat="1">
      <c r="A1730" s="474" t="s">
        <v>1211</v>
      </c>
      <c r="B1730" s="559" t="s">
        <v>582</v>
      </c>
      <c r="C1730" s="559">
        <v>891180008</v>
      </c>
      <c r="D1730" s="568" t="s">
        <v>2360</v>
      </c>
      <c r="E1730" s="563">
        <v>45021</v>
      </c>
      <c r="F1730" s="564">
        <v>2493437</v>
      </c>
      <c r="G1730" s="564" t="s">
        <v>2366</v>
      </c>
      <c r="H1730" s="573">
        <f t="shared" si="26"/>
        <v>301</v>
      </c>
    </row>
    <row r="1731" spans="1:8" s="35" customFormat="1">
      <c r="A1731" s="474" t="s">
        <v>1211</v>
      </c>
      <c r="B1731" s="559" t="s">
        <v>582</v>
      </c>
      <c r="C1731" s="559">
        <v>891180008</v>
      </c>
      <c r="D1731" s="568" t="s">
        <v>2367</v>
      </c>
      <c r="E1731" s="563">
        <v>45029</v>
      </c>
      <c r="F1731" s="564">
        <v>750010</v>
      </c>
      <c r="G1731" s="564" t="s">
        <v>2368</v>
      </c>
      <c r="H1731" s="573">
        <f t="shared" si="26"/>
        <v>293</v>
      </c>
    </row>
    <row r="1732" spans="1:8" s="35" customFormat="1">
      <c r="A1732" s="474" t="s">
        <v>1211</v>
      </c>
      <c r="B1732" s="559" t="s">
        <v>582</v>
      </c>
      <c r="C1732" s="559">
        <v>891180008</v>
      </c>
      <c r="D1732" s="568" t="s">
        <v>2362</v>
      </c>
      <c r="E1732" s="563">
        <v>45036</v>
      </c>
      <c r="F1732" s="564">
        <v>792133</v>
      </c>
      <c r="G1732" s="564" t="s">
        <v>2369</v>
      </c>
      <c r="H1732" s="573">
        <f t="shared" si="26"/>
        <v>286</v>
      </c>
    </row>
    <row r="1733" spans="1:8" s="35" customFormat="1">
      <c r="A1733" s="474" t="s">
        <v>1211</v>
      </c>
      <c r="B1733" s="559" t="s">
        <v>582</v>
      </c>
      <c r="C1733" s="559">
        <v>891180008</v>
      </c>
      <c r="D1733" s="568" t="s">
        <v>2364</v>
      </c>
      <c r="E1733" s="563">
        <v>45043</v>
      </c>
      <c r="F1733" s="564">
        <v>33514</v>
      </c>
      <c r="G1733" s="564" t="s">
        <v>2370</v>
      </c>
      <c r="H1733" s="573">
        <f t="shared" si="26"/>
        <v>279</v>
      </c>
    </row>
    <row r="1734" spans="1:8" s="35" customFormat="1">
      <c r="A1734" s="474" t="s">
        <v>1211</v>
      </c>
      <c r="B1734" s="559" t="s">
        <v>936</v>
      </c>
      <c r="C1734" s="559">
        <v>804002105</v>
      </c>
      <c r="D1734" s="568" t="s">
        <v>2362</v>
      </c>
      <c r="E1734" s="563">
        <v>45036</v>
      </c>
      <c r="F1734" s="564">
        <v>24485</v>
      </c>
      <c r="G1734" s="564" t="s">
        <v>2371</v>
      </c>
      <c r="H1734" s="573">
        <f t="shared" si="26"/>
        <v>286</v>
      </c>
    </row>
    <row r="1735" spans="1:8" s="35" customFormat="1">
      <c r="A1735" s="474" t="s">
        <v>1211</v>
      </c>
      <c r="B1735" s="559" t="s">
        <v>936</v>
      </c>
      <c r="C1735" s="559">
        <v>804002105</v>
      </c>
      <c r="D1735" s="568" t="s">
        <v>2372</v>
      </c>
      <c r="E1735" s="563">
        <v>45046</v>
      </c>
      <c r="F1735" s="564">
        <v>6143</v>
      </c>
      <c r="G1735" s="564" t="s">
        <v>2373</v>
      </c>
      <c r="H1735" s="573">
        <f t="shared" si="26"/>
        <v>276</v>
      </c>
    </row>
    <row r="1736" spans="1:8" s="35" customFormat="1">
      <c r="A1736" s="474" t="s">
        <v>1211</v>
      </c>
      <c r="B1736" s="559" t="s">
        <v>936</v>
      </c>
      <c r="C1736" s="559">
        <v>804002105</v>
      </c>
      <c r="D1736" s="568" t="s">
        <v>2372</v>
      </c>
      <c r="E1736" s="563">
        <v>45046</v>
      </c>
      <c r="F1736" s="564">
        <v>11503</v>
      </c>
      <c r="G1736" s="564" t="s">
        <v>2373</v>
      </c>
      <c r="H1736" s="573">
        <f t="shared" si="26"/>
        <v>276</v>
      </c>
    </row>
    <row r="1737" spans="1:8" s="35" customFormat="1">
      <c r="A1737" s="474" t="s">
        <v>1211</v>
      </c>
      <c r="B1737" s="559" t="s">
        <v>936</v>
      </c>
      <c r="C1737" s="559">
        <v>804002105</v>
      </c>
      <c r="D1737" s="568" t="s">
        <v>2372</v>
      </c>
      <c r="E1737" s="563">
        <v>45046</v>
      </c>
      <c r="F1737" s="564">
        <v>1950</v>
      </c>
      <c r="G1737" s="564" t="s">
        <v>2373</v>
      </c>
      <c r="H1737" s="573">
        <f t="shared" si="26"/>
        <v>276</v>
      </c>
    </row>
    <row r="1738" spans="1:8" s="35" customFormat="1">
      <c r="A1738" s="474" t="s">
        <v>1211</v>
      </c>
      <c r="B1738" s="559" t="s">
        <v>395</v>
      </c>
      <c r="C1738" s="559">
        <v>900226715</v>
      </c>
      <c r="D1738" s="568" t="s">
        <v>2374</v>
      </c>
      <c r="E1738" s="563">
        <v>45021</v>
      </c>
      <c r="F1738" s="564">
        <v>131557951.29999995</v>
      </c>
      <c r="G1738" s="564" t="s">
        <v>2375</v>
      </c>
      <c r="H1738" s="573">
        <f t="shared" ref="H1738:H1801" si="27">+$H$7-E1738</f>
        <v>301</v>
      </c>
    </row>
    <row r="1739" spans="1:8" s="35" customFormat="1">
      <c r="A1739" s="474" t="s">
        <v>1211</v>
      </c>
      <c r="B1739" s="559" t="s">
        <v>395</v>
      </c>
      <c r="C1739" s="559">
        <v>900226715</v>
      </c>
      <c r="D1739" s="568" t="s">
        <v>2354</v>
      </c>
      <c r="E1739" s="563">
        <v>45029</v>
      </c>
      <c r="F1739" s="564">
        <v>449064076</v>
      </c>
      <c r="G1739" s="564" t="s">
        <v>2376</v>
      </c>
      <c r="H1739" s="573">
        <f t="shared" si="27"/>
        <v>293</v>
      </c>
    </row>
    <row r="1740" spans="1:8" s="35" customFormat="1">
      <c r="A1740" s="474" t="s">
        <v>1211</v>
      </c>
      <c r="B1740" s="559" t="s">
        <v>395</v>
      </c>
      <c r="C1740" s="559">
        <v>900226715</v>
      </c>
      <c r="D1740" s="568" t="s">
        <v>2356</v>
      </c>
      <c r="E1740" s="563">
        <v>45036</v>
      </c>
      <c r="F1740" s="564">
        <v>384213441</v>
      </c>
      <c r="G1740" s="564" t="s">
        <v>2377</v>
      </c>
      <c r="H1740" s="573">
        <f t="shared" si="27"/>
        <v>286</v>
      </c>
    </row>
    <row r="1741" spans="1:8" s="35" customFormat="1">
      <c r="A1741" s="474" t="s">
        <v>1211</v>
      </c>
      <c r="B1741" s="559" t="s">
        <v>395</v>
      </c>
      <c r="C1741" s="559">
        <v>900226715</v>
      </c>
      <c r="D1741" s="568" t="s">
        <v>2358</v>
      </c>
      <c r="E1741" s="563">
        <v>45043</v>
      </c>
      <c r="F1741" s="564">
        <v>193158174.5999999</v>
      </c>
      <c r="G1741" s="564" t="s">
        <v>2378</v>
      </c>
      <c r="H1741" s="573">
        <f t="shared" si="27"/>
        <v>279</v>
      </c>
    </row>
    <row r="1742" spans="1:8" s="35" customFormat="1">
      <c r="A1742" s="474" t="s">
        <v>1211</v>
      </c>
      <c r="B1742" s="559" t="s">
        <v>414</v>
      </c>
      <c r="C1742" s="559">
        <v>901093846</v>
      </c>
      <c r="D1742" s="568" t="s">
        <v>2360</v>
      </c>
      <c r="E1742" s="563">
        <v>45021</v>
      </c>
      <c r="F1742" s="564">
        <v>12568810</v>
      </c>
      <c r="G1742" s="564" t="s">
        <v>2379</v>
      </c>
      <c r="H1742" s="573">
        <f t="shared" si="27"/>
        <v>301</v>
      </c>
    </row>
    <row r="1743" spans="1:8" s="35" customFormat="1">
      <c r="A1743" s="474" t="s">
        <v>1211</v>
      </c>
      <c r="B1743" s="559" t="s">
        <v>414</v>
      </c>
      <c r="C1743" s="559">
        <v>901093846</v>
      </c>
      <c r="D1743" s="568" t="s">
        <v>2367</v>
      </c>
      <c r="E1743" s="563">
        <v>45029</v>
      </c>
      <c r="F1743" s="564">
        <v>7458559.6800000072</v>
      </c>
      <c r="G1743" s="564" t="s">
        <v>2380</v>
      </c>
      <c r="H1743" s="573">
        <f t="shared" si="27"/>
        <v>293</v>
      </c>
    </row>
    <row r="1744" spans="1:8" s="35" customFormat="1">
      <c r="A1744" s="474" t="s">
        <v>1211</v>
      </c>
      <c r="B1744" s="559" t="s">
        <v>414</v>
      </c>
      <c r="C1744" s="559">
        <v>901093846</v>
      </c>
      <c r="D1744" s="568" t="s">
        <v>2364</v>
      </c>
      <c r="E1744" s="563">
        <v>45043</v>
      </c>
      <c r="F1744" s="564">
        <v>7607590</v>
      </c>
      <c r="G1744" s="564" t="s">
        <v>2381</v>
      </c>
      <c r="H1744" s="573">
        <f t="shared" si="27"/>
        <v>279</v>
      </c>
    </row>
    <row r="1745" spans="1:8" s="35" customFormat="1">
      <c r="A1745" s="474" t="s">
        <v>1211</v>
      </c>
      <c r="B1745" s="554" t="s">
        <v>1039</v>
      </c>
      <c r="C1745" s="559">
        <v>899999107</v>
      </c>
      <c r="D1745" s="568" t="s">
        <v>2360</v>
      </c>
      <c r="E1745" s="563">
        <v>45021</v>
      </c>
      <c r="F1745" s="564">
        <v>51751</v>
      </c>
      <c r="G1745" s="564" t="s">
        <v>2382</v>
      </c>
      <c r="H1745" s="573">
        <f t="shared" si="27"/>
        <v>301</v>
      </c>
    </row>
    <row r="1746" spans="1:8" s="35" customFormat="1">
      <c r="A1746" s="474" t="s">
        <v>1211</v>
      </c>
      <c r="B1746" s="554" t="s">
        <v>1039</v>
      </c>
      <c r="C1746" s="559">
        <v>899999107</v>
      </c>
      <c r="D1746" s="568" t="s">
        <v>2367</v>
      </c>
      <c r="E1746" s="563">
        <v>45029</v>
      </c>
      <c r="F1746" s="564">
        <v>3817</v>
      </c>
      <c r="G1746" s="564" t="s">
        <v>2383</v>
      </c>
      <c r="H1746" s="573">
        <f t="shared" si="27"/>
        <v>293</v>
      </c>
    </row>
    <row r="1747" spans="1:8" s="35" customFormat="1">
      <c r="A1747" s="474" t="s">
        <v>1211</v>
      </c>
      <c r="B1747" s="554" t="s">
        <v>1039</v>
      </c>
      <c r="C1747" s="559">
        <v>899999107</v>
      </c>
      <c r="D1747" s="568" t="s">
        <v>2362</v>
      </c>
      <c r="E1747" s="563">
        <v>45036</v>
      </c>
      <c r="F1747" s="564">
        <v>66709</v>
      </c>
      <c r="G1747" s="564" t="s">
        <v>2384</v>
      </c>
      <c r="H1747" s="573">
        <f t="shared" si="27"/>
        <v>286</v>
      </c>
    </row>
    <row r="1748" spans="1:8" s="35" customFormat="1">
      <c r="A1748" s="474" t="s">
        <v>1211</v>
      </c>
      <c r="B1748" s="554" t="s">
        <v>1039</v>
      </c>
      <c r="C1748" s="559">
        <v>899999107</v>
      </c>
      <c r="D1748" s="568" t="s">
        <v>2364</v>
      </c>
      <c r="E1748" s="563">
        <v>45043</v>
      </c>
      <c r="F1748" s="564">
        <v>18787</v>
      </c>
      <c r="G1748" s="564" t="s">
        <v>2385</v>
      </c>
      <c r="H1748" s="573">
        <f t="shared" si="27"/>
        <v>279</v>
      </c>
    </row>
    <row r="1749" spans="1:8" s="35" customFormat="1">
      <c r="A1749" s="474" t="s">
        <v>1211</v>
      </c>
      <c r="B1749" s="554" t="s">
        <v>1039</v>
      </c>
      <c r="C1749" s="559">
        <v>899999107</v>
      </c>
      <c r="D1749" s="568" t="s">
        <v>2386</v>
      </c>
      <c r="E1749" s="563">
        <v>45046</v>
      </c>
      <c r="F1749" s="564">
        <v>77639</v>
      </c>
      <c r="G1749" s="564" t="s">
        <v>2387</v>
      </c>
      <c r="H1749" s="573">
        <f t="shared" si="27"/>
        <v>276</v>
      </c>
    </row>
    <row r="1750" spans="1:8" s="35" customFormat="1">
      <c r="A1750" s="474" t="s">
        <v>1211</v>
      </c>
      <c r="B1750" s="559" t="s">
        <v>239</v>
      </c>
      <c r="C1750" s="559">
        <v>830074184</v>
      </c>
      <c r="D1750" s="568" t="s">
        <v>2372</v>
      </c>
      <c r="E1750" s="563">
        <v>45046</v>
      </c>
      <c r="F1750" s="564">
        <v>8381.8699999999953</v>
      </c>
      <c r="G1750" s="564" t="s">
        <v>2373</v>
      </c>
      <c r="H1750" s="573">
        <f t="shared" si="27"/>
        <v>276</v>
      </c>
    </row>
    <row r="1751" spans="1:8" s="35" customFormat="1">
      <c r="A1751" s="474" t="s">
        <v>1211</v>
      </c>
      <c r="B1751" s="559" t="s">
        <v>936</v>
      </c>
      <c r="C1751" s="559">
        <v>804002105</v>
      </c>
      <c r="D1751" s="568" t="s">
        <v>2615</v>
      </c>
      <c r="E1751" s="563">
        <v>45056</v>
      </c>
      <c r="F1751" s="564">
        <v>34502</v>
      </c>
      <c r="G1751" s="564" t="s">
        <v>2616</v>
      </c>
      <c r="H1751" s="573">
        <f t="shared" si="27"/>
        <v>266</v>
      </c>
    </row>
    <row r="1752" spans="1:8" s="35" customFormat="1">
      <c r="A1752" s="474" t="s">
        <v>1211</v>
      </c>
      <c r="B1752" s="559" t="s">
        <v>582</v>
      </c>
      <c r="C1752" s="559">
        <v>891180008</v>
      </c>
      <c r="D1752" s="568" t="s">
        <v>2617</v>
      </c>
      <c r="E1752" s="563">
        <v>45050</v>
      </c>
      <c r="F1752" s="564">
        <v>601214</v>
      </c>
      <c r="G1752" s="564" t="s">
        <v>2620</v>
      </c>
      <c r="H1752" s="573">
        <f t="shared" si="27"/>
        <v>272</v>
      </c>
    </row>
    <row r="1753" spans="1:8" s="35" customFormat="1">
      <c r="A1753" s="474" t="s">
        <v>1211</v>
      </c>
      <c r="B1753" s="559" t="s">
        <v>582</v>
      </c>
      <c r="C1753" s="559">
        <v>891180008</v>
      </c>
      <c r="D1753" s="568" t="s">
        <v>2615</v>
      </c>
      <c r="E1753" s="563">
        <v>45056</v>
      </c>
      <c r="F1753" s="564">
        <v>224203</v>
      </c>
      <c r="G1753" s="564" t="s">
        <v>2621</v>
      </c>
      <c r="H1753" s="573">
        <f t="shared" si="27"/>
        <v>266</v>
      </c>
    </row>
    <row r="1754" spans="1:8" s="35" customFormat="1">
      <c r="A1754" s="474" t="s">
        <v>1211</v>
      </c>
      <c r="B1754" s="559" t="s">
        <v>582</v>
      </c>
      <c r="C1754" s="559">
        <v>891180008</v>
      </c>
      <c r="D1754" s="568" t="s">
        <v>2618</v>
      </c>
      <c r="E1754" s="563">
        <v>45063</v>
      </c>
      <c r="F1754" s="564">
        <v>563</v>
      </c>
      <c r="G1754" s="564" t="s">
        <v>2622</v>
      </c>
      <c r="H1754" s="573">
        <f t="shared" si="27"/>
        <v>259</v>
      </c>
    </row>
    <row r="1755" spans="1:8" s="35" customFormat="1">
      <c r="A1755" s="474" t="s">
        <v>1211</v>
      </c>
      <c r="B1755" s="559" t="s">
        <v>582</v>
      </c>
      <c r="C1755" s="559">
        <v>891180008</v>
      </c>
      <c r="D1755" s="568" t="s">
        <v>2619</v>
      </c>
      <c r="E1755" s="563">
        <v>45071</v>
      </c>
      <c r="F1755" s="564">
        <v>882195</v>
      </c>
      <c r="G1755" s="564" t="s">
        <v>2623</v>
      </c>
      <c r="H1755" s="573">
        <f t="shared" si="27"/>
        <v>251</v>
      </c>
    </row>
    <row r="1756" spans="1:8" s="35" customFormat="1">
      <c r="A1756" s="474" t="s">
        <v>1211</v>
      </c>
      <c r="B1756" s="559" t="s">
        <v>924</v>
      </c>
      <c r="C1756" s="559">
        <v>892115006</v>
      </c>
      <c r="D1756" s="568" t="s">
        <v>2617</v>
      </c>
      <c r="E1756" s="563">
        <v>45050</v>
      </c>
      <c r="F1756" s="564">
        <v>395162</v>
      </c>
      <c r="G1756" s="564" t="s">
        <v>2628</v>
      </c>
      <c r="H1756" s="573">
        <f t="shared" si="27"/>
        <v>272</v>
      </c>
    </row>
    <row r="1757" spans="1:8" s="35" customFormat="1">
      <c r="A1757" s="474" t="s">
        <v>1211</v>
      </c>
      <c r="B1757" s="559" t="s">
        <v>924</v>
      </c>
      <c r="C1757" s="559">
        <v>892115006</v>
      </c>
      <c r="D1757" s="568" t="s">
        <v>2615</v>
      </c>
      <c r="E1757" s="563">
        <v>45056</v>
      </c>
      <c r="F1757" s="564">
        <v>138166</v>
      </c>
      <c r="G1757" s="564" t="s">
        <v>2629</v>
      </c>
      <c r="H1757" s="573">
        <f t="shared" si="27"/>
        <v>266</v>
      </c>
    </row>
    <row r="1758" spans="1:8" s="35" customFormat="1">
      <c r="A1758" s="474" t="s">
        <v>1211</v>
      </c>
      <c r="B1758" s="559" t="s">
        <v>924</v>
      </c>
      <c r="C1758" s="559">
        <v>892115006</v>
      </c>
      <c r="D1758" s="568" t="s">
        <v>2619</v>
      </c>
      <c r="E1758" s="563">
        <v>45071</v>
      </c>
      <c r="F1758" s="564">
        <v>11758</v>
      </c>
      <c r="G1758" s="564" t="s">
        <v>2630</v>
      </c>
      <c r="H1758" s="573">
        <f t="shared" si="27"/>
        <v>251</v>
      </c>
    </row>
    <row r="1759" spans="1:8" s="35" customFormat="1">
      <c r="A1759" s="474" t="s">
        <v>1211</v>
      </c>
      <c r="B1759" s="554" t="s">
        <v>1039</v>
      </c>
      <c r="C1759" s="559">
        <v>899999107</v>
      </c>
      <c r="D1759" s="568" t="s">
        <v>2617</v>
      </c>
      <c r="E1759" s="563">
        <v>45050</v>
      </c>
      <c r="F1759" s="564">
        <v>55173</v>
      </c>
      <c r="G1759" s="564" t="s">
        <v>2631</v>
      </c>
      <c r="H1759" s="573">
        <f t="shared" si="27"/>
        <v>272</v>
      </c>
    </row>
    <row r="1760" spans="1:8" s="35" customFormat="1">
      <c r="A1760" s="474" t="s">
        <v>1211</v>
      </c>
      <c r="B1760" s="554" t="s">
        <v>1039</v>
      </c>
      <c r="C1760" s="559">
        <v>899999107</v>
      </c>
      <c r="D1760" s="568" t="s">
        <v>2615</v>
      </c>
      <c r="E1760" s="563">
        <v>45056</v>
      </c>
      <c r="F1760" s="564">
        <v>320366</v>
      </c>
      <c r="G1760" s="564" t="s">
        <v>2632</v>
      </c>
      <c r="H1760" s="573">
        <f t="shared" si="27"/>
        <v>266</v>
      </c>
    </row>
    <row r="1761" spans="1:8" s="35" customFormat="1">
      <c r="A1761" s="474" t="s">
        <v>1211</v>
      </c>
      <c r="B1761" s="554" t="s">
        <v>1039</v>
      </c>
      <c r="C1761" s="559">
        <v>899999107</v>
      </c>
      <c r="D1761" s="568" t="s">
        <v>2618</v>
      </c>
      <c r="E1761" s="563">
        <v>45063</v>
      </c>
      <c r="F1761" s="564">
        <v>28500</v>
      </c>
      <c r="G1761" s="564" t="s">
        <v>2633</v>
      </c>
      <c r="H1761" s="573">
        <f t="shared" si="27"/>
        <v>259</v>
      </c>
    </row>
    <row r="1762" spans="1:8" s="35" customFormat="1">
      <c r="A1762" s="474" t="s">
        <v>1211</v>
      </c>
      <c r="B1762" s="554" t="s">
        <v>1039</v>
      </c>
      <c r="C1762" s="559">
        <v>899999107</v>
      </c>
      <c r="D1762" s="568" t="s">
        <v>2619</v>
      </c>
      <c r="E1762" s="563">
        <v>45071</v>
      </c>
      <c r="F1762" s="564">
        <v>90415</v>
      </c>
      <c r="G1762" s="564" t="s">
        <v>2634</v>
      </c>
      <c r="H1762" s="573">
        <f t="shared" si="27"/>
        <v>251</v>
      </c>
    </row>
    <row r="1763" spans="1:8" s="35" customFormat="1">
      <c r="A1763" s="474" t="s">
        <v>1211</v>
      </c>
      <c r="B1763" s="559" t="s">
        <v>395</v>
      </c>
      <c r="C1763" s="559">
        <v>900226715</v>
      </c>
      <c r="D1763" s="568" t="s">
        <v>2624</v>
      </c>
      <c r="E1763" s="563">
        <v>45050</v>
      </c>
      <c r="F1763" s="564">
        <v>142737954.79999995</v>
      </c>
      <c r="G1763" s="564" t="s">
        <v>2635</v>
      </c>
      <c r="H1763" s="573">
        <f t="shared" si="27"/>
        <v>272</v>
      </c>
    </row>
    <row r="1764" spans="1:8" s="35" customFormat="1">
      <c r="A1764" s="474" t="s">
        <v>1211</v>
      </c>
      <c r="B1764" s="559" t="s">
        <v>395</v>
      </c>
      <c r="C1764" s="559">
        <v>900226715</v>
      </c>
      <c r="D1764" s="568" t="s">
        <v>2625</v>
      </c>
      <c r="E1764" s="563">
        <v>45056</v>
      </c>
      <c r="F1764" s="564">
        <v>304512432.19999993</v>
      </c>
      <c r="G1764" s="564" t="s">
        <v>2636</v>
      </c>
      <c r="H1764" s="573">
        <f t="shared" si="27"/>
        <v>266</v>
      </c>
    </row>
    <row r="1765" spans="1:8" s="35" customFormat="1">
      <c r="A1765" s="474" t="s">
        <v>1211</v>
      </c>
      <c r="B1765" s="559" t="s">
        <v>395</v>
      </c>
      <c r="C1765" s="559">
        <v>900226715</v>
      </c>
      <c r="D1765" s="568" t="s">
        <v>2626</v>
      </c>
      <c r="E1765" s="563">
        <v>45063</v>
      </c>
      <c r="F1765" s="564">
        <v>328580343</v>
      </c>
      <c r="G1765" s="564" t="s">
        <v>2637</v>
      </c>
      <c r="H1765" s="573">
        <f t="shared" si="27"/>
        <v>259</v>
      </c>
    </row>
    <row r="1766" spans="1:8" s="35" customFormat="1">
      <c r="A1766" s="474" t="s">
        <v>1211</v>
      </c>
      <c r="B1766" s="559" t="s">
        <v>395</v>
      </c>
      <c r="C1766" s="559">
        <v>900226715</v>
      </c>
      <c r="D1766" s="568" t="s">
        <v>2627</v>
      </c>
      <c r="E1766" s="563">
        <v>45071</v>
      </c>
      <c r="F1766" s="564">
        <v>187235042.0999999</v>
      </c>
      <c r="G1766" s="564" t="s">
        <v>2638</v>
      </c>
      <c r="H1766" s="573">
        <f t="shared" si="27"/>
        <v>251</v>
      </c>
    </row>
    <row r="1767" spans="1:8" s="35" customFormat="1">
      <c r="A1767" s="474" t="s">
        <v>1211</v>
      </c>
      <c r="B1767" s="559" t="s">
        <v>396</v>
      </c>
      <c r="C1767" s="559">
        <v>900935126</v>
      </c>
      <c r="D1767" s="568" t="s">
        <v>2624</v>
      </c>
      <c r="E1767" s="563">
        <v>45050</v>
      </c>
      <c r="F1767" s="564">
        <v>113810063.29999995</v>
      </c>
      <c r="G1767" s="564" t="s">
        <v>2639</v>
      </c>
      <c r="H1767" s="573">
        <f t="shared" si="27"/>
        <v>272</v>
      </c>
    </row>
    <row r="1768" spans="1:8" s="35" customFormat="1">
      <c r="A1768" s="474" t="s">
        <v>1211</v>
      </c>
      <c r="B1768" s="559" t="s">
        <v>396</v>
      </c>
      <c r="C1768" s="559">
        <v>900935126</v>
      </c>
      <c r="D1768" s="568" t="s">
        <v>2625</v>
      </c>
      <c r="E1768" s="563">
        <v>45056</v>
      </c>
      <c r="F1768" s="564">
        <v>380950607.4000001</v>
      </c>
      <c r="G1768" s="564" t="s">
        <v>2640</v>
      </c>
      <c r="H1768" s="573">
        <f t="shared" si="27"/>
        <v>266</v>
      </c>
    </row>
    <row r="1769" spans="1:8" s="35" customFormat="1">
      <c r="A1769" s="474" t="s">
        <v>1211</v>
      </c>
      <c r="B1769" s="559" t="s">
        <v>396</v>
      </c>
      <c r="C1769" s="559">
        <v>900935126</v>
      </c>
      <c r="D1769" s="568" t="s">
        <v>2626</v>
      </c>
      <c r="E1769" s="563">
        <v>45063</v>
      </c>
      <c r="F1769" s="564">
        <v>287251550.5999999</v>
      </c>
      <c r="G1769" s="564" t="s">
        <v>2641</v>
      </c>
      <c r="H1769" s="573">
        <f t="shared" si="27"/>
        <v>259</v>
      </c>
    </row>
    <row r="1770" spans="1:8" s="35" customFormat="1">
      <c r="A1770" s="474" t="s">
        <v>1211</v>
      </c>
      <c r="B1770" s="559" t="s">
        <v>396</v>
      </c>
      <c r="C1770" s="559">
        <v>900935126</v>
      </c>
      <c r="D1770" s="568" t="s">
        <v>2627</v>
      </c>
      <c r="E1770" s="563">
        <v>45071</v>
      </c>
      <c r="F1770" s="564">
        <v>188614968.70000005</v>
      </c>
      <c r="G1770" s="564" t="s">
        <v>2642</v>
      </c>
      <c r="H1770" s="573">
        <f t="shared" si="27"/>
        <v>251</v>
      </c>
    </row>
    <row r="1771" spans="1:8" s="35" customFormat="1">
      <c r="A1771" s="474" t="s">
        <v>1211</v>
      </c>
      <c r="B1771" s="559" t="s">
        <v>414</v>
      </c>
      <c r="C1771" s="559">
        <v>901093846</v>
      </c>
      <c r="D1771" s="568" t="s">
        <v>2617</v>
      </c>
      <c r="E1771" s="563">
        <v>45050</v>
      </c>
      <c r="F1771" s="564">
        <v>4809189</v>
      </c>
      <c r="G1771" s="564" t="s">
        <v>2643</v>
      </c>
      <c r="H1771" s="573">
        <f t="shared" si="27"/>
        <v>272</v>
      </c>
    </row>
    <row r="1772" spans="1:8" s="35" customFormat="1">
      <c r="A1772" s="474" t="s">
        <v>1211</v>
      </c>
      <c r="B1772" s="559" t="s">
        <v>414</v>
      </c>
      <c r="C1772" s="559">
        <v>901093846</v>
      </c>
      <c r="D1772" s="568" t="s">
        <v>2615</v>
      </c>
      <c r="E1772" s="563">
        <v>45056</v>
      </c>
      <c r="F1772" s="564">
        <v>170879247</v>
      </c>
      <c r="G1772" s="564" t="s">
        <v>2644</v>
      </c>
      <c r="H1772" s="573">
        <f t="shared" si="27"/>
        <v>266</v>
      </c>
    </row>
    <row r="1773" spans="1:8" s="35" customFormat="1">
      <c r="A1773" s="474" t="s">
        <v>1211</v>
      </c>
      <c r="B1773" s="559" t="s">
        <v>414</v>
      </c>
      <c r="C1773" s="559">
        <v>901093846</v>
      </c>
      <c r="D1773" s="568" t="s">
        <v>2618</v>
      </c>
      <c r="E1773" s="563">
        <v>45063</v>
      </c>
      <c r="F1773" s="564">
        <v>3960856</v>
      </c>
      <c r="G1773" s="564" t="s">
        <v>2645</v>
      </c>
      <c r="H1773" s="573">
        <f t="shared" si="27"/>
        <v>259</v>
      </c>
    </row>
    <row r="1774" spans="1:8" s="35" customFormat="1">
      <c r="A1774" s="474" t="s">
        <v>1211</v>
      </c>
      <c r="B1774" s="559" t="s">
        <v>414</v>
      </c>
      <c r="C1774" s="559">
        <v>901093846</v>
      </c>
      <c r="D1774" s="568" t="s">
        <v>2619</v>
      </c>
      <c r="E1774" s="563">
        <v>45071</v>
      </c>
      <c r="F1774" s="564">
        <v>9566699</v>
      </c>
      <c r="G1774" s="564" t="s">
        <v>2646</v>
      </c>
      <c r="H1774" s="573">
        <f t="shared" si="27"/>
        <v>251</v>
      </c>
    </row>
    <row r="1775" spans="1:8" s="35" customFormat="1">
      <c r="A1775" s="474" t="s">
        <v>1211</v>
      </c>
      <c r="B1775" s="559" t="s">
        <v>936</v>
      </c>
      <c r="C1775" s="559">
        <v>804002105</v>
      </c>
      <c r="D1775" s="568" t="s">
        <v>2713</v>
      </c>
      <c r="E1775" s="563">
        <v>45092</v>
      </c>
      <c r="F1775" s="564">
        <v>161945</v>
      </c>
      <c r="G1775" s="564" t="s">
        <v>2714</v>
      </c>
      <c r="H1775" s="573">
        <f t="shared" si="27"/>
        <v>230</v>
      </c>
    </row>
    <row r="1776" spans="1:8" s="35" customFormat="1">
      <c r="A1776" s="474" t="s">
        <v>1211</v>
      </c>
      <c r="B1776" s="559" t="s">
        <v>936</v>
      </c>
      <c r="C1776" s="559">
        <v>804002105</v>
      </c>
      <c r="D1776" s="568" t="s">
        <v>2715</v>
      </c>
      <c r="E1776" s="563">
        <v>45099</v>
      </c>
      <c r="F1776" s="564">
        <v>119846</v>
      </c>
      <c r="G1776" s="564" t="s">
        <v>2716</v>
      </c>
      <c r="H1776" s="573">
        <f t="shared" si="27"/>
        <v>223</v>
      </c>
    </row>
    <row r="1777" spans="1:8" s="35" customFormat="1">
      <c r="A1777" s="474" t="s">
        <v>1211</v>
      </c>
      <c r="B1777" s="559" t="s">
        <v>936</v>
      </c>
      <c r="C1777" s="559">
        <v>804002105</v>
      </c>
      <c r="D1777" s="568" t="s">
        <v>2712</v>
      </c>
      <c r="E1777" s="563">
        <v>45105</v>
      </c>
      <c r="F1777" s="564">
        <v>18716</v>
      </c>
      <c r="G1777" s="564" t="s">
        <v>2717</v>
      </c>
      <c r="H1777" s="573">
        <f t="shared" si="27"/>
        <v>217</v>
      </c>
    </row>
    <row r="1778" spans="1:8" s="35" customFormat="1">
      <c r="A1778" s="474" t="s">
        <v>1211</v>
      </c>
      <c r="B1778" s="559" t="s">
        <v>582</v>
      </c>
      <c r="C1778" s="559">
        <v>891180008</v>
      </c>
      <c r="D1778" s="568" t="s">
        <v>2718</v>
      </c>
      <c r="E1778" s="563">
        <v>45084</v>
      </c>
      <c r="F1778" s="564">
        <v>1383510</v>
      </c>
      <c r="G1778" s="564" t="s">
        <v>2719</v>
      </c>
      <c r="H1778" s="573">
        <f t="shared" si="27"/>
        <v>238</v>
      </c>
    </row>
    <row r="1779" spans="1:8" s="35" customFormat="1">
      <c r="A1779" s="474" t="s">
        <v>1211</v>
      </c>
      <c r="B1779" s="559" t="s">
        <v>582</v>
      </c>
      <c r="C1779" s="559">
        <v>891180008</v>
      </c>
      <c r="D1779" s="568" t="s">
        <v>2713</v>
      </c>
      <c r="E1779" s="563">
        <v>45092</v>
      </c>
      <c r="F1779" s="564">
        <v>340056</v>
      </c>
      <c r="G1779" s="564" t="s">
        <v>2720</v>
      </c>
      <c r="H1779" s="573">
        <f t="shared" si="27"/>
        <v>230</v>
      </c>
    </row>
    <row r="1780" spans="1:8" s="35" customFormat="1">
      <c r="A1780" s="474" t="s">
        <v>1211</v>
      </c>
      <c r="B1780" s="559" t="s">
        <v>582</v>
      </c>
      <c r="C1780" s="559">
        <v>891180008</v>
      </c>
      <c r="D1780" s="568" t="s">
        <v>2715</v>
      </c>
      <c r="E1780" s="563">
        <v>45099</v>
      </c>
      <c r="F1780" s="564">
        <v>187418</v>
      </c>
      <c r="G1780" s="564" t="s">
        <v>2721</v>
      </c>
      <c r="H1780" s="573">
        <f t="shared" si="27"/>
        <v>223</v>
      </c>
    </row>
    <row r="1781" spans="1:8" s="35" customFormat="1">
      <c r="A1781" s="474" t="s">
        <v>1211</v>
      </c>
      <c r="B1781" s="559" t="s">
        <v>582</v>
      </c>
      <c r="C1781" s="559">
        <v>891180008</v>
      </c>
      <c r="D1781" s="568" t="s">
        <v>2712</v>
      </c>
      <c r="E1781" s="563">
        <v>45105</v>
      </c>
      <c r="F1781" s="564">
        <v>107939</v>
      </c>
      <c r="G1781" s="564" t="s">
        <v>2722</v>
      </c>
      <c r="H1781" s="573">
        <f t="shared" si="27"/>
        <v>217</v>
      </c>
    </row>
    <row r="1782" spans="1:8" s="35" customFormat="1">
      <c r="A1782" s="474" t="s">
        <v>1211</v>
      </c>
      <c r="B1782" s="559" t="s">
        <v>924</v>
      </c>
      <c r="C1782" s="559">
        <v>892115006</v>
      </c>
      <c r="D1782" s="568" t="s">
        <v>2718</v>
      </c>
      <c r="E1782" s="563">
        <v>45084</v>
      </c>
      <c r="F1782" s="564">
        <v>57344</v>
      </c>
      <c r="G1782" s="564" t="s">
        <v>2727</v>
      </c>
      <c r="H1782" s="573">
        <f t="shared" si="27"/>
        <v>238</v>
      </c>
    </row>
    <row r="1783" spans="1:8" s="35" customFormat="1">
      <c r="A1783" s="474" t="s">
        <v>1211</v>
      </c>
      <c r="B1783" s="559" t="s">
        <v>924</v>
      </c>
      <c r="C1783" s="559">
        <v>892115006</v>
      </c>
      <c r="D1783" s="568" t="s">
        <v>2713</v>
      </c>
      <c r="E1783" s="563">
        <v>45092</v>
      </c>
      <c r="F1783" s="564">
        <v>21097</v>
      </c>
      <c r="G1783" s="564" t="s">
        <v>2728</v>
      </c>
      <c r="H1783" s="573">
        <f t="shared" si="27"/>
        <v>230</v>
      </c>
    </row>
    <row r="1784" spans="1:8" s="35" customFormat="1">
      <c r="A1784" s="474" t="s">
        <v>1211</v>
      </c>
      <c r="B1784" s="559" t="s">
        <v>924</v>
      </c>
      <c r="C1784" s="559">
        <v>892115006</v>
      </c>
      <c r="D1784" s="568" t="s">
        <v>2715</v>
      </c>
      <c r="E1784" s="563">
        <v>45099</v>
      </c>
      <c r="F1784" s="564">
        <v>3000</v>
      </c>
      <c r="G1784" s="564" t="s">
        <v>2729</v>
      </c>
      <c r="H1784" s="573">
        <f t="shared" si="27"/>
        <v>223</v>
      </c>
    </row>
    <row r="1785" spans="1:8" s="35" customFormat="1">
      <c r="A1785" s="474" t="s">
        <v>1211</v>
      </c>
      <c r="B1785" s="559" t="s">
        <v>924</v>
      </c>
      <c r="C1785" s="559">
        <v>892115006</v>
      </c>
      <c r="D1785" s="568" t="s">
        <v>2712</v>
      </c>
      <c r="E1785" s="563">
        <v>45105</v>
      </c>
      <c r="F1785" s="564">
        <v>40931</v>
      </c>
      <c r="G1785" s="564" t="s">
        <v>2730</v>
      </c>
      <c r="H1785" s="573">
        <f t="shared" si="27"/>
        <v>217</v>
      </c>
    </row>
    <row r="1786" spans="1:8" s="35" customFormat="1">
      <c r="A1786" s="474" t="s">
        <v>1211</v>
      </c>
      <c r="B1786" s="554" t="s">
        <v>1039</v>
      </c>
      <c r="C1786" s="559">
        <v>899999107</v>
      </c>
      <c r="D1786" s="568" t="s">
        <v>2718</v>
      </c>
      <c r="E1786" s="563">
        <v>45084</v>
      </c>
      <c r="F1786" s="564">
        <v>167860</v>
      </c>
      <c r="G1786" s="564" t="s">
        <v>2731</v>
      </c>
      <c r="H1786" s="573">
        <f t="shared" si="27"/>
        <v>238</v>
      </c>
    </row>
    <row r="1787" spans="1:8" s="35" customFormat="1">
      <c r="A1787" s="474" t="s">
        <v>1211</v>
      </c>
      <c r="B1787" s="554" t="s">
        <v>1039</v>
      </c>
      <c r="C1787" s="559">
        <v>899999107</v>
      </c>
      <c r="D1787" s="568" t="s">
        <v>2713</v>
      </c>
      <c r="E1787" s="563">
        <v>45092</v>
      </c>
      <c r="F1787" s="564">
        <v>451234</v>
      </c>
      <c r="G1787" s="564" t="s">
        <v>2732</v>
      </c>
      <c r="H1787" s="573">
        <f t="shared" si="27"/>
        <v>230</v>
      </c>
    </row>
    <row r="1788" spans="1:8" s="35" customFormat="1">
      <c r="A1788" s="474" t="s">
        <v>1211</v>
      </c>
      <c r="B1788" s="554" t="s">
        <v>1039</v>
      </c>
      <c r="C1788" s="559">
        <v>899999107</v>
      </c>
      <c r="D1788" s="568" t="s">
        <v>2715</v>
      </c>
      <c r="E1788" s="563">
        <v>45099</v>
      </c>
      <c r="F1788" s="564">
        <v>26877</v>
      </c>
      <c r="G1788" s="564" t="s">
        <v>2733</v>
      </c>
      <c r="H1788" s="573">
        <f t="shared" si="27"/>
        <v>223</v>
      </c>
    </row>
    <row r="1789" spans="1:8" s="35" customFormat="1">
      <c r="A1789" s="474" t="s">
        <v>1211</v>
      </c>
      <c r="B1789" s="554" t="s">
        <v>1039</v>
      </c>
      <c r="C1789" s="559">
        <v>899999107</v>
      </c>
      <c r="D1789" s="568" t="s">
        <v>2712</v>
      </c>
      <c r="E1789" s="563">
        <v>45105</v>
      </c>
      <c r="F1789" s="564">
        <v>51356</v>
      </c>
      <c r="G1789" s="564" t="s">
        <v>2734</v>
      </c>
      <c r="H1789" s="573">
        <f t="shared" si="27"/>
        <v>217</v>
      </c>
    </row>
    <row r="1790" spans="1:8" s="35" customFormat="1">
      <c r="A1790" s="474" t="s">
        <v>1211</v>
      </c>
      <c r="B1790" s="559" t="s">
        <v>395</v>
      </c>
      <c r="C1790" s="559">
        <v>900226715</v>
      </c>
      <c r="D1790" s="568" t="s">
        <v>2723</v>
      </c>
      <c r="E1790" s="563">
        <v>45084</v>
      </c>
      <c r="F1790" s="564">
        <v>524918606.19999981</v>
      </c>
      <c r="G1790" s="564" t="s">
        <v>2735</v>
      </c>
      <c r="H1790" s="573">
        <f t="shared" si="27"/>
        <v>238</v>
      </c>
    </row>
    <row r="1791" spans="1:8" s="35" customFormat="1">
      <c r="A1791" s="474" t="s">
        <v>1211</v>
      </c>
      <c r="B1791" s="559" t="s">
        <v>395</v>
      </c>
      <c r="C1791" s="559">
        <v>900226715</v>
      </c>
      <c r="D1791" s="568" t="s">
        <v>2724</v>
      </c>
      <c r="E1791" s="563">
        <v>45092</v>
      </c>
      <c r="F1791" s="564">
        <v>339901822.5</v>
      </c>
      <c r="G1791" s="564" t="s">
        <v>2736</v>
      </c>
      <c r="H1791" s="573">
        <f t="shared" si="27"/>
        <v>230</v>
      </c>
    </row>
    <row r="1792" spans="1:8" s="35" customFormat="1">
      <c r="A1792" s="474" t="s">
        <v>1211</v>
      </c>
      <c r="B1792" s="559" t="s">
        <v>395</v>
      </c>
      <c r="C1792" s="559">
        <v>900226715</v>
      </c>
      <c r="D1792" s="568" t="s">
        <v>2725</v>
      </c>
      <c r="E1792" s="563">
        <v>45099</v>
      </c>
      <c r="F1792" s="564">
        <v>244299795.30000019</v>
      </c>
      <c r="G1792" s="564" t="s">
        <v>2737</v>
      </c>
      <c r="H1792" s="573">
        <f t="shared" si="27"/>
        <v>223</v>
      </c>
    </row>
    <row r="1793" spans="1:8" s="35" customFormat="1">
      <c r="A1793" s="474" t="s">
        <v>1211</v>
      </c>
      <c r="B1793" s="559" t="s">
        <v>395</v>
      </c>
      <c r="C1793" s="559">
        <v>900226715</v>
      </c>
      <c r="D1793" s="568" t="s">
        <v>2726</v>
      </c>
      <c r="E1793" s="563">
        <v>45105</v>
      </c>
      <c r="F1793" s="564">
        <v>129816996</v>
      </c>
      <c r="G1793" s="564" t="s">
        <v>2738</v>
      </c>
      <c r="H1793" s="573">
        <f t="shared" si="27"/>
        <v>217</v>
      </c>
    </row>
    <row r="1794" spans="1:8" s="35" customFormat="1">
      <c r="A1794" s="474" t="s">
        <v>1211</v>
      </c>
      <c r="B1794" s="559" t="s">
        <v>396</v>
      </c>
      <c r="C1794" s="559">
        <v>900935126</v>
      </c>
      <c r="D1794" s="568" t="s">
        <v>2723</v>
      </c>
      <c r="E1794" s="563">
        <v>45084</v>
      </c>
      <c r="F1794" s="564">
        <v>315940679</v>
      </c>
      <c r="G1794" s="564" t="s">
        <v>2739</v>
      </c>
      <c r="H1794" s="573">
        <f t="shared" si="27"/>
        <v>238</v>
      </c>
    </row>
    <row r="1795" spans="1:8" s="35" customFormat="1">
      <c r="A1795" s="474" t="s">
        <v>1211</v>
      </c>
      <c r="B1795" s="559" t="s">
        <v>396</v>
      </c>
      <c r="C1795" s="559">
        <v>900935126</v>
      </c>
      <c r="D1795" s="568" t="s">
        <v>2724</v>
      </c>
      <c r="E1795" s="563">
        <v>45092</v>
      </c>
      <c r="F1795" s="564">
        <v>361681489.5999999</v>
      </c>
      <c r="G1795" s="564" t="s">
        <v>2740</v>
      </c>
      <c r="H1795" s="573">
        <f t="shared" si="27"/>
        <v>230</v>
      </c>
    </row>
    <row r="1796" spans="1:8" s="35" customFormat="1">
      <c r="A1796" s="474" t="s">
        <v>1211</v>
      </c>
      <c r="B1796" s="559" t="s">
        <v>414</v>
      </c>
      <c r="C1796" s="559">
        <v>901093846</v>
      </c>
      <c r="D1796" s="568" t="s">
        <v>2718</v>
      </c>
      <c r="E1796" s="563">
        <v>45084</v>
      </c>
      <c r="F1796" s="564">
        <v>1525555</v>
      </c>
      <c r="G1796" s="564" t="s">
        <v>2741</v>
      </c>
      <c r="H1796" s="573">
        <f t="shared" si="27"/>
        <v>238</v>
      </c>
    </row>
    <row r="1797" spans="1:8" s="35" customFormat="1">
      <c r="A1797" s="474" t="s">
        <v>1211</v>
      </c>
      <c r="B1797" s="559" t="s">
        <v>414</v>
      </c>
      <c r="C1797" s="559">
        <v>901093846</v>
      </c>
      <c r="D1797" s="568" t="s">
        <v>2713</v>
      </c>
      <c r="E1797" s="563">
        <v>45092</v>
      </c>
      <c r="F1797" s="564">
        <v>677312</v>
      </c>
      <c r="G1797" s="564" t="s">
        <v>2742</v>
      </c>
      <c r="H1797" s="573">
        <f t="shared" si="27"/>
        <v>230</v>
      </c>
    </row>
    <row r="1798" spans="1:8" s="35" customFormat="1">
      <c r="A1798" s="474" t="s">
        <v>1211</v>
      </c>
      <c r="B1798" s="559" t="s">
        <v>414</v>
      </c>
      <c r="C1798" s="559">
        <v>901093846</v>
      </c>
      <c r="D1798" s="568" t="s">
        <v>2715</v>
      </c>
      <c r="E1798" s="563">
        <v>45099</v>
      </c>
      <c r="F1798" s="564">
        <v>699978</v>
      </c>
      <c r="G1798" s="564" t="s">
        <v>2743</v>
      </c>
      <c r="H1798" s="573">
        <f t="shared" si="27"/>
        <v>223</v>
      </c>
    </row>
    <row r="1799" spans="1:8" s="35" customFormat="1">
      <c r="A1799" s="474" t="s">
        <v>1211</v>
      </c>
      <c r="B1799" s="559" t="s">
        <v>414</v>
      </c>
      <c r="C1799" s="559">
        <v>901093846</v>
      </c>
      <c r="D1799" s="568" t="s">
        <v>2712</v>
      </c>
      <c r="E1799" s="563">
        <v>45105</v>
      </c>
      <c r="F1799" s="564">
        <v>35254325</v>
      </c>
      <c r="G1799" s="564" t="s">
        <v>2744</v>
      </c>
      <c r="H1799" s="573">
        <f t="shared" si="27"/>
        <v>217</v>
      </c>
    </row>
    <row r="1800" spans="1:8" s="35" customFormat="1">
      <c r="A1800" s="474" t="s">
        <v>1211</v>
      </c>
      <c r="B1800" s="559" t="s">
        <v>924</v>
      </c>
      <c r="C1800" s="559">
        <v>892115006</v>
      </c>
      <c r="D1800" s="568" t="s">
        <v>2757</v>
      </c>
      <c r="E1800" s="563">
        <v>45113</v>
      </c>
      <c r="F1800" s="564">
        <v>834</v>
      </c>
      <c r="G1800" s="564" t="s">
        <v>2758</v>
      </c>
      <c r="H1800" s="573">
        <f t="shared" si="27"/>
        <v>209</v>
      </c>
    </row>
    <row r="1801" spans="1:8" s="35" customFormat="1">
      <c r="A1801" s="474" t="s">
        <v>1211</v>
      </c>
      <c r="B1801" s="559" t="s">
        <v>924</v>
      </c>
      <c r="C1801" s="559">
        <v>892115006</v>
      </c>
      <c r="D1801" s="568" t="s">
        <v>2759</v>
      </c>
      <c r="E1801" s="563">
        <v>45120</v>
      </c>
      <c r="F1801" s="564">
        <v>266</v>
      </c>
      <c r="G1801" s="564" t="s">
        <v>2760</v>
      </c>
      <c r="H1801" s="573">
        <f t="shared" si="27"/>
        <v>202</v>
      </c>
    </row>
    <row r="1802" spans="1:8" s="35" customFormat="1">
      <c r="A1802" s="474" t="s">
        <v>1211</v>
      </c>
      <c r="B1802" s="559" t="s">
        <v>924</v>
      </c>
      <c r="C1802" s="559">
        <v>892115006</v>
      </c>
      <c r="D1802" s="568" t="s">
        <v>2761</v>
      </c>
      <c r="E1802" s="563">
        <v>45128</v>
      </c>
      <c r="F1802" s="564">
        <v>9523</v>
      </c>
      <c r="G1802" s="564" t="s">
        <v>2762</v>
      </c>
      <c r="H1802" s="573">
        <f t="shared" ref="H1802:H1865" si="28">+$H$7-E1802</f>
        <v>194</v>
      </c>
    </row>
    <row r="1803" spans="1:8" s="35" customFormat="1">
      <c r="A1803" s="474" t="s">
        <v>1211</v>
      </c>
      <c r="B1803" s="559" t="s">
        <v>582</v>
      </c>
      <c r="C1803" s="559">
        <v>891180008</v>
      </c>
      <c r="D1803" s="568" t="s">
        <v>2757</v>
      </c>
      <c r="E1803" s="563">
        <v>45113</v>
      </c>
      <c r="F1803" s="564">
        <v>42064</v>
      </c>
      <c r="G1803" s="564" t="s">
        <v>2764</v>
      </c>
      <c r="H1803" s="573">
        <f t="shared" si="28"/>
        <v>209</v>
      </c>
    </row>
    <row r="1804" spans="1:8" s="35" customFormat="1">
      <c r="A1804" s="474" t="s">
        <v>1211</v>
      </c>
      <c r="B1804" s="559" t="s">
        <v>582</v>
      </c>
      <c r="C1804" s="559">
        <v>891180008</v>
      </c>
      <c r="D1804" s="568" t="s">
        <v>2759</v>
      </c>
      <c r="E1804" s="563">
        <v>45120</v>
      </c>
      <c r="F1804" s="564">
        <v>339931</v>
      </c>
      <c r="G1804" s="564" t="s">
        <v>2765</v>
      </c>
      <c r="H1804" s="573">
        <f t="shared" si="28"/>
        <v>202</v>
      </c>
    </row>
    <row r="1805" spans="1:8" s="35" customFormat="1">
      <c r="A1805" s="474" t="s">
        <v>1211</v>
      </c>
      <c r="B1805" s="559" t="s">
        <v>582</v>
      </c>
      <c r="C1805" s="559">
        <v>891180008</v>
      </c>
      <c r="D1805" s="568" t="s">
        <v>2761</v>
      </c>
      <c r="E1805" s="563">
        <v>45128</v>
      </c>
      <c r="F1805" s="564">
        <v>545490</v>
      </c>
      <c r="G1805" s="564" t="s">
        <v>2766</v>
      </c>
      <c r="H1805" s="573">
        <f t="shared" si="28"/>
        <v>194</v>
      </c>
    </row>
    <row r="1806" spans="1:8" s="35" customFormat="1">
      <c r="A1806" s="474" t="s">
        <v>1211</v>
      </c>
      <c r="B1806" s="559" t="s">
        <v>582</v>
      </c>
      <c r="C1806" s="559">
        <v>891180008</v>
      </c>
      <c r="D1806" s="568" t="s">
        <v>2767</v>
      </c>
      <c r="E1806" s="563">
        <v>45134</v>
      </c>
      <c r="F1806" s="564">
        <v>139557</v>
      </c>
      <c r="G1806" s="564" t="s">
        <v>2768</v>
      </c>
      <c r="H1806" s="573">
        <f t="shared" si="28"/>
        <v>188</v>
      </c>
    </row>
    <row r="1807" spans="1:8" s="35" customFormat="1">
      <c r="A1807" s="474" t="s">
        <v>1211</v>
      </c>
      <c r="B1807" s="559" t="s">
        <v>395</v>
      </c>
      <c r="C1807" s="559">
        <v>900226715</v>
      </c>
      <c r="D1807" s="568" t="s">
        <v>2763</v>
      </c>
      <c r="E1807" s="563">
        <v>45113</v>
      </c>
      <c r="F1807" s="564">
        <v>73524663.400000095</v>
      </c>
      <c r="G1807" s="564" t="s">
        <v>2769</v>
      </c>
      <c r="H1807" s="573">
        <f t="shared" si="28"/>
        <v>209</v>
      </c>
    </row>
    <row r="1808" spans="1:8" s="35" customFormat="1">
      <c r="A1808" s="474" t="s">
        <v>1211</v>
      </c>
      <c r="B1808" s="559" t="s">
        <v>414</v>
      </c>
      <c r="C1808" s="559">
        <v>901093846</v>
      </c>
      <c r="D1808" s="568" t="s">
        <v>2757</v>
      </c>
      <c r="E1808" s="563">
        <v>45113</v>
      </c>
      <c r="F1808" s="564">
        <v>142677</v>
      </c>
      <c r="G1808" s="564" t="s">
        <v>2770</v>
      </c>
      <c r="H1808" s="573">
        <f t="shared" si="28"/>
        <v>209</v>
      </c>
    </row>
    <row r="1809" spans="1:8" s="35" customFormat="1">
      <c r="A1809" s="474" t="s">
        <v>1211</v>
      </c>
      <c r="B1809" s="559" t="s">
        <v>414</v>
      </c>
      <c r="C1809" s="559">
        <v>901093846</v>
      </c>
      <c r="D1809" s="568" t="s">
        <v>2759</v>
      </c>
      <c r="E1809" s="563">
        <v>45120</v>
      </c>
      <c r="F1809" s="564">
        <v>428380</v>
      </c>
      <c r="G1809" s="564" t="s">
        <v>2771</v>
      </c>
      <c r="H1809" s="573">
        <f t="shared" si="28"/>
        <v>202</v>
      </c>
    </row>
    <row r="1810" spans="1:8" s="35" customFormat="1">
      <c r="A1810" s="474" t="s">
        <v>1211</v>
      </c>
      <c r="B1810" s="559" t="s">
        <v>414</v>
      </c>
      <c r="C1810" s="559">
        <v>901093846</v>
      </c>
      <c r="D1810" s="568" t="s">
        <v>2761</v>
      </c>
      <c r="E1810" s="563">
        <v>45128</v>
      </c>
      <c r="F1810" s="564">
        <v>539043</v>
      </c>
      <c r="G1810" s="564" t="s">
        <v>2772</v>
      </c>
      <c r="H1810" s="573">
        <f t="shared" si="28"/>
        <v>194</v>
      </c>
    </row>
    <row r="1811" spans="1:8" s="35" customFormat="1">
      <c r="A1811" s="474" t="s">
        <v>1211</v>
      </c>
      <c r="B1811" s="559" t="s">
        <v>414</v>
      </c>
      <c r="C1811" s="559">
        <v>901093846</v>
      </c>
      <c r="D1811" s="568" t="s">
        <v>2767</v>
      </c>
      <c r="E1811" s="563">
        <v>45134</v>
      </c>
      <c r="F1811" s="564">
        <v>509321</v>
      </c>
      <c r="G1811" s="564" t="s">
        <v>2773</v>
      </c>
      <c r="H1811" s="573">
        <f t="shared" si="28"/>
        <v>188</v>
      </c>
    </row>
    <row r="1812" spans="1:8" s="35" customFormat="1">
      <c r="A1812" s="474" t="s">
        <v>1211</v>
      </c>
      <c r="B1812" s="554" t="s">
        <v>1039</v>
      </c>
      <c r="C1812" s="559">
        <v>899999107</v>
      </c>
      <c r="D1812" s="568" t="s">
        <v>2757</v>
      </c>
      <c r="E1812" s="563">
        <v>45113</v>
      </c>
      <c r="F1812" s="564">
        <v>30893</v>
      </c>
      <c r="G1812" s="564" t="s">
        <v>2774</v>
      </c>
      <c r="H1812" s="573">
        <f t="shared" si="28"/>
        <v>209</v>
      </c>
    </row>
    <row r="1813" spans="1:8" s="35" customFormat="1">
      <c r="A1813" s="474" t="s">
        <v>1211</v>
      </c>
      <c r="B1813" s="559" t="s">
        <v>38</v>
      </c>
      <c r="C1813" s="559">
        <v>901097473</v>
      </c>
      <c r="D1813" s="568" t="s">
        <v>2757</v>
      </c>
      <c r="E1813" s="563">
        <v>45113</v>
      </c>
      <c r="F1813" s="564">
        <v>82916</v>
      </c>
      <c r="G1813" s="564" t="s">
        <v>2775</v>
      </c>
      <c r="H1813" s="573">
        <f t="shared" si="28"/>
        <v>209</v>
      </c>
    </row>
    <row r="1814" spans="1:8" s="35" customFormat="1">
      <c r="A1814" s="474" t="s">
        <v>1211</v>
      </c>
      <c r="B1814" s="559" t="s">
        <v>38</v>
      </c>
      <c r="C1814" s="559">
        <v>901097473</v>
      </c>
      <c r="D1814" s="568" t="s">
        <v>2759</v>
      </c>
      <c r="E1814" s="563">
        <v>45120</v>
      </c>
      <c r="F1814" s="564">
        <v>149144</v>
      </c>
      <c r="G1814" s="564" t="s">
        <v>2776</v>
      </c>
      <c r="H1814" s="573">
        <f t="shared" si="28"/>
        <v>202</v>
      </c>
    </row>
    <row r="1815" spans="1:8" s="35" customFormat="1">
      <c r="A1815" s="474" t="s">
        <v>1211</v>
      </c>
      <c r="B1815" s="559" t="s">
        <v>38</v>
      </c>
      <c r="C1815" s="559">
        <v>901097473</v>
      </c>
      <c r="D1815" s="568" t="s">
        <v>2761</v>
      </c>
      <c r="E1815" s="563">
        <v>45128</v>
      </c>
      <c r="F1815" s="564">
        <v>7891</v>
      </c>
      <c r="G1815" s="564" t="s">
        <v>2777</v>
      </c>
      <c r="H1815" s="573">
        <f t="shared" si="28"/>
        <v>194</v>
      </c>
    </row>
    <row r="1816" spans="1:8" s="35" customFormat="1">
      <c r="A1816" s="474" t="s">
        <v>1211</v>
      </c>
      <c r="B1816" s="559" t="s">
        <v>38</v>
      </c>
      <c r="C1816" s="559">
        <v>901097473</v>
      </c>
      <c r="D1816" s="568" t="s">
        <v>2767</v>
      </c>
      <c r="E1816" s="563">
        <v>45134</v>
      </c>
      <c r="F1816" s="564">
        <v>127792</v>
      </c>
      <c r="G1816" s="564" t="s">
        <v>2778</v>
      </c>
      <c r="H1816" s="573">
        <f t="shared" si="28"/>
        <v>188</v>
      </c>
    </row>
    <row r="1817" spans="1:8" s="35" customFormat="1">
      <c r="A1817" s="474" t="s">
        <v>1211</v>
      </c>
      <c r="B1817" s="559" t="s">
        <v>38</v>
      </c>
      <c r="C1817" s="559">
        <v>901097473</v>
      </c>
      <c r="D1817" s="568" t="s">
        <v>2779</v>
      </c>
      <c r="E1817" s="563">
        <v>45138</v>
      </c>
      <c r="F1817" s="564">
        <v>24</v>
      </c>
      <c r="G1817" s="564" t="s">
        <v>2780</v>
      </c>
      <c r="H1817" s="573">
        <f t="shared" si="28"/>
        <v>184</v>
      </c>
    </row>
    <row r="1818" spans="1:8" s="35" customFormat="1">
      <c r="A1818" s="474" t="s">
        <v>1211</v>
      </c>
      <c r="B1818" s="559" t="s">
        <v>38</v>
      </c>
      <c r="C1818" s="559">
        <v>901097473</v>
      </c>
      <c r="D1818" s="568" t="s">
        <v>2779</v>
      </c>
      <c r="E1818" s="563">
        <v>45138</v>
      </c>
      <c r="F1818" s="564">
        <v>1656</v>
      </c>
      <c r="G1818" s="564" t="s">
        <v>2780</v>
      </c>
      <c r="H1818" s="573">
        <f t="shared" si="28"/>
        <v>184</v>
      </c>
    </row>
    <row r="1819" spans="1:8" s="35" customFormat="1">
      <c r="A1819" s="474" t="s">
        <v>1211</v>
      </c>
      <c r="B1819" s="559" t="s">
        <v>502</v>
      </c>
      <c r="C1819" s="559">
        <v>818000140</v>
      </c>
      <c r="D1819" s="568" t="s">
        <v>2799</v>
      </c>
      <c r="E1819" s="563">
        <v>45167</v>
      </c>
      <c r="F1819" s="564">
        <v>3838</v>
      </c>
      <c r="G1819" s="564" t="s">
        <v>2780</v>
      </c>
      <c r="H1819" s="573">
        <f t="shared" si="28"/>
        <v>155</v>
      </c>
    </row>
    <row r="1820" spans="1:8" s="35" customFormat="1">
      <c r="A1820" s="474" t="s">
        <v>1211</v>
      </c>
      <c r="B1820" s="559" t="s">
        <v>502</v>
      </c>
      <c r="C1820" s="559">
        <v>818000140</v>
      </c>
      <c r="D1820" s="568" t="s">
        <v>2800</v>
      </c>
      <c r="E1820" s="563">
        <v>45167</v>
      </c>
      <c r="F1820" s="564">
        <v>18327</v>
      </c>
      <c r="G1820" s="564" t="s">
        <v>2801</v>
      </c>
      <c r="H1820" s="573">
        <f t="shared" si="28"/>
        <v>155</v>
      </c>
    </row>
    <row r="1821" spans="1:8" s="35" customFormat="1">
      <c r="A1821" s="474" t="s">
        <v>1211</v>
      </c>
      <c r="B1821" s="559" t="s">
        <v>924</v>
      </c>
      <c r="C1821" s="559">
        <v>892115006</v>
      </c>
      <c r="D1821" s="568" t="s">
        <v>2802</v>
      </c>
      <c r="E1821" s="563">
        <v>45141</v>
      </c>
      <c r="F1821" s="564">
        <v>86309</v>
      </c>
      <c r="G1821" s="564" t="s">
        <v>2803</v>
      </c>
      <c r="H1821" s="573">
        <f t="shared" si="28"/>
        <v>181</v>
      </c>
    </row>
    <row r="1822" spans="1:8" s="35" customFormat="1">
      <c r="A1822" s="474" t="s">
        <v>1211</v>
      </c>
      <c r="B1822" s="559" t="s">
        <v>924</v>
      </c>
      <c r="C1822" s="559">
        <v>892115006</v>
      </c>
      <c r="D1822" s="568" t="s">
        <v>2804</v>
      </c>
      <c r="E1822" s="563">
        <v>45148</v>
      </c>
      <c r="F1822" s="564">
        <v>57935</v>
      </c>
      <c r="G1822" s="564" t="s">
        <v>2805</v>
      </c>
      <c r="H1822" s="573">
        <f t="shared" si="28"/>
        <v>174</v>
      </c>
    </row>
    <row r="1823" spans="1:8" s="35" customFormat="1">
      <c r="A1823" s="474" t="s">
        <v>1211</v>
      </c>
      <c r="B1823" s="559" t="s">
        <v>924</v>
      </c>
      <c r="C1823" s="559">
        <v>892115006</v>
      </c>
      <c r="D1823" s="568" t="s">
        <v>2806</v>
      </c>
      <c r="E1823" s="563">
        <v>45162</v>
      </c>
      <c r="F1823" s="564">
        <v>15305</v>
      </c>
      <c r="G1823" s="564" t="s">
        <v>2807</v>
      </c>
      <c r="H1823" s="573">
        <f t="shared" si="28"/>
        <v>160</v>
      </c>
    </row>
    <row r="1824" spans="1:8" s="35" customFormat="1">
      <c r="A1824" s="474" t="s">
        <v>1211</v>
      </c>
      <c r="B1824" s="559" t="s">
        <v>582</v>
      </c>
      <c r="C1824" s="559">
        <v>891180008</v>
      </c>
      <c r="D1824" s="568" t="s">
        <v>2802</v>
      </c>
      <c r="E1824" s="563">
        <v>45141</v>
      </c>
      <c r="F1824" s="564">
        <v>28441</v>
      </c>
      <c r="G1824" s="564" t="s">
        <v>2808</v>
      </c>
      <c r="H1824" s="573">
        <f t="shared" si="28"/>
        <v>181</v>
      </c>
    </row>
    <row r="1825" spans="1:8" s="35" customFormat="1">
      <c r="A1825" s="474" t="s">
        <v>1211</v>
      </c>
      <c r="B1825" s="559" t="s">
        <v>582</v>
      </c>
      <c r="C1825" s="559">
        <v>891180008</v>
      </c>
      <c r="D1825" s="568" t="s">
        <v>2804</v>
      </c>
      <c r="E1825" s="563">
        <v>45148</v>
      </c>
      <c r="F1825" s="564">
        <v>182493</v>
      </c>
      <c r="G1825" s="564" t="s">
        <v>2809</v>
      </c>
      <c r="H1825" s="573">
        <f t="shared" si="28"/>
        <v>174</v>
      </c>
    </row>
    <row r="1826" spans="1:8" s="35" customFormat="1">
      <c r="A1826" s="474" t="s">
        <v>1211</v>
      </c>
      <c r="B1826" s="559" t="s">
        <v>582</v>
      </c>
      <c r="C1826" s="559">
        <v>891180008</v>
      </c>
      <c r="D1826" s="568" t="s">
        <v>2810</v>
      </c>
      <c r="E1826" s="563">
        <v>45154</v>
      </c>
      <c r="F1826" s="564">
        <v>190443</v>
      </c>
      <c r="G1826" s="564" t="s">
        <v>2811</v>
      </c>
      <c r="H1826" s="573">
        <f t="shared" si="28"/>
        <v>168</v>
      </c>
    </row>
    <row r="1827" spans="1:8" s="35" customFormat="1">
      <c r="A1827" s="474" t="s">
        <v>1211</v>
      </c>
      <c r="B1827" s="559" t="s">
        <v>582</v>
      </c>
      <c r="C1827" s="559">
        <v>891180008</v>
      </c>
      <c r="D1827" s="568" t="s">
        <v>2806</v>
      </c>
      <c r="E1827" s="563">
        <v>45162</v>
      </c>
      <c r="F1827" s="564">
        <v>4306</v>
      </c>
      <c r="G1827" s="564" t="s">
        <v>2812</v>
      </c>
      <c r="H1827" s="573">
        <f t="shared" si="28"/>
        <v>160</v>
      </c>
    </row>
    <row r="1828" spans="1:8" s="35" customFormat="1">
      <c r="A1828" s="474" t="s">
        <v>1211</v>
      </c>
      <c r="B1828" s="559" t="s">
        <v>936</v>
      </c>
      <c r="C1828" s="559">
        <v>804002105</v>
      </c>
      <c r="D1828" s="568" t="s">
        <v>2806</v>
      </c>
      <c r="E1828" s="563">
        <v>45162</v>
      </c>
      <c r="F1828" s="564">
        <v>23316</v>
      </c>
      <c r="G1828" s="564" t="s">
        <v>2813</v>
      </c>
      <c r="H1828" s="573">
        <f t="shared" si="28"/>
        <v>160</v>
      </c>
    </row>
    <row r="1829" spans="1:8" s="35" customFormat="1">
      <c r="A1829" s="474" t="s">
        <v>1211</v>
      </c>
      <c r="B1829" s="559" t="s">
        <v>414</v>
      </c>
      <c r="C1829" s="559">
        <v>901093846</v>
      </c>
      <c r="D1829" s="568" t="s">
        <v>2802</v>
      </c>
      <c r="E1829" s="563">
        <v>45141</v>
      </c>
      <c r="F1829" s="564">
        <v>74194</v>
      </c>
      <c r="G1829" s="564" t="s">
        <v>2814</v>
      </c>
      <c r="H1829" s="573">
        <f t="shared" si="28"/>
        <v>181</v>
      </c>
    </row>
    <row r="1830" spans="1:8" s="35" customFormat="1">
      <c r="A1830" s="474" t="s">
        <v>1211</v>
      </c>
      <c r="B1830" s="559" t="s">
        <v>414</v>
      </c>
      <c r="C1830" s="559">
        <v>901093846</v>
      </c>
      <c r="D1830" s="568" t="s">
        <v>2804</v>
      </c>
      <c r="E1830" s="563">
        <v>45148</v>
      </c>
      <c r="F1830" s="564">
        <v>475963</v>
      </c>
      <c r="G1830" s="564" t="s">
        <v>2815</v>
      </c>
      <c r="H1830" s="573">
        <f t="shared" si="28"/>
        <v>174</v>
      </c>
    </row>
    <row r="1831" spans="1:8" s="35" customFormat="1">
      <c r="A1831" s="474" t="s">
        <v>1211</v>
      </c>
      <c r="B1831" s="559" t="s">
        <v>414</v>
      </c>
      <c r="C1831" s="559">
        <v>901093846</v>
      </c>
      <c r="D1831" s="568" t="s">
        <v>2810</v>
      </c>
      <c r="E1831" s="563">
        <v>45154</v>
      </c>
      <c r="F1831" s="564">
        <v>233747</v>
      </c>
      <c r="G1831" s="564" t="s">
        <v>2816</v>
      </c>
      <c r="H1831" s="573">
        <f t="shared" si="28"/>
        <v>168</v>
      </c>
    </row>
    <row r="1832" spans="1:8" s="35" customFormat="1">
      <c r="A1832" s="474" t="s">
        <v>1211</v>
      </c>
      <c r="B1832" s="559" t="s">
        <v>414</v>
      </c>
      <c r="C1832" s="559">
        <v>901093846</v>
      </c>
      <c r="D1832" s="568" t="s">
        <v>2806</v>
      </c>
      <c r="E1832" s="563">
        <v>45162</v>
      </c>
      <c r="F1832" s="564">
        <v>3042392</v>
      </c>
      <c r="G1832" s="564" t="s">
        <v>2817</v>
      </c>
      <c r="H1832" s="573">
        <f t="shared" si="28"/>
        <v>160</v>
      </c>
    </row>
    <row r="1833" spans="1:8" s="35" customFormat="1">
      <c r="A1833" s="474" t="s">
        <v>1211</v>
      </c>
      <c r="B1833" s="559" t="s">
        <v>414</v>
      </c>
      <c r="C1833" s="559">
        <v>901093846</v>
      </c>
      <c r="D1833" s="568" t="s">
        <v>2818</v>
      </c>
      <c r="E1833" s="563">
        <v>45169</v>
      </c>
      <c r="F1833" s="564">
        <v>24</v>
      </c>
      <c r="G1833" s="564" t="s">
        <v>2819</v>
      </c>
      <c r="H1833" s="573">
        <f t="shared" si="28"/>
        <v>153</v>
      </c>
    </row>
    <row r="1834" spans="1:8" s="35" customFormat="1">
      <c r="A1834" s="474" t="s">
        <v>1211</v>
      </c>
      <c r="B1834" s="554" t="s">
        <v>1039</v>
      </c>
      <c r="C1834" s="559">
        <v>899999107</v>
      </c>
      <c r="D1834" s="568" t="s">
        <v>2802</v>
      </c>
      <c r="E1834" s="563">
        <v>45141</v>
      </c>
      <c r="F1834" s="564">
        <v>18411</v>
      </c>
      <c r="G1834" s="564" t="s">
        <v>2820</v>
      </c>
      <c r="H1834" s="573">
        <f t="shared" si="28"/>
        <v>181</v>
      </c>
    </row>
    <row r="1835" spans="1:8" s="35" customFormat="1">
      <c r="A1835" s="474" t="s">
        <v>1211</v>
      </c>
      <c r="B1835" s="554" t="s">
        <v>1039</v>
      </c>
      <c r="C1835" s="559">
        <v>899999107</v>
      </c>
      <c r="D1835" s="568" t="s">
        <v>2804</v>
      </c>
      <c r="E1835" s="563">
        <v>45148</v>
      </c>
      <c r="F1835" s="564">
        <v>59233</v>
      </c>
      <c r="G1835" s="564" t="s">
        <v>2821</v>
      </c>
      <c r="H1835" s="573">
        <f t="shared" si="28"/>
        <v>174</v>
      </c>
    </row>
    <row r="1836" spans="1:8" s="35" customFormat="1">
      <c r="A1836" s="474" t="s">
        <v>1211</v>
      </c>
      <c r="B1836" s="554" t="s">
        <v>1039</v>
      </c>
      <c r="C1836" s="559">
        <v>899999107</v>
      </c>
      <c r="D1836" s="568" t="s">
        <v>2810</v>
      </c>
      <c r="E1836" s="563">
        <v>45154</v>
      </c>
      <c r="F1836" s="564">
        <v>884</v>
      </c>
      <c r="G1836" s="564" t="s">
        <v>2822</v>
      </c>
      <c r="H1836" s="573">
        <f t="shared" si="28"/>
        <v>168</v>
      </c>
    </row>
    <row r="1837" spans="1:8" s="35" customFormat="1">
      <c r="A1837" s="474" t="s">
        <v>1211</v>
      </c>
      <c r="B1837" s="554" t="s">
        <v>1039</v>
      </c>
      <c r="C1837" s="559">
        <v>899999107</v>
      </c>
      <c r="D1837" s="568" t="s">
        <v>2806</v>
      </c>
      <c r="E1837" s="563">
        <v>45162</v>
      </c>
      <c r="F1837" s="564">
        <v>62297</v>
      </c>
      <c r="G1837" s="564" t="s">
        <v>2823</v>
      </c>
      <c r="H1837" s="573">
        <f t="shared" si="28"/>
        <v>160</v>
      </c>
    </row>
    <row r="1838" spans="1:8" s="35" customFormat="1">
      <c r="A1838" s="474" t="s">
        <v>1211</v>
      </c>
      <c r="B1838" s="559" t="s">
        <v>38</v>
      </c>
      <c r="C1838" s="559">
        <v>901097473</v>
      </c>
      <c r="D1838" s="568" t="s">
        <v>2802</v>
      </c>
      <c r="E1838" s="563">
        <v>45141</v>
      </c>
      <c r="F1838" s="564">
        <v>19574</v>
      </c>
      <c r="G1838" s="564" t="s">
        <v>2824</v>
      </c>
      <c r="H1838" s="573">
        <f t="shared" si="28"/>
        <v>181</v>
      </c>
    </row>
    <row r="1839" spans="1:8" s="35" customFormat="1">
      <c r="A1839" s="474" t="s">
        <v>1211</v>
      </c>
      <c r="B1839" s="559" t="s">
        <v>38</v>
      </c>
      <c r="C1839" s="559">
        <v>901097473</v>
      </c>
      <c r="D1839" s="568" t="s">
        <v>2804</v>
      </c>
      <c r="E1839" s="563">
        <v>45148</v>
      </c>
      <c r="F1839" s="564">
        <v>112585</v>
      </c>
      <c r="G1839" s="564" t="s">
        <v>2825</v>
      </c>
      <c r="H1839" s="573">
        <f t="shared" si="28"/>
        <v>174</v>
      </c>
    </row>
    <row r="1840" spans="1:8" s="35" customFormat="1">
      <c r="A1840" s="474" t="s">
        <v>1211</v>
      </c>
      <c r="B1840" s="559" t="s">
        <v>38</v>
      </c>
      <c r="C1840" s="559">
        <v>901097473</v>
      </c>
      <c r="D1840" s="568" t="s">
        <v>2810</v>
      </c>
      <c r="E1840" s="563">
        <v>45154</v>
      </c>
      <c r="F1840" s="564">
        <v>103561</v>
      </c>
      <c r="G1840" s="564" t="s">
        <v>2826</v>
      </c>
      <c r="H1840" s="573">
        <f t="shared" si="28"/>
        <v>168</v>
      </c>
    </row>
    <row r="1841" spans="1:8" s="35" customFormat="1">
      <c r="A1841" s="474" t="s">
        <v>1211</v>
      </c>
      <c r="B1841" s="559" t="s">
        <v>38</v>
      </c>
      <c r="C1841" s="559">
        <v>901097473</v>
      </c>
      <c r="D1841" s="568" t="s">
        <v>2806</v>
      </c>
      <c r="E1841" s="563">
        <v>45162</v>
      </c>
      <c r="F1841" s="564">
        <v>2148145</v>
      </c>
      <c r="G1841" s="564" t="s">
        <v>2827</v>
      </c>
      <c r="H1841" s="573">
        <f t="shared" si="28"/>
        <v>160</v>
      </c>
    </row>
    <row r="1842" spans="1:8" s="35" customFormat="1">
      <c r="A1842" s="474" t="s">
        <v>1211</v>
      </c>
      <c r="B1842" s="559" t="s">
        <v>38</v>
      </c>
      <c r="C1842" s="559">
        <v>901097473</v>
      </c>
      <c r="D1842" s="568" t="s">
        <v>2806</v>
      </c>
      <c r="E1842" s="563">
        <v>45162</v>
      </c>
      <c r="F1842" s="564">
        <v>213</v>
      </c>
      <c r="G1842" s="564" t="s">
        <v>2828</v>
      </c>
      <c r="H1842" s="573">
        <f t="shared" si="28"/>
        <v>160</v>
      </c>
    </row>
    <row r="1843" spans="1:8" s="35" customFormat="1">
      <c r="A1843" s="474" t="s">
        <v>1211</v>
      </c>
      <c r="B1843" s="559" t="s">
        <v>936</v>
      </c>
      <c r="C1843" s="559">
        <v>804002105</v>
      </c>
      <c r="D1843" s="568" t="s">
        <v>2849</v>
      </c>
      <c r="E1843" s="563">
        <v>45182</v>
      </c>
      <c r="F1843" s="564">
        <v>93</v>
      </c>
      <c r="G1843" s="564" t="s">
        <v>2850</v>
      </c>
      <c r="H1843" s="573">
        <f t="shared" si="28"/>
        <v>140</v>
      </c>
    </row>
    <row r="1844" spans="1:8" s="35" customFormat="1">
      <c r="A1844" s="474" t="s">
        <v>1211</v>
      </c>
      <c r="B1844" s="559" t="s">
        <v>936</v>
      </c>
      <c r="C1844" s="559">
        <v>804002105</v>
      </c>
      <c r="D1844" s="568" t="s">
        <v>2851</v>
      </c>
      <c r="E1844" s="563">
        <v>45196</v>
      </c>
      <c r="F1844" s="564">
        <v>125520</v>
      </c>
      <c r="G1844" s="564" t="s">
        <v>2852</v>
      </c>
      <c r="H1844" s="573">
        <f t="shared" si="28"/>
        <v>126</v>
      </c>
    </row>
    <row r="1845" spans="1:8" s="35" customFormat="1">
      <c r="A1845" s="474" t="s">
        <v>1211</v>
      </c>
      <c r="B1845" s="559" t="s">
        <v>582</v>
      </c>
      <c r="C1845" s="559">
        <v>891180008</v>
      </c>
      <c r="D1845" s="568" t="s">
        <v>2849</v>
      </c>
      <c r="E1845" s="563">
        <v>45182</v>
      </c>
      <c r="F1845" s="564">
        <v>59478</v>
      </c>
      <c r="G1845" s="564" t="s">
        <v>2856</v>
      </c>
      <c r="H1845" s="573">
        <f t="shared" si="28"/>
        <v>140</v>
      </c>
    </row>
    <row r="1846" spans="1:8" s="35" customFormat="1">
      <c r="A1846" s="474" t="s">
        <v>1211</v>
      </c>
      <c r="B1846" s="559" t="s">
        <v>582</v>
      </c>
      <c r="C1846" s="559">
        <v>891180008</v>
      </c>
      <c r="D1846" s="568" t="s">
        <v>2854</v>
      </c>
      <c r="E1846" s="563">
        <v>45189</v>
      </c>
      <c r="F1846" s="564">
        <v>166589</v>
      </c>
      <c r="G1846" s="564" t="s">
        <v>2857</v>
      </c>
      <c r="H1846" s="573">
        <f t="shared" si="28"/>
        <v>133</v>
      </c>
    </row>
    <row r="1847" spans="1:8" s="35" customFormat="1">
      <c r="A1847" s="474" t="s">
        <v>1211</v>
      </c>
      <c r="B1847" s="559" t="s">
        <v>582</v>
      </c>
      <c r="C1847" s="559">
        <v>891180008</v>
      </c>
      <c r="D1847" s="568" t="s">
        <v>2855</v>
      </c>
      <c r="E1847" s="563">
        <v>45196</v>
      </c>
      <c r="F1847" s="564">
        <v>80303</v>
      </c>
      <c r="G1847" s="564" t="s">
        <v>2858</v>
      </c>
      <c r="H1847" s="573">
        <f t="shared" si="28"/>
        <v>126</v>
      </c>
    </row>
    <row r="1848" spans="1:8" s="35" customFormat="1">
      <c r="A1848" s="474" t="s">
        <v>1211</v>
      </c>
      <c r="B1848" s="559" t="s">
        <v>924</v>
      </c>
      <c r="C1848" s="559">
        <v>892115006</v>
      </c>
      <c r="D1848" s="568" t="s">
        <v>2855</v>
      </c>
      <c r="E1848" s="563">
        <v>45196</v>
      </c>
      <c r="F1848" s="564">
        <v>20471908</v>
      </c>
      <c r="G1848" s="564" t="s">
        <v>2859</v>
      </c>
      <c r="H1848" s="573">
        <f t="shared" si="28"/>
        <v>126</v>
      </c>
    </row>
    <row r="1849" spans="1:8" s="35" customFormat="1">
      <c r="A1849" s="474" t="s">
        <v>1211</v>
      </c>
      <c r="B1849" s="554" t="s">
        <v>1039</v>
      </c>
      <c r="C1849" s="559">
        <v>899999107</v>
      </c>
      <c r="D1849" s="568" t="s">
        <v>2853</v>
      </c>
      <c r="E1849" s="563">
        <v>45176</v>
      </c>
      <c r="F1849" s="564">
        <v>38010</v>
      </c>
      <c r="G1849" s="564" t="s">
        <v>2860</v>
      </c>
      <c r="H1849" s="573">
        <f t="shared" si="28"/>
        <v>146</v>
      </c>
    </row>
    <row r="1850" spans="1:8" s="35" customFormat="1">
      <c r="A1850" s="474" t="s">
        <v>1211</v>
      </c>
      <c r="B1850" s="554" t="s">
        <v>1039</v>
      </c>
      <c r="C1850" s="559">
        <v>899999107</v>
      </c>
      <c r="D1850" s="568" t="s">
        <v>2849</v>
      </c>
      <c r="E1850" s="563">
        <v>45182</v>
      </c>
      <c r="F1850" s="564">
        <v>4231</v>
      </c>
      <c r="G1850" s="564" t="s">
        <v>2861</v>
      </c>
      <c r="H1850" s="573">
        <f t="shared" si="28"/>
        <v>140</v>
      </c>
    </row>
    <row r="1851" spans="1:8" s="35" customFormat="1">
      <c r="A1851" s="474" t="s">
        <v>1211</v>
      </c>
      <c r="B1851" s="554" t="s">
        <v>1039</v>
      </c>
      <c r="C1851" s="559">
        <v>899999107</v>
      </c>
      <c r="D1851" s="568" t="s">
        <v>2854</v>
      </c>
      <c r="E1851" s="563">
        <v>45189</v>
      </c>
      <c r="F1851" s="564">
        <v>17003</v>
      </c>
      <c r="G1851" s="564" t="s">
        <v>2862</v>
      </c>
      <c r="H1851" s="573">
        <f t="shared" si="28"/>
        <v>133</v>
      </c>
    </row>
    <row r="1852" spans="1:8" s="35" customFormat="1">
      <c r="A1852" s="474" t="s">
        <v>1211</v>
      </c>
      <c r="B1852" s="554" t="s">
        <v>1039</v>
      </c>
      <c r="C1852" s="559">
        <v>899999107</v>
      </c>
      <c r="D1852" s="568" t="s">
        <v>2855</v>
      </c>
      <c r="E1852" s="563">
        <v>45196</v>
      </c>
      <c r="F1852" s="564">
        <v>81151</v>
      </c>
      <c r="G1852" s="564" t="s">
        <v>2863</v>
      </c>
      <c r="H1852" s="573">
        <f t="shared" si="28"/>
        <v>126</v>
      </c>
    </row>
    <row r="1853" spans="1:8" s="35" customFormat="1">
      <c r="A1853" s="474" t="s">
        <v>1211</v>
      </c>
      <c r="B1853" s="559" t="s">
        <v>414</v>
      </c>
      <c r="C1853" s="559">
        <v>901093846</v>
      </c>
      <c r="D1853" s="568" t="s">
        <v>2853</v>
      </c>
      <c r="E1853" s="563">
        <v>45176</v>
      </c>
      <c r="F1853" s="564">
        <v>430632</v>
      </c>
      <c r="G1853" s="564" t="s">
        <v>2864</v>
      </c>
      <c r="H1853" s="573">
        <f t="shared" si="28"/>
        <v>146</v>
      </c>
    </row>
    <row r="1854" spans="1:8" s="35" customFormat="1">
      <c r="A1854" s="474" t="s">
        <v>1211</v>
      </c>
      <c r="B1854" s="559" t="s">
        <v>414</v>
      </c>
      <c r="C1854" s="559">
        <v>901093846</v>
      </c>
      <c r="D1854" s="568" t="s">
        <v>2849</v>
      </c>
      <c r="E1854" s="563">
        <v>45182</v>
      </c>
      <c r="F1854" s="564">
        <v>56541</v>
      </c>
      <c r="G1854" s="564" t="s">
        <v>2865</v>
      </c>
      <c r="H1854" s="573">
        <f t="shared" si="28"/>
        <v>140</v>
      </c>
    </row>
    <row r="1855" spans="1:8" s="35" customFormat="1">
      <c r="A1855" s="474" t="s">
        <v>1211</v>
      </c>
      <c r="B1855" s="559" t="s">
        <v>414</v>
      </c>
      <c r="C1855" s="559">
        <v>901093846</v>
      </c>
      <c r="D1855" s="568" t="s">
        <v>2854</v>
      </c>
      <c r="E1855" s="563">
        <v>45189</v>
      </c>
      <c r="F1855" s="564">
        <v>287340</v>
      </c>
      <c r="G1855" s="564" t="s">
        <v>2866</v>
      </c>
      <c r="H1855" s="573">
        <f t="shared" si="28"/>
        <v>133</v>
      </c>
    </row>
    <row r="1856" spans="1:8" s="35" customFormat="1">
      <c r="A1856" s="474" t="s">
        <v>1211</v>
      </c>
      <c r="B1856" s="559" t="s">
        <v>414</v>
      </c>
      <c r="C1856" s="559">
        <v>901093846</v>
      </c>
      <c r="D1856" s="568" t="s">
        <v>2855</v>
      </c>
      <c r="E1856" s="563">
        <v>45196</v>
      </c>
      <c r="F1856" s="564">
        <v>102902</v>
      </c>
      <c r="G1856" s="564" t="s">
        <v>2867</v>
      </c>
      <c r="H1856" s="573">
        <f t="shared" si="28"/>
        <v>126</v>
      </c>
    </row>
    <row r="1857" spans="1:8" s="35" customFormat="1">
      <c r="A1857" s="474" t="s">
        <v>1211</v>
      </c>
      <c r="B1857" s="559" t="s">
        <v>38</v>
      </c>
      <c r="C1857" s="559">
        <v>901097473</v>
      </c>
      <c r="D1857" s="568" t="s">
        <v>2853</v>
      </c>
      <c r="E1857" s="563">
        <v>45176</v>
      </c>
      <c r="F1857" s="564">
        <v>44066</v>
      </c>
      <c r="G1857" s="564" t="s">
        <v>2868</v>
      </c>
      <c r="H1857" s="573">
        <f t="shared" si="28"/>
        <v>146</v>
      </c>
    </row>
    <row r="1858" spans="1:8" s="35" customFormat="1">
      <c r="A1858" s="474" t="s">
        <v>1211</v>
      </c>
      <c r="B1858" s="559" t="s">
        <v>38</v>
      </c>
      <c r="C1858" s="559">
        <v>901097473</v>
      </c>
      <c r="D1858" s="568" t="s">
        <v>2849</v>
      </c>
      <c r="E1858" s="563">
        <v>45182</v>
      </c>
      <c r="F1858" s="564">
        <v>22482</v>
      </c>
      <c r="G1858" s="564" t="s">
        <v>2869</v>
      </c>
      <c r="H1858" s="573">
        <f t="shared" si="28"/>
        <v>140</v>
      </c>
    </row>
    <row r="1859" spans="1:8" s="35" customFormat="1">
      <c r="A1859" s="474" t="s">
        <v>1211</v>
      </c>
      <c r="B1859" s="559" t="s">
        <v>38</v>
      </c>
      <c r="C1859" s="559">
        <v>901097473</v>
      </c>
      <c r="D1859" s="568" t="s">
        <v>2854</v>
      </c>
      <c r="E1859" s="563">
        <v>45189</v>
      </c>
      <c r="F1859" s="564">
        <v>108272</v>
      </c>
      <c r="G1859" s="564" t="s">
        <v>2870</v>
      </c>
      <c r="H1859" s="573">
        <f t="shared" si="28"/>
        <v>133</v>
      </c>
    </row>
    <row r="1860" spans="1:8" s="35" customFormat="1">
      <c r="A1860" s="474" t="s">
        <v>1211</v>
      </c>
      <c r="B1860" s="559" t="s">
        <v>38</v>
      </c>
      <c r="C1860" s="559">
        <v>901097473</v>
      </c>
      <c r="D1860" s="568" t="s">
        <v>2855</v>
      </c>
      <c r="E1860" s="563">
        <v>45196</v>
      </c>
      <c r="F1860" s="564">
        <v>761643</v>
      </c>
      <c r="G1860" s="564" t="s">
        <v>2871</v>
      </c>
      <c r="H1860" s="573">
        <f t="shared" si="28"/>
        <v>126</v>
      </c>
    </row>
    <row r="1861" spans="1:8" s="35" customFormat="1">
      <c r="A1861" s="474" t="s">
        <v>1211</v>
      </c>
      <c r="B1861" s="559" t="s">
        <v>924</v>
      </c>
      <c r="C1861" s="559">
        <v>892115006</v>
      </c>
      <c r="D1861" s="568" t="s">
        <v>2890</v>
      </c>
      <c r="E1861" s="563">
        <v>45205</v>
      </c>
      <c r="F1861" s="564">
        <v>841506</v>
      </c>
      <c r="G1861" s="564" t="s">
        <v>2891</v>
      </c>
      <c r="H1861" s="573">
        <f t="shared" si="28"/>
        <v>117</v>
      </c>
    </row>
    <row r="1862" spans="1:8" s="35" customFormat="1">
      <c r="A1862" s="474" t="s">
        <v>1211</v>
      </c>
      <c r="B1862" s="559" t="s">
        <v>924</v>
      </c>
      <c r="C1862" s="559">
        <v>892115006</v>
      </c>
      <c r="D1862" s="568" t="s">
        <v>2892</v>
      </c>
      <c r="E1862" s="563">
        <v>45210</v>
      </c>
      <c r="F1862" s="564">
        <v>2238</v>
      </c>
      <c r="G1862" s="564" t="s">
        <v>2893</v>
      </c>
      <c r="H1862" s="573">
        <f t="shared" si="28"/>
        <v>112</v>
      </c>
    </row>
    <row r="1863" spans="1:8" s="35" customFormat="1">
      <c r="A1863" s="474" t="s">
        <v>1211</v>
      </c>
      <c r="B1863" s="559" t="s">
        <v>98</v>
      </c>
      <c r="C1863" s="559">
        <v>891280008</v>
      </c>
      <c r="D1863" s="568" t="s">
        <v>2894</v>
      </c>
      <c r="E1863" s="563">
        <v>45230</v>
      </c>
      <c r="F1863" s="564">
        <v>2810</v>
      </c>
      <c r="G1863" s="564" t="s">
        <v>2895</v>
      </c>
      <c r="H1863" s="573">
        <f t="shared" si="28"/>
        <v>92</v>
      </c>
    </row>
    <row r="1864" spans="1:8" s="35" customFormat="1">
      <c r="A1864" s="474" t="s">
        <v>1211</v>
      </c>
      <c r="B1864" s="559" t="s">
        <v>98</v>
      </c>
      <c r="C1864" s="559">
        <v>891280008</v>
      </c>
      <c r="D1864" s="568" t="s">
        <v>2894</v>
      </c>
      <c r="E1864" s="563">
        <v>45230</v>
      </c>
      <c r="F1864" s="564">
        <v>2918</v>
      </c>
      <c r="G1864" s="564" t="s">
        <v>2896</v>
      </c>
      <c r="H1864" s="573">
        <f t="shared" si="28"/>
        <v>92</v>
      </c>
    </row>
    <row r="1865" spans="1:8" s="35" customFormat="1">
      <c r="A1865" s="474" t="s">
        <v>1211</v>
      </c>
      <c r="B1865" s="559" t="s">
        <v>98</v>
      </c>
      <c r="C1865" s="559">
        <v>891280008</v>
      </c>
      <c r="D1865" s="568" t="s">
        <v>2894</v>
      </c>
      <c r="E1865" s="563">
        <v>45230</v>
      </c>
      <c r="F1865" s="564">
        <v>2468</v>
      </c>
      <c r="G1865" s="564" t="s">
        <v>2897</v>
      </c>
      <c r="H1865" s="573">
        <f t="shared" si="28"/>
        <v>92</v>
      </c>
    </row>
    <row r="1866" spans="1:8" s="35" customFormat="1">
      <c r="A1866" s="474" t="s">
        <v>1211</v>
      </c>
      <c r="B1866" s="559" t="s">
        <v>98</v>
      </c>
      <c r="C1866" s="559">
        <v>891280008</v>
      </c>
      <c r="D1866" s="568" t="s">
        <v>2894</v>
      </c>
      <c r="E1866" s="563">
        <v>45230</v>
      </c>
      <c r="F1866" s="564">
        <v>2256</v>
      </c>
      <c r="G1866" s="564" t="s">
        <v>2898</v>
      </c>
      <c r="H1866" s="573">
        <f t="shared" ref="H1866:H1929" si="29">+$H$7-E1866</f>
        <v>92</v>
      </c>
    </row>
    <row r="1867" spans="1:8" s="35" customFormat="1">
      <c r="A1867" s="474" t="s">
        <v>1211</v>
      </c>
      <c r="B1867" s="559" t="s">
        <v>98</v>
      </c>
      <c r="C1867" s="559">
        <v>891280008</v>
      </c>
      <c r="D1867" s="568" t="s">
        <v>2894</v>
      </c>
      <c r="E1867" s="563">
        <v>45230</v>
      </c>
      <c r="F1867" s="564">
        <v>2915</v>
      </c>
      <c r="G1867" s="564" t="s">
        <v>2899</v>
      </c>
      <c r="H1867" s="573">
        <f t="shared" si="29"/>
        <v>92</v>
      </c>
    </row>
    <row r="1868" spans="1:8" s="35" customFormat="1">
      <c r="A1868" s="474" t="s">
        <v>1211</v>
      </c>
      <c r="B1868" s="559" t="s">
        <v>98</v>
      </c>
      <c r="C1868" s="559">
        <v>891280008</v>
      </c>
      <c r="D1868" s="568" t="s">
        <v>2894</v>
      </c>
      <c r="E1868" s="563">
        <v>45230</v>
      </c>
      <c r="F1868" s="564">
        <v>2816</v>
      </c>
      <c r="G1868" s="564" t="s">
        <v>2900</v>
      </c>
      <c r="H1868" s="573">
        <f t="shared" si="29"/>
        <v>92</v>
      </c>
    </row>
    <row r="1869" spans="1:8" s="35" customFormat="1">
      <c r="A1869" s="474" t="s">
        <v>1211</v>
      </c>
      <c r="B1869" s="559" t="s">
        <v>98</v>
      </c>
      <c r="C1869" s="559">
        <v>891280008</v>
      </c>
      <c r="D1869" s="568" t="s">
        <v>2894</v>
      </c>
      <c r="E1869" s="563">
        <v>45230</v>
      </c>
      <c r="F1869" s="564">
        <v>2902</v>
      </c>
      <c r="G1869" s="564" t="s">
        <v>2901</v>
      </c>
      <c r="H1869" s="573">
        <f t="shared" si="29"/>
        <v>92</v>
      </c>
    </row>
    <row r="1870" spans="1:8" s="35" customFormat="1">
      <c r="A1870" s="474" t="s">
        <v>1211</v>
      </c>
      <c r="B1870" s="559" t="s">
        <v>98</v>
      </c>
      <c r="C1870" s="559">
        <v>891280008</v>
      </c>
      <c r="D1870" s="568" t="s">
        <v>2894</v>
      </c>
      <c r="E1870" s="563">
        <v>45230</v>
      </c>
      <c r="F1870" s="564">
        <v>2909</v>
      </c>
      <c r="G1870" s="564" t="s">
        <v>2902</v>
      </c>
      <c r="H1870" s="573">
        <f t="shared" si="29"/>
        <v>92</v>
      </c>
    </row>
    <row r="1871" spans="1:8" s="35" customFormat="1">
      <c r="A1871" s="474" t="s">
        <v>1211</v>
      </c>
      <c r="B1871" s="559" t="s">
        <v>582</v>
      </c>
      <c r="C1871" s="559">
        <v>891180008</v>
      </c>
      <c r="D1871" s="568" t="s">
        <v>2890</v>
      </c>
      <c r="E1871" s="563">
        <v>45205</v>
      </c>
      <c r="F1871" s="564">
        <v>1493642</v>
      </c>
      <c r="G1871" s="564" t="s">
        <v>2903</v>
      </c>
      <c r="H1871" s="573">
        <f t="shared" si="29"/>
        <v>117</v>
      </c>
    </row>
    <row r="1872" spans="1:8" s="35" customFormat="1">
      <c r="A1872" s="474" t="s">
        <v>1211</v>
      </c>
      <c r="B1872" s="559" t="s">
        <v>582</v>
      </c>
      <c r="C1872" s="559">
        <v>891180008</v>
      </c>
      <c r="D1872" s="568" t="s">
        <v>2904</v>
      </c>
      <c r="E1872" s="563">
        <v>45225</v>
      </c>
      <c r="F1872" s="564">
        <v>11501</v>
      </c>
      <c r="G1872" s="564" t="s">
        <v>2905</v>
      </c>
      <c r="H1872" s="573">
        <f t="shared" si="29"/>
        <v>97</v>
      </c>
    </row>
    <row r="1873" spans="1:8" s="35" customFormat="1">
      <c r="A1873" s="474" t="s">
        <v>1211</v>
      </c>
      <c r="B1873" s="559" t="s">
        <v>581</v>
      </c>
      <c r="C1873" s="559">
        <v>890303093</v>
      </c>
      <c r="D1873" s="568" t="s">
        <v>2894</v>
      </c>
      <c r="E1873" s="563">
        <v>45230</v>
      </c>
      <c r="F1873" s="564">
        <v>1677</v>
      </c>
      <c r="G1873" s="564" t="s">
        <v>2906</v>
      </c>
      <c r="H1873" s="573">
        <f t="shared" si="29"/>
        <v>92</v>
      </c>
    </row>
    <row r="1874" spans="1:8" s="35" customFormat="1">
      <c r="A1874" s="474" t="s">
        <v>1211</v>
      </c>
      <c r="B1874" s="559" t="s">
        <v>414</v>
      </c>
      <c r="C1874" s="559">
        <v>901093846</v>
      </c>
      <c r="D1874" s="568" t="s">
        <v>2890</v>
      </c>
      <c r="E1874" s="563">
        <v>45205</v>
      </c>
      <c r="F1874" s="564">
        <v>161894</v>
      </c>
      <c r="G1874" s="564" t="s">
        <v>2916</v>
      </c>
      <c r="H1874" s="573">
        <f t="shared" si="29"/>
        <v>117</v>
      </c>
    </row>
    <row r="1875" spans="1:8" s="35" customFormat="1">
      <c r="A1875" s="474" t="s">
        <v>1211</v>
      </c>
      <c r="B1875" s="559" t="s">
        <v>414</v>
      </c>
      <c r="C1875" s="559">
        <v>901093846</v>
      </c>
      <c r="D1875" s="568" t="s">
        <v>2892</v>
      </c>
      <c r="E1875" s="563">
        <v>45210</v>
      </c>
      <c r="F1875" s="564">
        <v>40844</v>
      </c>
      <c r="G1875" s="564" t="s">
        <v>2917</v>
      </c>
      <c r="H1875" s="573">
        <f t="shared" si="29"/>
        <v>112</v>
      </c>
    </row>
    <row r="1876" spans="1:8" s="35" customFormat="1">
      <c r="A1876" s="474" t="s">
        <v>1211</v>
      </c>
      <c r="B1876" s="559" t="s">
        <v>414</v>
      </c>
      <c r="C1876" s="559">
        <v>901093846</v>
      </c>
      <c r="D1876" s="568" t="s">
        <v>2907</v>
      </c>
      <c r="E1876" s="563">
        <v>45218</v>
      </c>
      <c r="F1876" s="564">
        <v>117593</v>
      </c>
      <c r="G1876" s="564" t="s">
        <v>2918</v>
      </c>
      <c r="H1876" s="573">
        <f t="shared" si="29"/>
        <v>104</v>
      </c>
    </row>
    <row r="1877" spans="1:8" s="35" customFormat="1">
      <c r="A1877" s="474" t="s">
        <v>1211</v>
      </c>
      <c r="B1877" s="559" t="s">
        <v>414</v>
      </c>
      <c r="C1877" s="559">
        <v>901093846</v>
      </c>
      <c r="D1877" s="568" t="s">
        <v>2904</v>
      </c>
      <c r="E1877" s="563">
        <v>45225</v>
      </c>
      <c r="F1877" s="564">
        <v>2206</v>
      </c>
      <c r="G1877" s="564" t="s">
        <v>2919</v>
      </c>
      <c r="H1877" s="573">
        <f t="shared" si="29"/>
        <v>97</v>
      </c>
    </row>
    <row r="1878" spans="1:8" s="35" customFormat="1">
      <c r="A1878" s="474" t="s">
        <v>1211</v>
      </c>
      <c r="B1878" s="559" t="s">
        <v>414</v>
      </c>
      <c r="C1878" s="559">
        <v>901093846</v>
      </c>
      <c r="D1878" s="568" t="s">
        <v>2908</v>
      </c>
      <c r="E1878" s="563">
        <v>45230</v>
      </c>
      <c r="F1878" s="564">
        <v>3</v>
      </c>
      <c r="G1878" s="564" t="s">
        <v>2902</v>
      </c>
      <c r="H1878" s="573">
        <f t="shared" si="29"/>
        <v>92</v>
      </c>
    </row>
    <row r="1879" spans="1:8" s="35" customFormat="1">
      <c r="A1879" s="474" t="s">
        <v>1211</v>
      </c>
      <c r="B1879" s="559" t="s">
        <v>414</v>
      </c>
      <c r="C1879" s="559">
        <v>901093846</v>
      </c>
      <c r="D1879" s="568" t="s">
        <v>2909</v>
      </c>
      <c r="E1879" s="563">
        <v>45230</v>
      </c>
      <c r="F1879" s="564">
        <v>17</v>
      </c>
      <c r="G1879" s="564" t="s">
        <v>2901</v>
      </c>
      <c r="H1879" s="573">
        <f t="shared" si="29"/>
        <v>92</v>
      </c>
    </row>
    <row r="1880" spans="1:8" s="35" customFormat="1">
      <c r="A1880" s="474" t="s">
        <v>1211</v>
      </c>
      <c r="B1880" s="559" t="s">
        <v>414</v>
      </c>
      <c r="C1880" s="559">
        <v>901093846</v>
      </c>
      <c r="D1880" s="568" t="s">
        <v>2910</v>
      </c>
      <c r="E1880" s="563">
        <v>45230</v>
      </c>
      <c r="F1880" s="564">
        <v>1</v>
      </c>
      <c r="G1880" s="564" t="s">
        <v>2900</v>
      </c>
      <c r="H1880" s="573">
        <f t="shared" si="29"/>
        <v>92</v>
      </c>
    </row>
    <row r="1881" spans="1:8" s="35" customFormat="1">
      <c r="A1881" s="474" t="s">
        <v>1211</v>
      </c>
      <c r="B1881" s="559" t="s">
        <v>414</v>
      </c>
      <c r="C1881" s="559">
        <v>901093846</v>
      </c>
      <c r="D1881" s="568" t="s">
        <v>2911</v>
      </c>
      <c r="E1881" s="563">
        <v>45230</v>
      </c>
      <c r="F1881" s="564">
        <v>2</v>
      </c>
      <c r="G1881" s="564" t="s">
        <v>2899</v>
      </c>
      <c r="H1881" s="573">
        <f t="shared" si="29"/>
        <v>92</v>
      </c>
    </row>
    <row r="1882" spans="1:8" s="35" customFormat="1">
      <c r="A1882" s="474" t="s">
        <v>1211</v>
      </c>
      <c r="B1882" s="559" t="s">
        <v>414</v>
      </c>
      <c r="C1882" s="559">
        <v>901093846</v>
      </c>
      <c r="D1882" s="568" t="s">
        <v>2912</v>
      </c>
      <c r="E1882" s="563">
        <v>45230</v>
      </c>
      <c r="F1882" s="564">
        <v>18</v>
      </c>
      <c r="G1882" s="564" t="s">
        <v>2898</v>
      </c>
      <c r="H1882" s="573">
        <f t="shared" si="29"/>
        <v>92</v>
      </c>
    </row>
    <row r="1883" spans="1:8" s="35" customFormat="1">
      <c r="A1883" s="474" t="s">
        <v>1211</v>
      </c>
      <c r="B1883" s="559" t="s">
        <v>414</v>
      </c>
      <c r="C1883" s="559">
        <v>901093846</v>
      </c>
      <c r="D1883" s="568" t="s">
        <v>2913</v>
      </c>
      <c r="E1883" s="563">
        <v>45230</v>
      </c>
      <c r="F1883" s="564">
        <v>13</v>
      </c>
      <c r="G1883" s="564" t="s">
        <v>2897</v>
      </c>
      <c r="H1883" s="573">
        <f t="shared" si="29"/>
        <v>92</v>
      </c>
    </row>
    <row r="1884" spans="1:8" s="35" customFormat="1">
      <c r="A1884" s="474" t="s">
        <v>1211</v>
      </c>
      <c r="B1884" s="559" t="s">
        <v>414</v>
      </c>
      <c r="C1884" s="559">
        <v>901093846</v>
      </c>
      <c r="D1884" s="568" t="s">
        <v>2914</v>
      </c>
      <c r="E1884" s="563">
        <v>45230</v>
      </c>
      <c r="F1884" s="564">
        <v>6</v>
      </c>
      <c r="G1884" s="564" t="s">
        <v>2896</v>
      </c>
      <c r="H1884" s="573">
        <f t="shared" si="29"/>
        <v>92</v>
      </c>
    </row>
    <row r="1885" spans="1:8" s="35" customFormat="1">
      <c r="A1885" s="474" t="s">
        <v>1211</v>
      </c>
      <c r="B1885" s="559" t="s">
        <v>414</v>
      </c>
      <c r="C1885" s="559">
        <v>901093846</v>
      </c>
      <c r="D1885" s="568" t="s">
        <v>2915</v>
      </c>
      <c r="E1885" s="563">
        <v>45230</v>
      </c>
      <c r="F1885" s="564">
        <v>4</v>
      </c>
      <c r="G1885" s="564" t="s">
        <v>2895</v>
      </c>
      <c r="H1885" s="573">
        <f t="shared" si="29"/>
        <v>92</v>
      </c>
    </row>
    <row r="1886" spans="1:8" s="35" customFormat="1">
      <c r="A1886" s="474" t="s">
        <v>1211</v>
      </c>
      <c r="B1886" s="554" t="s">
        <v>1039</v>
      </c>
      <c r="C1886" s="559">
        <v>899999107</v>
      </c>
      <c r="D1886" s="568" t="s">
        <v>2908</v>
      </c>
      <c r="E1886" s="563">
        <v>45230</v>
      </c>
      <c r="F1886" s="564">
        <v>2406</v>
      </c>
      <c r="G1886" s="564" t="s">
        <v>2902</v>
      </c>
      <c r="H1886" s="573">
        <f t="shared" si="29"/>
        <v>92</v>
      </c>
    </row>
    <row r="1887" spans="1:8" s="35" customFormat="1">
      <c r="A1887" s="474" t="s">
        <v>1211</v>
      </c>
      <c r="B1887" s="554" t="s">
        <v>1039</v>
      </c>
      <c r="C1887" s="559">
        <v>899999107</v>
      </c>
      <c r="D1887" s="568" t="s">
        <v>2909</v>
      </c>
      <c r="E1887" s="563">
        <v>45230</v>
      </c>
      <c r="F1887" s="564">
        <v>2436</v>
      </c>
      <c r="G1887" s="564" t="s">
        <v>2901</v>
      </c>
      <c r="H1887" s="573">
        <f t="shared" si="29"/>
        <v>92</v>
      </c>
    </row>
    <row r="1888" spans="1:8" s="35" customFormat="1">
      <c r="A1888" s="474" t="s">
        <v>1211</v>
      </c>
      <c r="B1888" s="554" t="s">
        <v>1039</v>
      </c>
      <c r="C1888" s="559">
        <v>899999107</v>
      </c>
      <c r="D1888" s="568" t="s">
        <v>2910</v>
      </c>
      <c r="E1888" s="563">
        <v>45230</v>
      </c>
      <c r="F1888" s="564">
        <v>2332</v>
      </c>
      <c r="G1888" s="564" t="s">
        <v>2900</v>
      </c>
      <c r="H1888" s="573">
        <f t="shared" si="29"/>
        <v>92</v>
      </c>
    </row>
    <row r="1889" spans="1:8" s="35" customFormat="1">
      <c r="A1889" s="474" t="s">
        <v>1211</v>
      </c>
      <c r="B1889" s="554" t="s">
        <v>1039</v>
      </c>
      <c r="C1889" s="559">
        <v>899999107</v>
      </c>
      <c r="D1889" s="568" t="s">
        <v>2911</v>
      </c>
      <c r="E1889" s="563">
        <v>45230</v>
      </c>
      <c r="F1889" s="564">
        <v>2412</v>
      </c>
      <c r="G1889" s="564" t="s">
        <v>2899</v>
      </c>
      <c r="H1889" s="573">
        <f t="shared" si="29"/>
        <v>92</v>
      </c>
    </row>
    <row r="1890" spans="1:8" s="35" customFormat="1">
      <c r="A1890" s="474" t="s">
        <v>1211</v>
      </c>
      <c r="B1890" s="554" t="s">
        <v>1039</v>
      </c>
      <c r="C1890" s="559">
        <v>899999107</v>
      </c>
      <c r="D1890" s="568" t="s">
        <v>2912</v>
      </c>
      <c r="E1890" s="563">
        <v>45230</v>
      </c>
      <c r="F1890" s="564">
        <v>2197</v>
      </c>
      <c r="G1890" s="564" t="s">
        <v>2898</v>
      </c>
      <c r="H1890" s="573">
        <f t="shared" si="29"/>
        <v>92</v>
      </c>
    </row>
    <row r="1891" spans="1:8" s="35" customFormat="1">
      <c r="A1891" s="474" t="s">
        <v>1211</v>
      </c>
      <c r="B1891" s="554" t="s">
        <v>1039</v>
      </c>
      <c r="C1891" s="559">
        <v>899999107</v>
      </c>
      <c r="D1891" s="568" t="s">
        <v>2913</v>
      </c>
      <c r="E1891" s="563">
        <v>45230</v>
      </c>
      <c r="F1891" s="564">
        <v>2430</v>
      </c>
      <c r="G1891" s="564" t="s">
        <v>2897</v>
      </c>
      <c r="H1891" s="573">
        <f t="shared" si="29"/>
        <v>92</v>
      </c>
    </row>
    <row r="1892" spans="1:8" s="35" customFormat="1">
      <c r="A1892" s="474" t="s">
        <v>1211</v>
      </c>
      <c r="B1892" s="554" t="s">
        <v>1039</v>
      </c>
      <c r="C1892" s="559">
        <v>899999107</v>
      </c>
      <c r="D1892" s="568" t="s">
        <v>2914</v>
      </c>
      <c r="E1892" s="563">
        <v>45230</v>
      </c>
      <c r="F1892" s="564">
        <v>2416</v>
      </c>
      <c r="G1892" s="564" t="s">
        <v>2896</v>
      </c>
      <c r="H1892" s="573">
        <f t="shared" si="29"/>
        <v>92</v>
      </c>
    </row>
    <row r="1893" spans="1:8" s="35" customFormat="1">
      <c r="A1893" s="474" t="s">
        <v>1211</v>
      </c>
      <c r="B1893" s="554" t="s">
        <v>1039</v>
      </c>
      <c r="C1893" s="559">
        <v>899999107</v>
      </c>
      <c r="D1893" s="568" t="s">
        <v>2915</v>
      </c>
      <c r="E1893" s="563">
        <v>45230</v>
      </c>
      <c r="F1893" s="564">
        <v>2353</v>
      </c>
      <c r="G1893" s="564" t="s">
        <v>2895</v>
      </c>
      <c r="H1893" s="573">
        <f t="shared" si="29"/>
        <v>92</v>
      </c>
    </row>
    <row r="1894" spans="1:8" s="35" customFormat="1">
      <c r="A1894" s="474" t="s">
        <v>1211</v>
      </c>
      <c r="B1894" s="559" t="s">
        <v>116</v>
      </c>
      <c r="C1894" s="559">
        <v>812002376</v>
      </c>
      <c r="D1894" s="568" t="s">
        <v>2920</v>
      </c>
      <c r="E1894" s="563">
        <v>45230</v>
      </c>
      <c r="F1894" s="564">
        <v>8440</v>
      </c>
      <c r="G1894" s="564" t="s">
        <v>2780</v>
      </c>
      <c r="H1894" s="573">
        <f t="shared" si="29"/>
        <v>92</v>
      </c>
    </row>
    <row r="1895" spans="1:8" s="35" customFormat="1">
      <c r="A1895" s="474" t="s">
        <v>1211</v>
      </c>
      <c r="B1895" s="559" t="s">
        <v>116</v>
      </c>
      <c r="C1895" s="559">
        <v>812002376</v>
      </c>
      <c r="D1895" s="568" t="s">
        <v>2921</v>
      </c>
      <c r="E1895" s="563">
        <v>45230</v>
      </c>
      <c r="F1895" s="564">
        <v>11359</v>
      </c>
      <c r="G1895" s="564" t="s">
        <v>2922</v>
      </c>
      <c r="H1895" s="573">
        <f t="shared" si="29"/>
        <v>92</v>
      </c>
    </row>
    <row r="1896" spans="1:8" s="35" customFormat="1">
      <c r="A1896" s="474" t="s">
        <v>1211</v>
      </c>
      <c r="B1896" s="559" t="s">
        <v>116</v>
      </c>
      <c r="C1896" s="559">
        <v>812002376</v>
      </c>
      <c r="D1896" s="568" t="s">
        <v>2923</v>
      </c>
      <c r="E1896" s="563">
        <v>45230</v>
      </c>
      <c r="F1896" s="564">
        <v>18987</v>
      </c>
      <c r="G1896" s="564" t="s">
        <v>2780</v>
      </c>
      <c r="H1896" s="573">
        <f t="shared" si="29"/>
        <v>92</v>
      </c>
    </row>
    <row r="1897" spans="1:8" s="35" customFormat="1">
      <c r="A1897" s="474" t="s">
        <v>1211</v>
      </c>
      <c r="B1897" s="559" t="s">
        <v>116</v>
      </c>
      <c r="C1897" s="559">
        <v>812002376</v>
      </c>
      <c r="D1897" s="568" t="s">
        <v>2924</v>
      </c>
      <c r="E1897" s="563">
        <v>45230</v>
      </c>
      <c r="F1897" s="564">
        <v>27717</v>
      </c>
      <c r="G1897" s="564" t="s">
        <v>2925</v>
      </c>
      <c r="H1897" s="573">
        <f t="shared" si="29"/>
        <v>92</v>
      </c>
    </row>
    <row r="1898" spans="1:8" s="35" customFormat="1">
      <c r="A1898" s="474" t="s">
        <v>1211</v>
      </c>
      <c r="B1898" s="559" t="s">
        <v>116</v>
      </c>
      <c r="C1898" s="559">
        <v>812002376</v>
      </c>
      <c r="D1898" s="568" t="s">
        <v>2926</v>
      </c>
      <c r="E1898" s="563">
        <v>45230</v>
      </c>
      <c r="F1898" s="564">
        <v>1114001</v>
      </c>
      <c r="G1898" s="564" t="s">
        <v>2925</v>
      </c>
      <c r="H1898" s="573">
        <f t="shared" si="29"/>
        <v>92</v>
      </c>
    </row>
    <row r="1899" spans="1:8" s="35" customFormat="1">
      <c r="A1899" s="474" t="s">
        <v>1211</v>
      </c>
      <c r="B1899" s="559" t="s">
        <v>116</v>
      </c>
      <c r="C1899" s="559">
        <v>812002376</v>
      </c>
      <c r="D1899" s="568" t="s">
        <v>2927</v>
      </c>
      <c r="E1899" s="563">
        <v>45230</v>
      </c>
      <c r="F1899" s="564">
        <v>0.41</v>
      </c>
      <c r="G1899" s="564" t="s">
        <v>2928</v>
      </c>
      <c r="H1899" s="573">
        <f t="shared" si="29"/>
        <v>92</v>
      </c>
    </row>
    <row r="1900" spans="1:8" s="35" customFormat="1">
      <c r="A1900" s="474" t="s">
        <v>1211</v>
      </c>
      <c r="B1900" s="559" t="s">
        <v>116</v>
      </c>
      <c r="C1900" s="559">
        <v>812002376</v>
      </c>
      <c r="D1900" s="568" t="s">
        <v>2927</v>
      </c>
      <c r="E1900" s="563">
        <v>45230</v>
      </c>
      <c r="F1900" s="564">
        <v>306.70000000000073</v>
      </c>
      <c r="G1900" s="564" t="s">
        <v>2928</v>
      </c>
      <c r="H1900" s="573">
        <f t="shared" si="29"/>
        <v>92</v>
      </c>
    </row>
    <row r="1901" spans="1:8" s="35" customFormat="1">
      <c r="A1901" s="474" t="s">
        <v>1211</v>
      </c>
      <c r="B1901" s="559" t="s">
        <v>38</v>
      </c>
      <c r="C1901" s="559">
        <v>901097473</v>
      </c>
      <c r="D1901" s="568" t="s">
        <v>2890</v>
      </c>
      <c r="E1901" s="563">
        <v>45205</v>
      </c>
      <c r="F1901" s="564">
        <v>52333</v>
      </c>
      <c r="G1901" s="564" t="s">
        <v>2929</v>
      </c>
      <c r="H1901" s="573">
        <f t="shared" si="29"/>
        <v>117</v>
      </c>
    </row>
    <row r="1902" spans="1:8" s="35" customFormat="1">
      <c r="A1902" s="474" t="s">
        <v>1211</v>
      </c>
      <c r="B1902" s="559" t="s">
        <v>38</v>
      </c>
      <c r="C1902" s="559">
        <v>901097473</v>
      </c>
      <c r="D1902" s="568" t="s">
        <v>2892</v>
      </c>
      <c r="E1902" s="563">
        <v>45210</v>
      </c>
      <c r="F1902" s="564">
        <v>46691</v>
      </c>
      <c r="G1902" s="564" t="s">
        <v>2930</v>
      </c>
      <c r="H1902" s="573">
        <f t="shared" si="29"/>
        <v>112</v>
      </c>
    </row>
    <row r="1903" spans="1:8" s="35" customFormat="1">
      <c r="A1903" s="474" t="s">
        <v>1211</v>
      </c>
      <c r="B1903" s="559" t="s">
        <v>38</v>
      </c>
      <c r="C1903" s="559">
        <v>901097473</v>
      </c>
      <c r="D1903" s="568" t="s">
        <v>2907</v>
      </c>
      <c r="E1903" s="563">
        <v>45218</v>
      </c>
      <c r="F1903" s="564">
        <v>60423</v>
      </c>
      <c r="G1903" s="564" t="s">
        <v>2931</v>
      </c>
      <c r="H1903" s="573">
        <f t="shared" si="29"/>
        <v>104</v>
      </c>
    </row>
    <row r="1904" spans="1:8" s="35" customFormat="1">
      <c r="A1904" s="474" t="s">
        <v>1211</v>
      </c>
      <c r="B1904" s="559" t="s">
        <v>38</v>
      </c>
      <c r="C1904" s="559">
        <v>901097473</v>
      </c>
      <c r="D1904" s="568" t="s">
        <v>2904</v>
      </c>
      <c r="E1904" s="563">
        <v>45225</v>
      </c>
      <c r="F1904" s="564">
        <v>8549</v>
      </c>
      <c r="G1904" s="564" t="s">
        <v>2932</v>
      </c>
      <c r="H1904" s="573">
        <f t="shared" si="29"/>
        <v>97</v>
      </c>
    </row>
    <row r="1905" spans="1:8" s="35" customFormat="1">
      <c r="A1905" s="474" t="s">
        <v>1211</v>
      </c>
      <c r="B1905" s="559" t="s">
        <v>936</v>
      </c>
      <c r="C1905" s="559">
        <v>804002105</v>
      </c>
      <c r="D1905" s="568" t="s">
        <v>2969</v>
      </c>
      <c r="E1905" s="563">
        <v>45252</v>
      </c>
      <c r="F1905" s="564">
        <v>2821</v>
      </c>
      <c r="G1905" s="564" t="s">
        <v>2970</v>
      </c>
      <c r="H1905" s="573">
        <f t="shared" si="29"/>
        <v>70</v>
      </c>
    </row>
    <row r="1906" spans="1:8" s="35" customFormat="1">
      <c r="A1906" s="474" t="s">
        <v>1211</v>
      </c>
      <c r="B1906" s="559" t="s">
        <v>912</v>
      </c>
      <c r="C1906" s="559">
        <v>805000427</v>
      </c>
      <c r="D1906" s="568" t="s">
        <v>2976</v>
      </c>
      <c r="E1906" s="563">
        <v>45260</v>
      </c>
      <c r="F1906" s="564">
        <v>73</v>
      </c>
      <c r="G1906" s="564" t="s">
        <v>2977</v>
      </c>
      <c r="H1906" s="573">
        <f t="shared" si="29"/>
        <v>62</v>
      </c>
    </row>
    <row r="1907" spans="1:8" s="35" customFormat="1">
      <c r="A1907" s="474" t="s">
        <v>1211</v>
      </c>
      <c r="B1907" s="559" t="s">
        <v>1107</v>
      </c>
      <c r="C1907" s="559">
        <v>839000495</v>
      </c>
      <c r="D1907" s="568" t="s">
        <v>2994</v>
      </c>
      <c r="E1907" s="563">
        <v>45260</v>
      </c>
      <c r="F1907" s="564">
        <v>4</v>
      </c>
      <c r="G1907" s="564" t="s">
        <v>2995</v>
      </c>
      <c r="H1907" s="573">
        <f t="shared" si="29"/>
        <v>62</v>
      </c>
    </row>
    <row r="1908" spans="1:8" s="35" customFormat="1">
      <c r="A1908" s="474" t="s">
        <v>1211</v>
      </c>
      <c r="B1908" s="559" t="s">
        <v>1107</v>
      </c>
      <c r="C1908" s="559">
        <v>839000495</v>
      </c>
      <c r="D1908" s="568" t="s">
        <v>2996</v>
      </c>
      <c r="E1908" s="563">
        <v>45260</v>
      </c>
      <c r="F1908" s="564">
        <v>4</v>
      </c>
      <c r="G1908" s="564" t="s">
        <v>2997</v>
      </c>
      <c r="H1908" s="573">
        <f t="shared" si="29"/>
        <v>62</v>
      </c>
    </row>
    <row r="1909" spans="1:8" s="35" customFormat="1">
      <c r="A1909" s="474" t="s">
        <v>1211</v>
      </c>
      <c r="B1909" s="559" t="s">
        <v>582</v>
      </c>
      <c r="C1909" s="559">
        <v>891180008</v>
      </c>
      <c r="D1909" s="568" t="s">
        <v>2971</v>
      </c>
      <c r="E1909" s="563">
        <v>45239</v>
      </c>
      <c r="F1909" s="564">
        <v>25516</v>
      </c>
      <c r="G1909" s="564" t="s">
        <v>2998</v>
      </c>
      <c r="H1909" s="573">
        <f t="shared" si="29"/>
        <v>83</v>
      </c>
    </row>
    <row r="1910" spans="1:8" s="35" customFormat="1">
      <c r="A1910" s="474" t="s">
        <v>1211</v>
      </c>
      <c r="B1910" s="559" t="s">
        <v>582</v>
      </c>
      <c r="C1910" s="559">
        <v>891180008</v>
      </c>
      <c r="D1910" s="568" t="s">
        <v>2969</v>
      </c>
      <c r="E1910" s="563">
        <v>45252</v>
      </c>
      <c r="F1910" s="564">
        <v>26997</v>
      </c>
      <c r="G1910" s="564" t="s">
        <v>2999</v>
      </c>
      <c r="H1910" s="573">
        <f t="shared" si="29"/>
        <v>70</v>
      </c>
    </row>
    <row r="1911" spans="1:8" s="35" customFormat="1">
      <c r="A1911" s="474" t="s">
        <v>1211</v>
      </c>
      <c r="B1911" s="559" t="s">
        <v>582</v>
      </c>
      <c r="C1911" s="559">
        <v>891180008</v>
      </c>
      <c r="D1911" s="568" t="s">
        <v>2973</v>
      </c>
      <c r="E1911" s="563">
        <v>45259</v>
      </c>
      <c r="F1911" s="564">
        <v>890</v>
      </c>
      <c r="G1911" s="564" t="s">
        <v>3000</v>
      </c>
      <c r="H1911" s="573">
        <f t="shared" si="29"/>
        <v>63</v>
      </c>
    </row>
    <row r="1912" spans="1:8" s="35" customFormat="1">
      <c r="A1912" s="474" t="s">
        <v>1211</v>
      </c>
      <c r="B1912" s="559" t="s">
        <v>924</v>
      </c>
      <c r="C1912" s="559">
        <v>892115006</v>
      </c>
      <c r="D1912" s="568" t="s">
        <v>2971</v>
      </c>
      <c r="E1912" s="563">
        <v>45239</v>
      </c>
      <c r="F1912" s="564">
        <v>8695</v>
      </c>
      <c r="G1912" s="564" t="s">
        <v>3001</v>
      </c>
      <c r="H1912" s="573">
        <f t="shared" si="29"/>
        <v>83</v>
      </c>
    </row>
    <row r="1913" spans="1:8" s="35" customFormat="1">
      <c r="A1913" s="474" t="s">
        <v>1211</v>
      </c>
      <c r="B1913" s="559" t="s">
        <v>924</v>
      </c>
      <c r="C1913" s="559">
        <v>892115006</v>
      </c>
      <c r="D1913" s="568" t="s">
        <v>2969</v>
      </c>
      <c r="E1913" s="563">
        <v>45252</v>
      </c>
      <c r="F1913" s="564">
        <v>34032</v>
      </c>
      <c r="G1913" s="564" t="s">
        <v>3002</v>
      </c>
      <c r="H1913" s="573">
        <f t="shared" si="29"/>
        <v>70</v>
      </c>
    </row>
    <row r="1914" spans="1:8" s="35" customFormat="1">
      <c r="A1914" s="474" t="s">
        <v>1211</v>
      </c>
      <c r="B1914" s="559" t="s">
        <v>924</v>
      </c>
      <c r="C1914" s="559">
        <v>892115006</v>
      </c>
      <c r="D1914" s="568" t="s">
        <v>2973</v>
      </c>
      <c r="E1914" s="563">
        <v>45259</v>
      </c>
      <c r="F1914" s="564">
        <v>23676</v>
      </c>
      <c r="G1914" s="564" t="s">
        <v>3003</v>
      </c>
      <c r="H1914" s="573">
        <f t="shared" si="29"/>
        <v>63</v>
      </c>
    </row>
    <row r="1915" spans="1:8" s="35" customFormat="1">
      <c r="A1915" s="474" t="s">
        <v>1211</v>
      </c>
      <c r="B1915" s="554" t="s">
        <v>1039</v>
      </c>
      <c r="C1915" s="559">
        <v>899999107</v>
      </c>
      <c r="D1915" s="568" t="s">
        <v>2971</v>
      </c>
      <c r="E1915" s="563">
        <v>45239</v>
      </c>
      <c r="F1915" s="564">
        <v>3447</v>
      </c>
      <c r="G1915" s="564" t="s">
        <v>3004</v>
      </c>
      <c r="H1915" s="573">
        <f t="shared" si="29"/>
        <v>83</v>
      </c>
    </row>
    <row r="1916" spans="1:8" s="35" customFormat="1">
      <c r="A1916" s="474" t="s">
        <v>1211</v>
      </c>
      <c r="B1916" s="554" t="s">
        <v>1039</v>
      </c>
      <c r="C1916" s="559">
        <v>899999107</v>
      </c>
      <c r="D1916" s="568" t="s">
        <v>2972</v>
      </c>
      <c r="E1916" s="563">
        <v>45246</v>
      </c>
      <c r="F1916" s="564">
        <v>395305</v>
      </c>
      <c r="G1916" s="564" t="s">
        <v>3005</v>
      </c>
      <c r="H1916" s="573">
        <f t="shared" si="29"/>
        <v>76</v>
      </c>
    </row>
    <row r="1917" spans="1:8" s="35" customFormat="1">
      <c r="A1917" s="474" t="s">
        <v>1211</v>
      </c>
      <c r="B1917" s="554" t="s">
        <v>1039</v>
      </c>
      <c r="C1917" s="559">
        <v>899999107</v>
      </c>
      <c r="D1917" s="568" t="s">
        <v>2969</v>
      </c>
      <c r="E1917" s="563">
        <v>45252</v>
      </c>
      <c r="F1917" s="564">
        <v>41</v>
      </c>
      <c r="G1917" s="564" t="s">
        <v>3006</v>
      </c>
      <c r="H1917" s="573">
        <f t="shared" si="29"/>
        <v>70</v>
      </c>
    </row>
    <row r="1918" spans="1:8" s="35" customFormat="1">
      <c r="A1918" s="474" t="s">
        <v>1211</v>
      </c>
      <c r="B1918" s="554" t="s">
        <v>1039</v>
      </c>
      <c r="C1918" s="559">
        <v>899999107</v>
      </c>
      <c r="D1918" s="568" t="s">
        <v>2973</v>
      </c>
      <c r="E1918" s="563">
        <v>45259</v>
      </c>
      <c r="F1918" s="564">
        <v>2434</v>
      </c>
      <c r="G1918" s="564" t="s">
        <v>3007</v>
      </c>
      <c r="H1918" s="573">
        <f t="shared" si="29"/>
        <v>63</v>
      </c>
    </row>
    <row r="1919" spans="1:8" s="35" customFormat="1">
      <c r="A1919" s="474" t="s">
        <v>1211</v>
      </c>
      <c r="B1919" s="554" t="s">
        <v>1039</v>
      </c>
      <c r="C1919" s="559">
        <v>899999107</v>
      </c>
      <c r="D1919" s="568" t="s">
        <v>2974</v>
      </c>
      <c r="E1919" s="563">
        <v>45260</v>
      </c>
      <c r="F1919" s="564">
        <v>2340</v>
      </c>
      <c r="G1919" s="564" t="s">
        <v>2975</v>
      </c>
      <c r="H1919" s="573">
        <f t="shared" si="29"/>
        <v>62</v>
      </c>
    </row>
    <row r="1920" spans="1:8" s="35" customFormat="1">
      <c r="A1920" s="474" t="s">
        <v>1211</v>
      </c>
      <c r="B1920" s="559" t="s">
        <v>414</v>
      </c>
      <c r="C1920" s="559">
        <v>901093846</v>
      </c>
      <c r="D1920" s="568" t="s">
        <v>2971</v>
      </c>
      <c r="E1920" s="563">
        <v>45239</v>
      </c>
      <c r="F1920" s="564">
        <v>191739</v>
      </c>
      <c r="G1920" s="564" t="s">
        <v>3008</v>
      </c>
      <c r="H1920" s="573">
        <f t="shared" si="29"/>
        <v>83</v>
      </c>
    </row>
    <row r="1921" spans="1:8" s="35" customFormat="1">
      <c r="A1921" s="474" t="s">
        <v>1211</v>
      </c>
      <c r="B1921" s="559" t="s">
        <v>414</v>
      </c>
      <c r="C1921" s="559">
        <v>901093846</v>
      </c>
      <c r="D1921" s="568" t="s">
        <v>2972</v>
      </c>
      <c r="E1921" s="563">
        <v>45246</v>
      </c>
      <c r="F1921" s="564">
        <v>2852</v>
      </c>
      <c r="G1921" s="564" t="s">
        <v>3009</v>
      </c>
      <c r="H1921" s="573">
        <f t="shared" si="29"/>
        <v>76</v>
      </c>
    </row>
    <row r="1922" spans="1:8" s="35" customFormat="1">
      <c r="A1922" s="474" t="s">
        <v>1211</v>
      </c>
      <c r="B1922" s="559" t="s">
        <v>414</v>
      </c>
      <c r="C1922" s="559">
        <v>901093846</v>
      </c>
      <c r="D1922" s="568" t="s">
        <v>2969</v>
      </c>
      <c r="E1922" s="563">
        <v>45252</v>
      </c>
      <c r="F1922" s="564">
        <v>69077</v>
      </c>
      <c r="G1922" s="564" t="s">
        <v>3010</v>
      </c>
      <c r="H1922" s="573">
        <f t="shared" si="29"/>
        <v>70</v>
      </c>
    </row>
    <row r="1923" spans="1:8" s="35" customFormat="1">
      <c r="A1923" s="474" t="s">
        <v>1211</v>
      </c>
      <c r="B1923" s="559" t="s">
        <v>414</v>
      </c>
      <c r="C1923" s="559">
        <v>901093846</v>
      </c>
      <c r="D1923" s="568" t="s">
        <v>2973</v>
      </c>
      <c r="E1923" s="563">
        <v>45259</v>
      </c>
      <c r="F1923" s="564">
        <v>22042</v>
      </c>
      <c r="G1923" s="564" t="s">
        <v>3011</v>
      </c>
      <c r="H1923" s="573">
        <f t="shared" si="29"/>
        <v>63</v>
      </c>
    </row>
    <row r="1924" spans="1:8" s="35" customFormat="1">
      <c r="A1924" s="474" t="s">
        <v>1211</v>
      </c>
      <c r="B1924" s="559" t="s">
        <v>414</v>
      </c>
      <c r="C1924" s="559">
        <v>901093846</v>
      </c>
      <c r="D1924" s="568" t="s">
        <v>3012</v>
      </c>
      <c r="E1924" s="563">
        <v>45260</v>
      </c>
      <c r="F1924" s="564">
        <v>24</v>
      </c>
      <c r="G1924" s="564" t="s">
        <v>3013</v>
      </c>
      <c r="H1924" s="573">
        <f t="shared" si="29"/>
        <v>62</v>
      </c>
    </row>
    <row r="1925" spans="1:8" s="35" customFormat="1">
      <c r="A1925" s="474" t="s">
        <v>1211</v>
      </c>
      <c r="B1925" s="559" t="s">
        <v>414</v>
      </c>
      <c r="C1925" s="559">
        <v>901093846</v>
      </c>
      <c r="D1925" s="568" t="s">
        <v>3014</v>
      </c>
      <c r="E1925" s="563">
        <v>45260</v>
      </c>
      <c r="F1925" s="564">
        <v>6</v>
      </c>
      <c r="G1925" s="564" t="s">
        <v>3015</v>
      </c>
      <c r="H1925" s="573">
        <f t="shared" si="29"/>
        <v>62</v>
      </c>
    </row>
    <row r="1926" spans="1:8" s="35" customFormat="1">
      <c r="A1926" s="474" t="s">
        <v>1211</v>
      </c>
      <c r="B1926" s="559" t="s">
        <v>414</v>
      </c>
      <c r="C1926" s="559">
        <v>901093846</v>
      </c>
      <c r="D1926" s="568" t="s">
        <v>3016</v>
      </c>
      <c r="E1926" s="563">
        <v>45260</v>
      </c>
      <c r="F1926" s="564">
        <v>10</v>
      </c>
      <c r="G1926" s="564" t="s">
        <v>3017</v>
      </c>
      <c r="H1926" s="573">
        <f t="shared" si="29"/>
        <v>62</v>
      </c>
    </row>
    <row r="1927" spans="1:8" s="35" customFormat="1">
      <c r="A1927" s="474" t="s">
        <v>1211</v>
      </c>
      <c r="B1927" s="559" t="s">
        <v>38</v>
      </c>
      <c r="C1927" s="559">
        <v>901097473</v>
      </c>
      <c r="D1927" s="568" t="s">
        <v>2971</v>
      </c>
      <c r="E1927" s="563">
        <v>45239</v>
      </c>
      <c r="F1927" s="564">
        <v>4545</v>
      </c>
      <c r="G1927" s="564" t="s">
        <v>3018</v>
      </c>
      <c r="H1927" s="573">
        <f t="shared" si="29"/>
        <v>83</v>
      </c>
    </row>
    <row r="1928" spans="1:8" s="35" customFormat="1">
      <c r="A1928" s="474" t="s">
        <v>1211</v>
      </c>
      <c r="B1928" s="559" t="s">
        <v>38</v>
      </c>
      <c r="C1928" s="559">
        <v>901097473</v>
      </c>
      <c r="D1928" s="568" t="s">
        <v>2972</v>
      </c>
      <c r="E1928" s="563">
        <v>45246</v>
      </c>
      <c r="F1928" s="564">
        <v>119291</v>
      </c>
      <c r="G1928" s="564" t="s">
        <v>3019</v>
      </c>
      <c r="H1928" s="573">
        <f t="shared" si="29"/>
        <v>76</v>
      </c>
    </row>
    <row r="1929" spans="1:8" s="35" customFormat="1">
      <c r="A1929" s="474" t="s">
        <v>1211</v>
      </c>
      <c r="B1929" s="559" t="s">
        <v>38</v>
      </c>
      <c r="C1929" s="559">
        <v>901097473</v>
      </c>
      <c r="D1929" s="568" t="s">
        <v>2972</v>
      </c>
      <c r="E1929" s="563">
        <v>45246</v>
      </c>
      <c r="F1929" s="564">
        <v>50996</v>
      </c>
      <c r="G1929" s="564" t="s">
        <v>3020</v>
      </c>
      <c r="H1929" s="573">
        <f t="shared" si="29"/>
        <v>76</v>
      </c>
    </row>
    <row r="1930" spans="1:8" s="35" customFormat="1">
      <c r="A1930" s="474" t="s">
        <v>1211</v>
      </c>
      <c r="B1930" s="559" t="s">
        <v>38</v>
      </c>
      <c r="C1930" s="559">
        <v>901097473</v>
      </c>
      <c r="D1930" s="568" t="s">
        <v>2969</v>
      </c>
      <c r="E1930" s="563">
        <v>45252</v>
      </c>
      <c r="F1930" s="564">
        <v>124772</v>
      </c>
      <c r="G1930" s="564" t="s">
        <v>3021</v>
      </c>
      <c r="H1930" s="573">
        <f t="shared" ref="H1930:H1993" si="30">+$H$7-E1930</f>
        <v>70</v>
      </c>
    </row>
    <row r="1931" spans="1:8" s="35" customFormat="1">
      <c r="A1931" s="474" t="s">
        <v>1211</v>
      </c>
      <c r="B1931" s="559" t="s">
        <v>38</v>
      </c>
      <c r="C1931" s="559">
        <v>901097473</v>
      </c>
      <c r="D1931" s="568" t="s">
        <v>2973</v>
      </c>
      <c r="E1931" s="563">
        <v>45259</v>
      </c>
      <c r="F1931" s="564">
        <v>82347</v>
      </c>
      <c r="G1931" s="564" t="s">
        <v>3022</v>
      </c>
      <c r="H1931" s="573">
        <f t="shared" si="30"/>
        <v>63</v>
      </c>
    </row>
    <row r="1932" spans="1:8" s="35" customFormat="1">
      <c r="A1932" s="474" t="s">
        <v>1211</v>
      </c>
      <c r="B1932" s="559" t="s">
        <v>38</v>
      </c>
      <c r="C1932" s="559">
        <v>901097473</v>
      </c>
      <c r="D1932" s="568" t="s">
        <v>2978</v>
      </c>
      <c r="E1932" s="563">
        <v>45260</v>
      </c>
      <c r="F1932" s="564">
        <v>22</v>
      </c>
      <c r="G1932" s="564" t="s">
        <v>2979</v>
      </c>
      <c r="H1932" s="573">
        <f t="shared" si="30"/>
        <v>62</v>
      </c>
    </row>
    <row r="1933" spans="1:8" s="35" customFormat="1">
      <c r="A1933" s="474" t="s">
        <v>1211</v>
      </c>
      <c r="B1933" s="559" t="s">
        <v>38</v>
      </c>
      <c r="C1933" s="559">
        <v>901097473</v>
      </c>
      <c r="D1933" s="568" t="s">
        <v>2978</v>
      </c>
      <c r="E1933" s="563">
        <v>45260</v>
      </c>
      <c r="F1933" s="564">
        <v>1309</v>
      </c>
      <c r="G1933" s="564" t="s">
        <v>2979</v>
      </c>
      <c r="H1933" s="573">
        <f t="shared" si="30"/>
        <v>62</v>
      </c>
    </row>
    <row r="1934" spans="1:8" s="35" customFormat="1">
      <c r="A1934" s="474" t="s">
        <v>1211</v>
      </c>
      <c r="B1934" s="559" t="s">
        <v>38</v>
      </c>
      <c r="C1934" s="559">
        <v>901097473</v>
      </c>
      <c r="D1934" s="568" t="s">
        <v>2980</v>
      </c>
      <c r="E1934" s="563">
        <v>45260</v>
      </c>
      <c r="F1934" s="564">
        <v>79</v>
      </c>
      <c r="G1934" s="564" t="s">
        <v>2981</v>
      </c>
      <c r="H1934" s="573">
        <f t="shared" si="30"/>
        <v>62</v>
      </c>
    </row>
    <row r="1935" spans="1:8" s="35" customFormat="1">
      <c r="A1935" s="474" t="s">
        <v>1211</v>
      </c>
      <c r="B1935" s="559" t="s">
        <v>38</v>
      </c>
      <c r="C1935" s="559">
        <v>901097473</v>
      </c>
      <c r="D1935" s="568" t="s">
        <v>2980</v>
      </c>
      <c r="E1935" s="563">
        <v>45260</v>
      </c>
      <c r="F1935" s="564">
        <v>5539</v>
      </c>
      <c r="G1935" s="564" t="s">
        <v>2981</v>
      </c>
      <c r="H1935" s="573">
        <f t="shared" si="30"/>
        <v>62</v>
      </c>
    </row>
    <row r="1936" spans="1:8" s="35" customFormat="1">
      <c r="A1936" s="474" t="s">
        <v>1211</v>
      </c>
      <c r="B1936" s="559" t="s">
        <v>38</v>
      </c>
      <c r="C1936" s="559">
        <v>901097473</v>
      </c>
      <c r="D1936" s="568" t="s">
        <v>2984</v>
      </c>
      <c r="E1936" s="563">
        <v>45260</v>
      </c>
      <c r="F1936" s="564">
        <v>22</v>
      </c>
      <c r="G1936" s="564" t="s">
        <v>2985</v>
      </c>
      <c r="H1936" s="573">
        <f t="shared" si="30"/>
        <v>62</v>
      </c>
    </row>
    <row r="1937" spans="1:8" s="35" customFormat="1">
      <c r="A1937" s="474" t="s">
        <v>1211</v>
      </c>
      <c r="B1937" s="559" t="s">
        <v>38</v>
      </c>
      <c r="C1937" s="559">
        <v>901097473</v>
      </c>
      <c r="D1937" s="568" t="s">
        <v>2986</v>
      </c>
      <c r="E1937" s="563">
        <v>45260</v>
      </c>
      <c r="F1937" s="564">
        <v>13620</v>
      </c>
      <c r="G1937" s="564" t="s">
        <v>2987</v>
      </c>
      <c r="H1937" s="573">
        <f t="shared" si="30"/>
        <v>62</v>
      </c>
    </row>
    <row r="1938" spans="1:8" s="35" customFormat="1">
      <c r="A1938" s="474" t="s">
        <v>1211</v>
      </c>
      <c r="B1938" s="559" t="s">
        <v>38</v>
      </c>
      <c r="C1938" s="559">
        <v>901097473</v>
      </c>
      <c r="D1938" s="568" t="s">
        <v>2986</v>
      </c>
      <c r="E1938" s="563">
        <v>45260</v>
      </c>
      <c r="F1938" s="564">
        <v>574</v>
      </c>
      <c r="G1938" s="564" t="s">
        <v>2987</v>
      </c>
      <c r="H1938" s="573">
        <f t="shared" si="30"/>
        <v>62</v>
      </c>
    </row>
    <row r="1939" spans="1:8" s="35" customFormat="1">
      <c r="A1939" s="474" t="s">
        <v>1211</v>
      </c>
      <c r="B1939" s="559" t="s">
        <v>38</v>
      </c>
      <c r="C1939" s="559">
        <v>901097473</v>
      </c>
      <c r="D1939" s="568" t="s">
        <v>2988</v>
      </c>
      <c r="E1939" s="563">
        <v>45260</v>
      </c>
      <c r="F1939" s="564">
        <v>8970</v>
      </c>
      <c r="G1939" s="564" t="s">
        <v>2989</v>
      </c>
      <c r="H1939" s="573">
        <f t="shared" si="30"/>
        <v>62</v>
      </c>
    </row>
    <row r="1940" spans="1:8" s="35" customFormat="1">
      <c r="A1940" s="474" t="s">
        <v>1211</v>
      </c>
      <c r="B1940" s="559" t="s">
        <v>38</v>
      </c>
      <c r="C1940" s="559">
        <v>901097473</v>
      </c>
      <c r="D1940" s="568" t="s">
        <v>2988</v>
      </c>
      <c r="E1940" s="563">
        <v>45260</v>
      </c>
      <c r="F1940" s="564">
        <v>193</v>
      </c>
      <c r="G1940" s="564" t="s">
        <v>2989</v>
      </c>
      <c r="H1940" s="573">
        <f t="shared" si="30"/>
        <v>62</v>
      </c>
    </row>
    <row r="1941" spans="1:8" s="35" customFormat="1">
      <c r="A1941" s="474" t="s">
        <v>1211</v>
      </c>
      <c r="B1941" s="559" t="s">
        <v>38</v>
      </c>
      <c r="C1941" s="559">
        <v>901097473</v>
      </c>
      <c r="D1941" s="568" t="s">
        <v>2990</v>
      </c>
      <c r="E1941" s="563">
        <v>45260</v>
      </c>
      <c r="F1941" s="564">
        <v>1311</v>
      </c>
      <c r="G1941" s="564" t="s">
        <v>2991</v>
      </c>
      <c r="H1941" s="573">
        <f t="shared" si="30"/>
        <v>62</v>
      </c>
    </row>
    <row r="1942" spans="1:8" s="35" customFormat="1">
      <c r="A1942" s="474" t="s">
        <v>1211</v>
      </c>
      <c r="B1942" s="559" t="s">
        <v>38</v>
      </c>
      <c r="C1942" s="559">
        <v>901097473</v>
      </c>
      <c r="D1942" s="568" t="s">
        <v>2990</v>
      </c>
      <c r="E1942" s="563">
        <v>45260</v>
      </c>
      <c r="F1942" s="564">
        <v>22</v>
      </c>
      <c r="G1942" s="564" t="s">
        <v>2991</v>
      </c>
      <c r="H1942" s="573">
        <f t="shared" si="30"/>
        <v>62</v>
      </c>
    </row>
    <row r="1943" spans="1:8" s="35" customFormat="1">
      <c r="A1943" s="474" t="s">
        <v>1211</v>
      </c>
      <c r="B1943" s="559" t="s">
        <v>38</v>
      </c>
      <c r="C1943" s="559">
        <v>901097473</v>
      </c>
      <c r="D1943" s="568" t="s">
        <v>2982</v>
      </c>
      <c r="E1943" s="563">
        <v>45260</v>
      </c>
      <c r="F1943" s="564">
        <v>1267</v>
      </c>
      <c r="G1943" s="564" t="s">
        <v>2983</v>
      </c>
      <c r="H1943" s="573">
        <f t="shared" si="30"/>
        <v>62</v>
      </c>
    </row>
    <row r="1944" spans="1:8" s="35" customFormat="1">
      <c r="A1944" s="474" t="s">
        <v>1211</v>
      </c>
      <c r="B1944" s="559" t="s">
        <v>38</v>
      </c>
      <c r="C1944" s="559">
        <v>901097473</v>
      </c>
      <c r="D1944" s="568" t="s">
        <v>2982</v>
      </c>
      <c r="E1944" s="563">
        <v>45260</v>
      </c>
      <c r="F1944" s="564">
        <v>21</v>
      </c>
      <c r="G1944" s="564" t="s">
        <v>2983</v>
      </c>
      <c r="H1944" s="573">
        <f t="shared" si="30"/>
        <v>62</v>
      </c>
    </row>
    <row r="1945" spans="1:8" s="35" customFormat="1">
      <c r="A1945" s="474" t="s">
        <v>1211</v>
      </c>
      <c r="B1945" s="559" t="s">
        <v>38</v>
      </c>
      <c r="C1945" s="559">
        <v>901097473</v>
      </c>
      <c r="D1945" s="568" t="s">
        <v>2992</v>
      </c>
      <c r="E1945" s="563">
        <v>45260</v>
      </c>
      <c r="F1945" s="564">
        <v>1282</v>
      </c>
      <c r="G1945" s="564" t="s">
        <v>2993</v>
      </c>
      <c r="H1945" s="573">
        <f t="shared" si="30"/>
        <v>62</v>
      </c>
    </row>
    <row r="1946" spans="1:8" s="35" customFormat="1">
      <c r="A1946" s="474" t="s">
        <v>1211</v>
      </c>
      <c r="B1946" s="559" t="s">
        <v>38</v>
      </c>
      <c r="C1946" s="559">
        <v>901097473</v>
      </c>
      <c r="D1946" s="568" t="s">
        <v>2992</v>
      </c>
      <c r="E1946" s="563">
        <v>45260</v>
      </c>
      <c r="F1946" s="564">
        <v>21</v>
      </c>
      <c r="G1946" s="564" t="s">
        <v>2993</v>
      </c>
      <c r="H1946" s="573">
        <f t="shared" si="30"/>
        <v>62</v>
      </c>
    </row>
    <row r="1947" spans="1:8" s="35" customFormat="1">
      <c r="A1947" s="474" t="s">
        <v>1211</v>
      </c>
      <c r="B1947" s="559" t="s">
        <v>38</v>
      </c>
      <c r="C1947" s="559">
        <v>901097473</v>
      </c>
      <c r="D1947" s="568" t="s">
        <v>2984</v>
      </c>
      <c r="E1947" s="563">
        <v>45260</v>
      </c>
      <c r="F1947" s="564">
        <v>1312</v>
      </c>
      <c r="G1947" s="564" t="s">
        <v>2985</v>
      </c>
      <c r="H1947" s="573">
        <f t="shared" si="30"/>
        <v>62</v>
      </c>
    </row>
    <row r="1948" spans="1:8" s="35" customFormat="1">
      <c r="A1948" s="474" t="s">
        <v>1211</v>
      </c>
      <c r="B1948" s="559" t="s">
        <v>924</v>
      </c>
      <c r="C1948" s="559">
        <v>892115006</v>
      </c>
      <c r="D1948" s="568" t="s">
        <v>3115</v>
      </c>
      <c r="E1948" s="563">
        <v>45274</v>
      </c>
      <c r="F1948" s="564">
        <v>236057</v>
      </c>
      <c r="G1948" s="564" t="s">
        <v>3116</v>
      </c>
      <c r="H1948" s="573">
        <f t="shared" si="30"/>
        <v>48</v>
      </c>
    </row>
    <row r="1949" spans="1:8" s="35" customFormat="1">
      <c r="A1949" s="474" t="s">
        <v>1211</v>
      </c>
      <c r="B1949" s="559" t="s">
        <v>924</v>
      </c>
      <c r="C1949" s="559">
        <v>892115006</v>
      </c>
      <c r="D1949" s="568" t="s">
        <v>3117</v>
      </c>
      <c r="E1949" s="563">
        <v>45286</v>
      </c>
      <c r="F1949" s="564">
        <v>1184</v>
      </c>
      <c r="G1949" s="564" t="s">
        <v>3118</v>
      </c>
      <c r="H1949" s="573">
        <f t="shared" si="30"/>
        <v>36</v>
      </c>
    </row>
    <row r="1950" spans="1:8" s="35" customFormat="1">
      <c r="A1950" s="474" t="s">
        <v>1211</v>
      </c>
      <c r="B1950" s="559" t="s">
        <v>98</v>
      </c>
      <c r="C1950" s="559">
        <v>891280008</v>
      </c>
      <c r="D1950" s="568" t="s">
        <v>3119</v>
      </c>
      <c r="E1950" s="563">
        <v>45289</v>
      </c>
      <c r="F1950" s="564">
        <v>14</v>
      </c>
      <c r="G1950" s="564" t="s">
        <v>3120</v>
      </c>
      <c r="H1950" s="573">
        <f t="shared" si="30"/>
        <v>33</v>
      </c>
    </row>
    <row r="1951" spans="1:8" s="35" customFormat="1">
      <c r="A1951" s="474" t="s">
        <v>1211</v>
      </c>
      <c r="B1951" s="559" t="s">
        <v>98</v>
      </c>
      <c r="C1951" s="559">
        <v>891280008</v>
      </c>
      <c r="D1951" s="568" t="s">
        <v>3121</v>
      </c>
      <c r="E1951" s="563">
        <v>45289</v>
      </c>
      <c r="F1951" s="564">
        <v>15</v>
      </c>
      <c r="G1951" s="564" t="s">
        <v>2979</v>
      </c>
      <c r="H1951" s="573">
        <f t="shared" si="30"/>
        <v>33</v>
      </c>
    </row>
    <row r="1952" spans="1:8" s="35" customFormat="1">
      <c r="A1952" s="474" t="s">
        <v>1211</v>
      </c>
      <c r="B1952" s="559" t="s">
        <v>98</v>
      </c>
      <c r="C1952" s="559">
        <v>891280008</v>
      </c>
      <c r="D1952" s="568" t="s">
        <v>3122</v>
      </c>
      <c r="E1952" s="563">
        <v>45289</v>
      </c>
      <c r="F1952" s="564">
        <v>33</v>
      </c>
      <c r="G1952" s="564" t="s">
        <v>2981</v>
      </c>
      <c r="H1952" s="573">
        <f t="shared" si="30"/>
        <v>33</v>
      </c>
    </row>
    <row r="1953" spans="1:8" s="35" customFormat="1">
      <c r="A1953" s="474" t="s">
        <v>1211</v>
      </c>
      <c r="B1953" s="559" t="s">
        <v>98</v>
      </c>
      <c r="C1953" s="559">
        <v>891280008</v>
      </c>
      <c r="D1953" s="568" t="s">
        <v>3123</v>
      </c>
      <c r="E1953" s="563">
        <v>45289</v>
      </c>
      <c r="F1953" s="564">
        <v>14</v>
      </c>
      <c r="G1953" s="564" t="s">
        <v>2983</v>
      </c>
      <c r="H1953" s="573">
        <f t="shared" si="30"/>
        <v>33</v>
      </c>
    </row>
    <row r="1954" spans="1:8" s="35" customFormat="1">
      <c r="A1954" s="474" t="s">
        <v>1211</v>
      </c>
      <c r="B1954" s="559" t="s">
        <v>98</v>
      </c>
      <c r="C1954" s="559">
        <v>891280008</v>
      </c>
      <c r="D1954" s="568" t="s">
        <v>3124</v>
      </c>
      <c r="E1954" s="563">
        <v>45289</v>
      </c>
      <c r="F1954" s="564">
        <v>15</v>
      </c>
      <c r="G1954" s="564" t="s">
        <v>2991</v>
      </c>
      <c r="H1954" s="573">
        <f t="shared" si="30"/>
        <v>33</v>
      </c>
    </row>
    <row r="1955" spans="1:8" s="35" customFormat="1">
      <c r="A1955" s="474" t="s">
        <v>1211</v>
      </c>
      <c r="B1955" s="559" t="s">
        <v>98</v>
      </c>
      <c r="C1955" s="559">
        <v>891280008</v>
      </c>
      <c r="D1955" s="568" t="s">
        <v>3125</v>
      </c>
      <c r="E1955" s="563">
        <v>45289</v>
      </c>
      <c r="F1955" s="564">
        <v>38</v>
      </c>
      <c r="G1955" s="564" t="s">
        <v>2989</v>
      </c>
      <c r="H1955" s="573">
        <f t="shared" si="30"/>
        <v>33</v>
      </c>
    </row>
    <row r="1956" spans="1:8" s="35" customFormat="1">
      <c r="A1956" s="474" t="s">
        <v>1211</v>
      </c>
      <c r="B1956" s="559" t="s">
        <v>98</v>
      </c>
      <c r="C1956" s="559">
        <v>891280008</v>
      </c>
      <c r="D1956" s="568" t="s">
        <v>3126</v>
      </c>
      <c r="E1956" s="563">
        <v>45289</v>
      </c>
      <c r="F1956" s="564">
        <v>54</v>
      </c>
      <c r="G1956" s="564" t="s">
        <v>2987</v>
      </c>
      <c r="H1956" s="573">
        <f t="shared" si="30"/>
        <v>33</v>
      </c>
    </row>
    <row r="1957" spans="1:8" s="35" customFormat="1">
      <c r="A1957" s="474" t="s">
        <v>1211</v>
      </c>
      <c r="B1957" s="559" t="s">
        <v>98</v>
      </c>
      <c r="C1957" s="559">
        <v>891280008</v>
      </c>
      <c r="D1957" s="568" t="s">
        <v>3127</v>
      </c>
      <c r="E1957" s="563">
        <v>45289</v>
      </c>
      <c r="F1957" s="564">
        <v>15</v>
      </c>
      <c r="G1957" s="564" t="s">
        <v>2985</v>
      </c>
      <c r="H1957" s="573">
        <f t="shared" si="30"/>
        <v>33</v>
      </c>
    </row>
    <row r="1958" spans="1:8" s="35" customFormat="1">
      <c r="A1958" s="474" t="s">
        <v>1211</v>
      </c>
      <c r="B1958" s="559" t="s">
        <v>98</v>
      </c>
      <c r="C1958" s="559">
        <v>891280008</v>
      </c>
      <c r="D1958" s="568" t="s">
        <v>3128</v>
      </c>
      <c r="E1958" s="563">
        <v>45289</v>
      </c>
      <c r="F1958" s="564">
        <v>14</v>
      </c>
      <c r="G1958" s="564" t="s">
        <v>2993</v>
      </c>
      <c r="H1958" s="573">
        <f t="shared" si="30"/>
        <v>33</v>
      </c>
    </row>
    <row r="1959" spans="1:8" s="35" customFormat="1">
      <c r="A1959" s="474" t="s">
        <v>1211</v>
      </c>
      <c r="B1959" s="559" t="s">
        <v>98</v>
      </c>
      <c r="C1959" s="559">
        <v>891280008</v>
      </c>
      <c r="D1959" s="568" t="s">
        <v>3129</v>
      </c>
      <c r="E1959" s="563">
        <v>45289</v>
      </c>
      <c r="F1959" s="564">
        <v>15</v>
      </c>
      <c r="G1959" s="564" t="s">
        <v>2977</v>
      </c>
      <c r="H1959" s="573">
        <f t="shared" si="30"/>
        <v>33</v>
      </c>
    </row>
    <row r="1960" spans="1:8" s="35" customFormat="1">
      <c r="A1960" s="474" t="s">
        <v>1211</v>
      </c>
      <c r="B1960" s="559" t="s">
        <v>98</v>
      </c>
      <c r="C1960" s="559">
        <v>891280008</v>
      </c>
      <c r="D1960" s="568" t="s">
        <v>3129</v>
      </c>
      <c r="E1960" s="563">
        <v>45289</v>
      </c>
      <c r="F1960" s="564">
        <v>2923</v>
      </c>
      <c r="G1960" s="564" t="s">
        <v>2977</v>
      </c>
      <c r="H1960" s="573">
        <f t="shared" si="30"/>
        <v>33</v>
      </c>
    </row>
    <row r="1961" spans="1:8" s="35" customFormat="1">
      <c r="A1961" s="474" t="s">
        <v>1211</v>
      </c>
      <c r="B1961" s="559" t="s">
        <v>98</v>
      </c>
      <c r="C1961" s="559">
        <v>891280008</v>
      </c>
      <c r="D1961" s="568" t="s">
        <v>3130</v>
      </c>
      <c r="E1961" s="563">
        <v>45291</v>
      </c>
      <c r="F1961" s="564">
        <v>57</v>
      </c>
      <c r="G1961" s="564" t="s">
        <v>3120</v>
      </c>
      <c r="H1961" s="573">
        <f t="shared" si="30"/>
        <v>31</v>
      </c>
    </row>
    <row r="1962" spans="1:8" s="35" customFormat="1">
      <c r="A1962" s="474" t="s">
        <v>1211</v>
      </c>
      <c r="B1962" s="559" t="s">
        <v>98</v>
      </c>
      <c r="C1962" s="559">
        <v>891280008</v>
      </c>
      <c r="D1962" s="568" t="s">
        <v>3131</v>
      </c>
      <c r="E1962" s="563">
        <v>45291</v>
      </c>
      <c r="F1962" s="564">
        <v>14</v>
      </c>
      <c r="G1962" s="564" t="s">
        <v>3120</v>
      </c>
      <c r="H1962" s="573">
        <f t="shared" si="30"/>
        <v>31</v>
      </c>
    </row>
    <row r="1963" spans="1:8" s="35" customFormat="1">
      <c r="A1963" s="474" t="s">
        <v>1211</v>
      </c>
      <c r="B1963" s="559" t="s">
        <v>582</v>
      </c>
      <c r="C1963" s="559">
        <v>891180008</v>
      </c>
      <c r="D1963" s="568" t="s">
        <v>3132</v>
      </c>
      <c r="E1963" s="563">
        <v>45266</v>
      </c>
      <c r="F1963" s="564">
        <v>493</v>
      </c>
      <c r="G1963" s="564" t="s">
        <v>3133</v>
      </c>
      <c r="H1963" s="573">
        <f t="shared" si="30"/>
        <v>56</v>
      </c>
    </row>
    <row r="1964" spans="1:8" s="35" customFormat="1">
      <c r="A1964" s="474" t="s">
        <v>1211</v>
      </c>
      <c r="B1964" s="559" t="s">
        <v>582</v>
      </c>
      <c r="C1964" s="559">
        <v>891180008</v>
      </c>
      <c r="D1964" s="568" t="s">
        <v>3115</v>
      </c>
      <c r="E1964" s="563">
        <v>45274</v>
      </c>
      <c r="F1964" s="564">
        <v>31150</v>
      </c>
      <c r="G1964" s="564" t="s">
        <v>3134</v>
      </c>
      <c r="H1964" s="573">
        <f t="shared" si="30"/>
        <v>48</v>
      </c>
    </row>
    <row r="1965" spans="1:8" s="35" customFormat="1">
      <c r="A1965" s="474" t="s">
        <v>1211</v>
      </c>
      <c r="B1965" s="559" t="s">
        <v>582</v>
      </c>
      <c r="C1965" s="559">
        <v>891180008</v>
      </c>
      <c r="D1965" s="568" t="s">
        <v>3135</v>
      </c>
      <c r="E1965" s="563">
        <v>45280</v>
      </c>
      <c r="F1965" s="564">
        <v>15345</v>
      </c>
      <c r="G1965" s="564" t="s">
        <v>3136</v>
      </c>
      <c r="H1965" s="573">
        <f t="shared" si="30"/>
        <v>42</v>
      </c>
    </row>
    <row r="1966" spans="1:8" s="35" customFormat="1">
      <c r="A1966" s="474" t="s">
        <v>1211</v>
      </c>
      <c r="B1966" s="559" t="s">
        <v>582</v>
      </c>
      <c r="C1966" s="559">
        <v>891180008</v>
      </c>
      <c r="D1966" s="568" t="s">
        <v>3117</v>
      </c>
      <c r="E1966" s="563">
        <v>45286</v>
      </c>
      <c r="F1966" s="564">
        <v>8091</v>
      </c>
      <c r="G1966" s="564" t="s">
        <v>3137</v>
      </c>
      <c r="H1966" s="573">
        <f t="shared" si="30"/>
        <v>36</v>
      </c>
    </row>
    <row r="1967" spans="1:8" s="35" customFormat="1">
      <c r="A1967" s="474" t="s">
        <v>1211</v>
      </c>
      <c r="B1967" s="559" t="s">
        <v>936</v>
      </c>
      <c r="C1967" s="559">
        <v>804002105</v>
      </c>
      <c r="D1967" s="568" t="s">
        <v>3115</v>
      </c>
      <c r="E1967" s="563">
        <v>45274</v>
      </c>
      <c r="F1967" s="564">
        <v>42321</v>
      </c>
      <c r="G1967" s="564" t="s">
        <v>3138</v>
      </c>
      <c r="H1967" s="573">
        <f t="shared" si="30"/>
        <v>48</v>
      </c>
    </row>
    <row r="1968" spans="1:8" s="35" customFormat="1">
      <c r="A1968" s="474" t="s">
        <v>1211</v>
      </c>
      <c r="B1968" s="559" t="s">
        <v>912</v>
      </c>
      <c r="C1968" s="559">
        <v>805000427</v>
      </c>
      <c r="D1968" s="568" t="s">
        <v>3130</v>
      </c>
      <c r="E1968" s="563">
        <v>45289</v>
      </c>
      <c r="F1968" s="564">
        <v>71.37</v>
      </c>
      <c r="G1968" s="564" t="s">
        <v>3120</v>
      </c>
      <c r="H1968" s="573">
        <f t="shared" si="30"/>
        <v>33</v>
      </c>
    </row>
    <row r="1969" spans="1:8" s="35" customFormat="1">
      <c r="A1969" s="474" t="s">
        <v>1211</v>
      </c>
      <c r="B1969" s="559" t="s">
        <v>395</v>
      </c>
      <c r="C1969" s="559">
        <v>900226715</v>
      </c>
      <c r="D1969" s="568" t="s">
        <v>3197</v>
      </c>
      <c r="E1969" s="563">
        <v>45274</v>
      </c>
      <c r="F1969" s="564">
        <v>295414991.4000001</v>
      </c>
      <c r="G1969" s="564" t="s">
        <v>3139</v>
      </c>
      <c r="H1969" s="573">
        <f t="shared" si="30"/>
        <v>48</v>
      </c>
    </row>
    <row r="1970" spans="1:8" s="35" customFormat="1">
      <c r="A1970" s="474" t="s">
        <v>1211</v>
      </c>
      <c r="B1970" s="559" t="s">
        <v>395</v>
      </c>
      <c r="C1970" s="559">
        <v>900226715</v>
      </c>
      <c r="D1970" s="568" t="s">
        <v>3198</v>
      </c>
      <c r="E1970" s="563">
        <v>45280</v>
      </c>
      <c r="F1970" s="564">
        <v>283885997.69999981</v>
      </c>
      <c r="G1970" s="564" t="s">
        <v>3140</v>
      </c>
      <c r="H1970" s="573">
        <f t="shared" si="30"/>
        <v>42</v>
      </c>
    </row>
    <row r="1971" spans="1:8" s="35" customFormat="1">
      <c r="A1971" s="474" t="s">
        <v>1211</v>
      </c>
      <c r="B1971" s="559" t="s">
        <v>395</v>
      </c>
      <c r="C1971" s="559">
        <v>900226715</v>
      </c>
      <c r="D1971" s="568" t="s">
        <v>3199</v>
      </c>
      <c r="E1971" s="563">
        <v>45286</v>
      </c>
      <c r="F1971" s="564">
        <v>119108878.9000001</v>
      </c>
      <c r="G1971" s="564" t="s">
        <v>3141</v>
      </c>
      <c r="H1971" s="573">
        <f t="shared" si="30"/>
        <v>36</v>
      </c>
    </row>
    <row r="1972" spans="1:8" s="35" customFormat="1">
      <c r="A1972" s="474" t="s">
        <v>1211</v>
      </c>
      <c r="B1972" s="559" t="s">
        <v>414</v>
      </c>
      <c r="C1972" s="559">
        <v>901093846</v>
      </c>
      <c r="D1972" s="568" t="s">
        <v>3132</v>
      </c>
      <c r="E1972" s="563">
        <v>45266</v>
      </c>
      <c r="F1972" s="564">
        <v>3023</v>
      </c>
      <c r="G1972" s="564" t="s">
        <v>3142</v>
      </c>
      <c r="H1972" s="573">
        <f t="shared" si="30"/>
        <v>56</v>
      </c>
    </row>
    <row r="1973" spans="1:8" s="35" customFormat="1">
      <c r="A1973" s="474" t="s">
        <v>1211</v>
      </c>
      <c r="B1973" s="559" t="s">
        <v>414</v>
      </c>
      <c r="C1973" s="559">
        <v>901093846</v>
      </c>
      <c r="D1973" s="568" t="s">
        <v>3115</v>
      </c>
      <c r="E1973" s="563">
        <v>45274</v>
      </c>
      <c r="F1973" s="564">
        <v>768974</v>
      </c>
      <c r="G1973" s="564" t="s">
        <v>3143</v>
      </c>
      <c r="H1973" s="573">
        <f t="shared" si="30"/>
        <v>48</v>
      </c>
    </row>
    <row r="1974" spans="1:8" s="35" customFormat="1">
      <c r="A1974" s="474" t="s">
        <v>1211</v>
      </c>
      <c r="B1974" s="559" t="s">
        <v>414</v>
      </c>
      <c r="C1974" s="559">
        <v>901093846</v>
      </c>
      <c r="D1974" s="568" t="s">
        <v>3135</v>
      </c>
      <c r="E1974" s="563">
        <v>45280</v>
      </c>
      <c r="F1974" s="564">
        <v>17378</v>
      </c>
      <c r="G1974" s="564" t="s">
        <v>3144</v>
      </c>
      <c r="H1974" s="573">
        <f t="shared" si="30"/>
        <v>42</v>
      </c>
    </row>
    <row r="1975" spans="1:8" s="35" customFormat="1">
      <c r="A1975" s="474" t="s">
        <v>1211</v>
      </c>
      <c r="B1975" s="559" t="s">
        <v>414</v>
      </c>
      <c r="C1975" s="559">
        <v>901093846</v>
      </c>
      <c r="D1975" s="568" t="s">
        <v>3117</v>
      </c>
      <c r="E1975" s="563">
        <v>45286</v>
      </c>
      <c r="F1975" s="564">
        <v>18690</v>
      </c>
      <c r="G1975" s="564" t="s">
        <v>3145</v>
      </c>
      <c r="H1975" s="573">
        <f t="shared" si="30"/>
        <v>36</v>
      </c>
    </row>
    <row r="1976" spans="1:8" s="35" customFormat="1">
      <c r="A1976" s="474" t="s">
        <v>1211</v>
      </c>
      <c r="B1976" s="559" t="s">
        <v>414</v>
      </c>
      <c r="C1976" s="559">
        <v>901093846</v>
      </c>
      <c r="D1976" s="568" t="s">
        <v>3129</v>
      </c>
      <c r="E1976" s="563">
        <v>45289</v>
      </c>
      <c r="F1976" s="564">
        <v>5</v>
      </c>
      <c r="G1976" s="564" t="s">
        <v>2977</v>
      </c>
      <c r="H1976" s="573">
        <f t="shared" si="30"/>
        <v>33</v>
      </c>
    </row>
    <row r="1977" spans="1:8" s="35" customFormat="1">
      <c r="A1977" s="474" t="s">
        <v>1211</v>
      </c>
      <c r="B1977" s="554" t="s">
        <v>1039</v>
      </c>
      <c r="C1977" s="559">
        <v>899999107</v>
      </c>
      <c r="D1977" s="568" t="s">
        <v>3132</v>
      </c>
      <c r="E1977" s="563">
        <v>45266</v>
      </c>
      <c r="F1977" s="564">
        <v>31991</v>
      </c>
      <c r="G1977" s="564" t="s">
        <v>3146</v>
      </c>
      <c r="H1977" s="573">
        <f t="shared" si="30"/>
        <v>56</v>
      </c>
    </row>
    <row r="1978" spans="1:8" s="35" customFormat="1">
      <c r="A1978" s="474" t="s">
        <v>1211</v>
      </c>
      <c r="B1978" s="554" t="s">
        <v>1039</v>
      </c>
      <c r="C1978" s="559">
        <v>899999107</v>
      </c>
      <c r="D1978" s="568" t="s">
        <v>3115</v>
      </c>
      <c r="E1978" s="563">
        <v>45274</v>
      </c>
      <c r="F1978" s="564">
        <v>30459</v>
      </c>
      <c r="G1978" s="564" t="s">
        <v>3147</v>
      </c>
      <c r="H1978" s="573">
        <f t="shared" si="30"/>
        <v>48</v>
      </c>
    </row>
    <row r="1979" spans="1:8" s="35" customFormat="1">
      <c r="A1979" s="474" t="s">
        <v>1211</v>
      </c>
      <c r="B1979" s="554" t="s">
        <v>1039</v>
      </c>
      <c r="C1979" s="559">
        <v>899999107</v>
      </c>
      <c r="D1979" s="568" t="s">
        <v>3135</v>
      </c>
      <c r="E1979" s="563">
        <v>45280</v>
      </c>
      <c r="F1979" s="564">
        <v>2000</v>
      </c>
      <c r="G1979" s="564" t="s">
        <v>3148</v>
      </c>
      <c r="H1979" s="573">
        <f t="shared" si="30"/>
        <v>42</v>
      </c>
    </row>
    <row r="1980" spans="1:8" s="35" customFormat="1">
      <c r="A1980" s="474" t="s">
        <v>1211</v>
      </c>
      <c r="B1980" s="554" t="s">
        <v>1039</v>
      </c>
      <c r="C1980" s="559">
        <v>899999107</v>
      </c>
      <c r="D1980" s="568" t="s">
        <v>3117</v>
      </c>
      <c r="E1980" s="563">
        <v>45286</v>
      </c>
      <c r="F1980" s="564">
        <v>44820</v>
      </c>
      <c r="G1980" s="564" t="s">
        <v>3149</v>
      </c>
      <c r="H1980" s="573">
        <f t="shared" si="30"/>
        <v>36</v>
      </c>
    </row>
    <row r="1981" spans="1:8" s="35" customFormat="1">
      <c r="A1981" s="474" t="s">
        <v>1211</v>
      </c>
      <c r="B1981" s="559" t="s">
        <v>38</v>
      </c>
      <c r="C1981" s="559">
        <v>901097473</v>
      </c>
      <c r="D1981" s="568" t="s">
        <v>3115</v>
      </c>
      <c r="E1981" s="563">
        <v>45274</v>
      </c>
      <c r="F1981" s="564">
        <v>391168</v>
      </c>
      <c r="G1981" s="564" t="s">
        <v>3150</v>
      </c>
      <c r="H1981" s="573">
        <f t="shared" si="30"/>
        <v>48</v>
      </c>
    </row>
    <row r="1982" spans="1:8" s="35" customFormat="1">
      <c r="A1982" s="474" t="s">
        <v>1211</v>
      </c>
      <c r="B1982" s="559" t="s">
        <v>38</v>
      </c>
      <c r="C1982" s="559">
        <v>901097473</v>
      </c>
      <c r="D1982" s="568" t="s">
        <v>3115</v>
      </c>
      <c r="E1982" s="563">
        <v>45274</v>
      </c>
      <c r="F1982" s="564">
        <v>28819</v>
      </c>
      <c r="G1982" s="564" t="s">
        <v>3151</v>
      </c>
      <c r="H1982" s="573">
        <f t="shared" si="30"/>
        <v>48</v>
      </c>
    </row>
    <row r="1983" spans="1:8" s="35" customFormat="1">
      <c r="A1983" s="474" t="s">
        <v>1211</v>
      </c>
      <c r="B1983" s="559" t="s">
        <v>38</v>
      </c>
      <c r="C1983" s="559">
        <v>901097473</v>
      </c>
      <c r="D1983" s="568" t="s">
        <v>3135</v>
      </c>
      <c r="E1983" s="563">
        <v>45280</v>
      </c>
      <c r="F1983" s="564">
        <v>88068</v>
      </c>
      <c r="G1983" s="564" t="s">
        <v>3152</v>
      </c>
      <c r="H1983" s="573">
        <f t="shared" si="30"/>
        <v>42</v>
      </c>
    </row>
    <row r="1984" spans="1:8" s="35" customFormat="1">
      <c r="A1984" s="474" t="s">
        <v>1211</v>
      </c>
      <c r="B1984" s="559" t="s">
        <v>38</v>
      </c>
      <c r="C1984" s="559">
        <v>901097473</v>
      </c>
      <c r="D1984" s="568" t="s">
        <v>3117</v>
      </c>
      <c r="E1984" s="563">
        <v>45286</v>
      </c>
      <c r="F1984" s="564">
        <v>2616</v>
      </c>
      <c r="G1984" s="564" t="s">
        <v>3153</v>
      </c>
      <c r="H1984" s="573">
        <f t="shared" si="30"/>
        <v>36</v>
      </c>
    </row>
    <row r="1985" spans="1:8" s="35" customFormat="1">
      <c r="A1985" s="474" t="s">
        <v>1211</v>
      </c>
      <c r="B1985" s="559" t="s">
        <v>38</v>
      </c>
      <c r="C1985" s="559">
        <v>901097473</v>
      </c>
      <c r="D1985" s="568" t="s">
        <v>3154</v>
      </c>
      <c r="E1985" s="563">
        <v>45289</v>
      </c>
      <c r="F1985" s="564">
        <v>21</v>
      </c>
      <c r="G1985" s="564" t="s">
        <v>3155</v>
      </c>
      <c r="H1985" s="573">
        <f t="shared" si="30"/>
        <v>33</v>
      </c>
    </row>
    <row r="1986" spans="1:8" s="35" customFormat="1">
      <c r="A1986" s="474" t="s">
        <v>1211</v>
      </c>
      <c r="B1986" s="559" t="s">
        <v>38</v>
      </c>
      <c r="C1986" s="559">
        <v>901097473</v>
      </c>
      <c r="D1986" s="568" t="s">
        <v>3154</v>
      </c>
      <c r="E1986" s="563">
        <v>45289</v>
      </c>
      <c r="F1986" s="564">
        <v>1271</v>
      </c>
      <c r="G1986" s="564" t="s">
        <v>3155</v>
      </c>
      <c r="H1986" s="573">
        <f t="shared" si="30"/>
        <v>33</v>
      </c>
    </row>
    <row r="1987" spans="1:8" s="35" customFormat="1">
      <c r="A1987" s="474" t="s">
        <v>1211</v>
      </c>
      <c r="B1987" s="559" t="s">
        <v>38</v>
      </c>
      <c r="C1987" s="559">
        <v>901097473</v>
      </c>
      <c r="D1987" s="568" t="s">
        <v>3156</v>
      </c>
      <c r="E1987" s="563">
        <v>45291</v>
      </c>
      <c r="F1987" s="564">
        <v>22</v>
      </c>
      <c r="G1987" s="564" t="s">
        <v>3157</v>
      </c>
      <c r="H1987" s="573">
        <f t="shared" si="30"/>
        <v>31</v>
      </c>
    </row>
    <row r="1988" spans="1:8" s="35" customFormat="1">
      <c r="A1988" s="474" t="s">
        <v>1211</v>
      </c>
      <c r="B1988" s="559" t="s">
        <v>38</v>
      </c>
      <c r="C1988" s="559">
        <v>901097473</v>
      </c>
      <c r="D1988" s="568" t="s">
        <v>3156</v>
      </c>
      <c r="E1988" s="563">
        <v>45291</v>
      </c>
      <c r="F1988" s="564">
        <v>1314</v>
      </c>
      <c r="G1988" s="564" t="s">
        <v>3157</v>
      </c>
      <c r="H1988" s="573">
        <f t="shared" si="30"/>
        <v>31</v>
      </c>
    </row>
    <row r="1989" spans="1:8" s="35" customFormat="1">
      <c r="A1989" s="474" t="s">
        <v>1211</v>
      </c>
      <c r="B1989" s="559" t="s">
        <v>912</v>
      </c>
      <c r="C1989" s="559">
        <v>805000427</v>
      </c>
      <c r="D1989" s="568" t="s">
        <v>3200</v>
      </c>
      <c r="E1989" s="563">
        <v>44950</v>
      </c>
      <c r="F1989" s="564">
        <v>731744</v>
      </c>
      <c r="G1989" s="564" t="s">
        <v>3201</v>
      </c>
      <c r="H1989" s="573">
        <f t="shared" si="30"/>
        <v>372</v>
      </c>
    </row>
    <row r="1990" spans="1:8" s="35" customFormat="1">
      <c r="A1990" s="474" t="s">
        <v>1211</v>
      </c>
      <c r="B1990" s="559" t="s">
        <v>912</v>
      </c>
      <c r="C1990" s="559">
        <v>805000427</v>
      </c>
      <c r="D1990" s="568" t="s">
        <v>3202</v>
      </c>
      <c r="E1990" s="563">
        <v>45322</v>
      </c>
      <c r="F1990" s="564">
        <v>1947578</v>
      </c>
      <c r="G1990" s="564" t="s">
        <v>3203</v>
      </c>
      <c r="H1990" s="573">
        <f t="shared" si="30"/>
        <v>0</v>
      </c>
    </row>
    <row r="1991" spans="1:8" s="35" customFormat="1">
      <c r="A1991" s="474" t="s">
        <v>1211</v>
      </c>
      <c r="B1991" s="559" t="s">
        <v>912</v>
      </c>
      <c r="C1991" s="559">
        <v>805000427</v>
      </c>
      <c r="D1991" s="568" t="s">
        <v>3204</v>
      </c>
      <c r="E1991" s="563">
        <v>45322</v>
      </c>
      <c r="F1991" s="564">
        <v>972667</v>
      </c>
      <c r="G1991" s="564" t="s">
        <v>3205</v>
      </c>
      <c r="H1991" s="573">
        <f t="shared" si="30"/>
        <v>0</v>
      </c>
    </row>
    <row r="1992" spans="1:8" s="35" customFormat="1">
      <c r="A1992" s="474" t="s">
        <v>1211</v>
      </c>
      <c r="B1992" s="559" t="s">
        <v>582</v>
      </c>
      <c r="C1992" s="559">
        <v>891180008</v>
      </c>
      <c r="D1992" s="568" t="s">
        <v>3206</v>
      </c>
      <c r="E1992" s="563">
        <v>45295</v>
      </c>
      <c r="F1992" s="564">
        <v>3940</v>
      </c>
      <c r="G1992" s="564" t="s">
        <v>3207</v>
      </c>
      <c r="H1992" s="573">
        <f t="shared" si="30"/>
        <v>27</v>
      </c>
    </row>
    <row r="1993" spans="1:8" s="35" customFormat="1">
      <c r="A1993" s="474" t="s">
        <v>1211</v>
      </c>
      <c r="B1993" s="559" t="s">
        <v>582</v>
      </c>
      <c r="C1993" s="559">
        <v>891180008</v>
      </c>
      <c r="D1993" s="568" t="s">
        <v>3208</v>
      </c>
      <c r="E1993" s="563">
        <v>45302</v>
      </c>
      <c r="F1993" s="564">
        <v>3580</v>
      </c>
      <c r="G1993" s="564" t="s">
        <v>3209</v>
      </c>
      <c r="H1993" s="573">
        <f t="shared" si="30"/>
        <v>20</v>
      </c>
    </row>
    <row r="1994" spans="1:8" s="35" customFormat="1">
      <c r="A1994" s="474" t="s">
        <v>1211</v>
      </c>
      <c r="B1994" s="559" t="s">
        <v>582</v>
      </c>
      <c r="C1994" s="559">
        <v>891180008</v>
      </c>
      <c r="D1994" s="568" t="s">
        <v>3210</v>
      </c>
      <c r="E1994" s="563">
        <v>45308</v>
      </c>
      <c r="F1994" s="564">
        <v>206</v>
      </c>
      <c r="G1994" s="564" t="s">
        <v>3211</v>
      </c>
      <c r="H1994" s="573">
        <f t="shared" ref="H1994:H2057" si="31">+$H$7-E1994</f>
        <v>14</v>
      </c>
    </row>
    <row r="1995" spans="1:8" s="35" customFormat="1">
      <c r="A1995" s="474" t="s">
        <v>1211</v>
      </c>
      <c r="B1995" s="559" t="s">
        <v>582</v>
      </c>
      <c r="C1995" s="559">
        <v>891180008</v>
      </c>
      <c r="D1995" s="568" t="s">
        <v>3212</v>
      </c>
      <c r="E1995" s="563">
        <v>45322</v>
      </c>
      <c r="F1995" s="564">
        <v>28199</v>
      </c>
      <c r="G1995" s="564" t="s">
        <v>3213</v>
      </c>
      <c r="H1995" s="573">
        <f t="shared" si="31"/>
        <v>0</v>
      </c>
    </row>
    <row r="1996" spans="1:8" s="35" customFormat="1">
      <c r="A1996" s="474" t="s">
        <v>1211</v>
      </c>
      <c r="B1996" s="559" t="s">
        <v>582</v>
      </c>
      <c r="C1996" s="559">
        <v>891180008</v>
      </c>
      <c r="D1996" s="568" t="s">
        <v>3130</v>
      </c>
      <c r="E1996" s="563">
        <v>45322</v>
      </c>
      <c r="F1996" s="564">
        <v>2781</v>
      </c>
      <c r="G1996" s="564" t="s">
        <v>3120</v>
      </c>
      <c r="H1996" s="573">
        <f t="shared" si="31"/>
        <v>0</v>
      </c>
    </row>
    <row r="1997" spans="1:8" s="35" customFormat="1">
      <c r="A1997" s="474" t="s">
        <v>1211</v>
      </c>
      <c r="B1997" s="559" t="s">
        <v>98</v>
      </c>
      <c r="C1997" s="559">
        <v>891280008</v>
      </c>
      <c r="D1997" s="568" t="s">
        <v>3210</v>
      </c>
      <c r="E1997" s="563">
        <v>45308</v>
      </c>
      <c r="F1997" s="564">
        <v>55274</v>
      </c>
      <c r="G1997" s="564" t="s">
        <v>3214</v>
      </c>
      <c r="H1997" s="573">
        <f t="shared" si="31"/>
        <v>14</v>
      </c>
    </row>
    <row r="1998" spans="1:8" s="35" customFormat="1">
      <c r="A1998" s="474" t="s">
        <v>1211</v>
      </c>
      <c r="B1998" s="559" t="s">
        <v>98</v>
      </c>
      <c r="C1998" s="559">
        <v>891280008</v>
      </c>
      <c r="D1998" s="568" t="s">
        <v>3130</v>
      </c>
      <c r="E1998" s="563">
        <v>45322</v>
      </c>
      <c r="F1998" s="564">
        <v>2808</v>
      </c>
      <c r="G1998" s="564" t="s">
        <v>3120</v>
      </c>
      <c r="H1998" s="573">
        <f t="shared" si="31"/>
        <v>0</v>
      </c>
    </row>
    <row r="1999" spans="1:8" s="35" customFormat="1">
      <c r="A1999" s="474" t="s">
        <v>1211</v>
      </c>
      <c r="B1999" s="559" t="s">
        <v>924</v>
      </c>
      <c r="C1999" s="559">
        <v>892115006</v>
      </c>
      <c r="D1999" s="568" t="s">
        <v>3208</v>
      </c>
      <c r="E1999" s="563">
        <v>45302</v>
      </c>
      <c r="F1999" s="564">
        <v>27171</v>
      </c>
      <c r="G1999" s="564" t="s">
        <v>3215</v>
      </c>
      <c r="H1999" s="573">
        <f t="shared" si="31"/>
        <v>20</v>
      </c>
    </row>
    <row r="2000" spans="1:8" s="35" customFormat="1">
      <c r="A2000" s="474" t="s">
        <v>1211</v>
      </c>
      <c r="B2000" s="559" t="s">
        <v>924</v>
      </c>
      <c r="C2000" s="559">
        <v>892115006</v>
      </c>
      <c r="D2000" s="568" t="s">
        <v>3210</v>
      </c>
      <c r="E2000" s="563">
        <v>45308</v>
      </c>
      <c r="F2000" s="564">
        <v>42931</v>
      </c>
      <c r="G2000" s="564" t="s">
        <v>3216</v>
      </c>
      <c r="H2000" s="573">
        <f t="shared" si="31"/>
        <v>14</v>
      </c>
    </row>
    <row r="2001" spans="1:8" s="35" customFormat="1">
      <c r="A2001" s="474" t="s">
        <v>1211</v>
      </c>
      <c r="B2001" s="554" t="s">
        <v>1039</v>
      </c>
      <c r="C2001" s="559">
        <v>899999107</v>
      </c>
      <c r="D2001" s="568" t="s">
        <v>3206</v>
      </c>
      <c r="E2001" s="563">
        <v>45295</v>
      </c>
      <c r="F2001" s="564">
        <v>89260</v>
      </c>
      <c r="G2001" s="564" t="s">
        <v>3217</v>
      </c>
      <c r="H2001" s="573">
        <f t="shared" si="31"/>
        <v>27</v>
      </c>
    </row>
    <row r="2002" spans="1:8" s="35" customFormat="1">
      <c r="A2002" s="474" t="s">
        <v>1211</v>
      </c>
      <c r="B2002" s="554" t="s">
        <v>1039</v>
      </c>
      <c r="C2002" s="559">
        <v>899999107</v>
      </c>
      <c r="D2002" s="568" t="s">
        <v>3208</v>
      </c>
      <c r="E2002" s="563">
        <v>45302</v>
      </c>
      <c r="F2002" s="564">
        <v>13616</v>
      </c>
      <c r="G2002" s="564" t="s">
        <v>3218</v>
      </c>
      <c r="H2002" s="573">
        <f t="shared" si="31"/>
        <v>20</v>
      </c>
    </row>
    <row r="2003" spans="1:8" s="35" customFormat="1">
      <c r="A2003" s="474" t="s">
        <v>1211</v>
      </c>
      <c r="B2003" s="554" t="s">
        <v>1039</v>
      </c>
      <c r="C2003" s="559">
        <v>899999107</v>
      </c>
      <c r="D2003" s="568" t="s">
        <v>3210</v>
      </c>
      <c r="E2003" s="563">
        <v>45308</v>
      </c>
      <c r="F2003" s="564">
        <v>1463</v>
      </c>
      <c r="G2003" s="564" t="s">
        <v>3219</v>
      </c>
      <c r="H2003" s="573">
        <f t="shared" si="31"/>
        <v>14</v>
      </c>
    </row>
    <row r="2004" spans="1:8" s="35" customFormat="1">
      <c r="A2004" s="474" t="s">
        <v>1211</v>
      </c>
      <c r="B2004" s="559" t="s">
        <v>56</v>
      </c>
      <c r="C2004" s="559">
        <v>900156264</v>
      </c>
      <c r="D2004" s="568" t="s">
        <v>3220</v>
      </c>
      <c r="E2004" s="563">
        <v>45320</v>
      </c>
      <c r="F2004" s="564">
        <v>423280</v>
      </c>
      <c r="G2004" s="564" t="s">
        <v>3221</v>
      </c>
      <c r="H2004" s="573">
        <f t="shared" si="31"/>
        <v>2</v>
      </c>
    </row>
    <row r="2005" spans="1:8" s="35" customFormat="1">
      <c r="A2005" s="474" t="s">
        <v>1211</v>
      </c>
      <c r="B2005" s="559" t="s">
        <v>56</v>
      </c>
      <c r="C2005" s="559">
        <v>900156264</v>
      </c>
      <c r="D2005" s="568" t="s">
        <v>3222</v>
      </c>
      <c r="E2005" s="563">
        <v>45320</v>
      </c>
      <c r="F2005" s="564">
        <v>44506</v>
      </c>
      <c r="G2005" s="564" t="s">
        <v>3223</v>
      </c>
      <c r="H2005" s="573">
        <f t="shared" si="31"/>
        <v>2</v>
      </c>
    </row>
    <row r="2006" spans="1:8" s="35" customFormat="1">
      <c r="A2006" s="474" t="s">
        <v>1211</v>
      </c>
      <c r="B2006" s="559" t="s">
        <v>395</v>
      </c>
      <c r="C2006" s="559">
        <v>900226715</v>
      </c>
      <c r="D2006" s="568" t="s">
        <v>3224</v>
      </c>
      <c r="E2006" s="563">
        <v>45295</v>
      </c>
      <c r="F2006" s="564">
        <v>405252752.69999981</v>
      </c>
      <c r="G2006" s="564" t="s">
        <v>3225</v>
      </c>
      <c r="H2006" s="573">
        <f t="shared" si="31"/>
        <v>27</v>
      </c>
    </row>
    <row r="2007" spans="1:8" s="35" customFormat="1">
      <c r="A2007" s="474" t="s">
        <v>1211</v>
      </c>
      <c r="B2007" s="559" t="s">
        <v>395</v>
      </c>
      <c r="C2007" s="559">
        <v>900226715</v>
      </c>
      <c r="D2007" s="568" t="s">
        <v>3226</v>
      </c>
      <c r="E2007" s="563">
        <v>45302</v>
      </c>
      <c r="F2007" s="564">
        <v>236253242.4000001</v>
      </c>
      <c r="G2007" s="564" t="s">
        <v>3227</v>
      </c>
      <c r="H2007" s="573">
        <f t="shared" si="31"/>
        <v>20</v>
      </c>
    </row>
    <row r="2008" spans="1:8" s="35" customFormat="1">
      <c r="A2008" s="474" t="s">
        <v>1211</v>
      </c>
      <c r="B2008" s="559" t="s">
        <v>395</v>
      </c>
      <c r="C2008" s="559">
        <v>900226715</v>
      </c>
      <c r="D2008" s="568" t="s">
        <v>3228</v>
      </c>
      <c r="E2008" s="563">
        <v>45308</v>
      </c>
      <c r="F2008" s="564">
        <v>254591335.30000019</v>
      </c>
      <c r="G2008" s="564" t="s">
        <v>3229</v>
      </c>
      <c r="H2008" s="573">
        <f t="shared" si="31"/>
        <v>14</v>
      </c>
    </row>
    <row r="2009" spans="1:8" s="35" customFormat="1">
      <c r="A2009" s="474" t="s">
        <v>1211</v>
      </c>
      <c r="B2009" s="559" t="s">
        <v>395</v>
      </c>
      <c r="C2009" s="559">
        <v>900226715</v>
      </c>
      <c r="D2009" s="568" t="s">
        <v>3230</v>
      </c>
      <c r="E2009" s="563">
        <v>45315</v>
      </c>
      <c r="F2009" s="564">
        <v>180737926.29999995</v>
      </c>
      <c r="G2009" s="564" t="s">
        <v>3231</v>
      </c>
      <c r="H2009" s="573">
        <f t="shared" si="31"/>
        <v>7</v>
      </c>
    </row>
    <row r="2010" spans="1:8" s="35" customFormat="1">
      <c r="A2010" s="474" t="s">
        <v>1211</v>
      </c>
      <c r="B2010" s="559" t="s">
        <v>414</v>
      </c>
      <c r="C2010" s="559">
        <v>901093846</v>
      </c>
      <c r="D2010" s="568" t="s">
        <v>3206</v>
      </c>
      <c r="E2010" s="563">
        <v>45295</v>
      </c>
      <c r="F2010" s="564">
        <v>86286</v>
      </c>
      <c r="G2010" s="564" t="s">
        <v>3232</v>
      </c>
      <c r="H2010" s="573">
        <f t="shared" si="31"/>
        <v>27</v>
      </c>
    </row>
    <row r="2011" spans="1:8" s="35" customFormat="1">
      <c r="A2011" s="474" t="s">
        <v>1211</v>
      </c>
      <c r="B2011" s="559" t="s">
        <v>414</v>
      </c>
      <c r="C2011" s="559">
        <v>901093846</v>
      </c>
      <c r="D2011" s="568" t="s">
        <v>3208</v>
      </c>
      <c r="E2011" s="563">
        <v>45302</v>
      </c>
      <c r="F2011" s="564">
        <v>68421</v>
      </c>
      <c r="G2011" s="564" t="s">
        <v>3233</v>
      </c>
      <c r="H2011" s="573">
        <f t="shared" si="31"/>
        <v>20</v>
      </c>
    </row>
    <row r="2012" spans="1:8" s="35" customFormat="1">
      <c r="A2012" s="474" t="s">
        <v>1211</v>
      </c>
      <c r="B2012" s="559" t="s">
        <v>414</v>
      </c>
      <c r="C2012" s="559">
        <v>901093846</v>
      </c>
      <c r="D2012" s="568" t="s">
        <v>3210</v>
      </c>
      <c r="E2012" s="563">
        <v>45308</v>
      </c>
      <c r="F2012" s="564">
        <v>39145</v>
      </c>
      <c r="G2012" s="564" t="s">
        <v>3234</v>
      </c>
      <c r="H2012" s="573">
        <f t="shared" si="31"/>
        <v>14</v>
      </c>
    </row>
    <row r="2013" spans="1:8" s="35" customFormat="1">
      <c r="A2013" s="474" t="s">
        <v>1211</v>
      </c>
      <c r="B2013" s="559" t="s">
        <v>414</v>
      </c>
      <c r="C2013" s="559">
        <v>901093846</v>
      </c>
      <c r="D2013" s="568" t="s">
        <v>3200</v>
      </c>
      <c r="E2013" s="563">
        <v>45315</v>
      </c>
      <c r="F2013" s="564">
        <v>51733</v>
      </c>
      <c r="G2013" s="564" t="s">
        <v>3235</v>
      </c>
      <c r="H2013" s="573">
        <f t="shared" si="31"/>
        <v>7</v>
      </c>
    </row>
    <row r="2014" spans="1:8" s="35" customFormat="1">
      <c r="A2014" s="474" t="s">
        <v>1211</v>
      </c>
      <c r="B2014" s="559" t="s">
        <v>38</v>
      </c>
      <c r="C2014" s="559">
        <v>901097473</v>
      </c>
      <c r="D2014" s="568" t="s">
        <v>3208</v>
      </c>
      <c r="E2014" s="563">
        <v>45302</v>
      </c>
      <c r="F2014" s="564">
        <v>174710</v>
      </c>
      <c r="G2014" s="564" t="s">
        <v>3236</v>
      </c>
      <c r="H2014" s="573">
        <f t="shared" si="31"/>
        <v>20</v>
      </c>
    </row>
    <row r="2015" spans="1:8" s="35" customFormat="1">
      <c r="A2015" s="474" t="s">
        <v>1211</v>
      </c>
      <c r="B2015" s="559" t="s">
        <v>38</v>
      </c>
      <c r="C2015" s="559">
        <v>901097473</v>
      </c>
      <c r="D2015" s="568" t="s">
        <v>3210</v>
      </c>
      <c r="E2015" s="563">
        <v>45308</v>
      </c>
      <c r="F2015" s="564">
        <v>2918</v>
      </c>
      <c r="G2015" s="564" t="s">
        <v>3237</v>
      </c>
      <c r="H2015" s="573">
        <f t="shared" si="31"/>
        <v>14</v>
      </c>
    </row>
    <row r="2016" spans="1:8" s="35" customFormat="1">
      <c r="A2016" s="474" t="s">
        <v>1211</v>
      </c>
      <c r="B2016" s="559" t="s">
        <v>38</v>
      </c>
      <c r="C2016" s="559">
        <v>901097473</v>
      </c>
      <c r="D2016" s="568" t="s">
        <v>3200</v>
      </c>
      <c r="E2016" s="563">
        <v>45315</v>
      </c>
      <c r="F2016" s="564">
        <v>3774</v>
      </c>
      <c r="G2016" s="564" t="s">
        <v>3238</v>
      </c>
      <c r="H2016" s="573">
        <f t="shared" si="31"/>
        <v>7</v>
      </c>
    </row>
    <row r="2017" spans="1:8" s="35" customFormat="1">
      <c r="A2017" s="474" t="s">
        <v>1211</v>
      </c>
      <c r="B2017" s="559" t="s">
        <v>1056</v>
      </c>
      <c r="C2017" s="559">
        <v>901543211</v>
      </c>
      <c r="D2017" s="568" t="s">
        <v>3228</v>
      </c>
      <c r="E2017" s="563">
        <v>45308</v>
      </c>
      <c r="F2017" s="564">
        <v>203549218.0999999</v>
      </c>
      <c r="G2017" s="564" t="s">
        <v>3239</v>
      </c>
      <c r="H2017" s="573">
        <f t="shared" si="31"/>
        <v>14</v>
      </c>
    </row>
    <row r="2018" spans="1:8" s="35" customFormat="1">
      <c r="A2018" s="35" t="s">
        <v>2388</v>
      </c>
      <c r="B2018" s="161" t="s">
        <v>14</v>
      </c>
      <c r="C2018" s="560">
        <v>800140949</v>
      </c>
      <c r="D2018" s="73" t="s">
        <v>27</v>
      </c>
      <c r="E2018" s="283">
        <v>42569</v>
      </c>
      <c r="F2018" s="569">
        <v>7366969</v>
      </c>
      <c r="G2018" s="569" t="s">
        <v>2389</v>
      </c>
      <c r="H2018" s="573">
        <f t="shared" si="31"/>
        <v>2753</v>
      </c>
    </row>
    <row r="2019" spans="1:8">
      <c r="A2019" s="474" t="s">
        <v>2388</v>
      </c>
      <c r="B2019" s="161" t="s">
        <v>14</v>
      </c>
      <c r="C2019" s="560">
        <v>800140949</v>
      </c>
      <c r="D2019" s="73" t="s">
        <v>27</v>
      </c>
      <c r="E2019" s="283">
        <v>42622</v>
      </c>
      <c r="F2019" s="569">
        <v>5974383</v>
      </c>
      <c r="G2019" s="569" t="s">
        <v>2390</v>
      </c>
      <c r="H2019" s="573">
        <f t="shared" si="31"/>
        <v>2700</v>
      </c>
    </row>
    <row r="2020" spans="1:8">
      <c r="A2020" s="474" t="s">
        <v>2388</v>
      </c>
      <c r="B2020" s="161" t="s">
        <v>14</v>
      </c>
      <c r="C2020" s="560">
        <v>800140949</v>
      </c>
      <c r="D2020" s="73" t="s">
        <v>27</v>
      </c>
      <c r="E2020" s="283">
        <v>42846</v>
      </c>
      <c r="F2020" s="569">
        <v>1000000</v>
      </c>
      <c r="G2020" s="569" t="s">
        <v>2391</v>
      </c>
      <c r="H2020" s="573">
        <f t="shared" si="31"/>
        <v>2476</v>
      </c>
    </row>
    <row r="2021" spans="1:8">
      <c r="A2021" s="474" t="s">
        <v>2388</v>
      </c>
      <c r="B2021" s="161" t="s">
        <v>912</v>
      </c>
      <c r="C2021" s="560">
        <v>805000427</v>
      </c>
      <c r="D2021" s="73" t="s">
        <v>467</v>
      </c>
      <c r="E2021" s="283">
        <v>43385</v>
      </c>
      <c r="F2021" s="569">
        <v>1093863</v>
      </c>
      <c r="G2021" s="569" t="s">
        <v>2392</v>
      </c>
      <c r="H2021" s="573">
        <f t="shared" si="31"/>
        <v>1937</v>
      </c>
    </row>
    <row r="2022" spans="1:8">
      <c r="A2022" s="474" t="s">
        <v>2388</v>
      </c>
      <c r="B2022" s="161" t="s">
        <v>912</v>
      </c>
      <c r="C2022" s="560">
        <v>805000427</v>
      </c>
      <c r="D2022" s="73" t="s">
        <v>469</v>
      </c>
      <c r="E2022" s="283">
        <v>43395</v>
      </c>
      <c r="F2022" s="569">
        <v>1000000</v>
      </c>
      <c r="G2022" s="569" t="s">
        <v>2393</v>
      </c>
      <c r="H2022" s="573">
        <f t="shared" si="31"/>
        <v>1927</v>
      </c>
    </row>
    <row r="2023" spans="1:8">
      <c r="A2023" s="474" t="s">
        <v>2388</v>
      </c>
      <c r="B2023" s="161" t="s">
        <v>912</v>
      </c>
      <c r="C2023" s="560">
        <v>805000427</v>
      </c>
      <c r="D2023" s="73" t="s">
        <v>498</v>
      </c>
      <c r="E2023" s="283">
        <v>43417</v>
      </c>
      <c r="F2023" s="569">
        <v>1000000</v>
      </c>
      <c r="G2023" s="569" t="s">
        <v>2394</v>
      </c>
      <c r="H2023" s="573">
        <f t="shared" si="31"/>
        <v>1905</v>
      </c>
    </row>
    <row r="2024" spans="1:8">
      <c r="A2024" s="474" t="s">
        <v>2388</v>
      </c>
      <c r="B2024" s="161" t="s">
        <v>912</v>
      </c>
      <c r="C2024" s="560">
        <v>805000427</v>
      </c>
      <c r="D2024" s="73" t="s">
        <v>504</v>
      </c>
      <c r="E2024" s="283">
        <v>43430</v>
      </c>
      <c r="F2024" s="569">
        <v>1000000</v>
      </c>
      <c r="G2024" s="569" t="s">
        <v>2395</v>
      </c>
      <c r="H2024" s="573">
        <f t="shared" si="31"/>
        <v>1892</v>
      </c>
    </row>
    <row r="2025" spans="1:8">
      <c r="A2025" s="474" t="s">
        <v>2388</v>
      </c>
      <c r="B2025" s="161" t="s">
        <v>912</v>
      </c>
      <c r="C2025" s="560">
        <v>805000427</v>
      </c>
      <c r="D2025" s="73" t="s">
        <v>2396</v>
      </c>
      <c r="E2025" s="283">
        <v>43441</v>
      </c>
      <c r="F2025" s="569">
        <v>1000000</v>
      </c>
      <c r="G2025" s="569"/>
      <c r="H2025" s="573">
        <f t="shared" si="31"/>
        <v>1881</v>
      </c>
    </row>
    <row r="2026" spans="1:8">
      <c r="A2026" s="474" t="s">
        <v>2388</v>
      </c>
      <c r="B2026" s="161" t="s">
        <v>912</v>
      </c>
      <c r="C2026" s="560">
        <v>805000427</v>
      </c>
      <c r="D2026" s="73" t="s">
        <v>563</v>
      </c>
      <c r="E2026" s="283">
        <v>43441</v>
      </c>
      <c r="F2026" s="569">
        <v>1000000</v>
      </c>
      <c r="G2026" s="569" t="s">
        <v>2397</v>
      </c>
      <c r="H2026" s="573">
        <f t="shared" si="31"/>
        <v>1881</v>
      </c>
    </row>
    <row r="2027" spans="1:8">
      <c r="A2027" s="474" t="s">
        <v>2388</v>
      </c>
      <c r="B2027" s="161" t="s">
        <v>912</v>
      </c>
      <c r="C2027" s="560">
        <v>805000427</v>
      </c>
      <c r="D2027" s="73" t="s">
        <v>782</v>
      </c>
      <c r="E2027" s="283">
        <v>43581</v>
      </c>
      <c r="F2027" s="569">
        <v>1000000</v>
      </c>
      <c r="G2027" s="569" t="s">
        <v>2398</v>
      </c>
      <c r="H2027" s="573">
        <f t="shared" si="31"/>
        <v>1741</v>
      </c>
    </row>
    <row r="2028" spans="1:8">
      <c r="A2028" s="474" t="s">
        <v>2388</v>
      </c>
      <c r="B2028" s="161" t="s">
        <v>912</v>
      </c>
      <c r="C2028" s="560">
        <v>805000427</v>
      </c>
      <c r="D2028" s="73" t="s">
        <v>2399</v>
      </c>
      <c r="E2028" s="283">
        <v>43644</v>
      </c>
      <c r="F2028" s="569">
        <v>1000000</v>
      </c>
      <c r="G2028" s="569" t="s">
        <v>2400</v>
      </c>
      <c r="H2028" s="573">
        <f t="shared" si="31"/>
        <v>1678</v>
      </c>
    </row>
    <row r="2029" spans="1:8">
      <c r="A2029" s="474" t="s">
        <v>2388</v>
      </c>
      <c r="B2029" s="161" t="s">
        <v>239</v>
      </c>
      <c r="C2029" s="560">
        <v>830074184</v>
      </c>
      <c r="D2029" s="73" t="s">
        <v>2401</v>
      </c>
      <c r="E2029" s="283">
        <v>43712</v>
      </c>
      <c r="F2029" s="569">
        <v>924029861</v>
      </c>
      <c r="G2029" s="569" t="s">
        <v>2402</v>
      </c>
      <c r="H2029" s="573">
        <f t="shared" si="31"/>
        <v>1610</v>
      </c>
    </row>
    <row r="2030" spans="1:8">
      <c r="A2030" s="474" t="s">
        <v>2388</v>
      </c>
      <c r="B2030" s="161" t="s">
        <v>38</v>
      </c>
      <c r="C2030" s="560">
        <v>901097473</v>
      </c>
      <c r="D2030" s="73" t="s">
        <v>2403</v>
      </c>
      <c r="E2030" s="283">
        <v>43903</v>
      </c>
      <c r="F2030" s="569">
        <v>16</v>
      </c>
      <c r="G2030" s="569" t="s">
        <v>940</v>
      </c>
      <c r="H2030" s="573">
        <f t="shared" si="31"/>
        <v>1419</v>
      </c>
    </row>
    <row r="2031" spans="1:8">
      <c r="A2031" s="36" t="s">
        <v>2404</v>
      </c>
      <c r="B2031" s="570" t="s">
        <v>582</v>
      </c>
      <c r="C2031" s="36">
        <v>891180008</v>
      </c>
      <c r="D2031" s="36" t="s">
        <v>2405</v>
      </c>
      <c r="E2031" s="157">
        <v>44860</v>
      </c>
      <c r="F2031" s="474">
        <v>4762333</v>
      </c>
      <c r="G2031" s="567" t="s">
        <v>2406</v>
      </c>
      <c r="H2031" s="573">
        <f t="shared" si="31"/>
        <v>462</v>
      </c>
    </row>
    <row r="2032" spans="1:8">
      <c r="A2032" s="36" t="s">
        <v>2404</v>
      </c>
      <c r="B2032" s="554" t="s">
        <v>1039</v>
      </c>
      <c r="C2032" s="36">
        <v>899999107</v>
      </c>
      <c r="D2032" s="36" t="s">
        <v>2407</v>
      </c>
      <c r="E2032" s="157">
        <v>44860</v>
      </c>
      <c r="F2032" s="474">
        <v>4209151</v>
      </c>
      <c r="G2032" s="567" t="s">
        <v>2408</v>
      </c>
      <c r="H2032" s="573">
        <f t="shared" si="31"/>
        <v>462</v>
      </c>
    </row>
    <row r="2033" spans="1:8">
      <c r="A2033" s="36" t="s">
        <v>2404</v>
      </c>
      <c r="B2033" s="36" t="s">
        <v>582</v>
      </c>
      <c r="C2033" s="36">
        <v>891180008</v>
      </c>
      <c r="D2033" s="36" t="s">
        <v>2409</v>
      </c>
      <c r="E2033" s="157">
        <v>44887</v>
      </c>
      <c r="F2033" s="474">
        <v>343482</v>
      </c>
      <c r="G2033" s="567" t="s">
        <v>2410</v>
      </c>
      <c r="H2033" s="573">
        <f t="shared" si="31"/>
        <v>435</v>
      </c>
    </row>
    <row r="2034" spans="1:8">
      <c r="A2034" s="36" t="s">
        <v>2404</v>
      </c>
      <c r="B2034" s="554" t="s">
        <v>1039</v>
      </c>
      <c r="C2034" s="36">
        <v>899999107</v>
      </c>
      <c r="D2034" s="36" t="s">
        <v>2411</v>
      </c>
      <c r="E2034" s="157">
        <v>44887</v>
      </c>
      <c r="F2034" s="474">
        <v>469661</v>
      </c>
      <c r="G2034" s="567" t="s">
        <v>2412</v>
      </c>
      <c r="H2034" s="573">
        <f t="shared" si="31"/>
        <v>435</v>
      </c>
    </row>
    <row r="2035" spans="1:8">
      <c r="A2035" s="36" t="s">
        <v>2404</v>
      </c>
      <c r="B2035" s="554" t="s">
        <v>1039</v>
      </c>
      <c r="C2035" s="36">
        <v>899999107</v>
      </c>
      <c r="D2035" s="36" t="s">
        <v>2413</v>
      </c>
      <c r="E2035" s="157">
        <v>44916</v>
      </c>
      <c r="F2035" s="474">
        <v>49915</v>
      </c>
      <c r="G2035" s="567" t="s">
        <v>2414</v>
      </c>
      <c r="H2035" s="573">
        <f t="shared" si="31"/>
        <v>406</v>
      </c>
    </row>
    <row r="2036" spans="1:8">
      <c r="A2036" s="36" t="s">
        <v>2404</v>
      </c>
      <c r="B2036" s="36" t="s">
        <v>924</v>
      </c>
      <c r="C2036" s="36">
        <v>892115006</v>
      </c>
      <c r="D2036" s="36" t="s">
        <v>2415</v>
      </c>
      <c r="E2036" s="157">
        <v>44916</v>
      </c>
      <c r="F2036" s="474">
        <v>3962350</v>
      </c>
      <c r="G2036" s="567" t="s">
        <v>2416</v>
      </c>
      <c r="H2036" s="573">
        <f t="shared" si="31"/>
        <v>406</v>
      </c>
    </row>
    <row r="2037" spans="1:8">
      <c r="A2037" s="36" t="s">
        <v>2404</v>
      </c>
      <c r="B2037" s="36" t="s">
        <v>582</v>
      </c>
      <c r="C2037" s="36">
        <v>891180008</v>
      </c>
      <c r="D2037" s="36" t="s">
        <v>2417</v>
      </c>
      <c r="E2037" s="157">
        <v>44916</v>
      </c>
      <c r="F2037" s="474">
        <v>31802</v>
      </c>
      <c r="G2037" s="567" t="s">
        <v>2418</v>
      </c>
      <c r="H2037" s="573">
        <f t="shared" si="31"/>
        <v>406</v>
      </c>
    </row>
    <row r="2038" spans="1:8">
      <c r="A2038" s="36" t="s">
        <v>2404</v>
      </c>
      <c r="B2038" s="36" t="s">
        <v>924</v>
      </c>
      <c r="C2038" s="36">
        <v>892115006</v>
      </c>
      <c r="D2038" s="36" t="s">
        <v>2419</v>
      </c>
      <c r="E2038" s="157">
        <v>44951</v>
      </c>
      <c r="F2038" s="474">
        <v>393758</v>
      </c>
      <c r="G2038" s="567" t="s">
        <v>2420</v>
      </c>
      <c r="H2038" s="573">
        <f t="shared" si="31"/>
        <v>371</v>
      </c>
    </row>
    <row r="2039" spans="1:8">
      <c r="A2039" s="36" t="s">
        <v>2404</v>
      </c>
      <c r="B2039" s="36" t="s">
        <v>582</v>
      </c>
      <c r="C2039" s="36">
        <v>891180008</v>
      </c>
      <c r="D2039" s="36" t="s">
        <v>2421</v>
      </c>
      <c r="E2039" s="157">
        <v>44951</v>
      </c>
      <c r="F2039" s="474">
        <v>19124</v>
      </c>
      <c r="G2039" s="567" t="s">
        <v>2422</v>
      </c>
      <c r="H2039" s="573">
        <f t="shared" si="31"/>
        <v>371</v>
      </c>
    </row>
    <row r="2040" spans="1:8">
      <c r="A2040" s="36" t="s">
        <v>2404</v>
      </c>
      <c r="B2040" s="554" t="s">
        <v>1039</v>
      </c>
      <c r="C2040" s="36">
        <v>899999107</v>
      </c>
      <c r="D2040" s="36" t="s">
        <v>2423</v>
      </c>
      <c r="E2040" s="157">
        <v>44951</v>
      </c>
      <c r="F2040" s="474">
        <v>18629</v>
      </c>
      <c r="G2040" s="567" t="s">
        <v>2424</v>
      </c>
      <c r="H2040" s="573">
        <f t="shared" si="31"/>
        <v>371</v>
      </c>
    </row>
    <row r="2041" spans="1:8">
      <c r="A2041" s="36" t="s">
        <v>2404</v>
      </c>
      <c r="B2041" s="36" t="s">
        <v>582</v>
      </c>
      <c r="C2041" s="36">
        <v>891180008</v>
      </c>
      <c r="D2041" s="36" t="s">
        <v>3023</v>
      </c>
      <c r="E2041" s="157">
        <v>45237</v>
      </c>
      <c r="F2041" s="474">
        <v>5983</v>
      </c>
      <c r="G2041" s="567" t="s">
        <v>3024</v>
      </c>
      <c r="H2041" s="573">
        <f t="shared" si="31"/>
        <v>85</v>
      </c>
    </row>
    <row r="2042" spans="1:8">
      <c r="A2042" s="36" t="s">
        <v>2404</v>
      </c>
      <c r="B2042" s="36" t="s">
        <v>582</v>
      </c>
      <c r="C2042" s="36">
        <v>891180008</v>
      </c>
      <c r="D2042" s="36" t="s">
        <v>3025</v>
      </c>
      <c r="E2042" s="157">
        <v>45237</v>
      </c>
      <c r="F2042" s="474">
        <v>15754</v>
      </c>
      <c r="G2042" s="567" t="s">
        <v>3026</v>
      </c>
      <c r="H2042" s="573">
        <f t="shared" si="31"/>
        <v>85</v>
      </c>
    </row>
    <row r="2043" spans="1:8">
      <c r="A2043" s="36" t="s">
        <v>2404</v>
      </c>
      <c r="B2043" s="36" t="s">
        <v>582</v>
      </c>
      <c r="C2043" s="36">
        <v>891180008</v>
      </c>
      <c r="D2043" s="36" t="s">
        <v>3027</v>
      </c>
      <c r="E2043" s="157">
        <v>45237</v>
      </c>
      <c r="F2043" s="474">
        <v>4301</v>
      </c>
      <c r="G2043" s="567" t="s">
        <v>3028</v>
      </c>
      <c r="H2043" s="573">
        <f t="shared" si="31"/>
        <v>85</v>
      </c>
    </row>
    <row r="2044" spans="1:8">
      <c r="A2044" s="36" t="s">
        <v>2404</v>
      </c>
      <c r="B2044" s="36" t="s">
        <v>924</v>
      </c>
      <c r="C2044" s="36">
        <v>892115006</v>
      </c>
      <c r="D2044" s="36" t="s">
        <v>3029</v>
      </c>
      <c r="E2044" s="157">
        <v>45237</v>
      </c>
      <c r="F2044" s="474">
        <v>9440</v>
      </c>
      <c r="G2044" s="567" t="s">
        <v>3030</v>
      </c>
      <c r="H2044" s="573">
        <f t="shared" si="31"/>
        <v>85</v>
      </c>
    </row>
    <row r="2045" spans="1:8">
      <c r="A2045" s="36" t="s">
        <v>2404</v>
      </c>
      <c r="B2045" s="36" t="s">
        <v>924</v>
      </c>
      <c r="C2045" s="36">
        <v>892115006</v>
      </c>
      <c r="D2045" s="36" t="s">
        <v>3031</v>
      </c>
      <c r="E2045" s="157">
        <v>45237</v>
      </c>
      <c r="F2045" s="474">
        <v>50574</v>
      </c>
      <c r="G2045" s="567" t="s">
        <v>3032</v>
      </c>
      <c r="H2045" s="573">
        <f t="shared" si="31"/>
        <v>85</v>
      </c>
    </row>
    <row r="2046" spans="1:8">
      <c r="A2046" s="36" t="s">
        <v>2404</v>
      </c>
      <c r="B2046" s="554" t="s">
        <v>1039</v>
      </c>
      <c r="C2046" s="36">
        <v>899999107</v>
      </c>
      <c r="D2046" s="36" t="s">
        <v>3033</v>
      </c>
      <c r="E2046" s="157">
        <v>45237</v>
      </c>
      <c r="F2046" s="474">
        <v>13201</v>
      </c>
      <c r="G2046" s="567" t="s">
        <v>3034</v>
      </c>
      <c r="H2046" s="573">
        <f t="shared" si="31"/>
        <v>85</v>
      </c>
    </row>
    <row r="2047" spans="1:8">
      <c r="A2047" s="36" t="s">
        <v>2404</v>
      </c>
      <c r="B2047" s="554" t="s">
        <v>1039</v>
      </c>
      <c r="C2047" s="36">
        <v>899999107</v>
      </c>
      <c r="D2047" s="36" t="s">
        <v>3035</v>
      </c>
      <c r="E2047" s="157">
        <v>45237</v>
      </c>
      <c r="F2047" s="474">
        <v>5213</v>
      </c>
      <c r="G2047" s="567" t="s">
        <v>3036</v>
      </c>
      <c r="H2047" s="573">
        <f t="shared" si="31"/>
        <v>85</v>
      </c>
    </row>
    <row r="2048" spans="1:8">
      <c r="A2048" s="36" t="s">
        <v>2404</v>
      </c>
      <c r="B2048" s="36" t="s">
        <v>924</v>
      </c>
      <c r="C2048" s="36">
        <v>892115006</v>
      </c>
      <c r="D2048" s="36" t="s">
        <v>3037</v>
      </c>
      <c r="E2048" s="157">
        <v>45237</v>
      </c>
      <c r="F2048" s="474">
        <v>3645</v>
      </c>
      <c r="G2048" s="567" t="s">
        <v>3038</v>
      </c>
      <c r="H2048" s="573">
        <f t="shared" si="31"/>
        <v>85</v>
      </c>
    </row>
    <row r="2049" spans="1:8">
      <c r="A2049" s="36" t="s">
        <v>2404</v>
      </c>
      <c r="B2049" s="36" t="s">
        <v>414</v>
      </c>
      <c r="C2049" s="36">
        <v>901093846</v>
      </c>
      <c r="D2049" s="36" t="s">
        <v>3039</v>
      </c>
      <c r="E2049" s="157">
        <v>45237</v>
      </c>
      <c r="F2049" s="474">
        <v>2336152</v>
      </c>
      <c r="G2049" s="567" t="s">
        <v>3040</v>
      </c>
      <c r="H2049" s="573">
        <f t="shared" si="31"/>
        <v>85</v>
      </c>
    </row>
    <row r="2050" spans="1:8">
      <c r="A2050" s="36" t="s">
        <v>2404</v>
      </c>
      <c r="B2050" s="36" t="s">
        <v>414</v>
      </c>
      <c r="C2050" s="36">
        <v>901093846</v>
      </c>
      <c r="D2050" s="36" t="s">
        <v>3041</v>
      </c>
      <c r="E2050" s="157">
        <v>45237</v>
      </c>
      <c r="F2050" s="474">
        <v>2682582</v>
      </c>
      <c r="G2050" s="567" t="s">
        <v>3042</v>
      </c>
      <c r="H2050" s="573">
        <f t="shared" si="31"/>
        <v>85</v>
      </c>
    </row>
    <row r="2051" spans="1:8">
      <c r="A2051" s="36" t="s">
        <v>2404</v>
      </c>
      <c r="B2051" s="554" t="s">
        <v>1039</v>
      </c>
      <c r="C2051" s="36">
        <v>899999107</v>
      </c>
      <c r="D2051" s="36" t="s">
        <v>3043</v>
      </c>
      <c r="E2051" s="157">
        <v>45237</v>
      </c>
      <c r="F2051" s="474">
        <v>1589</v>
      </c>
      <c r="G2051" s="567" t="s">
        <v>3044</v>
      </c>
      <c r="H2051" s="573">
        <f t="shared" si="31"/>
        <v>85</v>
      </c>
    </row>
    <row r="2052" spans="1:8">
      <c r="A2052" s="36" t="s">
        <v>2404</v>
      </c>
      <c r="B2052" s="36" t="s">
        <v>414</v>
      </c>
      <c r="C2052" s="36">
        <v>901093846</v>
      </c>
      <c r="D2052" s="36" t="s">
        <v>3045</v>
      </c>
      <c r="E2052" s="157">
        <v>45237</v>
      </c>
      <c r="F2052" s="474">
        <v>388899</v>
      </c>
      <c r="G2052" s="567" t="s">
        <v>3046</v>
      </c>
      <c r="H2052" s="573">
        <f t="shared" si="31"/>
        <v>85</v>
      </c>
    </row>
    <row r="2053" spans="1:8">
      <c r="A2053" s="36" t="s">
        <v>2404</v>
      </c>
      <c r="B2053" s="36" t="s">
        <v>924</v>
      </c>
      <c r="C2053" s="36">
        <v>892115006</v>
      </c>
      <c r="D2053" s="36" t="s">
        <v>3047</v>
      </c>
      <c r="E2053" s="157">
        <v>45237</v>
      </c>
      <c r="F2053" s="474">
        <v>3180</v>
      </c>
      <c r="G2053" s="567" t="s">
        <v>3048</v>
      </c>
      <c r="H2053" s="573">
        <f t="shared" si="31"/>
        <v>85</v>
      </c>
    </row>
    <row r="2054" spans="1:8">
      <c r="A2054" s="36" t="s">
        <v>2404</v>
      </c>
      <c r="B2054" s="36" t="s">
        <v>582</v>
      </c>
      <c r="C2054" s="36">
        <v>891180008</v>
      </c>
      <c r="D2054" s="36" t="s">
        <v>3049</v>
      </c>
      <c r="E2054" s="157">
        <v>45237</v>
      </c>
      <c r="F2054" s="474">
        <v>3669</v>
      </c>
      <c r="G2054" s="567" t="s">
        <v>3050</v>
      </c>
      <c r="H2054" s="573">
        <f t="shared" si="31"/>
        <v>85</v>
      </c>
    </row>
    <row r="2055" spans="1:8">
      <c r="A2055" s="36" t="s">
        <v>2404</v>
      </c>
      <c r="B2055" s="554" t="s">
        <v>1039</v>
      </c>
      <c r="C2055" s="36">
        <v>899999107</v>
      </c>
      <c r="D2055" s="36" t="s">
        <v>3051</v>
      </c>
      <c r="E2055" s="157">
        <v>45237</v>
      </c>
      <c r="F2055" s="474">
        <v>5531</v>
      </c>
      <c r="G2055" s="567" t="s">
        <v>3052</v>
      </c>
      <c r="H2055" s="573">
        <f t="shared" si="31"/>
        <v>85</v>
      </c>
    </row>
    <row r="2056" spans="1:8">
      <c r="A2056" s="36" t="s">
        <v>2404</v>
      </c>
      <c r="B2056" s="36" t="s">
        <v>414</v>
      </c>
      <c r="C2056" s="36">
        <v>901093846</v>
      </c>
      <c r="D2056" s="36" t="s">
        <v>3053</v>
      </c>
      <c r="E2056" s="157">
        <v>45237</v>
      </c>
      <c r="F2056" s="474">
        <v>82742</v>
      </c>
      <c r="G2056" s="567" t="s">
        <v>3054</v>
      </c>
      <c r="H2056" s="573">
        <f t="shared" si="31"/>
        <v>85</v>
      </c>
    </row>
    <row r="2057" spans="1:8">
      <c r="A2057" s="36" t="s">
        <v>2404</v>
      </c>
      <c r="B2057" s="36" t="s">
        <v>924</v>
      </c>
      <c r="C2057" s="36">
        <v>892115006</v>
      </c>
      <c r="D2057" s="36" t="s">
        <v>3055</v>
      </c>
      <c r="E2057" s="157">
        <v>45237</v>
      </c>
      <c r="F2057" s="474">
        <v>3225</v>
      </c>
      <c r="G2057" s="567" t="s">
        <v>3056</v>
      </c>
      <c r="H2057" s="573">
        <f t="shared" si="31"/>
        <v>85</v>
      </c>
    </row>
    <row r="2058" spans="1:8">
      <c r="A2058" s="36" t="s">
        <v>2404</v>
      </c>
      <c r="B2058" s="36" t="s">
        <v>582</v>
      </c>
      <c r="C2058" s="36">
        <v>891180008</v>
      </c>
      <c r="D2058" s="36" t="s">
        <v>3057</v>
      </c>
      <c r="E2058" s="157">
        <v>45237</v>
      </c>
      <c r="F2058" s="474">
        <v>2443</v>
      </c>
      <c r="G2058" s="567" t="s">
        <v>3058</v>
      </c>
      <c r="H2058" s="573">
        <f t="shared" ref="H2058:H2121" si="32">+$H$7-E2058</f>
        <v>85</v>
      </c>
    </row>
    <row r="2059" spans="1:8">
      <c r="A2059" s="36" t="s">
        <v>2404</v>
      </c>
      <c r="B2059" s="554" t="s">
        <v>1039</v>
      </c>
      <c r="C2059" s="36">
        <v>899999107</v>
      </c>
      <c r="D2059" s="36" t="s">
        <v>3059</v>
      </c>
      <c r="E2059" s="157">
        <v>45237</v>
      </c>
      <c r="F2059" s="474">
        <v>2414</v>
      </c>
      <c r="G2059" s="567" t="s">
        <v>3060</v>
      </c>
      <c r="H2059" s="573">
        <f t="shared" si="32"/>
        <v>85</v>
      </c>
    </row>
    <row r="2060" spans="1:8">
      <c r="A2060" s="36" t="s">
        <v>2404</v>
      </c>
      <c r="B2060" s="554" t="s">
        <v>1039</v>
      </c>
      <c r="C2060" s="36">
        <v>899999107</v>
      </c>
      <c r="D2060" s="36" t="s">
        <v>3061</v>
      </c>
      <c r="E2060" s="157">
        <v>45237</v>
      </c>
      <c r="F2060" s="474">
        <v>2472</v>
      </c>
      <c r="G2060" s="567" t="s">
        <v>3062</v>
      </c>
      <c r="H2060" s="573">
        <f t="shared" si="32"/>
        <v>85</v>
      </c>
    </row>
    <row r="2061" spans="1:8">
      <c r="A2061" s="36" t="s">
        <v>2404</v>
      </c>
      <c r="B2061" s="36" t="s">
        <v>414</v>
      </c>
      <c r="C2061" s="36">
        <v>901093846</v>
      </c>
      <c r="D2061" s="36" t="s">
        <v>3063</v>
      </c>
      <c r="E2061" s="157">
        <v>45237</v>
      </c>
      <c r="F2061" s="474">
        <v>3440638</v>
      </c>
      <c r="G2061" s="567" t="s">
        <v>3064</v>
      </c>
      <c r="H2061" s="573">
        <f t="shared" si="32"/>
        <v>85</v>
      </c>
    </row>
    <row r="2062" spans="1:8">
      <c r="A2062" s="36" t="s">
        <v>2404</v>
      </c>
      <c r="B2062" s="36" t="s">
        <v>924</v>
      </c>
      <c r="C2062" s="36">
        <v>892115006</v>
      </c>
      <c r="D2062" s="36" t="s">
        <v>3065</v>
      </c>
      <c r="E2062" s="157">
        <v>45237</v>
      </c>
      <c r="F2062" s="474">
        <v>1828</v>
      </c>
      <c r="G2062" s="567" t="s">
        <v>3066</v>
      </c>
      <c r="H2062" s="573">
        <f t="shared" si="32"/>
        <v>85</v>
      </c>
    </row>
    <row r="2063" spans="1:8">
      <c r="A2063" s="36" t="s">
        <v>2404</v>
      </c>
      <c r="B2063" s="554" t="s">
        <v>1039</v>
      </c>
      <c r="C2063" s="36">
        <v>899999107</v>
      </c>
      <c r="D2063" s="36" t="s">
        <v>3067</v>
      </c>
      <c r="E2063" s="157">
        <v>45237</v>
      </c>
      <c r="F2063" s="474">
        <v>1537</v>
      </c>
      <c r="G2063" s="567" t="s">
        <v>3068</v>
      </c>
      <c r="H2063" s="573">
        <f t="shared" si="32"/>
        <v>85</v>
      </c>
    </row>
    <row r="2064" spans="1:8">
      <c r="A2064" s="36" t="s">
        <v>2404</v>
      </c>
      <c r="B2064" s="36" t="s">
        <v>582</v>
      </c>
      <c r="C2064" s="36">
        <v>891180008</v>
      </c>
      <c r="D2064" s="36" t="s">
        <v>3069</v>
      </c>
      <c r="E2064" s="157">
        <v>45237</v>
      </c>
      <c r="F2064" s="474">
        <v>3539</v>
      </c>
      <c r="G2064" s="567" t="s">
        <v>3070</v>
      </c>
      <c r="H2064" s="573">
        <f t="shared" si="32"/>
        <v>85</v>
      </c>
    </row>
    <row r="2065" spans="1:8">
      <c r="A2065" s="36" t="s">
        <v>2404</v>
      </c>
      <c r="B2065" s="36" t="s">
        <v>414</v>
      </c>
      <c r="C2065" s="36">
        <v>901093846</v>
      </c>
      <c r="D2065" s="36" t="s">
        <v>3071</v>
      </c>
      <c r="E2065" s="157">
        <v>45237</v>
      </c>
      <c r="F2065" s="474">
        <v>1189669</v>
      </c>
      <c r="G2065" s="567" t="s">
        <v>3072</v>
      </c>
      <c r="H2065" s="573">
        <f t="shared" si="32"/>
        <v>85</v>
      </c>
    </row>
    <row r="2066" spans="1:8">
      <c r="A2066" s="36" t="s">
        <v>2404</v>
      </c>
      <c r="B2066" s="36" t="s">
        <v>924</v>
      </c>
      <c r="C2066" s="36">
        <v>892115006</v>
      </c>
      <c r="D2066" s="36" t="s">
        <v>3073</v>
      </c>
      <c r="E2066" s="157">
        <v>45237</v>
      </c>
      <c r="F2066" s="474">
        <v>1939</v>
      </c>
      <c r="G2066" s="567" t="s">
        <v>3074</v>
      </c>
      <c r="H2066" s="573">
        <f t="shared" si="32"/>
        <v>85</v>
      </c>
    </row>
    <row r="2067" spans="1:8">
      <c r="A2067" s="36" t="s">
        <v>2404</v>
      </c>
      <c r="B2067" s="36" t="s">
        <v>582</v>
      </c>
      <c r="C2067" s="36">
        <v>891180008</v>
      </c>
      <c r="D2067" s="36" t="s">
        <v>3075</v>
      </c>
      <c r="E2067" s="157">
        <v>45237</v>
      </c>
      <c r="F2067" s="474">
        <v>5328</v>
      </c>
      <c r="G2067" s="567" t="s">
        <v>3076</v>
      </c>
      <c r="H2067" s="573">
        <f t="shared" si="32"/>
        <v>85</v>
      </c>
    </row>
    <row r="2068" spans="1:8">
      <c r="A2068" s="36" t="s">
        <v>2404</v>
      </c>
      <c r="B2068" s="36" t="s">
        <v>414</v>
      </c>
      <c r="C2068" s="36">
        <v>901093846</v>
      </c>
      <c r="D2068" s="36" t="s">
        <v>3077</v>
      </c>
      <c r="E2068" s="157">
        <v>45238</v>
      </c>
      <c r="F2068" s="474">
        <v>53601</v>
      </c>
      <c r="G2068" s="567" t="s">
        <v>3078</v>
      </c>
      <c r="H2068" s="573">
        <f t="shared" si="32"/>
        <v>84</v>
      </c>
    </row>
    <row r="2069" spans="1:8">
      <c r="A2069" s="36" t="s">
        <v>2404</v>
      </c>
      <c r="B2069" s="36" t="s">
        <v>582</v>
      </c>
      <c r="C2069" s="36">
        <v>891180008</v>
      </c>
      <c r="D2069" s="36" t="s">
        <v>3079</v>
      </c>
      <c r="E2069" s="157">
        <v>45238</v>
      </c>
      <c r="F2069" s="474">
        <v>7726</v>
      </c>
      <c r="G2069" s="567" t="s">
        <v>3080</v>
      </c>
      <c r="H2069" s="573">
        <f t="shared" si="32"/>
        <v>84</v>
      </c>
    </row>
    <row r="2070" spans="1:8">
      <c r="A2070" s="36" t="s">
        <v>2404</v>
      </c>
      <c r="B2070" s="554" t="s">
        <v>1039</v>
      </c>
      <c r="C2070" s="36">
        <v>899999107</v>
      </c>
      <c r="D2070" s="36" t="s">
        <v>3081</v>
      </c>
      <c r="E2070" s="157">
        <v>45238</v>
      </c>
      <c r="F2070" s="474">
        <v>1818</v>
      </c>
      <c r="G2070" s="567" t="s">
        <v>3082</v>
      </c>
      <c r="H2070" s="573">
        <f t="shared" si="32"/>
        <v>84</v>
      </c>
    </row>
    <row r="2071" spans="1:8">
      <c r="A2071" s="36" t="s">
        <v>2404</v>
      </c>
      <c r="B2071" s="36" t="s">
        <v>414</v>
      </c>
      <c r="C2071" s="36">
        <v>901093846</v>
      </c>
      <c r="D2071" s="36" t="s">
        <v>3083</v>
      </c>
      <c r="E2071" s="157">
        <v>45238</v>
      </c>
      <c r="F2071" s="474">
        <v>50411</v>
      </c>
      <c r="G2071" s="567" t="s">
        <v>3084</v>
      </c>
      <c r="H2071" s="573">
        <f t="shared" si="32"/>
        <v>84</v>
      </c>
    </row>
    <row r="2072" spans="1:8">
      <c r="A2072" s="36" t="s">
        <v>2404</v>
      </c>
      <c r="B2072" s="36" t="s">
        <v>924</v>
      </c>
      <c r="C2072" s="36">
        <v>892115006</v>
      </c>
      <c r="D2072" s="36" t="s">
        <v>3085</v>
      </c>
      <c r="E2072" s="157">
        <v>45238</v>
      </c>
      <c r="F2072" s="474">
        <v>2110</v>
      </c>
      <c r="G2072" s="567" t="s">
        <v>3086</v>
      </c>
      <c r="H2072" s="573">
        <f t="shared" si="32"/>
        <v>84</v>
      </c>
    </row>
    <row r="2073" spans="1:8">
      <c r="A2073" s="36" t="s">
        <v>2404</v>
      </c>
      <c r="B2073" s="36" t="s">
        <v>582</v>
      </c>
      <c r="C2073" s="36">
        <v>891180008</v>
      </c>
      <c r="D2073" s="36" t="s">
        <v>3087</v>
      </c>
      <c r="E2073" s="157">
        <v>45238</v>
      </c>
      <c r="F2073" s="474">
        <v>3676</v>
      </c>
      <c r="G2073" s="567" t="s">
        <v>3088</v>
      </c>
      <c r="H2073" s="573">
        <f t="shared" si="32"/>
        <v>84</v>
      </c>
    </row>
    <row r="2074" spans="1:8">
      <c r="A2074" s="36" t="s">
        <v>2404</v>
      </c>
      <c r="B2074" s="554" t="s">
        <v>1039</v>
      </c>
      <c r="C2074" s="36">
        <v>899999107</v>
      </c>
      <c r="D2074" s="36" t="s">
        <v>3089</v>
      </c>
      <c r="E2074" s="157">
        <v>45238</v>
      </c>
      <c r="F2074" s="474">
        <v>1591</v>
      </c>
      <c r="G2074" s="567" t="s">
        <v>3090</v>
      </c>
      <c r="H2074" s="573">
        <f t="shared" si="32"/>
        <v>84</v>
      </c>
    </row>
    <row r="2075" spans="1:8">
      <c r="A2075" s="36" t="s">
        <v>2404</v>
      </c>
      <c r="B2075" s="36" t="s">
        <v>414</v>
      </c>
      <c r="C2075" s="36">
        <v>901093846</v>
      </c>
      <c r="D2075" s="36" t="s">
        <v>3091</v>
      </c>
      <c r="E2075" s="157">
        <v>45238</v>
      </c>
      <c r="F2075" s="474">
        <v>51086</v>
      </c>
      <c r="G2075" s="567" t="s">
        <v>3092</v>
      </c>
      <c r="H2075" s="573">
        <f t="shared" si="32"/>
        <v>84</v>
      </c>
    </row>
    <row r="2076" spans="1:8">
      <c r="A2076" s="36" t="s">
        <v>2404</v>
      </c>
      <c r="B2076" s="36" t="s">
        <v>924</v>
      </c>
      <c r="C2076" s="36">
        <v>892115006</v>
      </c>
      <c r="D2076" s="36" t="s">
        <v>3093</v>
      </c>
      <c r="E2076" s="157">
        <v>45238</v>
      </c>
      <c r="F2076" s="474">
        <v>1555</v>
      </c>
      <c r="G2076" s="567" t="s">
        <v>3094</v>
      </c>
      <c r="H2076" s="573">
        <f t="shared" si="32"/>
        <v>84</v>
      </c>
    </row>
    <row r="2077" spans="1:8">
      <c r="A2077" s="36" t="s">
        <v>2404</v>
      </c>
      <c r="B2077" s="554" t="s">
        <v>1039</v>
      </c>
      <c r="C2077" s="36">
        <v>899999107</v>
      </c>
      <c r="D2077" s="36" t="s">
        <v>3095</v>
      </c>
      <c r="E2077" s="157">
        <v>45258</v>
      </c>
      <c r="F2077" s="474">
        <v>718</v>
      </c>
      <c r="G2077" s="567" t="s">
        <v>3096</v>
      </c>
      <c r="H2077" s="573">
        <f t="shared" si="32"/>
        <v>64</v>
      </c>
    </row>
    <row r="2078" spans="1:8">
      <c r="A2078" s="36" t="s">
        <v>2404</v>
      </c>
      <c r="B2078" s="36" t="s">
        <v>414</v>
      </c>
      <c r="C2078" s="36">
        <v>901093846</v>
      </c>
      <c r="D2078" s="36" t="s">
        <v>3097</v>
      </c>
      <c r="E2078" s="157">
        <v>45258</v>
      </c>
      <c r="F2078" s="474">
        <v>49883</v>
      </c>
      <c r="G2078" s="567" t="s">
        <v>3098</v>
      </c>
      <c r="H2078" s="573">
        <f t="shared" si="32"/>
        <v>64</v>
      </c>
    </row>
    <row r="2079" spans="1:8">
      <c r="A2079" s="36" t="s">
        <v>2404</v>
      </c>
      <c r="B2079" s="36" t="s">
        <v>924</v>
      </c>
      <c r="C2079" s="36">
        <v>892115006</v>
      </c>
      <c r="D2079" s="36" t="s">
        <v>3099</v>
      </c>
      <c r="E2079" s="157">
        <v>45258</v>
      </c>
      <c r="F2079" s="474">
        <v>1594</v>
      </c>
      <c r="G2079" s="567" t="s">
        <v>3100</v>
      </c>
      <c r="H2079" s="573">
        <f t="shared" si="32"/>
        <v>64</v>
      </c>
    </row>
    <row r="2080" spans="1:8">
      <c r="A2080" s="36" t="s">
        <v>2404</v>
      </c>
      <c r="B2080" s="36" t="s">
        <v>582</v>
      </c>
      <c r="C2080" s="36">
        <v>891180008</v>
      </c>
      <c r="D2080" s="36" t="s">
        <v>3101</v>
      </c>
      <c r="E2080" s="157">
        <v>45258</v>
      </c>
      <c r="F2080" s="474">
        <v>2422</v>
      </c>
      <c r="G2080" s="567" t="s">
        <v>3102</v>
      </c>
      <c r="H2080" s="573">
        <f t="shared" si="32"/>
        <v>64</v>
      </c>
    </row>
    <row r="2081" spans="1:8">
      <c r="A2081" s="36" t="s">
        <v>2404</v>
      </c>
      <c r="B2081" s="36" t="s">
        <v>924</v>
      </c>
      <c r="C2081" s="36">
        <v>892115006</v>
      </c>
      <c r="D2081" s="36" t="s">
        <v>3158</v>
      </c>
      <c r="E2081" s="157">
        <v>45278</v>
      </c>
      <c r="F2081" s="474">
        <v>331</v>
      </c>
      <c r="G2081" s="567" t="s">
        <v>3159</v>
      </c>
      <c r="H2081" s="573">
        <f t="shared" si="32"/>
        <v>44</v>
      </c>
    </row>
    <row r="2082" spans="1:8">
      <c r="A2082" s="36" t="s">
        <v>2404</v>
      </c>
      <c r="B2082" s="36" t="s">
        <v>582</v>
      </c>
      <c r="C2082" s="36">
        <v>891180008</v>
      </c>
      <c r="D2082" s="36" t="s">
        <v>3160</v>
      </c>
      <c r="E2082" s="157">
        <v>45278</v>
      </c>
      <c r="F2082" s="474">
        <v>801</v>
      </c>
      <c r="G2082" s="567" t="s">
        <v>3161</v>
      </c>
      <c r="H2082" s="573">
        <f t="shared" si="32"/>
        <v>44</v>
      </c>
    </row>
    <row r="2083" spans="1:8">
      <c r="A2083" s="36" t="s">
        <v>2404</v>
      </c>
      <c r="B2083" s="36" t="s">
        <v>414</v>
      </c>
      <c r="C2083" s="36">
        <v>901093846</v>
      </c>
      <c r="D2083" s="36" t="s">
        <v>3162</v>
      </c>
      <c r="E2083" s="157">
        <v>45278</v>
      </c>
      <c r="F2083" s="474">
        <v>44769</v>
      </c>
      <c r="G2083" s="567" t="s">
        <v>3163</v>
      </c>
      <c r="H2083" s="573">
        <f t="shared" si="32"/>
        <v>44</v>
      </c>
    </row>
    <row r="2084" spans="1:8">
      <c r="A2084" s="36" t="s">
        <v>2404</v>
      </c>
      <c r="B2084" s="554" t="s">
        <v>1039</v>
      </c>
      <c r="C2084" s="36">
        <v>899999107</v>
      </c>
      <c r="D2084" s="36" t="s">
        <v>3164</v>
      </c>
      <c r="E2084" s="157">
        <v>45278</v>
      </c>
      <c r="F2084" s="474">
        <v>699</v>
      </c>
      <c r="G2084" s="567" t="s">
        <v>3165</v>
      </c>
      <c r="H2084" s="573">
        <f t="shared" si="32"/>
        <v>44</v>
      </c>
    </row>
    <row r="2085" spans="1:8">
      <c r="A2085" s="36" t="s">
        <v>2404</v>
      </c>
      <c r="B2085" s="36" t="s">
        <v>650</v>
      </c>
      <c r="C2085" s="36">
        <v>817001773</v>
      </c>
      <c r="D2085" s="36" t="s">
        <v>3240</v>
      </c>
      <c r="E2085" s="157">
        <v>45322</v>
      </c>
      <c r="F2085" s="474">
        <v>1388888731</v>
      </c>
      <c r="G2085" s="567" t="s">
        <v>3241</v>
      </c>
      <c r="H2085" s="573">
        <f t="shared" si="32"/>
        <v>0</v>
      </c>
    </row>
    <row r="2086" spans="1:8">
      <c r="A2086" s="36" t="s">
        <v>2404</v>
      </c>
      <c r="B2086" s="36" t="s">
        <v>1107</v>
      </c>
      <c r="C2086" s="36">
        <v>839000495</v>
      </c>
      <c r="D2086" s="36" t="s">
        <v>3242</v>
      </c>
      <c r="E2086" s="157">
        <v>45322</v>
      </c>
      <c r="F2086" s="474">
        <v>19712875</v>
      </c>
      <c r="G2086" s="567" t="s">
        <v>3243</v>
      </c>
      <c r="H2086" s="573">
        <f t="shared" si="32"/>
        <v>0</v>
      </c>
    </row>
    <row r="2087" spans="1:8">
      <c r="A2087" s="36" t="s">
        <v>2404</v>
      </c>
      <c r="B2087" s="36" t="s">
        <v>1197</v>
      </c>
      <c r="C2087" s="36">
        <v>837000084</v>
      </c>
      <c r="D2087" s="36" t="s">
        <v>3244</v>
      </c>
      <c r="E2087" s="157">
        <v>45322</v>
      </c>
      <c r="F2087" s="474">
        <v>509538794</v>
      </c>
      <c r="G2087" s="567" t="s">
        <v>3245</v>
      </c>
      <c r="H2087" s="573">
        <f t="shared" si="32"/>
        <v>0</v>
      </c>
    </row>
    <row r="2088" spans="1:8">
      <c r="A2088" s="36" t="s">
        <v>2404</v>
      </c>
      <c r="B2088" s="36" t="s">
        <v>474</v>
      </c>
      <c r="C2088" s="36">
        <v>809008362</v>
      </c>
      <c r="D2088" s="36" t="s">
        <v>3246</v>
      </c>
      <c r="E2088" s="157">
        <v>45322</v>
      </c>
      <c r="F2088" s="474">
        <v>1544409806</v>
      </c>
      <c r="G2088" s="567" t="s">
        <v>3247</v>
      </c>
      <c r="H2088" s="573">
        <f t="shared" si="32"/>
        <v>0</v>
      </c>
    </row>
    <row r="2089" spans="1:8">
      <c r="A2089" s="36" t="s">
        <v>2404</v>
      </c>
      <c r="B2089" s="36" t="s">
        <v>162</v>
      </c>
      <c r="C2089" s="36">
        <v>806008394</v>
      </c>
      <c r="D2089" s="36" t="s">
        <v>3248</v>
      </c>
      <c r="E2089" s="157">
        <v>45322</v>
      </c>
      <c r="F2089" s="474">
        <v>111113795</v>
      </c>
      <c r="G2089" s="567" t="s">
        <v>3249</v>
      </c>
      <c r="H2089" s="573">
        <f t="shared" si="32"/>
        <v>0</v>
      </c>
    </row>
    <row r="2090" spans="1:8">
      <c r="A2090" s="36" t="s">
        <v>2404</v>
      </c>
      <c r="B2090" s="36" t="s">
        <v>832</v>
      </c>
      <c r="C2090" s="36">
        <v>901021565</v>
      </c>
      <c r="D2090" s="36" t="s">
        <v>3250</v>
      </c>
      <c r="E2090" s="157">
        <v>45322</v>
      </c>
      <c r="F2090" s="474">
        <v>22140391</v>
      </c>
      <c r="G2090" s="567" t="s">
        <v>3251</v>
      </c>
      <c r="H2090" s="573">
        <f t="shared" si="32"/>
        <v>0</v>
      </c>
    </row>
    <row r="2091" spans="1:8">
      <c r="A2091" s="36" t="s">
        <v>2404</v>
      </c>
      <c r="B2091" s="36" t="s">
        <v>395</v>
      </c>
      <c r="C2091" s="36">
        <v>900226715</v>
      </c>
      <c r="D2091" s="36" t="s">
        <v>3252</v>
      </c>
      <c r="E2091" s="157">
        <v>45322</v>
      </c>
      <c r="F2091" s="474">
        <v>32715215</v>
      </c>
      <c r="G2091" s="567" t="s">
        <v>3253</v>
      </c>
      <c r="H2091" s="573">
        <f t="shared" si="32"/>
        <v>0</v>
      </c>
    </row>
    <row r="2092" spans="1:8">
      <c r="A2092" s="36" t="s">
        <v>2404</v>
      </c>
      <c r="B2092" s="36" t="s">
        <v>396</v>
      </c>
      <c r="C2092" s="36">
        <v>900935126</v>
      </c>
      <c r="D2092" s="36" t="s">
        <v>3254</v>
      </c>
      <c r="E2092" s="157">
        <v>45322</v>
      </c>
      <c r="F2092" s="474">
        <v>1177964</v>
      </c>
      <c r="G2092" s="567" t="s">
        <v>3255</v>
      </c>
      <c r="H2092" s="573">
        <f t="shared" si="32"/>
        <v>0</v>
      </c>
    </row>
    <row r="2093" spans="1:8">
      <c r="A2093" s="36" t="s">
        <v>2404</v>
      </c>
      <c r="B2093" s="36" t="s">
        <v>414</v>
      </c>
      <c r="C2093" s="36">
        <v>901093846</v>
      </c>
      <c r="D2093" s="36" t="s">
        <v>3256</v>
      </c>
      <c r="E2093" s="157">
        <v>45322</v>
      </c>
      <c r="F2093" s="474">
        <v>7702667</v>
      </c>
      <c r="G2093" s="567" t="s">
        <v>3257</v>
      </c>
      <c r="H2093" s="573">
        <f t="shared" si="32"/>
        <v>0</v>
      </c>
    </row>
    <row r="2094" spans="1:8">
      <c r="A2094" s="36" t="s">
        <v>2404</v>
      </c>
      <c r="B2094" s="36" t="s">
        <v>685</v>
      </c>
      <c r="C2094" s="36">
        <v>891600091</v>
      </c>
      <c r="D2094" s="36" t="s">
        <v>3258</v>
      </c>
      <c r="E2094" s="157">
        <v>45322</v>
      </c>
      <c r="F2094" s="474">
        <v>3515954</v>
      </c>
      <c r="G2094" s="567" t="s">
        <v>3259</v>
      </c>
      <c r="H2094" s="573">
        <f t="shared" si="32"/>
        <v>0</v>
      </c>
    </row>
    <row r="2095" spans="1:8">
      <c r="A2095" s="36" t="s">
        <v>2404</v>
      </c>
      <c r="B2095" s="36" t="s">
        <v>924</v>
      </c>
      <c r="C2095" s="36">
        <v>892115006</v>
      </c>
      <c r="D2095" s="36" t="s">
        <v>3260</v>
      </c>
      <c r="E2095" s="157">
        <v>45322</v>
      </c>
      <c r="F2095" s="474">
        <v>385450246</v>
      </c>
      <c r="G2095" s="567" t="s">
        <v>3261</v>
      </c>
      <c r="H2095" s="573">
        <f t="shared" si="32"/>
        <v>0</v>
      </c>
    </row>
    <row r="2096" spans="1:8">
      <c r="A2096" s="36" t="s">
        <v>2404</v>
      </c>
      <c r="B2096" s="36" t="s">
        <v>582</v>
      </c>
      <c r="C2096" s="36">
        <v>891180008</v>
      </c>
      <c r="D2096" s="36" t="s">
        <v>3262</v>
      </c>
      <c r="E2096" s="157">
        <v>45322</v>
      </c>
      <c r="F2096" s="474">
        <v>207546945</v>
      </c>
      <c r="G2096" s="567" t="s">
        <v>3263</v>
      </c>
      <c r="H2096" s="573">
        <f t="shared" si="32"/>
        <v>0</v>
      </c>
    </row>
    <row r="2097" spans="1:8">
      <c r="A2097" s="36" t="s">
        <v>2404</v>
      </c>
      <c r="B2097" s="36" t="s">
        <v>2879</v>
      </c>
      <c r="C2097" s="36">
        <v>901543761</v>
      </c>
      <c r="D2097" s="36" t="s">
        <v>3264</v>
      </c>
      <c r="E2097" s="157">
        <v>45322</v>
      </c>
      <c r="F2097" s="474">
        <v>5443319</v>
      </c>
      <c r="G2097" s="567" t="s">
        <v>3265</v>
      </c>
      <c r="H2097" s="573">
        <f t="shared" si="32"/>
        <v>0</v>
      </c>
    </row>
    <row r="2098" spans="1:8">
      <c r="A2098" s="36" t="s">
        <v>2404</v>
      </c>
      <c r="B2098" s="36" t="s">
        <v>759</v>
      </c>
      <c r="C2098" s="36">
        <v>890500675</v>
      </c>
      <c r="D2098" s="36" t="s">
        <v>3266</v>
      </c>
      <c r="E2098" s="157">
        <v>45322</v>
      </c>
      <c r="F2098" s="474">
        <v>3450926</v>
      </c>
      <c r="G2098" s="567" t="s">
        <v>3267</v>
      </c>
      <c r="H2098" s="573">
        <f t="shared" si="32"/>
        <v>0</v>
      </c>
    </row>
    <row r="2099" spans="1:8">
      <c r="A2099" s="36" t="s">
        <v>2404</v>
      </c>
      <c r="B2099" s="36" t="s">
        <v>1056</v>
      </c>
      <c r="C2099" s="36">
        <v>901543211</v>
      </c>
      <c r="D2099" s="36" t="s">
        <v>3268</v>
      </c>
      <c r="E2099" s="157">
        <v>45322</v>
      </c>
      <c r="F2099" s="474">
        <v>535536409</v>
      </c>
      <c r="G2099" s="567" t="s">
        <v>3269</v>
      </c>
      <c r="H2099" s="573">
        <f t="shared" si="32"/>
        <v>0</v>
      </c>
    </row>
    <row r="2100" spans="1:8">
      <c r="A2100" s="36" t="s">
        <v>2404</v>
      </c>
      <c r="B2100" s="36" t="s">
        <v>1176</v>
      </c>
      <c r="C2100" s="36">
        <v>890904996</v>
      </c>
      <c r="D2100" s="36" t="s">
        <v>3270</v>
      </c>
      <c r="E2100" s="157">
        <v>45322</v>
      </c>
      <c r="F2100" s="474">
        <v>45829184</v>
      </c>
      <c r="G2100" s="567" t="s">
        <v>3271</v>
      </c>
      <c r="H2100" s="573">
        <f t="shared" si="32"/>
        <v>0</v>
      </c>
    </row>
    <row r="2101" spans="1:8">
      <c r="A2101" s="36" t="s">
        <v>2404</v>
      </c>
      <c r="B2101" s="36" t="s">
        <v>3272</v>
      </c>
      <c r="C2101" s="36">
        <v>800112806</v>
      </c>
      <c r="D2101" s="36" t="s">
        <v>3273</v>
      </c>
      <c r="E2101" s="157">
        <v>45322</v>
      </c>
      <c r="F2101" s="474">
        <v>3567167</v>
      </c>
      <c r="G2101" s="567" t="s">
        <v>3274</v>
      </c>
      <c r="H2101" s="573">
        <f t="shared" si="32"/>
        <v>0</v>
      </c>
    </row>
    <row r="2102" spans="1:8">
      <c r="A2102" s="36" t="s">
        <v>2404</v>
      </c>
      <c r="B2102" s="36" t="s">
        <v>393</v>
      </c>
      <c r="C2102" s="36">
        <v>830113831</v>
      </c>
      <c r="D2102" s="36" t="s">
        <v>3275</v>
      </c>
      <c r="E2102" s="157">
        <v>45322</v>
      </c>
      <c r="F2102" s="474">
        <v>5374211</v>
      </c>
      <c r="G2102" s="567" t="s">
        <v>3276</v>
      </c>
      <c r="H2102" s="573">
        <f t="shared" si="32"/>
        <v>0</v>
      </c>
    </row>
    <row r="2103" spans="1:8">
      <c r="A2103" s="36" t="s">
        <v>2404</v>
      </c>
      <c r="B2103" s="36" t="s">
        <v>56</v>
      </c>
      <c r="C2103" s="36">
        <v>900156264</v>
      </c>
      <c r="D2103" s="36" t="s">
        <v>3277</v>
      </c>
      <c r="E2103" s="157">
        <v>45322</v>
      </c>
      <c r="F2103" s="474">
        <v>656</v>
      </c>
      <c r="G2103" s="567" t="s">
        <v>3278</v>
      </c>
      <c r="H2103" s="573">
        <f t="shared" si="32"/>
        <v>0</v>
      </c>
    </row>
    <row r="2104" spans="1:8">
      <c r="A2104" s="36" t="s">
        <v>2404</v>
      </c>
      <c r="B2104" s="36" t="s">
        <v>307</v>
      </c>
      <c r="C2104" s="36">
        <v>800130907</v>
      </c>
      <c r="D2104" s="36" t="s">
        <v>3279</v>
      </c>
      <c r="E2104" s="157">
        <v>45322</v>
      </c>
      <c r="F2104" s="474">
        <v>4583052</v>
      </c>
      <c r="G2104" s="567" t="s">
        <v>3280</v>
      </c>
      <c r="H2104" s="573">
        <f t="shared" si="32"/>
        <v>0</v>
      </c>
    </row>
    <row r="2105" spans="1:8">
      <c r="A2105" s="36" t="s">
        <v>2404</v>
      </c>
      <c r="B2105" s="36" t="s">
        <v>932</v>
      </c>
      <c r="C2105" s="36">
        <v>800251440</v>
      </c>
      <c r="D2105" s="36" t="s">
        <v>3281</v>
      </c>
      <c r="E2105" s="157">
        <v>45322</v>
      </c>
      <c r="F2105" s="474">
        <v>4072628</v>
      </c>
      <c r="G2105" s="567" t="s">
        <v>3282</v>
      </c>
      <c r="H2105" s="573">
        <f t="shared" si="32"/>
        <v>0</v>
      </c>
    </row>
    <row r="2106" spans="1:8">
      <c r="A2106" s="36" t="s">
        <v>2404</v>
      </c>
      <c r="B2106" s="36" t="s">
        <v>318</v>
      </c>
      <c r="C2106" s="36">
        <v>860066942</v>
      </c>
      <c r="D2106" s="36" t="s">
        <v>3283</v>
      </c>
      <c r="E2106" s="157">
        <v>45322</v>
      </c>
      <c r="F2106" s="474">
        <v>2557</v>
      </c>
      <c r="G2106" s="567" t="s">
        <v>3284</v>
      </c>
      <c r="H2106" s="573">
        <f t="shared" si="32"/>
        <v>0</v>
      </c>
    </row>
    <row r="2107" spans="1:8">
      <c r="A2107" s="36" t="s">
        <v>2404</v>
      </c>
      <c r="B2107" s="36" t="s">
        <v>419</v>
      </c>
      <c r="C2107" s="36">
        <v>800088702</v>
      </c>
      <c r="D2107" s="36" t="s">
        <v>3285</v>
      </c>
      <c r="E2107" s="157">
        <v>45322</v>
      </c>
      <c r="F2107" s="474">
        <v>1254</v>
      </c>
      <c r="G2107" s="567" t="s">
        <v>3286</v>
      </c>
      <c r="H2107" s="573">
        <f t="shared" si="32"/>
        <v>0</v>
      </c>
    </row>
    <row r="2108" spans="1:8">
      <c r="A2108" s="36" t="s">
        <v>2404</v>
      </c>
      <c r="B2108" s="36" t="s">
        <v>581</v>
      </c>
      <c r="C2108" s="36">
        <v>890303093</v>
      </c>
      <c r="D2108" s="36" t="s">
        <v>3287</v>
      </c>
      <c r="E2108" s="157">
        <v>45322</v>
      </c>
      <c r="F2108" s="474">
        <v>947789283</v>
      </c>
      <c r="G2108" s="567" t="s">
        <v>3288</v>
      </c>
      <c r="H2108" s="573">
        <f t="shared" si="32"/>
        <v>0</v>
      </c>
    </row>
    <row r="2109" spans="1:8">
      <c r="A2109" s="36" t="s">
        <v>2404</v>
      </c>
      <c r="B2109" s="36" t="s">
        <v>313</v>
      </c>
      <c r="C2109" s="36">
        <v>830003564</v>
      </c>
      <c r="D2109" s="36" t="s">
        <v>3289</v>
      </c>
      <c r="E2109" s="157">
        <v>45322</v>
      </c>
      <c r="F2109" s="474">
        <v>55074989</v>
      </c>
      <c r="G2109" s="567" t="s">
        <v>3290</v>
      </c>
      <c r="H2109" s="573">
        <f t="shared" si="32"/>
        <v>0</v>
      </c>
    </row>
    <row r="2110" spans="1:8">
      <c r="A2110" s="36" t="s">
        <v>2404</v>
      </c>
      <c r="B2110" s="36" t="s">
        <v>32</v>
      </c>
      <c r="C2110" s="36">
        <v>805001157</v>
      </c>
      <c r="D2110" s="36" t="s">
        <v>3291</v>
      </c>
      <c r="E2110" s="157">
        <v>45322</v>
      </c>
      <c r="F2110" s="474">
        <v>18148371</v>
      </c>
      <c r="G2110" s="567" t="s">
        <v>3292</v>
      </c>
      <c r="H2110" s="573">
        <f t="shared" si="32"/>
        <v>0</v>
      </c>
    </row>
    <row r="2111" spans="1:8">
      <c r="A2111" s="36" t="s">
        <v>2404</v>
      </c>
      <c r="B2111" s="36" t="s">
        <v>332</v>
      </c>
      <c r="C2111" s="36">
        <v>900604350</v>
      </c>
      <c r="D2111" s="36" t="s">
        <v>3293</v>
      </c>
      <c r="E2111" s="157">
        <v>45322</v>
      </c>
      <c r="F2111" s="474">
        <v>44479628</v>
      </c>
      <c r="G2111" s="567" t="s">
        <v>3294</v>
      </c>
      <c r="H2111" s="573">
        <f t="shared" si="32"/>
        <v>0</v>
      </c>
    </row>
    <row r="2112" spans="1:8">
      <c r="A2112" s="36" t="s">
        <v>2404</v>
      </c>
      <c r="B2112" s="36" t="s">
        <v>56</v>
      </c>
      <c r="C2112" s="36">
        <v>900156264</v>
      </c>
      <c r="D2112" s="36" t="s">
        <v>3295</v>
      </c>
      <c r="E2112" s="157">
        <v>45322</v>
      </c>
      <c r="F2112" s="474">
        <v>13137534</v>
      </c>
      <c r="G2112" s="567" t="s">
        <v>3296</v>
      </c>
      <c r="H2112" s="573">
        <f t="shared" si="32"/>
        <v>0</v>
      </c>
    </row>
    <row r="2113" spans="1:8">
      <c r="A2113" s="36" t="s">
        <v>2404</v>
      </c>
      <c r="B2113" s="36" t="s">
        <v>395</v>
      </c>
      <c r="C2113" s="36">
        <v>900226715</v>
      </c>
      <c r="D2113" s="36" t="s">
        <v>3297</v>
      </c>
      <c r="E2113" s="157">
        <v>45322</v>
      </c>
      <c r="F2113" s="474">
        <v>21494336</v>
      </c>
      <c r="G2113" s="567" t="s">
        <v>3298</v>
      </c>
      <c r="H2113" s="573">
        <f t="shared" si="32"/>
        <v>0</v>
      </c>
    </row>
    <row r="2114" spans="1:8">
      <c r="A2114" s="36" t="s">
        <v>2404</v>
      </c>
      <c r="B2114" s="36" t="s">
        <v>2587</v>
      </c>
      <c r="C2114" s="36">
        <v>900914254</v>
      </c>
      <c r="D2114" s="36" t="s">
        <v>3299</v>
      </c>
      <c r="E2114" s="157">
        <v>45322</v>
      </c>
      <c r="F2114" s="474">
        <v>8704691</v>
      </c>
      <c r="G2114" s="567" t="s">
        <v>3300</v>
      </c>
      <c r="H2114" s="573">
        <f t="shared" si="32"/>
        <v>0</v>
      </c>
    </row>
    <row r="2115" spans="1:8">
      <c r="A2115" s="36" t="s">
        <v>2404</v>
      </c>
      <c r="B2115" s="36" t="s">
        <v>3301</v>
      </c>
      <c r="C2115" s="36">
        <v>901438242</v>
      </c>
      <c r="D2115" s="36" t="s">
        <v>3302</v>
      </c>
      <c r="E2115" s="157">
        <v>45322</v>
      </c>
      <c r="F2115" s="474">
        <v>16178060</v>
      </c>
      <c r="G2115" s="567" t="s">
        <v>3303</v>
      </c>
      <c r="H2115" s="573">
        <f t="shared" si="32"/>
        <v>0</v>
      </c>
    </row>
    <row r="2116" spans="1:8">
      <c r="A2116" s="36" t="s">
        <v>2404</v>
      </c>
      <c r="B2116" s="36" t="s">
        <v>162</v>
      </c>
      <c r="C2116" s="36">
        <v>806008394</v>
      </c>
      <c r="D2116" s="36" t="s">
        <v>3304</v>
      </c>
      <c r="E2116" s="157">
        <v>45322</v>
      </c>
      <c r="F2116" s="474">
        <v>25871832</v>
      </c>
      <c r="G2116" s="567" t="s">
        <v>3305</v>
      </c>
      <c r="H2116" s="573">
        <f t="shared" si="32"/>
        <v>0</v>
      </c>
    </row>
    <row r="2117" spans="1:8">
      <c r="A2117" s="36" t="s">
        <v>2404</v>
      </c>
      <c r="B2117" s="554" t="s">
        <v>1039</v>
      </c>
      <c r="C2117" s="36">
        <v>899999107</v>
      </c>
      <c r="D2117" s="36" t="s">
        <v>3306</v>
      </c>
      <c r="E2117" s="157">
        <v>45322</v>
      </c>
      <c r="F2117" s="474">
        <v>6479</v>
      </c>
      <c r="G2117" s="567" t="s">
        <v>3307</v>
      </c>
      <c r="H2117" s="573">
        <f t="shared" si="32"/>
        <v>0</v>
      </c>
    </row>
    <row r="2118" spans="1:8">
      <c r="A2118" s="36" t="s">
        <v>2404</v>
      </c>
      <c r="B2118" s="36" t="s">
        <v>225</v>
      </c>
      <c r="C2118" s="36">
        <v>891856000</v>
      </c>
      <c r="D2118" s="36" t="s">
        <v>3308</v>
      </c>
      <c r="E2118" s="157">
        <v>45322</v>
      </c>
      <c r="F2118" s="474">
        <v>1929471</v>
      </c>
      <c r="G2118" s="567" t="s">
        <v>3309</v>
      </c>
      <c r="H2118" s="573">
        <f t="shared" si="32"/>
        <v>0</v>
      </c>
    </row>
    <row r="2119" spans="1:8">
      <c r="A2119" s="36" t="s">
        <v>2404</v>
      </c>
      <c r="B2119" s="36" t="s">
        <v>433</v>
      </c>
      <c r="C2119" s="36">
        <v>900298372</v>
      </c>
      <c r="D2119" s="36" t="s">
        <v>3310</v>
      </c>
      <c r="E2119" s="157">
        <v>45322</v>
      </c>
      <c r="F2119" s="474">
        <v>26308865</v>
      </c>
      <c r="G2119" s="567" t="s">
        <v>3311</v>
      </c>
      <c r="H2119" s="573">
        <f t="shared" si="32"/>
        <v>0</v>
      </c>
    </row>
    <row r="2120" spans="1:8">
      <c r="A2120" s="36" t="s">
        <v>2404</v>
      </c>
      <c r="B2120" s="36" t="s">
        <v>243</v>
      </c>
      <c r="C2120" s="36">
        <v>824001398</v>
      </c>
      <c r="D2120" s="36" t="s">
        <v>3312</v>
      </c>
      <c r="E2120" s="157">
        <v>45322</v>
      </c>
      <c r="F2120" s="474">
        <v>2015371</v>
      </c>
      <c r="G2120" s="567" t="s">
        <v>3313</v>
      </c>
      <c r="H2120" s="573">
        <f t="shared" si="32"/>
        <v>0</v>
      </c>
    </row>
    <row r="2121" spans="1:8" s="35" customFormat="1">
      <c r="A2121" s="35" t="s">
        <v>510</v>
      </c>
      <c r="B2121" s="161" t="s">
        <v>239</v>
      </c>
      <c r="C2121" s="560">
        <v>830074184</v>
      </c>
      <c r="D2121" s="73" t="s">
        <v>26</v>
      </c>
      <c r="E2121" s="157">
        <v>43857</v>
      </c>
      <c r="F2121" s="569">
        <v>18898913</v>
      </c>
      <c r="G2121" s="569" t="s">
        <v>2425</v>
      </c>
      <c r="H2121" s="573">
        <f t="shared" si="32"/>
        <v>1465</v>
      </c>
    </row>
    <row r="2122" spans="1:8" s="35" customFormat="1">
      <c r="A2122" s="474" t="s">
        <v>510</v>
      </c>
      <c r="B2122" s="161" t="s">
        <v>239</v>
      </c>
      <c r="C2122" s="560">
        <v>830074184</v>
      </c>
      <c r="D2122" s="73" t="s">
        <v>26</v>
      </c>
      <c r="E2122" s="157">
        <v>43857</v>
      </c>
      <c r="F2122" s="569">
        <v>718121</v>
      </c>
      <c r="G2122" s="569" t="s">
        <v>2426</v>
      </c>
      <c r="H2122" s="573">
        <f t="shared" ref="H2122:H2185" si="33">+$H$7-E2122</f>
        <v>1465</v>
      </c>
    </row>
    <row r="2123" spans="1:8" s="35" customFormat="1">
      <c r="A2123" s="474" t="s">
        <v>510</v>
      </c>
      <c r="B2123" s="161" t="s">
        <v>239</v>
      </c>
      <c r="C2123" s="560">
        <v>830074184</v>
      </c>
      <c r="D2123" s="73" t="s">
        <v>26</v>
      </c>
      <c r="E2123" s="157">
        <v>43886</v>
      </c>
      <c r="F2123" s="569">
        <v>6412350</v>
      </c>
      <c r="G2123" s="569" t="s">
        <v>2427</v>
      </c>
      <c r="H2123" s="573">
        <f t="shared" si="33"/>
        <v>1436</v>
      </c>
    </row>
    <row r="2124" spans="1:8" s="35" customFormat="1">
      <c r="A2124" s="474" t="s">
        <v>510</v>
      </c>
      <c r="B2124" s="161" t="s">
        <v>239</v>
      </c>
      <c r="C2124" s="560">
        <v>830074184</v>
      </c>
      <c r="D2124" s="73" t="s">
        <v>26</v>
      </c>
      <c r="E2124" s="157">
        <v>43886</v>
      </c>
      <c r="F2124" s="569">
        <v>538075</v>
      </c>
      <c r="G2124" s="569" t="s">
        <v>2428</v>
      </c>
      <c r="H2124" s="573">
        <f t="shared" si="33"/>
        <v>1436</v>
      </c>
    </row>
    <row r="2125" spans="1:8" s="35" customFormat="1">
      <c r="A2125" s="474" t="s">
        <v>510</v>
      </c>
      <c r="B2125" s="161" t="s">
        <v>239</v>
      </c>
      <c r="C2125" s="560">
        <v>830074184</v>
      </c>
      <c r="D2125" s="73" t="s">
        <v>26</v>
      </c>
      <c r="E2125" s="157">
        <v>43978</v>
      </c>
      <c r="F2125" s="569">
        <v>10828665</v>
      </c>
      <c r="G2125" s="569" t="s">
        <v>2429</v>
      </c>
      <c r="H2125" s="573">
        <f t="shared" si="33"/>
        <v>1344</v>
      </c>
    </row>
    <row r="2126" spans="1:8" s="35" customFormat="1">
      <c r="A2126" s="474" t="s">
        <v>510</v>
      </c>
      <c r="B2126" s="161" t="s">
        <v>239</v>
      </c>
      <c r="C2126" s="560">
        <v>830074184</v>
      </c>
      <c r="D2126" s="73" t="s">
        <v>26</v>
      </c>
      <c r="E2126" s="157">
        <v>44007</v>
      </c>
      <c r="F2126" s="569">
        <v>13729908</v>
      </c>
      <c r="G2126" s="569" t="s">
        <v>2430</v>
      </c>
      <c r="H2126" s="573">
        <f t="shared" si="33"/>
        <v>1315</v>
      </c>
    </row>
    <row r="2127" spans="1:8" s="35" customFormat="1">
      <c r="A2127" s="474" t="s">
        <v>510</v>
      </c>
      <c r="B2127" s="161" t="s">
        <v>239</v>
      </c>
      <c r="C2127" s="560">
        <v>830074184</v>
      </c>
      <c r="D2127" s="73" t="s">
        <v>26</v>
      </c>
      <c r="E2127" s="157">
        <v>44041</v>
      </c>
      <c r="F2127" s="569">
        <v>299502</v>
      </c>
      <c r="G2127" s="569" t="s">
        <v>2431</v>
      </c>
      <c r="H2127" s="573">
        <f t="shared" si="33"/>
        <v>1281</v>
      </c>
    </row>
    <row r="2128" spans="1:8" s="35" customFormat="1">
      <c r="A2128" s="474" t="s">
        <v>510</v>
      </c>
      <c r="B2128" s="161" t="s">
        <v>239</v>
      </c>
      <c r="C2128" s="560">
        <v>830074184</v>
      </c>
      <c r="D2128" s="73" t="s">
        <v>26</v>
      </c>
      <c r="E2128" s="157">
        <v>44071</v>
      </c>
      <c r="F2128" s="569">
        <v>24568669</v>
      </c>
      <c r="G2128" s="569" t="s">
        <v>2432</v>
      </c>
      <c r="H2128" s="573">
        <f t="shared" si="33"/>
        <v>1251</v>
      </c>
    </row>
    <row r="2129" spans="1:8" s="35" customFormat="1">
      <c r="A2129" s="474" t="s">
        <v>510</v>
      </c>
      <c r="B2129" s="559" t="s">
        <v>936</v>
      </c>
      <c r="C2129" s="560">
        <v>804002105</v>
      </c>
      <c r="D2129" s="73" t="s">
        <v>2433</v>
      </c>
      <c r="E2129" s="157">
        <v>44467</v>
      </c>
      <c r="F2129" s="569">
        <v>47861514</v>
      </c>
      <c r="G2129" s="569" t="s">
        <v>2434</v>
      </c>
      <c r="H2129" s="573">
        <f t="shared" si="33"/>
        <v>855</v>
      </c>
    </row>
    <row r="2130" spans="1:8" s="35" customFormat="1">
      <c r="A2130" s="474" t="s">
        <v>510</v>
      </c>
      <c r="B2130" s="559" t="s">
        <v>936</v>
      </c>
      <c r="C2130" s="560">
        <v>804002105</v>
      </c>
      <c r="D2130" s="73" t="s">
        <v>2435</v>
      </c>
      <c r="E2130" s="157">
        <v>44644</v>
      </c>
      <c r="F2130" s="569">
        <v>10465636</v>
      </c>
      <c r="G2130" s="569" t="s">
        <v>2436</v>
      </c>
      <c r="H2130" s="573">
        <f t="shared" si="33"/>
        <v>678</v>
      </c>
    </row>
    <row r="2131" spans="1:8" s="35" customFormat="1">
      <c r="A2131" s="474" t="s">
        <v>510</v>
      </c>
      <c r="B2131" s="161" t="s">
        <v>98</v>
      </c>
      <c r="C2131" s="560">
        <v>891280008</v>
      </c>
      <c r="D2131" s="73" t="s">
        <v>2437</v>
      </c>
      <c r="E2131" s="157">
        <v>44644</v>
      </c>
      <c r="F2131" s="569">
        <v>28282877.579999998</v>
      </c>
      <c r="G2131" s="569" t="s">
        <v>2438</v>
      </c>
      <c r="H2131" s="573">
        <f t="shared" si="33"/>
        <v>678</v>
      </c>
    </row>
    <row r="2132" spans="1:8" s="35" customFormat="1">
      <c r="A2132" s="474" t="s">
        <v>510</v>
      </c>
      <c r="B2132" s="559" t="s">
        <v>936</v>
      </c>
      <c r="C2132" s="560">
        <v>804002105</v>
      </c>
      <c r="D2132" s="73" t="s">
        <v>2439</v>
      </c>
      <c r="E2132" s="157">
        <v>44684</v>
      </c>
      <c r="F2132" s="569">
        <v>7803936</v>
      </c>
      <c r="G2132" s="569" t="s">
        <v>2440</v>
      </c>
      <c r="H2132" s="573">
        <f t="shared" si="33"/>
        <v>638</v>
      </c>
    </row>
    <row r="2133" spans="1:8" s="35" customFormat="1">
      <c r="A2133" s="474" t="s">
        <v>510</v>
      </c>
      <c r="B2133" s="161" t="s">
        <v>98</v>
      </c>
      <c r="C2133" s="560">
        <v>891280008</v>
      </c>
      <c r="D2133" s="73" t="s">
        <v>2441</v>
      </c>
      <c r="E2133" s="157">
        <v>44684</v>
      </c>
      <c r="F2133" s="569">
        <v>9814961</v>
      </c>
      <c r="G2133" s="569" t="s">
        <v>2442</v>
      </c>
      <c r="H2133" s="573">
        <f t="shared" si="33"/>
        <v>638</v>
      </c>
    </row>
    <row r="2134" spans="1:8" s="35" customFormat="1">
      <c r="A2134" s="474" t="s">
        <v>510</v>
      </c>
      <c r="B2134" s="161" t="s">
        <v>98</v>
      </c>
      <c r="C2134" s="560">
        <v>891280008</v>
      </c>
      <c r="D2134" s="73" t="s">
        <v>2443</v>
      </c>
      <c r="E2134" s="157">
        <v>44712</v>
      </c>
      <c r="F2134" s="569">
        <v>12695941</v>
      </c>
      <c r="G2134" s="569" t="s">
        <v>2444</v>
      </c>
      <c r="H2134" s="573">
        <f t="shared" si="33"/>
        <v>610</v>
      </c>
    </row>
    <row r="2135" spans="1:8" s="35" customFormat="1">
      <c r="A2135" s="474" t="s">
        <v>510</v>
      </c>
      <c r="B2135" s="161" t="s">
        <v>98</v>
      </c>
      <c r="C2135" s="560">
        <v>891280008</v>
      </c>
      <c r="D2135" s="73" t="s">
        <v>2445</v>
      </c>
      <c r="E2135" s="157">
        <v>44769</v>
      </c>
      <c r="F2135" s="569">
        <v>4000271</v>
      </c>
      <c r="G2135" s="569" t="s">
        <v>2446</v>
      </c>
      <c r="H2135" s="573">
        <f t="shared" si="33"/>
        <v>553</v>
      </c>
    </row>
    <row r="2136" spans="1:8" s="35" customFormat="1">
      <c r="A2136" s="474" t="s">
        <v>510</v>
      </c>
      <c r="B2136" s="559" t="s">
        <v>936</v>
      </c>
      <c r="C2136" s="560">
        <v>804002105</v>
      </c>
      <c r="D2136" s="73" t="s">
        <v>2447</v>
      </c>
      <c r="E2136" s="157">
        <v>44769</v>
      </c>
      <c r="F2136" s="569">
        <v>3285923</v>
      </c>
      <c r="G2136" s="569" t="s">
        <v>2448</v>
      </c>
      <c r="H2136" s="573">
        <f t="shared" si="33"/>
        <v>553</v>
      </c>
    </row>
    <row r="2137" spans="1:8" s="35" customFormat="1">
      <c r="A2137" s="474" t="s">
        <v>510</v>
      </c>
      <c r="B2137" s="161" t="s">
        <v>98</v>
      </c>
      <c r="C2137" s="560">
        <v>891280008</v>
      </c>
      <c r="D2137" s="73" t="s">
        <v>2449</v>
      </c>
      <c r="E2137" s="157">
        <v>44796</v>
      </c>
      <c r="F2137" s="569">
        <v>3686773</v>
      </c>
      <c r="G2137" s="569" t="s">
        <v>2450</v>
      </c>
      <c r="H2137" s="573">
        <f t="shared" si="33"/>
        <v>526</v>
      </c>
    </row>
    <row r="2138" spans="1:8" s="35" customFormat="1">
      <c r="A2138" s="474" t="s">
        <v>510</v>
      </c>
      <c r="B2138" s="559" t="s">
        <v>936</v>
      </c>
      <c r="C2138" s="560">
        <v>804002105</v>
      </c>
      <c r="D2138" s="73" t="s">
        <v>2451</v>
      </c>
      <c r="E2138" s="157">
        <v>44796</v>
      </c>
      <c r="F2138" s="569">
        <v>6632824</v>
      </c>
      <c r="G2138" s="569" t="s">
        <v>2452</v>
      </c>
      <c r="H2138" s="573">
        <f t="shared" si="33"/>
        <v>526</v>
      </c>
    </row>
    <row r="2139" spans="1:8" s="35" customFormat="1">
      <c r="A2139" s="474" t="s">
        <v>510</v>
      </c>
      <c r="B2139" s="559" t="s">
        <v>936</v>
      </c>
      <c r="C2139" s="560">
        <v>804002105</v>
      </c>
      <c r="D2139" s="73" t="s">
        <v>2453</v>
      </c>
      <c r="E2139" s="157">
        <v>44832</v>
      </c>
      <c r="F2139" s="569">
        <v>7943310</v>
      </c>
      <c r="G2139" s="569" t="s">
        <v>2454</v>
      </c>
      <c r="H2139" s="573">
        <f t="shared" si="33"/>
        <v>490</v>
      </c>
    </row>
    <row r="2140" spans="1:8" s="35" customFormat="1">
      <c r="A2140" s="474" t="s">
        <v>510</v>
      </c>
      <c r="B2140" s="554" t="s">
        <v>1039</v>
      </c>
      <c r="C2140" s="560">
        <v>899999107</v>
      </c>
      <c r="D2140" s="73" t="s">
        <v>2455</v>
      </c>
      <c r="E2140" s="157">
        <v>44832</v>
      </c>
      <c r="F2140" s="569">
        <v>17236328</v>
      </c>
      <c r="G2140" s="569" t="s">
        <v>2456</v>
      </c>
      <c r="H2140" s="573">
        <f t="shared" si="33"/>
        <v>490</v>
      </c>
    </row>
    <row r="2141" spans="1:8" s="35" customFormat="1">
      <c r="A2141" s="474" t="s">
        <v>510</v>
      </c>
      <c r="B2141" s="161" t="s">
        <v>98</v>
      </c>
      <c r="C2141" s="560">
        <v>891280008</v>
      </c>
      <c r="D2141" s="73" t="s">
        <v>2457</v>
      </c>
      <c r="E2141" s="157">
        <v>44859</v>
      </c>
      <c r="F2141" s="569">
        <v>2891612</v>
      </c>
      <c r="G2141" s="569" t="s">
        <v>2458</v>
      </c>
      <c r="H2141" s="573">
        <f t="shared" si="33"/>
        <v>463</v>
      </c>
    </row>
    <row r="2142" spans="1:8" s="35" customFormat="1">
      <c r="A2142" s="474" t="s">
        <v>510</v>
      </c>
      <c r="B2142" s="559" t="s">
        <v>936</v>
      </c>
      <c r="C2142" s="560">
        <v>804002105</v>
      </c>
      <c r="D2142" s="73" t="s">
        <v>2459</v>
      </c>
      <c r="E2142" s="157">
        <v>44859</v>
      </c>
      <c r="F2142" s="569">
        <v>2638520</v>
      </c>
      <c r="G2142" s="569" t="s">
        <v>2460</v>
      </c>
      <c r="H2142" s="573">
        <f t="shared" si="33"/>
        <v>463</v>
      </c>
    </row>
    <row r="2143" spans="1:8" s="35" customFormat="1">
      <c r="A2143" s="474" t="s">
        <v>510</v>
      </c>
      <c r="B2143" s="554" t="s">
        <v>1039</v>
      </c>
      <c r="C2143" s="560">
        <v>899999107</v>
      </c>
      <c r="D2143" s="73" t="s">
        <v>2461</v>
      </c>
      <c r="E2143" s="157">
        <v>44859</v>
      </c>
      <c r="F2143" s="569">
        <v>19363837</v>
      </c>
      <c r="G2143" s="569" t="s">
        <v>2462</v>
      </c>
      <c r="H2143" s="573">
        <f t="shared" si="33"/>
        <v>463</v>
      </c>
    </row>
    <row r="2144" spans="1:8" s="35" customFormat="1">
      <c r="A2144" s="474" t="s">
        <v>510</v>
      </c>
      <c r="B2144" s="161" t="s">
        <v>924</v>
      </c>
      <c r="C2144" s="560">
        <v>892115006</v>
      </c>
      <c r="D2144" s="73" t="s">
        <v>2463</v>
      </c>
      <c r="E2144" s="157">
        <v>44890</v>
      </c>
      <c r="F2144" s="569">
        <v>54735557</v>
      </c>
      <c r="G2144" s="569" t="s">
        <v>2464</v>
      </c>
      <c r="H2144" s="573">
        <f t="shared" si="33"/>
        <v>432</v>
      </c>
    </row>
    <row r="2145" spans="1:8" s="35" customFormat="1">
      <c r="A2145" s="474" t="s">
        <v>510</v>
      </c>
      <c r="B2145" s="161" t="s">
        <v>582</v>
      </c>
      <c r="C2145" s="560">
        <v>891180008</v>
      </c>
      <c r="D2145" s="73" t="s">
        <v>2465</v>
      </c>
      <c r="E2145" s="157">
        <v>44890</v>
      </c>
      <c r="F2145" s="569">
        <v>1380051</v>
      </c>
      <c r="G2145" s="569" t="s">
        <v>2466</v>
      </c>
      <c r="H2145" s="573">
        <f t="shared" si="33"/>
        <v>432</v>
      </c>
    </row>
    <row r="2146" spans="1:8" s="35" customFormat="1">
      <c r="A2146" s="474" t="s">
        <v>510</v>
      </c>
      <c r="B2146" s="559" t="s">
        <v>936</v>
      </c>
      <c r="C2146" s="560">
        <v>804002105</v>
      </c>
      <c r="D2146" s="73" t="s">
        <v>2467</v>
      </c>
      <c r="E2146" s="157">
        <v>44890</v>
      </c>
      <c r="F2146" s="569">
        <v>7914006</v>
      </c>
      <c r="G2146" s="569" t="s">
        <v>2468</v>
      </c>
      <c r="H2146" s="573">
        <f t="shared" si="33"/>
        <v>432</v>
      </c>
    </row>
    <row r="2147" spans="1:8" s="35" customFormat="1">
      <c r="A2147" s="474" t="s">
        <v>510</v>
      </c>
      <c r="B2147" s="554" t="s">
        <v>1039</v>
      </c>
      <c r="C2147" s="560">
        <v>899999107</v>
      </c>
      <c r="D2147" s="73" t="s">
        <v>2469</v>
      </c>
      <c r="E2147" s="157">
        <v>44890</v>
      </c>
      <c r="F2147" s="569">
        <v>76817157</v>
      </c>
      <c r="G2147" s="569" t="s">
        <v>2470</v>
      </c>
      <c r="H2147" s="573">
        <f t="shared" si="33"/>
        <v>432</v>
      </c>
    </row>
    <row r="2148" spans="1:8" s="35" customFormat="1">
      <c r="A2148" s="474" t="s">
        <v>510</v>
      </c>
      <c r="B2148" s="161" t="s">
        <v>924</v>
      </c>
      <c r="C2148" s="560">
        <v>892115006</v>
      </c>
      <c r="D2148" s="73" t="s">
        <v>2471</v>
      </c>
      <c r="E2148" s="157">
        <v>44922</v>
      </c>
      <c r="F2148" s="569">
        <v>82091184</v>
      </c>
      <c r="G2148" s="569" t="s">
        <v>2472</v>
      </c>
      <c r="H2148" s="573">
        <f t="shared" si="33"/>
        <v>400</v>
      </c>
    </row>
    <row r="2149" spans="1:8" s="35" customFormat="1">
      <c r="A2149" s="474" t="s">
        <v>510</v>
      </c>
      <c r="B2149" s="161" t="s">
        <v>582</v>
      </c>
      <c r="C2149" s="560">
        <v>891180008</v>
      </c>
      <c r="D2149" s="73" t="s">
        <v>2473</v>
      </c>
      <c r="E2149" s="157">
        <v>44922</v>
      </c>
      <c r="F2149" s="569">
        <v>4557004</v>
      </c>
      <c r="G2149" s="569" t="s">
        <v>2474</v>
      </c>
      <c r="H2149" s="573">
        <f t="shared" si="33"/>
        <v>400</v>
      </c>
    </row>
    <row r="2150" spans="1:8" s="35" customFormat="1">
      <c r="A2150" s="474" t="s">
        <v>510</v>
      </c>
      <c r="B2150" s="559" t="s">
        <v>936</v>
      </c>
      <c r="C2150" s="560">
        <v>804002105</v>
      </c>
      <c r="D2150" s="73" t="s">
        <v>2475</v>
      </c>
      <c r="E2150" s="157">
        <v>44922</v>
      </c>
      <c r="F2150" s="569">
        <v>4510422</v>
      </c>
      <c r="G2150" s="569" t="s">
        <v>2476</v>
      </c>
      <c r="H2150" s="573">
        <f t="shared" si="33"/>
        <v>400</v>
      </c>
    </row>
    <row r="2151" spans="1:8" s="35" customFormat="1">
      <c r="A2151" s="474" t="s">
        <v>510</v>
      </c>
      <c r="B2151" s="554" t="s">
        <v>1039</v>
      </c>
      <c r="C2151" s="560">
        <v>899999107</v>
      </c>
      <c r="D2151" s="73" t="s">
        <v>2477</v>
      </c>
      <c r="E2151" s="157">
        <v>44922</v>
      </c>
      <c r="F2151" s="569">
        <v>19333049</v>
      </c>
      <c r="G2151" s="569" t="s">
        <v>2478</v>
      </c>
      <c r="H2151" s="573">
        <f t="shared" si="33"/>
        <v>400</v>
      </c>
    </row>
    <row r="2152" spans="1:8" s="35" customFormat="1">
      <c r="A2152" s="474" t="s">
        <v>510</v>
      </c>
      <c r="B2152" s="161" t="s">
        <v>924</v>
      </c>
      <c r="C2152" s="560">
        <v>892115006</v>
      </c>
      <c r="D2152" s="73" t="s">
        <v>2479</v>
      </c>
      <c r="E2152" s="157">
        <v>44956</v>
      </c>
      <c r="F2152" s="569">
        <v>39407541</v>
      </c>
      <c r="G2152" s="569" t="s">
        <v>2480</v>
      </c>
      <c r="H2152" s="573">
        <f t="shared" si="33"/>
        <v>366</v>
      </c>
    </row>
    <row r="2153" spans="1:8" s="35" customFormat="1">
      <c r="A2153" s="474" t="s">
        <v>510</v>
      </c>
      <c r="B2153" s="161" t="s">
        <v>582</v>
      </c>
      <c r="C2153" s="560">
        <v>891180008</v>
      </c>
      <c r="D2153" s="73" t="s">
        <v>2481</v>
      </c>
      <c r="E2153" s="157">
        <v>44956</v>
      </c>
      <c r="F2153" s="569">
        <v>2423166</v>
      </c>
      <c r="G2153" s="569" t="s">
        <v>2482</v>
      </c>
      <c r="H2153" s="573">
        <f t="shared" si="33"/>
        <v>366</v>
      </c>
    </row>
    <row r="2154" spans="1:8" s="35" customFormat="1">
      <c r="A2154" s="474" t="s">
        <v>510</v>
      </c>
      <c r="B2154" s="559" t="s">
        <v>936</v>
      </c>
      <c r="C2154" s="560">
        <v>804002105</v>
      </c>
      <c r="D2154" s="73" t="s">
        <v>2483</v>
      </c>
      <c r="E2154" s="157">
        <v>44956</v>
      </c>
      <c r="F2154" s="569">
        <v>4239900</v>
      </c>
      <c r="G2154" s="569" t="s">
        <v>2484</v>
      </c>
      <c r="H2154" s="573">
        <f t="shared" si="33"/>
        <v>366</v>
      </c>
    </row>
    <row r="2155" spans="1:8" s="35" customFormat="1">
      <c r="A2155" s="474" t="s">
        <v>510</v>
      </c>
      <c r="B2155" s="161" t="s">
        <v>502</v>
      </c>
      <c r="C2155" s="560">
        <v>818000140</v>
      </c>
      <c r="D2155" s="73" t="s">
        <v>2485</v>
      </c>
      <c r="E2155" s="157">
        <v>44985</v>
      </c>
      <c r="F2155" s="569">
        <v>29264848</v>
      </c>
      <c r="G2155" s="569" t="s">
        <v>2486</v>
      </c>
      <c r="H2155" s="573">
        <f t="shared" si="33"/>
        <v>337</v>
      </c>
    </row>
    <row r="2156" spans="1:8" s="35" customFormat="1">
      <c r="A2156" s="474" t="s">
        <v>510</v>
      </c>
      <c r="B2156" s="161" t="s">
        <v>924</v>
      </c>
      <c r="C2156" s="560">
        <v>892115006</v>
      </c>
      <c r="D2156" s="73" t="s">
        <v>2485</v>
      </c>
      <c r="E2156" s="157">
        <v>44985</v>
      </c>
      <c r="F2156" s="569">
        <v>24366101</v>
      </c>
      <c r="G2156" s="569" t="s">
        <v>2487</v>
      </c>
      <c r="H2156" s="573">
        <f t="shared" si="33"/>
        <v>337</v>
      </c>
    </row>
    <row r="2157" spans="1:8" s="35" customFormat="1">
      <c r="A2157" s="474" t="s">
        <v>510</v>
      </c>
      <c r="B2157" s="161" t="s">
        <v>924</v>
      </c>
      <c r="C2157" s="560">
        <v>892115006</v>
      </c>
      <c r="D2157" s="73" t="s">
        <v>2488</v>
      </c>
      <c r="E2157" s="157">
        <v>45015</v>
      </c>
      <c r="F2157" s="569">
        <v>15566999</v>
      </c>
      <c r="G2157" s="569" t="s">
        <v>2489</v>
      </c>
      <c r="H2157" s="573">
        <f t="shared" si="33"/>
        <v>307</v>
      </c>
    </row>
    <row r="2158" spans="1:8" s="35" customFormat="1">
      <c r="A2158" s="474" t="s">
        <v>510</v>
      </c>
      <c r="B2158" s="161" t="s">
        <v>924</v>
      </c>
      <c r="C2158" s="560">
        <v>892115006</v>
      </c>
      <c r="D2158" s="73" t="s">
        <v>2490</v>
      </c>
      <c r="E2158" s="157">
        <v>45043</v>
      </c>
      <c r="F2158" s="569">
        <v>3074228</v>
      </c>
      <c r="G2158" s="569" t="s">
        <v>2491</v>
      </c>
      <c r="H2158" s="573">
        <f t="shared" si="33"/>
        <v>279</v>
      </c>
    </row>
    <row r="2159" spans="1:8" s="35" customFormat="1">
      <c r="A2159" s="474" t="s">
        <v>510</v>
      </c>
      <c r="B2159" s="161" t="s">
        <v>414</v>
      </c>
      <c r="C2159" s="560">
        <v>901093846</v>
      </c>
      <c r="D2159" s="73" t="s">
        <v>2492</v>
      </c>
      <c r="E2159" s="157">
        <v>45043</v>
      </c>
      <c r="F2159" s="569">
        <v>26791359</v>
      </c>
      <c r="G2159" s="569" t="s">
        <v>2493</v>
      </c>
      <c r="H2159" s="573">
        <f t="shared" si="33"/>
        <v>279</v>
      </c>
    </row>
    <row r="2160" spans="1:8" s="35" customFormat="1">
      <c r="A2160" s="474" t="s">
        <v>510</v>
      </c>
      <c r="B2160" s="161" t="s">
        <v>38</v>
      </c>
      <c r="C2160" s="560">
        <v>901097473</v>
      </c>
      <c r="D2160" s="73" t="s">
        <v>2745</v>
      </c>
      <c r="E2160" s="157">
        <v>45107</v>
      </c>
      <c r="F2160" s="569">
        <v>174821888</v>
      </c>
      <c r="G2160" s="569" t="s">
        <v>2746</v>
      </c>
      <c r="H2160" s="573">
        <f t="shared" si="33"/>
        <v>215</v>
      </c>
    </row>
    <row r="2161" spans="1:8" s="35" customFormat="1">
      <c r="A2161" s="474" t="s">
        <v>510</v>
      </c>
      <c r="B2161" s="161" t="s">
        <v>38</v>
      </c>
      <c r="C2161" s="560">
        <v>901097473</v>
      </c>
      <c r="D2161" s="73" t="s">
        <v>2745</v>
      </c>
      <c r="E2161" s="157">
        <v>45107</v>
      </c>
      <c r="F2161" s="569">
        <v>2354364</v>
      </c>
      <c r="G2161" s="569" t="s">
        <v>2747</v>
      </c>
      <c r="H2161" s="573">
        <f t="shared" si="33"/>
        <v>215</v>
      </c>
    </row>
    <row r="2162" spans="1:8" s="35" customFormat="1">
      <c r="A2162" s="474" t="s">
        <v>510</v>
      </c>
      <c r="B2162" s="161" t="s">
        <v>414</v>
      </c>
      <c r="C2162" s="560">
        <v>901093846</v>
      </c>
      <c r="D2162" s="73" t="s">
        <v>2781</v>
      </c>
      <c r="E2162" s="157">
        <v>45135</v>
      </c>
      <c r="F2162" s="569">
        <v>10933388</v>
      </c>
      <c r="G2162" s="569" t="s">
        <v>2782</v>
      </c>
      <c r="H2162" s="573">
        <f t="shared" si="33"/>
        <v>187</v>
      </c>
    </row>
    <row r="2163" spans="1:8" s="35" customFormat="1">
      <c r="A2163" s="474" t="s">
        <v>510</v>
      </c>
      <c r="B2163" s="161" t="s">
        <v>38</v>
      </c>
      <c r="C2163" s="560">
        <v>901097473</v>
      </c>
      <c r="D2163" s="73" t="s">
        <v>2783</v>
      </c>
      <c r="E2163" s="157">
        <v>45135</v>
      </c>
      <c r="F2163" s="569">
        <v>140177027</v>
      </c>
      <c r="G2163" s="569" t="s">
        <v>2784</v>
      </c>
      <c r="H2163" s="573">
        <f t="shared" si="33"/>
        <v>187</v>
      </c>
    </row>
    <row r="2164" spans="1:8" s="35" customFormat="1">
      <c r="A2164" s="474" t="s">
        <v>510</v>
      </c>
      <c r="B2164" s="161" t="s">
        <v>38</v>
      </c>
      <c r="C2164" s="560">
        <v>901097473</v>
      </c>
      <c r="D2164" s="73" t="s">
        <v>2785</v>
      </c>
      <c r="E2164" s="157">
        <v>45135</v>
      </c>
      <c r="F2164" s="569">
        <v>6107950</v>
      </c>
      <c r="G2164" s="569" t="s">
        <v>2786</v>
      </c>
      <c r="H2164" s="573">
        <f t="shared" si="33"/>
        <v>187</v>
      </c>
    </row>
    <row r="2165" spans="1:8" s="35" customFormat="1">
      <c r="A2165" s="474" t="s">
        <v>510</v>
      </c>
      <c r="B2165" s="161" t="s">
        <v>38</v>
      </c>
      <c r="C2165" s="560">
        <v>901097473</v>
      </c>
      <c r="D2165" s="73" t="s">
        <v>2829</v>
      </c>
      <c r="E2165" s="157">
        <v>45162</v>
      </c>
      <c r="F2165" s="569">
        <v>479394555</v>
      </c>
      <c r="G2165" s="569" t="s">
        <v>2830</v>
      </c>
      <c r="H2165" s="573">
        <f t="shared" si="33"/>
        <v>160</v>
      </c>
    </row>
    <row r="2166" spans="1:8" s="35" customFormat="1">
      <c r="A2166" s="474" t="s">
        <v>510</v>
      </c>
      <c r="B2166" s="161" t="s">
        <v>38</v>
      </c>
      <c r="C2166" s="560">
        <v>901097473</v>
      </c>
      <c r="D2166" s="73" t="s">
        <v>2831</v>
      </c>
      <c r="E2166" s="157">
        <v>45162</v>
      </c>
      <c r="F2166" s="569">
        <v>22320388</v>
      </c>
      <c r="G2166" s="569" t="s">
        <v>2832</v>
      </c>
      <c r="H2166" s="573">
        <f t="shared" si="33"/>
        <v>160</v>
      </c>
    </row>
    <row r="2167" spans="1:8" s="35" customFormat="1">
      <c r="A2167" s="474" t="s">
        <v>510</v>
      </c>
      <c r="B2167" s="161" t="s">
        <v>38</v>
      </c>
      <c r="C2167" s="560">
        <v>901097473</v>
      </c>
      <c r="D2167" s="73" t="s">
        <v>2872</v>
      </c>
      <c r="E2167" s="157">
        <v>45198</v>
      </c>
      <c r="F2167" s="569">
        <v>120207974</v>
      </c>
      <c r="G2167" s="569" t="s">
        <v>2873</v>
      </c>
      <c r="H2167" s="573">
        <f t="shared" si="33"/>
        <v>124</v>
      </c>
    </row>
    <row r="2168" spans="1:8" s="35" customFormat="1">
      <c r="A2168" s="474" t="s">
        <v>510</v>
      </c>
      <c r="B2168" s="161" t="s">
        <v>38</v>
      </c>
      <c r="C2168" s="560">
        <v>901097473</v>
      </c>
      <c r="D2168" s="73" t="s">
        <v>2874</v>
      </c>
      <c r="E2168" s="157">
        <v>45198</v>
      </c>
      <c r="F2168" s="569">
        <v>2958896</v>
      </c>
      <c r="G2168" s="569" t="s">
        <v>2875</v>
      </c>
      <c r="H2168" s="573">
        <f t="shared" si="33"/>
        <v>124</v>
      </c>
    </row>
    <row r="2169" spans="1:8" s="35" customFormat="1">
      <c r="A2169" s="474" t="s">
        <v>510</v>
      </c>
      <c r="B2169" s="161" t="s">
        <v>38</v>
      </c>
      <c r="C2169" s="560">
        <v>901097473</v>
      </c>
      <c r="D2169" s="73" t="s">
        <v>2933</v>
      </c>
      <c r="E2169" s="157">
        <v>45229</v>
      </c>
      <c r="F2169" s="569">
        <v>93547695</v>
      </c>
      <c r="G2169" s="569" t="s">
        <v>2934</v>
      </c>
      <c r="H2169" s="573">
        <f t="shared" si="33"/>
        <v>93</v>
      </c>
    </row>
    <row r="2170" spans="1:8" s="35" customFormat="1">
      <c r="A2170" s="474" t="s">
        <v>510</v>
      </c>
      <c r="B2170" s="161" t="s">
        <v>38</v>
      </c>
      <c r="C2170" s="560">
        <v>901097473</v>
      </c>
      <c r="D2170" s="73" t="s">
        <v>2935</v>
      </c>
      <c r="E2170" s="157">
        <v>45229</v>
      </c>
      <c r="F2170" s="569">
        <v>1940401</v>
      </c>
      <c r="G2170" s="569" t="s">
        <v>2936</v>
      </c>
      <c r="H2170" s="573">
        <f t="shared" si="33"/>
        <v>93</v>
      </c>
    </row>
    <row r="2171" spans="1:8" s="35" customFormat="1">
      <c r="A2171" s="474" t="s">
        <v>510</v>
      </c>
      <c r="B2171" s="161" t="s">
        <v>38</v>
      </c>
      <c r="C2171" s="560">
        <v>901097473</v>
      </c>
      <c r="D2171" s="73" t="s">
        <v>3103</v>
      </c>
      <c r="E2171" s="157">
        <v>45259</v>
      </c>
      <c r="F2171" s="569">
        <v>54063246</v>
      </c>
      <c r="G2171" s="569" t="s">
        <v>3104</v>
      </c>
      <c r="H2171" s="573">
        <f t="shared" si="33"/>
        <v>63</v>
      </c>
    </row>
    <row r="2172" spans="1:8" s="35" customFormat="1">
      <c r="A2172" s="474" t="s">
        <v>510</v>
      </c>
      <c r="B2172" s="161" t="s">
        <v>38</v>
      </c>
      <c r="C2172" s="560">
        <v>901097473</v>
      </c>
      <c r="D2172" s="73" t="s">
        <v>3105</v>
      </c>
      <c r="E2172" s="157">
        <v>45259</v>
      </c>
      <c r="F2172" s="569">
        <v>597084</v>
      </c>
      <c r="G2172" s="569" t="s">
        <v>3106</v>
      </c>
      <c r="H2172" s="573">
        <f t="shared" si="33"/>
        <v>63</v>
      </c>
    </row>
    <row r="2173" spans="1:8" s="35" customFormat="1">
      <c r="A2173" s="474" t="s">
        <v>510</v>
      </c>
      <c r="B2173" s="161" t="s">
        <v>414</v>
      </c>
      <c r="C2173" s="560">
        <v>901093846</v>
      </c>
      <c r="D2173" s="73" t="s">
        <v>3166</v>
      </c>
      <c r="E2173" s="157">
        <v>45286</v>
      </c>
      <c r="F2173" s="569">
        <v>2933392</v>
      </c>
      <c r="G2173" s="569" t="s">
        <v>3167</v>
      </c>
      <c r="H2173" s="573">
        <f t="shared" si="33"/>
        <v>36</v>
      </c>
    </row>
    <row r="2174" spans="1:8" s="35" customFormat="1">
      <c r="A2174" s="474" t="s">
        <v>510</v>
      </c>
      <c r="B2174" s="161" t="s">
        <v>38</v>
      </c>
      <c r="C2174" s="560">
        <v>901097473</v>
      </c>
      <c r="D2174" s="73" t="s">
        <v>3168</v>
      </c>
      <c r="E2174" s="157">
        <v>45286</v>
      </c>
      <c r="F2174" s="569">
        <v>19244225</v>
      </c>
      <c r="G2174" s="569" t="s">
        <v>3169</v>
      </c>
      <c r="H2174" s="573">
        <f t="shared" si="33"/>
        <v>36</v>
      </c>
    </row>
    <row r="2175" spans="1:8" s="35" customFormat="1">
      <c r="A2175" s="474" t="s">
        <v>510</v>
      </c>
      <c r="B2175" s="161" t="s">
        <v>38</v>
      </c>
      <c r="C2175" s="560">
        <v>901097473</v>
      </c>
      <c r="D2175" s="73" t="s">
        <v>3170</v>
      </c>
      <c r="E2175" s="157">
        <v>45286</v>
      </c>
      <c r="F2175" s="569">
        <v>2275371</v>
      </c>
      <c r="G2175" s="569" t="s">
        <v>3171</v>
      </c>
      <c r="H2175" s="573">
        <f t="shared" si="33"/>
        <v>36</v>
      </c>
    </row>
    <row r="2176" spans="1:8" s="35" customFormat="1">
      <c r="A2176" s="474" t="s">
        <v>510</v>
      </c>
      <c r="B2176" s="161" t="s">
        <v>38</v>
      </c>
      <c r="C2176" s="560">
        <v>901097473</v>
      </c>
      <c r="D2176" s="73" t="s">
        <v>3314</v>
      </c>
      <c r="E2176" s="157">
        <v>45317</v>
      </c>
      <c r="F2176" s="569">
        <v>58326834</v>
      </c>
      <c r="G2176" s="569" t="s">
        <v>3315</v>
      </c>
      <c r="H2176" s="573">
        <f t="shared" si="33"/>
        <v>5</v>
      </c>
    </row>
    <row r="2177" spans="1:8" s="35" customFormat="1">
      <c r="A2177" s="35" t="s">
        <v>2494</v>
      </c>
      <c r="B2177" s="161" t="s">
        <v>8</v>
      </c>
      <c r="C2177" s="560">
        <v>890900842</v>
      </c>
      <c r="D2177" s="73" t="s">
        <v>48</v>
      </c>
      <c r="E2177" s="562">
        <v>42201</v>
      </c>
      <c r="F2177" s="569">
        <v>1041605.6299999999</v>
      </c>
      <c r="G2177" s="569" t="s">
        <v>2495</v>
      </c>
      <c r="H2177" s="573">
        <f t="shared" si="33"/>
        <v>3121</v>
      </c>
    </row>
    <row r="2178" spans="1:8" s="35" customFormat="1">
      <c r="A2178" s="474" t="s">
        <v>2494</v>
      </c>
      <c r="B2178" s="161" t="s">
        <v>8</v>
      </c>
      <c r="C2178" s="560">
        <v>890900842</v>
      </c>
      <c r="D2178" s="73" t="s">
        <v>55</v>
      </c>
      <c r="E2178" s="562">
        <v>42201</v>
      </c>
      <c r="F2178" s="569">
        <v>118600</v>
      </c>
      <c r="G2178" s="569" t="s">
        <v>2496</v>
      </c>
      <c r="H2178" s="573">
        <f t="shared" si="33"/>
        <v>3121</v>
      </c>
    </row>
    <row r="2179" spans="1:8" s="35" customFormat="1">
      <c r="A2179" s="474" t="s">
        <v>2494</v>
      </c>
      <c r="B2179" s="161" t="s">
        <v>8</v>
      </c>
      <c r="C2179" s="560">
        <v>890900842</v>
      </c>
      <c r="D2179" s="73" t="s">
        <v>48</v>
      </c>
      <c r="E2179" s="562">
        <v>42219</v>
      </c>
      <c r="F2179" s="569">
        <v>9559229</v>
      </c>
      <c r="G2179" s="569" t="s">
        <v>2497</v>
      </c>
      <c r="H2179" s="573">
        <f t="shared" si="33"/>
        <v>3103</v>
      </c>
    </row>
    <row r="2180" spans="1:8" s="35" customFormat="1">
      <c r="A2180" s="474" t="s">
        <v>2494</v>
      </c>
      <c r="B2180" s="161" t="s">
        <v>8</v>
      </c>
      <c r="C2180" s="560">
        <v>890900842</v>
      </c>
      <c r="D2180" s="73" t="s">
        <v>55</v>
      </c>
      <c r="E2180" s="562">
        <v>42219</v>
      </c>
      <c r="F2180" s="569">
        <v>181906.85000000009</v>
      </c>
      <c r="G2180" s="569" t="s">
        <v>2498</v>
      </c>
      <c r="H2180" s="573">
        <f t="shared" si="33"/>
        <v>3103</v>
      </c>
    </row>
    <row r="2181" spans="1:8" s="35" customFormat="1">
      <c r="A2181" s="474" t="s">
        <v>2494</v>
      </c>
      <c r="B2181" s="161" t="s">
        <v>912</v>
      </c>
      <c r="C2181" s="560">
        <v>805000427</v>
      </c>
      <c r="D2181" s="73" t="s">
        <v>51</v>
      </c>
      <c r="E2181" s="562">
        <v>42902</v>
      </c>
      <c r="F2181" s="569">
        <v>595714</v>
      </c>
      <c r="G2181" s="569" t="s">
        <v>2499</v>
      </c>
      <c r="H2181" s="573">
        <f t="shared" si="33"/>
        <v>2420</v>
      </c>
    </row>
    <row r="2182" spans="1:8" s="35" customFormat="1">
      <c r="A2182" s="474" t="s">
        <v>2494</v>
      </c>
      <c r="B2182" s="161" t="s">
        <v>12</v>
      </c>
      <c r="C2182" s="560">
        <v>900074992</v>
      </c>
      <c r="D2182" s="73" t="s">
        <v>2500</v>
      </c>
      <c r="E2182" s="562">
        <v>43075</v>
      </c>
      <c r="F2182" s="569">
        <v>29263990.34</v>
      </c>
      <c r="G2182" s="569" t="s">
        <v>2501</v>
      </c>
      <c r="H2182" s="573">
        <f t="shared" si="33"/>
        <v>2247</v>
      </c>
    </row>
    <row r="2183" spans="1:8" s="35" customFormat="1">
      <c r="A2183" s="474" t="s">
        <v>2494</v>
      </c>
      <c r="B2183" s="161" t="s">
        <v>12</v>
      </c>
      <c r="C2183" s="560">
        <v>900074992</v>
      </c>
      <c r="D2183" s="73" t="s">
        <v>2502</v>
      </c>
      <c r="E2183" s="562">
        <v>43080</v>
      </c>
      <c r="F2183" s="569">
        <v>42671520.700000003</v>
      </c>
      <c r="G2183" s="569" t="s">
        <v>2503</v>
      </c>
      <c r="H2183" s="573">
        <f t="shared" si="33"/>
        <v>2242</v>
      </c>
    </row>
    <row r="2184" spans="1:8" s="35" customFormat="1">
      <c r="A2184" s="474" t="s">
        <v>2494</v>
      </c>
      <c r="B2184" s="161" t="s">
        <v>12</v>
      </c>
      <c r="C2184" s="560">
        <v>900074992</v>
      </c>
      <c r="D2184" s="73" t="s">
        <v>2504</v>
      </c>
      <c r="E2184" s="562">
        <v>43080</v>
      </c>
      <c r="F2184" s="569">
        <v>109626980.23</v>
      </c>
      <c r="G2184" s="569" t="s">
        <v>2505</v>
      </c>
      <c r="H2184" s="573">
        <f t="shared" si="33"/>
        <v>2242</v>
      </c>
    </row>
    <row r="2185" spans="1:8" s="35" customFormat="1">
      <c r="A2185" s="474" t="s">
        <v>2494</v>
      </c>
      <c r="B2185" s="161" t="s">
        <v>14</v>
      </c>
      <c r="C2185" s="560">
        <v>800140949</v>
      </c>
      <c r="D2185" s="73" t="s">
        <v>2506</v>
      </c>
      <c r="E2185" s="562">
        <v>43131</v>
      </c>
      <c r="F2185" s="569">
        <v>207103.51999999583</v>
      </c>
      <c r="G2185" s="569"/>
      <c r="H2185" s="573">
        <f t="shared" si="33"/>
        <v>2191</v>
      </c>
    </row>
    <row r="2186" spans="1:8" s="35" customFormat="1">
      <c r="A2186" s="474" t="s">
        <v>2494</v>
      </c>
      <c r="B2186" s="161" t="s">
        <v>502</v>
      </c>
      <c r="C2186" s="560">
        <v>818000140</v>
      </c>
      <c r="D2186" s="73" t="s">
        <v>2508</v>
      </c>
      <c r="E2186" s="562">
        <v>44469</v>
      </c>
      <c r="F2186" s="569">
        <v>123000</v>
      </c>
      <c r="G2186" s="569" t="s">
        <v>2509</v>
      </c>
      <c r="H2186" s="573">
        <f t="shared" ref="H2186:H2249" si="34">+$H$7-E2186</f>
        <v>853</v>
      </c>
    </row>
    <row r="2187" spans="1:8" s="35" customFormat="1">
      <c r="A2187" s="474" t="s">
        <v>2494</v>
      </c>
      <c r="B2187" s="161" t="s">
        <v>502</v>
      </c>
      <c r="C2187" s="560">
        <v>818000140</v>
      </c>
      <c r="D2187" s="73" t="s">
        <v>2510</v>
      </c>
      <c r="E2187" s="562">
        <v>44495</v>
      </c>
      <c r="F2187" s="569">
        <v>5756206.5599999996</v>
      </c>
      <c r="G2187" s="569" t="s">
        <v>2511</v>
      </c>
      <c r="H2187" s="573">
        <f t="shared" si="34"/>
        <v>827</v>
      </c>
    </row>
    <row r="2188" spans="1:8" s="35" customFormat="1">
      <c r="A2188" s="474" t="s">
        <v>2494</v>
      </c>
      <c r="B2188" s="161" t="s">
        <v>502</v>
      </c>
      <c r="C2188" s="560">
        <v>818000140</v>
      </c>
      <c r="D2188" s="73" t="s">
        <v>2507</v>
      </c>
      <c r="E2188" s="562">
        <v>44517</v>
      </c>
      <c r="F2188" s="569">
        <v>25006321.100000001</v>
      </c>
      <c r="G2188" s="569" t="s">
        <v>2512</v>
      </c>
      <c r="H2188" s="573">
        <f t="shared" si="34"/>
        <v>805</v>
      </c>
    </row>
    <row r="2189" spans="1:8" s="35" customFormat="1">
      <c r="A2189" s="474" t="s">
        <v>2494</v>
      </c>
      <c r="B2189" s="161" t="s">
        <v>502</v>
      </c>
      <c r="C2189" s="560">
        <v>818000140</v>
      </c>
      <c r="D2189" s="73" t="s">
        <v>2507</v>
      </c>
      <c r="E2189" s="562">
        <v>44519</v>
      </c>
      <c r="F2189" s="569">
        <v>33371382.84</v>
      </c>
      <c r="G2189" s="569" t="s">
        <v>2513</v>
      </c>
      <c r="H2189" s="573">
        <f t="shared" si="34"/>
        <v>803</v>
      </c>
    </row>
    <row r="2190" spans="1:8" s="35" customFormat="1">
      <c r="A2190" s="474" t="s">
        <v>2494</v>
      </c>
      <c r="B2190" s="161" t="s">
        <v>13</v>
      </c>
      <c r="C2190" s="560">
        <v>830009783</v>
      </c>
      <c r="D2190" s="73" t="s">
        <v>2510</v>
      </c>
      <c r="E2190" s="562">
        <v>44524</v>
      </c>
      <c r="F2190" s="569">
        <v>1121266747.8400002</v>
      </c>
      <c r="G2190" s="569" t="s">
        <v>2514</v>
      </c>
      <c r="H2190" s="573">
        <f t="shared" si="34"/>
        <v>798</v>
      </c>
    </row>
    <row r="2191" spans="1:8" s="35" customFormat="1">
      <c r="A2191" s="474" t="s">
        <v>2494</v>
      </c>
      <c r="B2191" s="161" t="s">
        <v>502</v>
      </c>
      <c r="C2191" s="560">
        <v>818000140</v>
      </c>
      <c r="D2191" s="73" t="s">
        <v>2510</v>
      </c>
      <c r="E2191" s="562">
        <v>44526</v>
      </c>
      <c r="F2191" s="569">
        <v>5436250</v>
      </c>
      <c r="G2191" s="569" t="s">
        <v>2515</v>
      </c>
      <c r="H2191" s="573">
        <f t="shared" si="34"/>
        <v>796</v>
      </c>
    </row>
    <row r="2192" spans="1:8" s="35" customFormat="1">
      <c r="A2192" s="474" t="s">
        <v>2494</v>
      </c>
      <c r="B2192" s="161" t="s">
        <v>13</v>
      </c>
      <c r="C2192" s="560">
        <v>830009783</v>
      </c>
      <c r="D2192" s="73" t="s">
        <v>2510</v>
      </c>
      <c r="E2192" s="562">
        <v>44526</v>
      </c>
      <c r="F2192" s="569">
        <v>1264362562.8299999</v>
      </c>
      <c r="G2192" s="569" t="s">
        <v>2516</v>
      </c>
      <c r="H2192" s="573">
        <f t="shared" si="34"/>
        <v>796</v>
      </c>
    </row>
    <row r="2193" spans="1:8" s="35" customFormat="1">
      <c r="A2193" s="474" t="s">
        <v>2494</v>
      </c>
      <c r="B2193" s="161" t="s">
        <v>13</v>
      </c>
      <c r="C2193" s="560">
        <v>830009783</v>
      </c>
      <c r="D2193" s="73" t="s">
        <v>2510</v>
      </c>
      <c r="E2193" s="562">
        <v>44526</v>
      </c>
      <c r="F2193" s="569">
        <v>392713136.13999999</v>
      </c>
      <c r="G2193" s="569" t="s">
        <v>2517</v>
      </c>
      <c r="H2193" s="573">
        <f t="shared" si="34"/>
        <v>796</v>
      </c>
    </row>
    <row r="2194" spans="1:8" s="35" customFormat="1">
      <c r="A2194" s="474" t="s">
        <v>2494</v>
      </c>
      <c r="B2194" s="161" t="s">
        <v>13</v>
      </c>
      <c r="C2194" s="560">
        <v>830009783</v>
      </c>
      <c r="D2194" s="73" t="s">
        <v>2510</v>
      </c>
      <c r="E2194" s="562">
        <v>44526</v>
      </c>
      <c r="F2194" s="569">
        <v>63106725.859999999</v>
      </c>
      <c r="G2194" s="569" t="s">
        <v>2518</v>
      </c>
      <c r="H2194" s="573">
        <f t="shared" si="34"/>
        <v>796</v>
      </c>
    </row>
    <row r="2195" spans="1:8" s="35" customFormat="1">
      <c r="A2195" s="474" t="s">
        <v>2494</v>
      </c>
      <c r="B2195" s="161" t="s">
        <v>13</v>
      </c>
      <c r="C2195" s="560">
        <v>830009783</v>
      </c>
      <c r="D2195" s="73" t="s">
        <v>2510</v>
      </c>
      <c r="E2195" s="562">
        <v>44526</v>
      </c>
      <c r="F2195" s="569">
        <v>297491848</v>
      </c>
      <c r="G2195" s="569" t="s">
        <v>2519</v>
      </c>
      <c r="H2195" s="573">
        <f t="shared" si="34"/>
        <v>796</v>
      </c>
    </row>
    <row r="2196" spans="1:8" s="35" customFormat="1">
      <c r="A2196" s="474" t="s">
        <v>2494</v>
      </c>
      <c r="B2196" s="161" t="s">
        <v>13</v>
      </c>
      <c r="C2196" s="560">
        <v>830009783</v>
      </c>
      <c r="D2196" s="73" t="s">
        <v>2510</v>
      </c>
      <c r="E2196" s="562">
        <v>44526</v>
      </c>
      <c r="F2196" s="569">
        <v>9320940</v>
      </c>
      <c r="G2196" s="569" t="s">
        <v>2520</v>
      </c>
      <c r="H2196" s="573">
        <f t="shared" si="34"/>
        <v>796</v>
      </c>
    </row>
    <row r="2197" spans="1:8" s="35" customFormat="1">
      <c r="A2197" s="474" t="s">
        <v>2494</v>
      </c>
      <c r="B2197" s="161" t="s">
        <v>13</v>
      </c>
      <c r="C2197" s="560">
        <v>830009783</v>
      </c>
      <c r="D2197" s="73" t="s">
        <v>2510</v>
      </c>
      <c r="E2197" s="562">
        <v>44526</v>
      </c>
      <c r="F2197" s="569">
        <v>240713228</v>
      </c>
      <c r="G2197" s="569" t="s">
        <v>2521</v>
      </c>
      <c r="H2197" s="573">
        <f t="shared" si="34"/>
        <v>796</v>
      </c>
    </row>
    <row r="2198" spans="1:8" s="35" customFormat="1">
      <c r="A2198" s="474" t="s">
        <v>2494</v>
      </c>
      <c r="B2198" s="161" t="s">
        <v>13</v>
      </c>
      <c r="C2198" s="560">
        <v>830009783</v>
      </c>
      <c r="D2198" s="73" t="s">
        <v>2510</v>
      </c>
      <c r="E2198" s="562">
        <v>44526</v>
      </c>
      <c r="F2198" s="569">
        <v>7683729</v>
      </c>
      <c r="G2198" s="569" t="s">
        <v>2522</v>
      </c>
      <c r="H2198" s="573">
        <f t="shared" si="34"/>
        <v>796</v>
      </c>
    </row>
    <row r="2199" spans="1:8" s="35" customFormat="1">
      <c r="A2199" s="474" t="s">
        <v>2494</v>
      </c>
      <c r="B2199" s="161" t="s">
        <v>13</v>
      </c>
      <c r="C2199" s="560">
        <v>830009783</v>
      </c>
      <c r="D2199" s="73" t="s">
        <v>2510</v>
      </c>
      <c r="E2199" s="562">
        <v>44526</v>
      </c>
      <c r="F2199" s="569">
        <v>94082826</v>
      </c>
      <c r="G2199" s="569" t="s">
        <v>2523</v>
      </c>
      <c r="H2199" s="573">
        <f t="shared" si="34"/>
        <v>796</v>
      </c>
    </row>
    <row r="2200" spans="1:8" s="35" customFormat="1">
      <c r="A2200" s="474" t="s">
        <v>2494</v>
      </c>
      <c r="B2200" s="161" t="s">
        <v>13</v>
      </c>
      <c r="C2200" s="560">
        <v>830009783</v>
      </c>
      <c r="D2200" s="73" t="s">
        <v>2524</v>
      </c>
      <c r="E2200" s="562">
        <v>44526</v>
      </c>
      <c r="F2200" s="569">
        <v>15364801.519999998</v>
      </c>
      <c r="G2200" s="569" t="s">
        <v>2525</v>
      </c>
      <c r="H2200" s="573">
        <f t="shared" si="34"/>
        <v>796</v>
      </c>
    </row>
    <row r="2201" spans="1:8" s="35" customFormat="1">
      <c r="A2201" s="474" t="s">
        <v>2494</v>
      </c>
      <c r="B2201" s="161" t="s">
        <v>13</v>
      </c>
      <c r="C2201" s="560">
        <v>830009783</v>
      </c>
      <c r="D2201" s="73" t="s">
        <v>2510</v>
      </c>
      <c r="E2201" s="562">
        <v>44526</v>
      </c>
      <c r="F2201" s="569">
        <v>1924818</v>
      </c>
      <c r="G2201" s="569" t="s">
        <v>2526</v>
      </c>
      <c r="H2201" s="573">
        <f t="shared" si="34"/>
        <v>796</v>
      </c>
    </row>
    <row r="2202" spans="1:8" s="35" customFormat="1">
      <c r="A2202" s="474" t="s">
        <v>2494</v>
      </c>
      <c r="B2202" s="161" t="s">
        <v>13</v>
      </c>
      <c r="C2202" s="560">
        <v>830009783</v>
      </c>
      <c r="D2202" s="73" t="s">
        <v>2510</v>
      </c>
      <c r="E2202" s="562">
        <v>44526</v>
      </c>
      <c r="F2202" s="569">
        <v>20829647</v>
      </c>
      <c r="G2202" s="569" t="s">
        <v>2527</v>
      </c>
      <c r="H2202" s="573">
        <f t="shared" si="34"/>
        <v>796</v>
      </c>
    </row>
    <row r="2203" spans="1:8" s="35" customFormat="1">
      <c r="A2203" s="474" t="s">
        <v>2494</v>
      </c>
      <c r="B2203" s="161" t="s">
        <v>13</v>
      </c>
      <c r="C2203" s="560">
        <v>830009783</v>
      </c>
      <c r="D2203" s="73" t="s">
        <v>2510</v>
      </c>
      <c r="E2203" s="562">
        <v>44526</v>
      </c>
      <c r="F2203" s="569">
        <v>6158581</v>
      </c>
      <c r="G2203" s="569" t="s">
        <v>2528</v>
      </c>
      <c r="H2203" s="573">
        <f t="shared" si="34"/>
        <v>796</v>
      </c>
    </row>
    <row r="2204" spans="1:8" s="35" customFormat="1">
      <c r="A2204" s="474" t="s">
        <v>2494</v>
      </c>
      <c r="B2204" s="161" t="s">
        <v>13</v>
      </c>
      <c r="C2204" s="560">
        <v>830009783</v>
      </c>
      <c r="D2204" s="73" t="s">
        <v>2510</v>
      </c>
      <c r="E2204" s="562">
        <v>44526</v>
      </c>
      <c r="F2204" s="569">
        <v>8828780</v>
      </c>
      <c r="G2204" s="569" t="s">
        <v>2529</v>
      </c>
      <c r="H2204" s="573">
        <f t="shared" si="34"/>
        <v>796</v>
      </c>
    </row>
    <row r="2205" spans="1:8" s="35" customFormat="1">
      <c r="A2205" s="474" t="s">
        <v>2494</v>
      </c>
      <c r="B2205" s="161" t="s">
        <v>13</v>
      </c>
      <c r="C2205" s="560">
        <v>830009783</v>
      </c>
      <c r="D2205" s="73" t="s">
        <v>2510</v>
      </c>
      <c r="E2205" s="562">
        <v>44526</v>
      </c>
      <c r="F2205" s="569">
        <v>10670000</v>
      </c>
      <c r="G2205" s="569" t="s">
        <v>2530</v>
      </c>
      <c r="H2205" s="573">
        <f t="shared" si="34"/>
        <v>796</v>
      </c>
    </row>
    <row r="2206" spans="1:8" s="35" customFormat="1">
      <c r="A2206" s="474" t="s">
        <v>2494</v>
      </c>
      <c r="B2206" s="161" t="s">
        <v>14</v>
      </c>
      <c r="C2206" s="560">
        <v>800140949</v>
      </c>
      <c r="D2206" s="73" t="s">
        <v>2507</v>
      </c>
      <c r="E2206" s="562">
        <v>44531</v>
      </c>
      <c r="F2206" s="569">
        <v>3617293</v>
      </c>
      <c r="G2206" s="569" t="s">
        <v>2531</v>
      </c>
      <c r="H2206" s="573">
        <f t="shared" si="34"/>
        <v>791</v>
      </c>
    </row>
    <row r="2207" spans="1:8" s="35" customFormat="1">
      <c r="A2207" s="474" t="s">
        <v>2494</v>
      </c>
      <c r="B2207" s="161" t="s">
        <v>14</v>
      </c>
      <c r="C2207" s="560">
        <v>800140949</v>
      </c>
      <c r="D2207" s="73" t="s">
        <v>2507</v>
      </c>
      <c r="E2207" s="562">
        <v>44531</v>
      </c>
      <c r="F2207" s="569">
        <v>18721887</v>
      </c>
      <c r="G2207" s="569" t="s">
        <v>2532</v>
      </c>
      <c r="H2207" s="573">
        <f t="shared" si="34"/>
        <v>791</v>
      </c>
    </row>
    <row r="2208" spans="1:8" s="35" customFormat="1">
      <c r="A2208" s="474" t="s">
        <v>2494</v>
      </c>
      <c r="B2208" s="161" t="s">
        <v>13</v>
      </c>
      <c r="C2208" s="560">
        <v>830009783</v>
      </c>
      <c r="D2208" s="73" t="s">
        <v>2510</v>
      </c>
      <c r="E2208" s="562">
        <v>44554</v>
      </c>
      <c r="F2208" s="569">
        <v>460581</v>
      </c>
      <c r="G2208" s="569" t="s">
        <v>2533</v>
      </c>
      <c r="H2208" s="573">
        <f t="shared" si="34"/>
        <v>768</v>
      </c>
    </row>
    <row r="2209" spans="1:8" s="35" customFormat="1">
      <c r="A2209" s="474" t="s">
        <v>2494</v>
      </c>
      <c r="B2209" s="161" t="s">
        <v>13</v>
      </c>
      <c r="C2209" s="560">
        <v>830009783</v>
      </c>
      <c r="D2209" s="73" t="s">
        <v>2510</v>
      </c>
      <c r="E2209" s="562">
        <v>44554</v>
      </c>
      <c r="F2209" s="569">
        <v>14622238.189999999</v>
      </c>
      <c r="G2209" s="569" t="s">
        <v>2534</v>
      </c>
      <c r="H2209" s="573">
        <f t="shared" si="34"/>
        <v>768</v>
      </c>
    </row>
    <row r="2210" spans="1:8" s="35" customFormat="1">
      <c r="A2210" s="474" t="s">
        <v>2494</v>
      </c>
      <c r="B2210" s="161" t="s">
        <v>13</v>
      </c>
      <c r="C2210" s="560">
        <v>830009783</v>
      </c>
      <c r="D2210" s="73" t="s">
        <v>2510</v>
      </c>
      <c r="E2210" s="562">
        <v>44554</v>
      </c>
      <c r="F2210" s="569">
        <v>43404591.82</v>
      </c>
      <c r="G2210" s="569" t="s">
        <v>2535</v>
      </c>
      <c r="H2210" s="573">
        <f t="shared" si="34"/>
        <v>768</v>
      </c>
    </row>
    <row r="2211" spans="1:8" s="35" customFormat="1">
      <c r="A2211" s="474" t="s">
        <v>2494</v>
      </c>
      <c r="B2211" s="161" t="s">
        <v>13</v>
      </c>
      <c r="C2211" s="560">
        <v>830009783</v>
      </c>
      <c r="D2211" s="73" t="s">
        <v>2510</v>
      </c>
      <c r="E2211" s="562">
        <v>44554</v>
      </c>
      <c r="F2211" s="569">
        <v>199134695.72999999</v>
      </c>
      <c r="G2211" s="569" t="s">
        <v>2536</v>
      </c>
      <c r="H2211" s="573">
        <f t="shared" si="34"/>
        <v>768</v>
      </c>
    </row>
    <row r="2212" spans="1:8" s="35" customFormat="1">
      <c r="A2212" s="474" t="s">
        <v>2494</v>
      </c>
      <c r="B2212" s="161" t="s">
        <v>29</v>
      </c>
      <c r="C2212" s="560">
        <v>800250119</v>
      </c>
      <c r="D2212" s="73" t="s">
        <v>2510</v>
      </c>
      <c r="E2212" s="562">
        <v>44558</v>
      </c>
      <c r="F2212" s="569">
        <v>1008985759.72</v>
      </c>
      <c r="G2212" s="569" t="s">
        <v>2537</v>
      </c>
      <c r="H2212" s="573">
        <f t="shared" si="34"/>
        <v>764</v>
      </c>
    </row>
    <row r="2213" spans="1:8" s="35" customFormat="1">
      <c r="A2213" s="474" t="s">
        <v>2494</v>
      </c>
      <c r="B2213" s="161" t="s">
        <v>13</v>
      </c>
      <c r="C2213" s="560">
        <v>830009783</v>
      </c>
      <c r="D2213" s="73" t="s">
        <v>2510</v>
      </c>
      <c r="E2213" s="562">
        <v>44558</v>
      </c>
      <c r="F2213" s="569">
        <v>3590238</v>
      </c>
      <c r="G2213" s="569" t="s">
        <v>2537</v>
      </c>
      <c r="H2213" s="573">
        <f t="shared" si="34"/>
        <v>764</v>
      </c>
    </row>
    <row r="2214" spans="1:8" s="35" customFormat="1">
      <c r="A2214" s="474" t="s">
        <v>2494</v>
      </c>
      <c r="B2214" s="161" t="s">
        <v>502</v>
      </c>
      <c r="C2214" s="560">
        <v>818000140</v>
      </c>
      <c r="D2214" s="73" t="s">
        <v>2508</v>
      </c>
      <c r="E2214" s="562">
        <v>44559</v>
      </c>
      <c r="F2214" s="569">
        <v>411480</v>
      </c>
      <c r="G2214" s="569" t="s">
        <v>2538</v>
      </c>
      <c r="H2214" s="573">
        <f t="shared" si="34"/>
        <v>763</v>
      </c>
    </row>
    <row r="2215" spans="1:8" s="35" customFormat="1">
      <c r="A2215" s="474" t="s">
        <v>2494</v>
      </c>
      <c r="B2215" s="161" t="s">
        <v>13</v>
      </c>
      <c r="C2215" s="560">
        <v>830009783</v>
      </c>
      <c r="D2215" s="73" t="s">
        <v>2510</v>
      </c>
      <c r="E2215" s="562">
        <v>44560</v>
      </c>
      <c r="F2215" s="569">
        <v>30554356</v>
      </c>
      <c r="G2215" s="569" t="s">
        <v>2539</v>
      </c>
      <c r="H2215" s="573">
        <f t="shared" si="34"/>
        <v>762</v>
      </c>
    </row>
    <row r="2216" spans="1:8" s="35" customFormat="1">
      <c r="A2216" s="474" t="s">
        <v>2494</v>
      </c>
      <c r="B2216" s="161" t="s">
        <v>13</v>
      </c>
      <c r="C2216" s="560">
        <v>830009783</v>
      </c>
      <c r="D2216" s="73" t="s">
        <v>2510</v>
      </c>
      <c r="E2216" s="562">
        <v>44560</v>
      </c>
      <c r="F2216" s="569">
        <v>122600039.72</v>
      </c>
      <c r="G2216" s="569" t="s">
        <v>2540</v>
      </c>
      <c r="H2216" s="573">
        <f t="shared" si="34"/>
        <v>762</v>
      </c>
    </row>
    <row r="2217" spans="1:8" s="35" customFormat="1">
      <c r="A2217" s="474" t="s">
        <v>2494</v>
      </c>
      <c r="B2217" s="161" t="s">
        <v>13</v>
      </c>
      <c r="C2217" s="560">
        <v>830009783</v>
      </c>
      <c r="D2217" s="73" t="s">
        <v>2510</v>
      </c>
      <c r="E2217" s="562">
        <v>44560</v>
      </c>
      <c r="F2217" s="569">
        <v>1399720.5</v>
      </c>
      <c r="G2217" s="569" t="s">
        <v>2541</v>
      </c>
      <c r="H2217" s="573">
        <f t="shared" si="34"/>
        <v>762</v>
      </c>
    </row>
    <row r="2218" spans="1:8" s="35" customFormat="1">
      <c r="A2218" s="474" t="s">
        <v>2494</v>
      </c>
      <c r="B2218" s="161" t="s">
        <v>13</v>
      </c>
      <c r="C2218" s="560">
        <v>830009783</v>
      </c>
      <c r="D2218" s="73" t="s">
        <v>2510</v>
      </c>
      <c r="E2218" s="562">
        <v>44685</v>
      </c>
      <c r="F2218" s="569">
        <v>212301340.88</v>
      </c>
      <c r="G2218" s="569" t="s">
        <v>2542</v>
      </c>
      <c r="H2218" s="573">
        <f t="shared" si="34"/>
        <v>637</v>
      </c>
    </row>
    <row r="2219" spans="1:8" s="35" customFormat="1">
      <c r="A2219" s="474" t="s">
        <v>2494</v>
      </c>
      <c r="B2219" s="161" t="s">
        <v>13</v>
      </c>
      <c r="C2219" s="560">
        <v>830009783</v>
      </c>
      <c r="D2219" s="73" t="s">
        <v>2507</v>
      </c>
      <c r="E2219" s="562">
        <v>44693</v>
      </c>
      <c r="F2219" s="569">
        <v>173786367.78999999</v>
      </c>
      <c r="G2219" s="569" t="s">
        <v>2543</v>
      </c>
      <c r="H2219" s="573">
        <f t="shared" si="34"/>
        <v>629</v>
      </c>
    </row>
    <row r="2220" spans="1:8" s="35" customFormat="1">
      <c r="A2220" s="474" t="s">
        <v>2494</v>
      </c>
      <c r="B2220" s="559" t="s">
        <v>936</v>
      </c>
      <c r="C2220" s="560">
        <v>804002105</v>
      </c>
      <c r="D2220" s="73" t="s">
        <v>2508</v>
      </c>
      <c r="E2220" s="562">
        <v>44720</v>
      </c>
      <c r="F2220" s="569">
        <v>16534124</v>
      </c>
      <c r="G2220" s="569" t="s">
        <v>2544</v>
      </c>
      <c r="H2220" s="573">
        <f t="shared" si="34"/>
        <v>602</v>
      </c>
    </row>
    <row r="2221" spans="1:8" s="35" customFormat="1">
      <c r="A2221" s="474" t="s">
        <v>2494</v>
      </c>
      <c r="B2221" s="559" t="s">
        <v>936</v>
      </c>
      <c r="C2221" s="560">
        <v>804002105</v>
      </c>
      <c r="D2221" s="73" t="s">
        <v>2508</v>
      </c>
      <c r="E2221" s="562">
        <v>44720</v>
      </c>
      <c r="F2221" s="569">
        <v>241783835.19999999</v>
      </c>
      <c r="G2221" s="569" t="s">
        <v>2545</v>
      </c>
      <c r="H2221" s="573">
        <f t="shared" si="34"/>
        <v>602</v>
      </c>
    </row>
    <row r="2222" spans="1:8" s="35" customFormat="1">
      <c r="A2222" s="474" t="s">
        <v>2494</v>
      </c>
      <c r="B2222" s="559" t="s">
        <v>936</v>
      </c>
      <c r="C2222" s="560">
        <v>804002105</v>
      </c>
      <c r="D2222" s="73" t="s">
        <v>2546</v>
      </c>
      <c r="E2222" s="562">
        <v>44725</v>
      </c>
      <c r="F2222" s="569">
        <v>70694280</v>
      </c>
      <c r="G2222" s="569" t="s">
        <v>2547</v>
      </c>
      <c r="H2222" s="573">
        <f t="shared" si="34"/>
        <v>597</v>
      </c>
    </row>
    <row r="2223" spans="1:8" s="35" customFormat="1">
      <c r="A2223" s="474" t="s">
        <v>2494</v>
      </c>
      <c r="B2223" s="559" t="s">
        <v>936</v>
      </c>
      <c r="C2223" s="560">
        <v>804002105</v>
      </c>
      <c r="D2223" s="73" t="s">
        <v>2546</v>
      </c>
      <c r="E2223" s="562">
        <v>44725</v>
      </c>
      <c r="F2223" s="569">
        <v>1065018510</v>
      </c>
      <c r="G2223" s="569" t="s">
        <v>2548</v>
      </c>
      <c r="H2223" s="573">
        <f t="shared" si="34"/>
        <v>597</v>
      </c>
    </row>
    <row r="2224" spans="1:8" s="35" customFormat="1">
      <c r="A2224" s="474" t="s">
        <v>2494</v>
      </c>
      <c r="B2224" s="559" t="s">
        <v>936</v>
      </c>
      <c r="C2224" s="560">
        <v>804002105</v>
      </c>
      <c r="D2224" s="73" t="s">
        <v>2549</v>
      </c>
      <c r="E2224" s="562">
        <v>44740</v>
      </c>
      <c r="F2224" s="569">
        <v>437933430</v>
      </c>
      <c r="G2224" s="569" t="s">
        <v>2550</v>
      </c>
      <c r="H2224" s="573">
        <f t="shared" si="34"/>
        <v>582</v>
      </c>
    </row>
    <row r="2225" spans="1:8" s="35" customFormat="1">
      <c r="A2225" s="474" t="s">
        <v>2494</v>
      </c>
      <c r="B2225" s="559" t="s">
        <v>936</v>
      </c>
      <c r="C2225" s="560">
        <v>804002105</v>
      </c>
      <c r="D2225" s="73" t="s">
        <v>2549</v>
      </c>
      <c r="E2225" s="562">
        <v>44740</v>
      </c>
      <c r="F2225" s="569">
        <v>218464470</v>
      </c>
      <c r="G2225" s="569" t="s">
        <v>2551</v>
      </c>
      <c r="H2225" s="573">
        <f t="shared" si="34"/>
        <v>582</v>
      </c>
    </row>
    <row r="2226" spans="1:8" s="35" customFormat="1">
      <c r="A2226" s="474" t="s">
        <v>2494</v>
      </c>
      <c r="B2226" s="161" t="s">
        <v>313</v>
      </c>
      <c r="C2226" s="560">
        <v>830003564</v>
      </c>
      <c r="D2226" s="73" t="s">
        <v>2507</v>
      </c>
      <c r="E2226" s="562">
        <v>44740</v>
      </c>
      <c r="F2226" s="569">
        <v>10</v>
      </c>
      <c r="G2226" s="569" t="s">
        <v>2552</v>
      </c>
      <c r="H2226" s="573">
        <f t="shared" si="34"/>
        <v>582</v>
      </c>
    </row>
    <row r="2227" spans="1:8" s="35" customFormat="1">
      <c r="A2227" s="474" t="s">
        <v>2494</v>
      </c>
      <c r="B2227" s="161" t="s">
        <v>307</v>
      </c>
      <c r="C2227" s="560">
        <v>800130907</v>
      </c>
      <c r="D2227" s="73" t="s">
        <v>2507</v>
      </c>
      <c r="E2227" s="562">
        <v>44740</v>
      </c>
      <c r="F2227" s="569">
        <v>5049567.99</v>
      </c>
      <c r="G2227" s="569" t="s">
        <v>2553</v>
      </c>
      <c r="H2227" s="573">
        <f t="shared" si="34"/>
        <v>582</v>
      </c>
    </row>
    <row r="2228" spans="1:8" s="35" customFormat="1">
      <c r="A2228" s="474" t="s">
        <v>2494</v>
      </c>
      <c r="B2228" s="161" t="s">
        <v>502</v>
      </c>
      <c r="C2228" s="560">
        <v>818000140</v>
      </c>
      <c r="D2228" s="73" t="s">
        <v>2507</v>
      </c>
      <c r="E2228" s="562">
        <v>44740</v>
      </c>
      <c r="F2228" s="569">
        <v>10824718</v>
      </c>
      <c r="G2228" s="569" t="s">
        <v>2553</v>
      </c>
      <c r="H2228" s="573">
        <f t="shared" si="34"/>
        <v>582</v>
      </c>
    </row>
    <row r="2229" spans="1:8" s="35" customFormat="1">
      <c r="A2229" s="474" t="s">
        <v>2494</v>
      </c>
      <c r="B2229" s="161" t="s">
        <v>502</v>
      </c>
      <c r="C2229" s="560">
        <v>818000140</v>
      </c>
      <c r="D2229" s="73" t="s">
        <v>2507</v>
      </c>
      <c r="E2229" s="562">
        <v>44747</v>
      </c>
      <c r="F2229" s="569">
        <v>16044241</v>
      </c>
      <c r="G2229" s="569" t="s">
        <v>2554</v>
      </c>
      <c r="H2229" s="573">
        <f t="shared" si="34"/>
        <v>575</v>
      </c>
    </row>
    <row r="2230" spans="1:8" s="35" customFormat="1">
      <c r="A2230" s="474" t="s">
        <v>2494</v>
      </c>
      <c r="B2230" s="161" t="s">
        <v>13</v>
      </c>
      <c r="C2230" s="560">
        <v>830009783</v>
      </c>
      <c r="D2230" s="73" t="s">
        <v>2510</v>
      </c>
      <c r="E2230" s="562">
        <v>44764</v>
      </c>
      <c r="F2230" s="569">
        <v>99058</v>
      </c>
      <c r="G2230" s="569" t="s">
        <v>2555</v>
      </c>
      <c r="H2230" s="573">
        <f t="shared" si="34"/>
        <v>558</v>
      </c>
    </row>
    <row r="2231" spans="1:8" s="35" customFormat="1">
      <c r="A2231" s="474" t="s">
        <v>2494</v>
      </c>
      <c r="B2231" s="161" t="s">
        <v>13</v>
      </c>
      <c r="C2231" s="560">
        <v>830009783</v>
      </c>
      <c r="D2231" s="73" t="s">
        <v>2510</v>
      </c>
      <c r="E2231" s="562">
        <v>44764</v>
      </c>
      <c r="F2231" s="569">
        <v>9357450</v>
      </c>
      <c r="G2231" s="569" t="s">
        <v>2556</v>
      </c>
      <c r="H2231" s="573">
        <f t="shared" si="34"/>
        <v>558</v>
      </c>
    </row>
    <row r="2232" spans="1:8" s="35" customFormat="1">
      <c r="A2232" s="474" t="s">
        <v>2494</v>
      </c>
      <c r="B2232" s="161" t="s">
        <v>13</v>
      </c>
      <c r="C2232" s="560">
        <v>830009783</v>
      </c>
      <c r="D2232" s="73" t="s">
        <v>2510</v>
      </c>
      <c r="E2232" s="562">
        <v>44764</v>
      </c>
      <c r="F2232" s="569">
        <v>80122321.280000001</v>
      </c>
      <c r="G2232" s="569" t="s">
        <v>2557</v>
      </c>
      <c r="H2232" s="573">
        <f t="shared" si="34"/>
        <v>558</v>
      </c>
    </row>
    <row r="2233" spans="1:8" s="35" customFormat="1">
      <c r="A2233" s="474" t="s">
        <v>2494</v>
      </c>
      <c r="B2233" s="559" t="s">
        <v>936</v>
      </c>
      <c r="C2233" s="560">
        <v>804002105</v>
      </c>
      <c r="D2233" s="73" t="s">
        <v>2508</v>
      </c>
      <c r="E2233" s="562">
        <v>44769</v>
      </c>
      <c r="F2233" s="569">
        <v>55000</v>
      </c>
      <c r="G2233" s="569" t="s">
        <v>2558</v>
      </c>
      <c r="H2233" s="573">
        <f t="shared" si="34"/>
        <v>553</v>
      </c>
    </row>
    <row r="2234" spans="1:8" s="35" customFormat="1">
      <c r="A2234" s="474" t="s">
        <v>2494</v>
      </c>
      <c r="B2234" s="559" t="s">
        <v>936</v>
      </c>
      <c r="C2234" s="560">
        <v>804002105</v>
      </c>
      <c r="D2234" s="73" t="s">
        <v>2508</v>
      </c>
      <c r="E2234" s="562">
        <v>44769</v>
      </c>
      <c r="F2234" s="569">
        <v>1138006</v>
      </c>
      <c r="G2234" s="569" t="s">
        <v>2559</v>
      </c>
      <c r="H2234" s="573">
        <f t="shared" si="34"/>
        <v>553</v>
      </c>
    </row>
    <row r="2235" spans="1:8" s="35" customFormat="1">
      <c r="A2235" s="474" t="s">
        <v>2494</v>
      </c>
      <c r="B2235" s="161" t="s">
        <v>13</v>
      </c>
      <c r="C2235" s="560">
        <v>830009783</v>
      </c>
      <c r="D2235" s="73" t="s">
        <v>2510</v>
      </c>
      <c r="E2235" s="562">
        <v>44809</v>
      </c>
      <c r="F2235" s="569">
        <v>815489</v>
      </c>
      <c r="G2235" s="569" t="s">
        <v>2560</v>
      </c>
      <c r="H2235" s="573">
        <f t="shared" si="34"/>
        <v>513</v>
      </c>
    </row>
    <row r="2236" spans="1:8" s="35" customFormat="1">
      <c r="A2236" s="474" t="s">
        <v>2494</v>
      </c>
      <c r="B2236" s="161" t="s">
        <v>13</v>
      </c>
      <c r="C2236" s="560">
        <v>830009783</v>
      </c>
      <c r="D2236" s="73" t="s">
        <v>2510</v>
      </c>
      <c r="E2236" s="562">
        <v>44809</v>
      </c>
      <c r="F2236" s="569">
        <v>44346283.5</v>
      </c>
      <c r="G2236" s="569" t="s">
        <v>2561</v>
      </c>
      <c r="H2236" s="573">
        <f t="shared" si="34"/>
        <v>513</v>
      </c>
    </row>
    <row r="2237" spans="1:8" s="35" customFormat="1">
      <c r="A2237" s="474" t="s">
        <v>2494</v>
      </c>
      <c r="B2237" s="559" t="s">
        <v>936</v>
      </c>
      <c r="C2237" s="560">
        <v>804002105</v>
      </c>
      <c r="D2237" s="73" t="s">
        <v>2546</v>
      </c>
      <c r="E2237" s="562">
        <v>44874</v>
      </c>
      <c r="F2237" s="569">
        <v>2312890830</v>
      </c>
      <c r="G2237" s="569" t="s">
        <v>2562</v>
      </c>
      <c r="H2237" s="573">
        <f t="shared" si="34"/>
        <v>448</v>
      </c>
    </row>
    <row r="2238" spans="1:8" s="35" customFormat="1">
      <c r="A2238" s="474" t="s">
        <v>2494</v>
      </c>
      <c r="B2238" s="559" t="s">
        <v>936</v>
      </c>
      <c r="C2238" s="560">
        <v>804002105</v>
      </c>
      <c r="D2238" s="73" t="s">
        <v>2508</v>
      </c>
      <c r="E2238" s="562">
        <v>44896</v>
      </c>
      <c r="F2238" s="569">
        <v>43355</v>
      </c>
      <c r="G2238" s="569" t="s">
        <v>2647</v>
      </c>
      <c r="H2238" s="573">
        <f t="shared" si="34"/>
        <v>426</v>
      </c>
    </row>
    <row r="2239" spans="1:8" s="35" customFormat="1">
      <c r="A2239" s="474" t="s">
        <v>2494</v>
      </c>
      <c r="B2239" s="559" t="s">
        <v>936</v>
      </c>
      <c r="C2239" s="560">
        <v>804002105</v>
      </c>
      <c r="D2239" s="73" t="s">
        <v>2508</v>
      </c>
      <c r="E2239" s="562">
        <v>44896</v>
      </c>
      <c r="F2239" s="569">
        <v>846000</v>
      </c>
      <c r="G2239" s="569" t="s">
        <v>2648</v>
      </c>
      <c r="H2239" s="573">
        <f t="shared" si="34"/>
        <v>426</v>
      </c>
    </row>
    <row r="2240" spans="1:8" s="35" customFormat="1">
      <c r="A2240" s="474" t="s">
        <v>2494</v>
      </c>
      <c r="B2240" s="559" t="s">
        <v>936</v>
      </c>
      <c r="C2240" s="560">
        <v>804002105</v>
      </c>
      <c r="D2240" s="73" t="s">
        <v>2508</v>
      </c>
      <c r="E2240" s="562">
        <v>44896</v>
      </c>
      <c r="F2240" s="569">
        <v>1198000</v>
      </c>
      <c r="G2240" s="569" t="s">
        <v>2649</v>
      </c>
      <c r="H2240" s="573">
        <f t="shared" si="34"/>
        <v>426</v>
      </c>
    </row>
    <row r="2241" spans="1:8" s="35" customFormat="1">
      <c r="A2241" s="474" t="s">
        <v>2494</v>
      </c>
      <c r="B2241" s="559" t="s">
        <v>936</v>
      </c>
      <c r="C2241" s="560">
        <v>804002105</v>
      </c>
      <c r="D2241" s="73" t="s">
        <v>2508</v>
      </c>
      <c r="E2241" s="562">
        <v>44896</v>
      </c>
      <c r="F2241" s="569">
        <v>28197892</v>
      </c>
      <c r="G2241" s="569" t="s">
        <v>2650</v>
      </c>
      <c r="H2241" s="573">
        <f t="shared" si="34"/>
        <v>426</v>
      </c>
    </row>
    <row r="2242" spans="1:8" s="35" customFormat="1">
      <c r="A2242" s="474" t="s">
        <v>2494</v>
      </c>
      <c r="B2242" s="161" t="s">
        <v>912</v>
      </c>
      <c r="C2242" s="560">
        <v>805000427</v>
      </c>
      <c r="D2242" s="73" t="s">
        <v>2510</v>
      </c>
      <c r="E2242" s="562">
        <v>44908</v>
      </c>
      <c r="F2242" s="569">
        <v>892713354.63999987</v>
      </c>
      <c r="G2242" s="569" t="s">
        <v>2651</v>
      </c>
      <c r="H2242" s="573">
        <f t="shared" si="34"/>
        <v>414</v>
      </c>
    </row>
    <row r="2243" spans="1:8" s="35" customFormat="1">
      <c r="A2243" s="474" t="s">
        <v>2494</v>
      </c>
      <c r="B2243" s="161" t="s">
        <v>912</v>
      </c>
      <c r="C2243" s="560">
        <v>805000427</v>
      </c>
      <c r="D2243" s="73" t="s">
        <v>2510</v>
      </c>
      <c r="E2243" s="562">
        <v>44908</v>
      </c>
      <c r="F2243" s="569">
        <v>98700280.340000004</v>
      </c>
      <c r="G2243" s="569" t="s">
        <v>2652</v>
      </c>
      <c r="H2243" s="573">
        <f t="shared" si="34"/>
        <v>414</v>
      </c>
    </row>
    <row r="2244" spans="1:8" s="35" customFormat="1">
      <c r="A2244" s="474" t="s">
        <v>2494</v>
      </c>
      <c r="B2244" s="161" t="s">
        <v>502</v>
      </c>
      <c r="C2244" s="560">
        <v>818000140</v>
      </c>
      <c r="D2244" s="73" t="s">
        <v>2510</v>
      </c>
      <c r="E2244" s="562">
        <v>44908</v>
      </c>
      <c r="F2244" s="569">
        <v>1174320</v>
      </c>
      <c r="G2244" s="569" t="s">
        <v>2651</v>
      </c>
      <c r="H2244" s="573">
        <f t="shared" si="34"/>
        <v>414</v>
      </c>
    </row>
    <row r="2245" spans="1:8" s="35" customFormat="1">
      <c r="A2245" s="474" t="s">
        <v>2494</v>
      </c>
      <c r="B2245" s="161" t="s">
        <v>13</v>
      </c>
      <c r="C2245" s="560">
        <v>830009783</v>
      </c>
      <c r="D2245" s="73" t="s">
        <v>2510</v>
      </c>
      <c r="E2245" s="562">
        <v>44908</v>
      </c>
      <c r="F2245" s="569">
        <v>25898385</v>
      </c>
      <c r="G2245" s="569" t="s">
        <v>2652</v>
      </c>
      <c r="H2245" s="573">
        <f t="shared" si="34"/>
        <v>414</v>
      </c>
    </row>
    <row r="2246" spans="1:8" s="35" customFormat="1">
      <c r="A2246" s="474" t="s">
        <v>2494</v>
      </c>
      <c r="B2246" s="161" t="s">
        <v>13</v>
      </c>
      <c r="C2246" s="560">
        <v>830009783</v>
      </c>
      <c r="D2246" s="73" t="s">
        <v>2510</v>
      </c>
      <c r="E2246" s="562">
        <v>44908</v>
      </c>
      <c r="F2246" s="569">
        <v>156765429.33000001</v>
      </c>
      <c r="G2246" s="569" t="s">
        <v>2651</v>
      </c>
      <c r="H2246" s="573">
        <f t="shared" si="34"/>
        <v>414</v>
      </c>
    </row>
    <row r="2247" spans="1:8" s="35" customFormat="1">
      <c r="A2247" s="474" t="s">
        <v>2494</v>
      </c>
      <c r="B2247" s="161" t="s">
        <v>13</v>
      </c>
      <c r="C2247" s="560">
        <v>830009783</v>
      </c>
      <c r="D2247" s="73" t="s">
        <v>2507</v>
      </c>
      <c r="E2247" s="562">
        <v>44910</v>
      </c>
      <c r="F2247" s="569">
        <v>16789942</v>
      </c>
      <c r="G2247" s="569" t="s">
        <v>2563</v>
      </c>
      <c r="H2247" s="573">
        <f t="shared" si="34"/>
        <v>412</v>
      </c>
    </row>
    <row r="2248" spans="1:8" s="35" customFormat="1">
      <c r="A2248" s="474" t="s">
        <v>2494</v>
      </c>
      <c r="B2248" s="161" t="s">
        <v>13</v>
      </c>
      <c r="C2248" s="560">
        <v>830009783</v>
      </c>
      <c r="D2248" s="73" t="s">
        <v>2507</v>
      </c>
      <c r="E2248" s="562">
        <v>44910</v>
      </c>
      <c r="F2248" s="569">
        <v>186073579.47999999</v>
      </c>
      <c r="G2248" s="569" t="s">
        <v>2564</v>
      </c>
      <c r="H2248" s="573">
        <f t="shared" si="34"/>
        <v>412</v>
      </c>
    </row>
    <row r="2249" spans="1:8" s="35" customFormat="1">
      <c r="A2249" s="474" t="s">
        <v>2494</v>
      </c>
      <c r="B2249" s="559" t="s">
        <v>936</v>
      </c>
      <c r="C2249" s="560">
        <v>804002105</v>
      </c>
      <c r="D2249" s="73" t="s">
        <v>2508</v>
      </c>
      <c r="E2249" s="562">
        <v>44917</v>
      </c>
      <c r="F2249" s="569">
        <v>721767</v>
      </c>
      <c r="G2249" s="569" t="s">
        <v>2653</v>
      </c>
      <c r="H2249" s="573">
        <f t="shared" si="34"/>
        <v>405</v>
      </c>
    </row>
    <row r="2250" spans="1:8" s="35" customFormat="1">
      <c r="A2250" s="474" t="s">
        <v>2494</v>
      </c>
      <c r="B2250" s="554" t="s">
        <v>1039</v>
      </c>
      <c r="C2250" s="560">
        <v>899999107</v>
      </c>
      <c r="D2250" s="73" t="s">
        <v>2508</v>
      </c>
      <c r="E2250" s="562">
        <v>44917</v>
      </c>
      <c r="F2250" s="569">
        <v>19577142</v>
      </c>
      <c r="G2250" s="569" t="s">
        <v>2653</v>
      </c>
      <c r="H2250" s="573">
        <f t="shared" ref="H2250:H2313" si="35">+$H$7-E2250</f>
        <v>405</v>
      </c>
    </row>
    <row r="2251" spans="1:8" s="35" customFormat="1">
      <c r="A2251" s="474" t="s">
        <v>2494</v>
      </c>
      <c r="B2251" s="161" t="s">
        <v>912</v>
      </c>
      <c r="C2251" s="560">
        <v>805000427</v>
      </c>
      <c r="D2251" s="73" t="s">
        <v>2507</v>
      </c>
      <c r="E2251" s="562">
        <v>44921</v>
      </c>
      <c r="F2251" s="569">
        <v>71777075.089999959</v>
      </c>
      <c r="G2251" s="569" t="s">
        <v>2654</v>
      </c>
      <c r="H2251" s="573">
        <f t="shared" si="35"/>
        <v>401</v>
      </c>
    </row>
    <row r="2252" spans="1:8" s="35" customFormat="1">
      <c r="A2252" s="474" t="s">
        <v>2494</v>
      </c>
      <c r="B2252" s="161" t="s">
        <v>14</v>
      </c>
      <c r="C2252" s="560">
        <v>800140949</v>
      </c>
      <c r="D2252" s="73" t="s">
        <v>2507</v>
      </c>
      <c r="E2252" s="562">
        <v>44923</v>
      </c>
      <c r="F2252" s="569">
        <v>1141677217.53</v>
      </c>
      <c r="G2252" s="569" t="s">
        <v>2655</v>
      </c>
      <c r="H2252" s="573">
        <f t="shared" si="35"/>
        <v>399</v>
      </c>
    </row>
    <row r="2253" spans="1:8" s="35" customFormat="1">
      <c r="A2253" s="474" t="s">
        <v>2494</v>
      </c>
      <c r="B2253" s="161" t="s">
        <v>29</v>
      </c>
      <c r="C2253" s="560">
        <v>800250119</v>
      </c>
      <c r="D2253" s="73" t="s">
        <v>2507</v>
      </c>
      <c r="E2253" s="562">
        <v>44923</v>
      </c>
      <c r="F2253" s="569">
        <v>246361535.92000002</v>
      </c>
      <c r="G2253" s="569" t="s">
        <v>2656</v>
      </c>
      <c r="H2253" s="573">
        <f t="shared" si="35"/>
        <v>399</v>
      </c>
    </row>
    <row r="2254" spans="1:8" s="35" customFormat="1">
      <c r="A2254" s="474" t="s">
        <v>2494</v>
      </c>
      <c r="B2254" s="161" t="s">
        <v>13</v>
      </c>
      <c r="C2254" s="560">
        <v>830009783</v>
      </c>
      <c r="D2254" s="73" t="s">
        <v>2507</v>
      </c>
      <c r="E2254" s="562">
        <v>44923</v>
      </c>
      <c r="F2254" s="569">
        <v>2493791698.7199998</v>
      </c>
      <c r="G2254" s="569" t="s">
        <v>2657</v>
      </c>
      <c r="H2254" s="573">
        <f t="shared" si="35"/>
        <v>399</v>
      </c>
    </row>
    <row r="2255" spans="1:8" s="35" customFormat="1">
      <c r="A2255" s="474" t="s">
        <v>2494</v>
      </c>
      <c r="B2255" s="161" t="s">
        <v>239</v>
      </c>
      <c r="C2255" s="560">
        <v>830074184</v>
      </c>
      <c r="D2255" s="73" t="s">
        <v>2510</v>
      </c>
      <c r="E2255" s="562">
        <v>44924</v>
      </c>
      <c r="F2255" s="569">
        <v>1181227</v>
      </c>
      <c r="G2255" s="569" t="s">
        <v>2658</v>
      </c>
      <c r="H2255" s="573">
        <f t="shared" si="35"/>
        <v>398</v>
      </c>
    </row>
    <row r="2256" spans="1:8" s="35" customFormat="1">
      <c r="A2256" s="474" t="s">
        <v>2494</v>
      </c>
      <c r="B2256" s="161" t="s">
        <v>239</v>
      </c>
      <c r="C2256" s="560">
        <v>830074184</v>
      </c>
      <c r="D2256" s="73" t="s">
        <v>2510</v>
      </c>
      <c r="E2256" s="562">
        <v>44924</v>
      </c>
      <c r="F2256" s="569">
        <v>10000698</v>
      </c>
      <c r="G2256" s="569" t="s">
        <v>2659</v>
      </c>
      <c r="H2256" s="573">
        <f t="shared" si="35"/>
        <v>398</v>
      </c>
    </row>
    <row r="2257" spans="1:8" s="35" customFormat="1">
      <c r="A2257" s="474" t="s">
        <v>2494</v>
      </c>
      <c r="B2257" s="161" t="s">
        <v>239</v>
      </c>
      <c r="C2257" s="560">
        <v>830074184</v>
      </c>
      <c r="D2257" s="73" t="s">
        <v>2510</v>
      </c>
      <c r="E2257" s="562">
        <v>44924</v>
      </c>
      <c r="F2257" s="569">
        <v>5184433</v>
      </c>
      <c r="G2257" s="569" t="s">
        <v>2660</v>
      </c>
      <c r="H2257" s="573">
        <f t="shared" si="35"/>
        <v>398</v>
      </c>
    </row>
    <row r="2258" spans="1:8" s="35" customFormat="1">
      <c r="A2258" s="474" t="s">
        <v>2494</v>
      </c>
      <c r="B2258" s="161" t="s">
        <v>239</v>
      </c>
      <c r="C2258" s="560">
        <v>830074184</v>
      </c>
      <c r="D2258" s="73" t="s">
        <v>2510</v>
      </c>
      <c r="E2258" s="562">
        <v>44924</v>
      </c>
      <c r="F2258" s="569">
        <v>4830137</v>
      </c>
      <c r="G2258" s="569" t="s">
        <v>2661</v>
      </c>
      <c r="H2258" s="573">
        <f t="shared" si="35"/>
        <v>398</v>
      </c>
    </row>
    <row r="2259" spans="1:8" s="35" customFormat="1">
      <c r="A2259" s="474" t="s">
        <v>2494</v>
      </c>
      <c r="B2259" s="161" t="s">
        <v>239</v>
      </c>
      <c r="C2259" s="560">
        <v>830074184</v>
      </c>
      <c r="D2259" s="73" t="s">
        <v>2510</v>
      </c>
      <c r="E2259" s="562">
        <v>44924</v>
      </c>
      <c r="F2259" s="569">
        <v>9193767</v>
      </c>
      <c r="G2259" s="569" t="s">
        <v>2662</v>
      </c>
      <c r="H2259" s="573">
        <f t="shared" si="35"/>
        <v>398</v>
      </c>
    </row>
    <row r="2260" spans="1:8" s="35" customFormat="1">
      <c r="A2260" s="474" t="s">
        <v>2494</v>
      </c>
      <c r="B2260" s="161" t="s">
        <v>239</v>
      </c>
      <c r="C2260" s="560">
        <v>830074184</v>
      </c>
      <c r="D2260" s="73" t="s">
        <v>2510</v>
      </c>
      <c r="E2260" s="562">
        <v>44924</v>
      </c>
      <c r="F2260" s="569">
        <v>33279149.670000002</v>
      </c>
      <c r="G2260" s="569" t="s">
        <v>2663</v>
      </c>
      <c r="H2260" s="573">
        <f t="shared" si="35"/>
        <v>398</v>
      </c>
    </row>
    <row r="2261" spans="1:8" s="35" customFormat="1">
      <c r="A2261" s="474" t="s">
        <v>2494</v>
      </c>
      <c r="B2261" s="161" t="s">
        <v>239</v>
      </c>
      <c r="C2261" s="560">
        <v>830074184</v>
      </c>
      <c r="D2261" s="73" t="s">
        <v>2510</v>
      </c>
      <c r="E2261" s="562">
        <v>44924</v>
      </c>
      <c r="F2261" s="569">
        <v>33896511.399999999</v>
      </c>
      <c r="G2261" s="569" t="s">
        <v>2664</v>
      </c>
      <c r="H2261" s="573">
        <f t="shared" si="35"/>
        <v>398</v>
      </c>
    </row>
    <row r="2262" spans="1:8" s="35" customFormat="1">
      <c r="A2262" s="474" t="s">
        <v>2494</v>
      </c>
      <c r="B2262" s="161" t="s">
        <v>239</v>
      </c>
      <c r="C2262" s="560">
        <v>830074184</v>
      </c>
      <c r="D2262" s="73" t="s">
        <v>2510</v>
      </c>
      <c r="E2262" s="562">
        <v>44924</v>
      </c>
      <c r="F2262" s="569">
        <v>126038102</v>
      </c>
      <c r="G2262" s="569" t="s">
        <v>2665</v>
      </c>
      <c r="H2262" s="573">
        <f t="shared" si="35"/>
        <v>398</v>
      </c>
    </row>
    <row r="2263" spans="1:8" s="35" customFormat="1">
      <c r="A2263" s="474" t="s">
        <v>2494</v>
      </c>
      <c r="B2263" s="161" t="s">
        <v>239</v>
      </c>
      <c r="C2263" s="560">
        <v>830074184</v>
      </c>
      <c r="D2263" s="73" t="s">
        <v>2510</v>
      </c>
      <c r="E2263" s="562">
        <v>44924</v>
      </c>
      <c r="F2263" s="569">
        <v>175430135.38</v>
      </c>
      <c r="G2263" s="569" t="s">
        <v>2666</v>
      </c>
      <c r="H2263" s="573">
        <f t="shared" si="35"/>
        <v>398</v>
      </c>
    </row>
    <row r="2264" spans="1:8" s="35" customFormat="1">
      <c r="A2264" s="474" t="s">
        <v>2494</v>
      </c>
      <c r="B2264" s="161" t="s">
        <v>239</v>
      </c>
      <c r="C2264" s="560">
        <v>830074184</v>
      </c>
      <c r="D2264" s="73" t="s">
        <v>2510</v>
      </c>
      <c r="E2264" s="562">
        <v>44924</v>
      </c>
      <c r="F2264" s="569">
        <v>292324921</v>
      </c>
      <c r="G2264" s="569" t="s">
        <v>2667</v>
      </c>
      <c r="H2264" s="573">
        <f t="shared" si="35"/>
        <v>398</v>
      </c>
    </row>
    <row r="2265" spans="1:8" s="35" customFormat="1">
      <c r="A2265" s="474" t="s">
        <v>2494</v>
      </c>
      <c r="B2265" s="161" t="s">
        <v>239</v>
      </c>
      <c r="C2265" s="560">
        <v>830074184</v>
      </c>
      <c r="D2265" s="73" t="s">
        <v>2510</v>
      </c>
      <c r="E2265" s="562">
        <v>44924</v>
      </c>
      <c r="F2265" s="569">
        <v>359257608.74000001</v>
      </c>
      <c r="G2265" s="569" t="s">
        <v>2668</v>
      </c>
      <c r="H2265" s="573">
        <f t="shared" si="35"/>
        <v>398</v>
      </c>
    </row>
    <row r="2266" spans="1:8" s="35" customFormat="1">
      <c r="A2266" s="474" t="s">
        <v>2494</v>
      </c>
      <c r="B2266" s="161" t="s">
        <v>239</v>
      </c>
      <c r="C2266" s="560">
        <v>830074184</v>
      </c>
      <c r="D2266" s="73" t="s">
        <v>2510</v>
      </c>
      <c r="E2266" s="562">
        <v>44924</v>
      </c>
      <c r="F2266" s="569">
        <v>441656861</v>
      </c>
      <c r="G2266" s="569" t="s">
        <v>2669</v>
      </c>
      <c r="H2266" s="573">
        <f t="shared" si="35"/>
        <v>398</v>
      </c>
    </row>
    <row r="2267" spans="1:8" s="35" customFormat="1">
      <c r="A2267" s="474" t="s">
        <v>2494</v>
      </c>
      <c r="B2267" s="161" t="s">
        <v>239</v>
      </c>
      <c r="C2267" s="560">
        <v>830074184</v>
      </c>
      <c r="D2267" s="73" t="s">
        <v>2510</v>
      </c>
      <c r="E2267" s="562">
        <v>44924</v>
      </c>
      <c r="F2267" s="569">
        <v>1019861464.28</v>
      </c>
      <c r="G2267" s="569" t="s">
        <v>2670</v>
      </c>
      <c r="H2267" s="573">
        <f t="shared" si="35"/>
        <v>398</v>
      </c>
    </row>
    <row r="2268" spans="1:8" s="35" customFormat="1">
      <c r="A2268" s="474" t="s">
        <v>2494</v>
      </c>
      <c r="B2268" s="161" t="s">
        <v>239</v>
      </c>
      <c r="C2268" s="560">
        <v>830074184</v>
      </c>
      <c r="D2268" s="73" t="s">
        <v>2510</v>
      </c>
      <c r="E2268" s="562">
        <v>44924</v>
      </c>
      <c r="F2268" s="569">
        <v>1817695180.53</v>
      </c>
      <c r="G2268" s="569" t="s">
        <v>2671</v>
      </c>
      <c r="H2268" s="573">
        <f t="shared" si="35"/>
        <v>398</v>
      </c>
    </row>
    <row r="2269" spans="1:8" s="35" customFormat="1">
      <c r="A2269" s="474" t="s">
        <v>2494</v>
      </c>
      <c r="B2269" s="161" t="s">
        <v>239</v>
      </c>
      <c r="C2269" s="560">
        <v>830074184</v>
      </c>
      <c r="D2269" s="73" t="s">
        <v>2510</v>
      </c>
      <c r="E2269" s="562">
        <v>44924</v>
      </c>
      <c r="F2269" s="569">
        <v>2278602075.96</v>
      </c>
      <c r="G2269" s="569" t="s">
        <v>2672</v>
      </c>
      <c r="H2269" s="573">
        <f t="shared" si="35"/>
        <v>398</v>
      </c>
    </row>
    <row r="2270" spans="1:8" s="35" customFormat="1">
      <c r="A2270" s="474" t="s">
        <v>2494</v>
      </c>
      <c r="B2270" s="559" t="s">
        <v>936</v>
      </c>
      <c r="C2270" s="560">
        <v>804002105</v>
      </c>
      <c r="D2270" s="73" t="s">
        <v>2508</v>
      </c>
      <c r="E2270" s="562">
        <v>45065</v>
      </c>
      <c r="F2270" s="569">
        <v>8349584</v>
      </c>
      <c r="G2270" s="569" t="s">
        <v>2673</v>
      </c>
      <c r="H2270" s="573">
        <f t="shared" si="35"/>
        <v>257</v>
      </c>
    </row>
    <row r="2271" spans="1:8" s="35" customFormat="1">
      <c r="A2271" s="474" t="s">
        <v>2494</v>
      </c>
      <c r="B2271" s="161" t="s">
        <v>912</v>
      </c>
      <c r="C2271" s="560">
        <v>805000427</v>
      </c>
      <c r="D2271" s="73" t="s">
        <v>2508</v>
      </c>
      <c r="E2271" s="562">
        <v>45065</v>
      </c>
      <c r="F2271" s="569">
        <v>20398257.079999998</v>
      </c>
      <c r="G2271" s="569" t="s">
        <v>2674</v>
      </c>
      <c r="H2271" s="573">
        <f t="shared" si="35"/>
        <v>257</v>
      </c>
    </row>
    <row r="2272" spans="1:8" s="35" customFormat="1">
      <c r="A2272" s="474" t="s">
        <v>2494</v>
      </c>
      <c r="B2272" s="161" t="s">
        <v>912</v>
      </c>
      <c r="C2272" s="560">
        <v>805000427</v>
      </c>
      <c r="D2272" s="73" t="s">
        <v>2508</v>
      </c>
      <c r="E2272" s="562">
        <v>45065</v>
      </c>
      <c r="F2272" s="569">
        <v>57140518.350000001</v>
      </c>
      <c r="G2272" s="569" t="s">
        <v>2673</v>
      </c>
      <c r="H2272" s="573">
        <f t="shared" si="35"/>
        <v>257</v>
      </c>
    </row>
    <row r="2273" spans="1:8" s="35" customFormat="1">
      <c r="A2273" s="474" t="s">
        <v>2494</v>
      </c>
      <c r="B2273" s="161" t="s">
        <v>912</v>
      </c>
      <c r="C2273" s="560">
        <v>805000427</v>
      </c>
      <c r="D2273" s="73" t="s">
        <v>2508</v>
      </c>
      <c r="E2273" s="562">
        <v>45069</v>
      </c>
      <c r="F2273" s="569">
        <v>507009.25</v>
      </c>
      <c r="G2273" s="569" t="s">
        <v>2675</v>
      </c>
      <c r="H2273" s="573">
        <f t="shared" si="35"/>
        <v>253</v>
      </c>
    </row>
    <row r="2274" spans="1:8" s="35" customFormat="1">
      <c r="A2274" s="474" t="s">
        <v>2494</v>
      </c>
      <c r="B2274" s="161" t="s">
        <v>912</v>
      </c>
      <c r="C2274" s="560">
        <v>805000427</v>
      </c>
      <c r="D2274" s="73" t="s">
        <v>2508</v>
      </c>
      <c r="E2274" s="562">
        <v>45069</v>
      </c>
      <c r="F2274" s="569">
        <v>42270803.759999998</v>
      </c>
      <c r="G2274" s="569" t="s">
        <v>2676</v>
      </c>
      <c r="H2274" s="573">
        <f t="shared" si="35"/>
        <v>253</v>
      </c>
    </row>
    <row r="2275" spans="1:8" s="35" customFormat="1">
      <c r="A2275" s="474" t="s">
        <v>2494</v>
      </c>
      <c r="B2275" s="161" t="s">
        <v>912</v>
      </c>
      <c r="C2275" s="560">
        <v>805000427</v>
      </c>
      <c r="D2275" s="73" t="s">
        <v>2510</v>
      </c>
      <c r="E2275" s="562">
        <v>45072</v>
      </c>
      <c r="F2275" s="569">
        <v>1112614</v>
      </c>
      <c r="G2275" s="569" t="s">
        <v>2678</v>
      </c>
      <c r="H2275" s="573">
        <f t="shared" si="35"/>
        <v>250</v>
      </c>
    </row>
    <row r="2276" spans="1:8" s="35" customFormat="1">
      <c r="A2276" s="474" t="s">
        <v>2494</v>
      </c>
      <c r="B2276" s="161" t="s">
        <v>912</v>
      </c>
      <c r="C2276" s="560">
        <v>805000427</v>
      </c>
      <c r="D2276" s="73" t="s">
        <v>2510</v>
      </c>
      <c r="E2276" s="562">
        <v>45072</v>
      </c>
      <c r="F2276" s="569">
        <v>13872932.32</v>
      </c>
      <c r="G2276" s="569" t="s">
        <v>2679</v>
      </c>
      <c r="H2276" s="573">
        <f t="shared" si="35"/>
        <v>250</v>
      </c>
    </row>
    <row r="2277" spans="1:8" s="35" customFormat="1">
      <c r="A2277" s="474" t="s">
        <v>2494</v>
      </c>
      <c r="B2277" s="161" t="s">
        <v>912</v>
      </c>
      <c r="C2277" s="560">
        <v>805000427</v>
      </c>
      <c r="D2277" s="73" t="s">
        <v>2510</v>
      </c>
      <c r="E2277" s="562">
        <v>45072</v>
      </c>
      <c r="F2277" s="569">
        <v>22340759.379999999</v>
      </c>
      <c r="G2277" s="569" t="s">
        <v>2680</v>
      </c>
      <c r="H2277" s="573">
        <f t="shared" si="35"/>
        <v>250</v>
      </c>
    </row>
    <row r="2278" spans="1:8" s="35" customFormat="1">
      <c r="A2278" s="474" t="s">
        <v>2494</v>
      </c>
      <c r="B2278" s="161" t="s">
        <v>912</v>
      </c>
      <c r="C2278" s="560">
        <v>805000427</v>
      </c>
      <c r="D2278" s="73" t="s">
        <v>2510</v>
      </c>
      <c r="E2278" s="562">
        <v>45072</v>
      </c>
      <c r="F2278" s="569">
        <v>89516912.629999995</v>
      </c>
      <c r="G2278" s="569" t="s">
        <v>2677</v>
      </c>
      <c r="H2278" s="573">
        <f t="shared" si="35"/>
        <v>250</v>
      </c>
    </row>
    <row r="2279" spans="1:8" s="35" customFormat="1">
      <c r="A2279" s="474" t="s">
        <v>2494</v>
      </c>
      <c r="B2279" s="559" t="s">
        <v>936</v>
      </c>
      <c r="C2279" s="560">
        <v>804002105</v>
      </c>
      <c r="D2279" s="73" t="s">
        <v>2546</v>
      </c>
      <c r="E2279" s="562">
        <v>45098</v>
      </c>
      <c r="F2279" s="569">
        <v>1561746100</v>
      </c>
      <c r="G2279" s="569" t="s">
        <v>2748</v>
      </c>
      <c r="H2279" s="573">
        <f t="shared" si="35"/>
        <v>224</v>
      </c>
    </row>
    <row r="2280" spans="1:8" s="35" customFormat="1">
      <c r="A2280" s="474" t="s">
        <v>2494</v>
      </c>
      <c r="B2280" s="559" t="s">
        <v>936</v>
      </c>
      <c r="C2280" s="560">
        <v>804002105</v>
      </c>
      <c r="D2280" s="73" t="s">
        <v>2546</v>
      </c>
      <c r="E2280" s="562">
        <v>45098</v>
      </c>
      <c r="F2280" s="569">
        <v>1890305040</v>
      </c>
      <c r="G2280" s="569" t="s">
        <v>2749</v>
      </c>
      <c r="H2280" s="573">
        <f t="shared" si="35"/>
        <v>224</v>
      </c>
    </row>
    <row r="2281" spans="1:8" s="35" customFormat="1">
      <c r="A2281" s="474" t="s">
        <v>2494</v>
      </c>
      <c r="B2281" s="161" t="s">
        <v>912</v>
      </c>
      <c r="C2281" s="560">
        <v>805000427</v>
      </c>
      <c r="D2281" s="73" t="s">
        <v>2546</v>
      </c>
      <c r="E2281" s="562">
        <v>45098</v>
      </c>
      <c r="F2281" s="569">
        <v>116641790</v>
      </c>
      <c r="G2281" s="569" t="s">
        <v>2750</v>
      </c>
      <c r="H2281" s="573">
        <f t="shared" si="35"/>
        <v>224</v>
      </c>
    </row>
    <row r="2282" spans="1:8" s="35" customFormat="1">
      <c r="A2282" s="474" t="s">
        <v>2494</v>
      </c>
      <c r="B2282" s="161" t="s">
        <v>912</v>
      </c>
      <c r="C2282" s="560">
        <v>805000427</v>
      </c>
      <c r="D2282" s="73" t="s">
        <v>2546</v>
      </c>
      <c r="E2282" s="562">
        <v>45160</v>
      </c>
      <c r="F2282" s="569">
        <v>44573830</v>
      </c>
      <c r="G2282" s="569" t="s">
        <v>2833</v>
      </c>
      <c r="H2282" s="573">
        <f t="shared" si="35"/>
        <v>162</v>
      </c>
    </row>
    <row r="2283" spans="1:8" s="35" customFormat="1">
      <c r="A2283" s="474" t="s">
        <v>2494</v>
      </c>
      <c r="B2283" s="161" t="s">
        <v>912</v>
      </c>
      <c r="C2283" s="560">
        <v>805000427</v>
      </c>
      <c r="D2283" s="73" t="s">
        <v>2508</v>
      </c>
      <c r="E2283" s="562">
        <v>45209</v>
      </c>
      <c r="F2283" s="569">
        <v>4822793</v>
      </c>
      <c r="G2283" s="569" t="s">
        <v>2937</v>
      </c>
      <c r="H2283" s="573">
        <f t="shared" si="35"/>
        <v>113</v>
      </c>
    </row>
    <row r="2284" spans="1:8" s="35" customFormat="1">
      <c r="A2284" s="474" t="s">
        <v>2494</v>
      </c>
      <c r="B2284" s="559" t="s">
        <v>936</v>
      </c>
      <c r="C2284" s="560">
        <v>804002105</v>
      </c>
      <c r="D2284" s="73" t="s">
        <v>3172</v>
      </c>
      <c r="E2284" s="562">
        <v>45278</v>
      </c>
      <c r="F2284" s="569">
        <v>147747240.09999999</v>
      </c>
      <c r="G2284" s="569" t="s">
        <v>3173</v>
      </c>
      <c r="H2284" s="573">
        <f t="shared" si="35"/>
        <v>44</v>
      </c>
    </row>
    <row r="2285" spans="1:8" s="35" customFormat="1">
      <c r="A2285" s="474" t="s">
        <v>2494</v>
      </c>
      <c r="B2285" s="559" t="s">
        <v>936</v>
      </c>
      <c r="C2285" s="560">
        <v>804002105</v>
      </c>
      <c r="D2285" s="73" t="s">
        <v>3172</v>
      </c>
      <c r="E2285" s="562">
        <v>45278</v>
      </c>
      <c r="F2285" s="569">
        <v>90849693</v>
      </c>
      <c r="G2285" s="569" t="s">
        <v>3174</v>
      </c>
      <c r="H2285" s="573">
        <f t="shared" si="35"/>
        <v>44</v>
      </c>
    </row>
    <row r="2286" spans="1:8" s="35" customFormat="1">
      <c r="A2286" s="474" t="s">
        <v>2494</v>
      </c>
      <c r="B2286" s="559" t="s">
        <v>936</v>
      </c>
      <c r="C2286" s="560">
        <v>804002105</v>
      </c>
      <c r="D2286" s="73" t="s">
        <v>3172</v>
      </c>
      <c r="E2286" s="562">
        <v>45278</v>
      </c>
      <c r="F2286" s="569">
        <v>7029837</v>
      </c>
      <c r="G2286" s="569" t="s">
        <v>3175</v>
      </c>
      <c r="H2286" s="573">
        <f t="shared" si="35"/>
        <v>44</v>
      </c>
    </row>
    <row r="2287" spans="1:8" s="35" customFormat="1">
      <c r="A2287" s="474" t="s">
        <v>2494</v>
      </c>
      <c r="B2287" s="559" t="s">
        <v>936</v>
      </c>
      <c r="C2287" s="560">
        <v>804002105</v>
      </c>
      <c r="D2287" s="73" t="s">
        <v>3172</v>
      </c>
      <c r="E2287" s="562">
        <v>45278</v>
      </c>
      <c r="F2287" s="569">
        <v>1527440</v>
      </c>
      <c r="G2287" s="569" t="s">
        <v>3176</v>
      </c>
      <c r="H2287" s="573">
        <f t="shared" si="35"/>
        <v>44</v>
      </c>
    </row>
    <row r="2288" spans="1:8" s="35" customFormat="1">
      <c r="A2288" s="474" t="s">
        <v>2494</v>
      </c>
      <c r="B2288" s="559" t="s">
        <v>936</v>
      </c>
      <c r="C2288" s="560">
        <v>804002105</v>
      </c>
      <c r="D2288" s="73" t="s">
        <v>3172</v>
      </c>
      <c r="E2288" s="562">
        <v>45278</v>
      </c>
      <c r="F2288" s="569">
        <v>1045770</v>
      </c>
      <c r="G2288" s="569" t="s">
        <v>3177</v>
      </c>
      <c r="H2288" s="573">
        <f t="shared" si="35"/>
        <v>44</v>
      </c>
    </row>
    <row r="2289" spans="1:8" s="35" customFormat="1">
      <c r="A2289" s="474" t="s">
        <v>2494</v>
      </c>
      <c r="B2289" s="559" t="s">
        <v>936</v>
      </c>
      <c r="C2289" s="560">
        <v>804002105</v>
      </c>
      <c r="D2289" s="73" t="s">
        <v>3172</v>
      </c>
      <c r="E2289" s="562">
        <v>45278</v>
      </c>
      <c r="F2289" s="569">
        <v>897660</v>
      </c>
      <c r="G2289" s="569" t="s">
        <v>3178</v>
      </c>
      <c r="H2289" s="573">
        <f t="shared" si="35"/>
        <v>44</v>
      </c>
    </row>
    <row r="2290" spans="1:8" s="35" customFormat="1">
      <c r="A2290" s="474" t="s">
        <v>2494</v>
      </c>
      <c r="B2290" s="559" t="s">
        <v>936</v>
      </c>
      <c r="C2290" s="560">
        <v>804002105</v>
      </c>
      <c r="D2290" s="73" t="s">
        <v>3172</v>
      </c>
      <c r="E2290" s="562">
        <v>45278</v>
      </c>
      <c r="F2290" s="569">
        <v>791088.5</v>
      </c>
      <c r="G2290" s="569" t="s">
        <v>3179</v>
      </c>
      <c r="H2290" s="573">
        <f t="shared" si="35"/>
        <v>44</v>
      </c>
    </row>
    <row r="2291" spans="1:8" s="35" customFormat="1">
      <c r="A2291" s="474" t="s">
        <v>2494</v>
      </c>
      <c r="B2291" s="559" t="s">
        <v>936</v>
      </c>
      <c r="C2291" s="560">
        <v>804002105</v>
      </c>
      <c r="D2291" s="73" t="s">
        <v>3172</v>
      </c>
      <c r="E2291" s="562">
        <v>45278</v>
      </c>
      <c r="F2291" s="569">
        <v>430880</v>
      </c>
      <c r="G2291" s="569" t="s">
        <v>3180</v>
      </c>
      <c r="H2291" s="573">
        <f t="shared" si="35"/>
        <v>44</v>
      </c>
    </row>
    <row r="2292" spans="1:8" s="35" customFormat="1">
      <c r="A2292" s="474" t="s">
        <v>2494</v>
      </c>
      <c r="B2292" s="559" t="s">
        <v>936</v>
      </c>
      <c r="C2292" s="560">
        <v>804002105</v>
      </c>
      <c r="D2292" s="73" t="s">
        <v>3172</v>
      </c>
      <c r="E2292" s="562">
        <v>45278</v>
      </c>
      <c r="F2292" s="569">
        <v>358316.4</v>
      </c>
      <c r="G2292" s="569" t="s">
        <v>3181</v>
      </c>
      <c r="H2292" s="573">
        <f t="shared" si="35"/>
        <v>44</v>
      </c>
    </row>
    <row r="2293" spans="1:8" s="35" customFormat="1">
      <c r="A2293" s="474" t="s">
        <v>2494</v>
      </c>
      <c r="B2293" s="161" t="s">
        <v>912</v>
      </c>
      <c r="C2293" s="560">
        <v>805000427</v>
      </c>
      <c r="D2293" s="73" t="s">
        <v>3172</v>
      </c>
      <c r="E2293" s="562">
        <v>45278</v>
      </c>
      <c r="F2293" s="569">
        <v>588804</v>
      </c>
      <c r="G2293" s="569" t="s">
        <v>3182</v>
      </c>
      <c r="H2293" s="573">
        <f t="shared" si="35"/>
        <v>44</v>
      </c>
    </row>
    <row r="2294" spans="1:8" s="35" customFormat="1">
      <c r="A2294" s="474" t="s">
        <v>2494</v>
      </c>
      <c r="B2294" s="161" t="s">
        <v>912</v>
      </c>
      <c r="C2294" s="560">
        <v>805000427</v>
      </c>
      <c r="D2294" s="73" t="s">
        <v>3172</v>
      </c>
      <c r="E2294" s="562">
        <v>45278</v>
      </c>
      <c r="F2294" s="569">
        <v>50880</v>
      </c>
      <c r="G2294" s="569" t="s">
        <v>3183</v>
      </c>
      <c r="H2294" s="573">
        <f t="shared" si="35"/>
        <v>44</v>
      </c>
    </row>
    <row r="2295" spans="1:8" s="35" customFormat="1">
      <c r="A2295" s="474" t="s">
        <v>2494</v>
      </c>
      <c r="B2295" s="161" t="s">
        <v>14</v>
      </c>
      <c r="C2295" s="560">
        <v>800140949</v>
      </c>
      <c r="D2295" s="73" t="s">
        <v>2507</v>
      </c>
      <c r="E2295" s="562">
        <v>45287</v>
      </c>
      <c r="F2295" s="569">
        <v>154032163.69</v>
      </c>
      <c r="G2295" s="569" t="s">
        <v>3184</v>
      </c>
      <c r="H2295" s="573">
        <f t="shared" si="35"/>
        <v>35</v>
      </c>
    </row>
    <row r="2296" spans="1:8" s="35" customFormat="1">
      <c r="A2296" s="474" t="s">
        <v>2494</v>
      </c>
      <c r="B2296" s="161" t="s">
        <v>29</v>
      </c>
      <c r="C2296" s="560">
        <v>800250119</v>
      </c>
      <c r="D2296" s="73" t="s">
        <v>2507</v>
      </c>
      <c r="E2296" s="562">
        <v>45287</v>
      </c>
      <c r="F2296" s="569">
        <v>361288602.17000002</v>
      </c>
      <c r="G2296" s="569" t="s">
        <v>3185</v>
      </c>
      <c r="H2296" s="573">
        <f t="shared" si="35"/>
        <v>35</v>
      </c>
    </row>
    <row r="2297" spans="1:8" s="35" customFormat="1">
      <c r="A2297" s="474" t="s">
        <v>2494</v>
      </c>
      <c r="B2297" s="161" t="s">
        <v>38</v>
      </c>
      <c r="C2297" s="560">
        <v>901097473</v>
      </c>
      <c r="D2297" s="73" t="s">
        <v>3186</v>
      </c>
      <c r="E2297" s="562">
        <v>45289</v>
      </c>
      <c r="F2297" s="569">
        <v>1060536758.0799999</v>
      </c>
      <c r="G2297" s="569" t="s">
        <v>3187</v>
      </c>
      <c r="H2297" s="573">
        <f t="shared" si="35"/>
        <v>33</v>
      </c>
    </row>
    <row r="2298" spans="1:8" s="35" customFormat="1">
      <c r="A2298" s="35" t="s">
        <v>2565</v>
      </c>
      <c r="B2298" s="161" t="s">
        <v>374</v>
      </c>
      <c r="C2298" s="560">
        <v>899999026</v>
      </c>
      <c r="D2298" s="73" t="s">
        <v>2566</v>
      </c>
      <c r="E2298" s="562">
        <v>43297</v>
      </c>
      <c r="F2298" s="569">
        <v>126890000</v>
      </c>
      <c r="G2298" s="569" t="s">
        <v>2567</v>
      </c>
      <c r="H2298" s="573">
        <f t="shared" si="35"/>
        <v>2025</v>
      </c>
    </row>
    <row r="2299" spans="1:8" s="35" customFormat="1">
      <c r="A2299" s="474" t="s">
        <v>2565</v>
      </c>
      <c r="B2299" s="559" t="s">
        <v>936</v>
      </c>
      <c r="C2299" s="560">
        <v>804002105</v>
      </c>
      <c r="D2299" s="73" t="s">
        <v>2568</v>
      </c>
      <c r="E2299" s="562">
        <v>44469</v>
      </c>
      <c r="F2299" s="569">
        <v>291662132.54000002</v>
      </c>
      <c r="G2299" s="569" t="s">
        <v>2569</v>
      </c>
      <c r="H2299" s="573">
        <f t="shared" si="35"/>
        <v>853</v>
      </c>
    </row>
    <row r="2300" spans="1:8" s="35" customFormat="1">
      <c r="A2300" s="474" t="s">
        <v>2565</v>
      </c>
      <c r="B2300" s="559" t="s">
        <v>936</v>
      </c>
      <c r="C2300" s="560">
        <v>804002105</v>
      </c>
      <c r="D2300" s="73" t="s">
        <v>2568</v>
      </c>
      <c r="E2300" s="562">
        <v>44469</v>
      </c>
      <c r="F2300" s="569">
        <v>23730552</v>
      </c>
      <c r="G2300" s="569" t="s">
        <v>2570</v>
      </c>
      <c r="H2300" s="573">
        <f t="shared" si="35"/>
        <v>853</v>
      </c>
    </row>
    <row r="2301" spans="1:8" s="35" customFormat="1">
      <c r="A2301" s="474" t="s">
        <v>2565</v>
      </c>
      <c r="B2301" s="161" t="s">
        <v>502</v>
      </c>
      <c r="C2301" s="560">
        <v>818000140</v>
      </c>
      <c r="D2301" s="73" t="s">
        <v>2568</v>
      </c>
      <c r="E2301" s="562">
        <v>44469</v>
      </c>
      <c r="F2301" s="569">
        <v>88068532.170000002</v>
      </c>
      <c r="G2301" s="569" t="s">
        <v>2569</v>
      </c>
      <c r="H2301" s="573">
        <f t="shared" si="35"/>
        <v>853</v>
      </c>
    </row>
    <row r="2302" spans="1:8" s="35" customFormat="1">
      <c r="A2302" s="474" t="s">
        <v>2565</v>
      </c>
      <c r="B2302" s="161" t="s">
        <v>502</v>
      </c>
      <c r="C2302" s="560">
        <v>818000140</v>
      </c>
      <c r="D2302" s="73" t="s">
        <v>2568</v>
      </c>
      <c r="E2302" s="562">
        <v>44469</v>
      </c>
      <c r="F2302" s="569">
        <v>3150000</v>
      </c>
      <c r="G2302" s="569" t="s">
        <v>2570</v>
      </c>
      <c r="H2302" s="573">
        <f t="shared" si="35"/>
        <v>853</v>
      </c>
    </row>
    <row r="2303" spans="1:8" s="35" customFormat="1">
      <c r="A2303" s="474" t="s">
        <v>2565</v>
      </c>
      <c r="B2303" s="161" t="s">
        <v>502</v>
      </c>
      <c r="C2303" s="560">
        <v>818000140</v>
      </c>
      <c r="D2303" s="73" t="s">
        <v>2571</v>
      </c>
      <c r="E2303" s="562">
        <v>44469</v>
      </c>
      <c r="F2303" s="569">
        <v>1023894</v>
      </c>
      <c r="G2303" s="569" t="s">
        <v>2572</v>
      </c>
      <c r="H2303" s="573">
        <f t="shared" si="35"/>
        <v>853</v>
      </c>
    </row>
    <row r="2304" spans="1:8" s="35" customFormat="1">
      <c r="A2304" s="474" t="s">
        <v>2565</v>
      </c>
      <c r="B2304" s="161" t="s">
        <v>239</v>
      </c>
      <c r="C2304" s="560">
        <v>830074184</v>
      </c>
      <c r="D2304" s="73" t="s">
        <v>2571</v>
      </c>
      <c r="E2304" s="562">
        <v>44483</v>
      </c>
      <c r="F2304" s="569">
        <v>707057.88</v>
      </c>
      <c r="G2304" s="569" t="s">
        <v>2573</v>
      </c>
      <c r="H2304" s="573">
        <f t="shared" si="35"/>
        <v>839</v>
      </c>
    </row>
    <row r="2305" spans="1:8" s="35" customFormat="1">
      <c r="A2305" s="474" t="s">
        <v>2565</v>
      </c>
      <c r="B2305" s="161" t="s">
        <v>374</v>
      </c>
      <c r="C2305" s="560">
        <v>899999026</v>
      </c>
      <c r="D2305" s="73" t="s">
        <v>2571</v>
      </c>
      <c r="E2305" s="562">
        <v>44483</v>
      </c>
      <c r="F2305" s="569">
        <v>37075000</v>
      </c>
      <c r="G2305" s="569" t="s">
        <v>2574</v>
      </c>
      <c r="H2305" s="573">
        <f t="shared" si="35"/>
        <v>839</v>
      </c>
    </row>
    <row r="2306" spans="1:8" s="35" customFormat="1">
      <c r="A2306" s="474" t="s">
        <v>2565</v>
      </c>
      <c r="B2306" s="161" t="s">
        <v>515</v>
      </c>
      <c r="C2306" s="560">
        <v>891800213</v>
      </c>
      <c r="D2306" s="73" t="s">
        <v>2571</v>
      </c>
      <c r="E2306" s="562">
        <v>44483</v>
      </c>
      <c r="F2306" s="569">
        <v>26183610.07</v>
      </c>
      <c r="G2306" s="569" t="s">
        <v>2574</v>
      </c>
      <c r="H2306" s="573">
        <f t="shared" si="35"/>
        <v>839</v>
      </c>
    </row>
    <row r="2307" spans="1:8" s="35" customFormat="1">
      <c r="A2307" s="474" t="s">
        <v>2565</v>
      </c>
      <c r="B2307" s="161" t="s">
        <v>271</v>
      </c>
      <c r="C2307" s="560">
        <v>891080005</v>
      </c>
      <c r="D2307" s="73" t="s">
        <v>2571</v>
      </c>
      <c r="E2307" s="562">
        <v>44483</v>
      </c>
      <c r="F2307" s="569">
        <v>615315607.45999992</v>
      </c>
      <c r="G2307" s="569" t="s">
        <v>2574</v>
      </c>
      <c r="H2307" s="573">
        <f t="shared" si="35"/>
        <v>839</v>
      </c>
    </row>
    <row r="2308" spans="1:8" s="35" customFormat="1">
      <c r="A2308" s="474" t="s">
        <v>2565</v>
      </c>
      <c r="B2308" s="161" t="s">
        <v>239</v>
      </c>
      <c r="C2308" s="560">
        <v>830074184</v>
      </c>
      <c r="D2308" s="73" t="s">
        <v>2571</v>
      </c>
      <c r="E2308" s="562">
        <v>44483</v>
      </c>
      <c r="F2308" s="569">
        <v>1256777646.4400001</v>
      </c>
      <c r="G2308" s="569" t="s">
        <v>2574</v>
      </c>
      <c r="H2308" s="573">
        <f t="shared" si="35"/>
        <v>839</v>
      </c>
    </row>
    <row r="2309" spans="1:8" s="35" customFormat="1">
      <c r="A2309" s="474" t="s">
        <v>2565</v>
      </c>
      <c r="B2309" s="161" t="s">
        <v>239</v>
      </c>
      <c r="C2309" s="560">
        <v>830074184</v>
      </c>
      <c r="D2309" s="73" t="s">
        <v>2571</v>
      </c>
      <c r="E2309" s="562">
        <v>44483</v>
      </c>
      <c r="F2309" s="569">
        <v>100758804</v>
      </c>
      <c r="G2309" s="569" t="s">
        <v>2575</v>
      </c>
      <c r="H2309" s="573">
        <f t="shared" si="35"/>
        <v>839</v>
      </c>
    </row>
    <row r="2310" spans="1:8" s="35" customFormat="1">
      <c r="A2310" s="474" t="s">
        <v>2565</v>
      </c>
      <c r="B2310" s="161" t="s">
        <v>502</v>
      </c>
      <c r="C2310" s="560">
        <v>818000140</v>
      </c>
      <c r="D2310" s="73" t="s">
        <v>2568</v>
      </c>
      <c r="E2310" s="562">
        <v>44553</v>
      </c>
      <c r="F2310" s="569">
        <v>486600</v>
      </c>
      <c r="G2310" s="569" t="s">
        <v>2576</v>
      </c>
      <c r="H2310" s="573">
        <f t="shared" si="35"/>
        <v>769</v>
      </c>
    </row>
    <row r="2311" spans="1:8" s="35" customFormat="1">
      <c r="A2311" s="474" t="s">
        <v>2565</v>
      </c>
      <c r="B2311" s="559" t="s">
        <v>936</v>
      </c>
      <c r="C2311" s="560">
        <v>804002105</v>
      </c>
      <c r="D2311" s="73" t="s">
        <v>2571</v>
      </c>
      <c r="E2311" s="562">
        <v>44554</v>
      </c>
      <c r="F2311" s="569">
        <v>2506421.35</v>
      </c>
      <c r="G2311" s="569" t="s">
        <v>2577</v>
      </c>
      <c r="H2311" s="573">
        <f t="shared" si="35"/>
        <v>768</v>
      </c>
    </row>
    <row r="2312" spans="1:8" s="35" customFormat="1">
      <c r="A2312" s="474" t="s">
        <v>2565</v>
      </c>
      <c r="B2312" s="161" t="s">
        <v>239</v>
      </c>
      <c r="C2312" s="560">
        <v>830074184</v>
      </c>
      <c r="D2312" s="73" t="s">
        <v>2571</v>
      </c>
      <c r="E2312" s="562">
        <v>44554</v>
      </c>
      <c r="F2312" s="569">
        <v>2834068.04</v>
      </c>
      <c r="G2312" s="569" t="s">
        <v>2578</v>
      </c>
      <c r="H2312" s="573">
        <f t="shared" si="35"/>
        <v>768</v>
      </c>
    </row>
    <row r="2313" spans="1:8" s="35" customFormat="1">
      <c r="A2313" s="474" t="s">
        <v>2565</v>
      </c>
      <c r="B2313" s="161" t="s">
        <v>502</v>
      </c>
      <c r="C2313" s="560">
        <v>818000140</v>
      </c>
      <c r="D2313" s="73" t="s">
        <v>2568</v>
      </c>
      <c r="E2313" s="562">
        <v>44559</v>
      </c>
      <c r="F2313" s="569">
        <v>1629453</v>
      </c>
      <c r="G2313" s="569" t="s">
        <v>2579</v>
      </c>
      <c r="H2313" s="573">
        <f t="shared" si="35"/>
        <v>763</v>
      </c>
    </row>
    <row r="2314" spans="1:8" s="35" customFormat="1">
      <c r="A2314" s="474" t="s">
        <v>2565</v>
      </c>
      <c r="B2314" s="161" t="s">
        <v>502</v>
      </c>
      <c r="C2314" s="560">
        <v>818000140</v>
      </c>
      <c r="D2314" s="73" t="s">
        <v>2568</v>
      </c>
      <c r="E2314" s="562">
        <v>44559</v>
      </c>
      <c r="F2314" s="569">
        <v>2574690</v>
      </c>
      <c r="G2314" s="569" t="s">
        <v>2580</v>
      </c>
      <c r="H2314" s="573">
        <f t="shared" ref="H2314:H2377" si="36">+$H$7-E2314</f>
        <v>763</v>
      </c>
    </row>
    <row r="2315" spans="1:8" s="35" customFormat="1">
      <c r="A2315" s="474" t="s">
        <v>2565</v>
      </c>
      <c r="B2315" s="559" t="s">
        <v>936</v>
      </c>
      <c r="C2315" s="560">
        <v>804002105</v>
      </c>
      <c r="D2315" s="73" t="s">
        <v>2568</v>
      </c>
      <c r="E2315" s="562">
        <v>44720</v>
      </c>
      <c r="F2315" s="569">
        <v>676024008</v>
      </c>
      <c r="G2315" s="569" t="s">
        <v>2581</v>
      </c>
      <c r="H2315" s="573">
        <f t="shared" si="36"/>
        <v>602</v>
      </c>
    </row>
    <row r="2316" spans="1:8" s="35" customFormat="1">
      <c r="A2316" s="474" t="s">
        <v>2565</v>
      </c>
      <c r="B2316" s="559" t="s">
        <v>936</v>
      </c>
      <c r="C2316" s="560">
        <v>804002105</v>
      </c>
      <c r="D2316" s="73" t="s">
        <v>2568</v>
      </c>
      <c r="E2316" s="562">
        <v>44720</v>
      </c>
      <c r="F2316" s="569">
        <v>1471118952.04</v>
      </c>
      <c r="G2316" s="569" t="s">
        <v>2582</v>
      </c>
      <c r="H2316" s="573">
        <f t="shared" si="36"/>
        <v>602</v>
      </c>
    </row>
    <row r="2317" spans="1:8" s="35" customFormat="1">
      <c r="A2317" s="474" t="s">
        <v>2565</v>
      </c>
      <c r="B2317" s="559" t="s">
        <v>936</v>
      </c>
      <c r="C2317" s="560">
        <v>804002105</v>
      </c>
      <c r="D2317" s="73" t="s">
        <v>2568</v>
      </c>
      <c r="E2317" s="562">
        <v>44769</v>
      </c>
      <c r="F2317" s="569">
        <v>9688130</v>
      </c>
      <c r="G2317" s="569" t="s">
        <v>2583</v>
      </c>
      <c r="H2317" s="573">
        <f t="shared" si="36"/>
        <v>553</v>
      </c>
    </row>
    <row r="2318" spans="1:8" s="35" customFormat="1">
      <c r="A2318" s="474" t="s">
        <v>2565</v>
      </c>
      <c r="B2318" s="559" t="s">
        <v>936</v>
      </c>
      <c r="C2318" s="560">
        <v>804002105</v>
      </c>
      <c r="D2318" s="73" t="s">
        <v>2568</v>
      </c>
      <c r="E2318" s="562">
        <v>44769</v>
      </c>
      <c r="F2318" s="569">
        <v>9312727</v>
      </c>
      <c r="G2318" s="569" t="s">
        <v>2584</v>
      </c>
      <c r="H2318" s="573">
        <f t="shared" si="36"/>
        <v>553</v>
      </c>
    </row>
    <row r="2319" spans="1:8" s="35" customFormat="1">
      <c r="A2319" s="474" t="s">
        <v>2565</v>
      </c>
      <c r="B2319" s="161" t="s">
        <v>582</v>
      </c>
      <c r="C2319" s="560">
        <v>891180008</v>
      </c>
      <c r="D2319" s="73" t="s">
        <v>2568</v>
      </c>
      <c r="E2319" s="562">
        <v>44812</v>
      </c>
      <c r="F2319" s="569">
        <v>56489600</v>
      </c>
      <c r="G2319" s="569" t="s">
        <v>2585</v>
      </c>
      <c r="H2319" s="573">
        <f t="shared" si="36"/>
        <v>510</v>
      </c>
    </row>
    <row r="2320" spans="1:8" s="35" customFormat="1">
      <c r="A2320" s="474" t="s">
        <v>2565</v>
      </c>
      <c r="B2320" s="161" t="s">
        <v>582</v>
      </c>
      <c r="C2320" s="560">
        <v>891180008</v>
      </c>
      <c r="D2320" s="73" t="s">
        <v>2568</v>
      </c>
      <c r="E2320" s="562">
        <v>44812</v>
      </c>
      <c r="F2320" s="569">
        <v>1650532.5700000003</v>
      </c>
      <c r="G2320" s="569" t="s">
        <v>2586</v>
      </c>
      <c r="H2320" s="573">
        <f t="shared" si="36"/>
        <v>510</v>
      </c>
    </row>
    <row r="2321" spans="1:8" s="35" customFormat="1">
      <c r="A2321" s="474" t="s">
        <v>2565</v>
      </c>
      <c r="B2321" s="559" t="s">
        <v>936</v>
      </c>
      <c r="C2321" s="560">
        <v>804002105</v>
      </c>
      <c r="D2321" s="73" t="s">
        <v>2571</v>
      </c>
      <c r="E2321" s="562">
        <v>44896</v>
      </c>
      <c r="F2321" s="569">
        <v>510385</v>
      </c>
      <c r="G2321" s="569" t="s">
        <v>2681</v>
      </c>
      <c r="H2321" s="573">
        <f t="shared" si="36"/>
        <v>426</v>
      </c>
    </row>
    <row r="2322" spans="1:8" s="35" customFormat="1">
      <c r="A2322" s="474" t="s">
        <v>2565</v>
      </c>
      <c r="B2322" s="559" t="s">
        <v>936</v>
      </c>
      <c r="C2322" s="560">
        <v>804002105</v>
      </c>
      <c r="D2322" s="73" t="s">
        <v>2568</v>
      </c>
      <c r="E2322" s="562">
        <v>44896</v>
      </c>
      <c r="F2322" s="569">
        <v>2812291</v>
      </c>
      <c r="G2322" s="569" t="s">
        <v>2682</v>
      </c>
      <c r="H2322" s="573">
        <f t="shared" si="36"/>
        <v>426</v>
      </c>
    </row>
    <row r="2323" spans="1:8" s="35" customFormat="1">
      <c r="A2323" s="474" t="s">
        <v>2565</v>
      </c>
      <c r="B2323" s="559" t="s">
        <v>936</v>
      </c>
      <c r="C2323" s="560">
        <v>804002105</v>
      </c>
      <c r="D2323" s="73" t="s">
        <v>2571</v>
      </c>
      <c r="E2323" s="562">
        <v>44896</v>
      </c>
      <c r="F2323" s="569">
        <v>15368915</v>
      </c>
      <c r="G2323" s="569" t="s">
        <v>2683</v>
      </c>
      <c r="H2323" s="573">
        <f t="shared" si="36"/>
        <v>426</v>
      </c>
    </row>
    <row r="2324" spans="1:8" s="35" customFormat="1">
      <c r="A2324" s="474" t="s">
        <v>2565</v>
      </c>
      <c r="B2324" s="559" t="s">
        <v>936</v>
      </c>
      <c r="C2324" s="560">
        <v>804002105</v>
      </c>
      <c r="D2324" s="73" t="s">
        <v>2568</v>
      </c>
      <c r="E2324" s="562">
        <v>44896</v>
      </c>
      <c r="F2324" s="569">
        <v>16351392</v>
      </c>
      <c r="G2324" s="569" t="s">
        <v>2684</v>
      </c>
      <c r="H2324" s="573">
        <f t="shared" si="36"/>
        <v>426</v>
      </c>
    </row>
    <row r="2325" spans="1:8" s="35" customFormat="1">
      <c r="A2325" s="474" t="s">
        <v>2565</v>
      </c>
      <c r="B2325" s="559" t="s">
        <v>936</v>
      </c>
      <c r="C2325" s="560">
        <v>804002105</v>
      </c>
      <c r="D2325" s="73" t="s">
        <v>2568</v>
      </c>
      <c r="E2325" s="562">
        <v>44896</v>
      </c>
      <c r="F2325" s="569">
        <v>267024250</v>
      </c>
      <c r="G2325" s="569" t="s">
        <v>2685</v>
      </c>
      <c r="H2325" s="573">
        <f t="shared" si="36"/>
        <v>426</v>
      </c>
    </row>
    <row r="2326" spans="1:8" s="35" customFormat="1">
      <c r="A2326" s="474" t="s">
        <v>2565</v>
      </c>
      <c r="B2326" s="559" t="s">
        <v>936</v>
      </c>
      <c r="C2326" s="560">
        <v>804002105</v>
      </c>
      <c r="D2326" s="73" t="s">
        <v>2568</v>
      </c>
      <c r="E2326" s="562">
        <v>44896</v>
      </c>
      <c r="F2326" s="569">
        <v>324099951.92000002</v>
      </c>
      <c r="G2326" s="569" t="s">
        <v>2686</v>
      </c>
      <c r="H2326" s="573">
        <f t="shared" si="36"/>
        <v>426</v>
      </c>
    </row>
    <row r="2327" spans="1:8" s="35" customFormat="1">
      <c r="A2327" s="474" t="s">
        <v>2565</v>
      </c>
      <c r="B2327" s="161" t="s">
        <v>582</v>
      </c>
      <c r="C2327" s="560">
        <v>891180008</v>
      </c>
      <c r="D2327" s="73" t="s">
        <v>2568</v>
      </c>
      <c r="E2327" s="562">
        <v>44896</v>
      </c>
      <c r="F2327" s="569">
        <v>1701891.55</v>
      </c>
      <c r="G2327" s="569" t="s">
        <v>2682</v>
      </c>
      <c r="H2327" s="573">
        <f t="shared" si="36"/>
        <v>426</v>
      </c>
    </row>
    <row r="2328" spans="1:8" s="35" customFormat="1">
      <c r="A2328" s="474" t="s">
        <v>2565</v>
      </c>
      <c r="B2328" s="161" t="s">
        <v>582</v>
      </c>
      <c r="C2328" s="560">
        <v>891180008</v>
      </c>
      <c r="D2328" s="73" t="s">
        <v>2568</v>
      </c>
      <c r="E2328" s="562">
        <v>44896</v>
      </c>
      <c r="F2328" s="569">
        <v>19469164.559999999</v>
      </c>
      <c r="G2328" s="569" t="s">
        <v>2686</v>
      </c>
      <c r="H2328" s="573">
        <f t="shared" si="36"/>
        <v>426</v>
      </c>
    </row>
    <row r="2329" spans="1:8" s="35" customFormat="1">
      <c r="A2329" s="474" t="s">
        <v>2565</v>
      </c>
      <c r="B2329" s="161" t="s">
        <v>582</v>
      </c>
      <c r="C2329" s="560">
        <v>891180008</v>
      </c>
      <c r="D2329" s="73" t="s">
        <v>2568</v>
      </c>
      <c r="E2329" s="562">
        <v>44896</v>
      </c>
      <c r="F2329" s="569">
        <v>23193616.199999999</v>
      </c>
      <c r="G2329" s="569" t="s">
        <v>2685</v>
      </c>
      <c r="H2329" s="573">
        <f t="shared" si="36"/>
        <v>426</v>
      </c>
    </row>
    <row r="2330" spans="1:8" s="35" customFormat="1">
      <c r="A2330" s="474" t="s">
        <v>2565</v>
      </c>
      <c r="B2330" s="554" t="s">
        <v>1039</v>
      </c>
      <c r="C2330" s="560">
        <v>899999107</v>
      </c>
      <c r="D2330" s="73" t="s">
        <v>2571</v>
      </c>
      <c r="E2330" s="562">
        <v>44896</v>
      </c>
      <c r="F2330" s="569">
        <v>2289408</v>
      </c>
      <c r="G2330" s="569" t="s">
        <v>2687</v>
      </c>
      <c r="H2330" s="573">
        <f t="shared" si="36"/>
        <v>426</v>
      </c>
    </row>
    <row r="2331" spans="1:8" s="35" customFormat="1">
      <c r="A2331" s="474" t="s">
        <v>2565</v>
      </c>
      <c r="B2331" s="559" t="s">
        <v>936</v>
      </c>
      <c r="C2331" s="560">
        <v>804002105</v>
      </c>
      <c r="D2331" s="73" t="s">
        <v>2571</v>
      </c>
      <c r="E2331" s="562">
        <v>44917</v>
      </c>
      <c r="F2331" s="569">
        <v>201400</v>
      </c>
      <c r="G2331" s="569" t="s">
        <v>2688</v>
      </c>
      <c r="H2331" s="573">
        <f t="shared" si="36"/>
        <v>405</v>
      </c>
    </row>
    <row r="2332" spans="1:8" s="35" customFormat="1">
      <c r="A2332" s="474" t="s">
        <v>2565</v>
      </c>
      <c r="B2332" s="559" t="s">
        <v>936</v>
      </c>
      <c r="C2332" s="560">
        <v>804002105</v>
      </c>
      <c r="D2332" s="73" t="s">
        <v>2568</v>
      </c>
      <c r="E2332" s="562">
        <v>44917</v>
      </c>
      <c r="F2332" s="569">
        <v>12034371.029999999</v>
      </c>
      <c r="G2332" s="569" t="s">
        <v>2689</v>
      </c>
      <c r="H2332" s="573">
        <f t="shared" si="36"/>
        <v>405</v>
      </c>
    </row>
    <row r="2333" spans="1:8" s="35" customFormat="1">
      <c r="A2333" s="474" t="s">
        <v>2565</v>
      </c>
      <c r="B2333" s="559" t="s">
        <v>936</v>
      </c>
      <c r="C2333" s="560">
        <v>804002105</v>
      </c>
      <c r="D2333" s="73" t="s">
        <v>2568</v>
      </c>
      <c r="E2333" s="562">
        <v>44917</v>
      </c>
      <c r="F2333" s="569">
        <v>13645011</v>
      </c>
      <c r="G2333" s="569" t="s">
        <v>2690</v>
      </c>
      <c r="H2333" s="573">
        <f t="shared" si="36"/>
        <v>405</v>
      </c>
    </row>
    <row r="2334" spans="1:8" s="35" customFormat="1">
      <c r="A2334" s="474" t="s">
        <v>2565</v>
      </c>
      <c r="B2334" s="161" t="s">
        <v>582</v>
      </c>
      <c r="C2334" s="560">
        <v>891180008</v>
      </c>
      <c r="D2334" s="73" t="s">
        <v>2571</v>
      </c>
      <c r="E2334" s="562">
        <v>44917</v>
      </c>
      <c r="F2334" s="569">
        <v>333630</v>
      </c>
      <c r="G2334" s="569" t="s">
        <v>2691</v>
      </c>
      <c r="H2334" s="573">
        <f t="shared" si="36"/>
        <v>405</v>
      </c>
    </row>
    <row r="2335" spans="1:8" s="35" customFormat="1">
      <c r="A2335" s="474" t="s">
        <v>2565</v>
      </c>
      <c r="B2335" s="161" t="s">
        <v>582</v>
      </c>
      <c r="C2335" s="560">
        <v>891180008</v>
      </c>
      <c r="D2335" s="73" t="s">
        <v>2568</v>
      </c>
      <c r="E2335" s="562">
        <v>44917</v>
      </c>
      <c r="F2335" s="569">
        <v>13402087.4</v>
      </c>
      <c r="G2335" s="569" t="s">
        <v>2689</v>
      </c>
      <c r="H2335" s="573">
        <f t="shared" si="36"/>
        <v>405</v>
      </c>
    </row>
    <row r="2336" spans="1:8" s="35" customFormat="1">
      <c r="A2336" s="474" t="s">
        <v>2565</v>
      </c>
      <c r="B2336" s="161" t="s">
        <v>582</v>
      </c>
      <c r="C2336" s="560">
        <v>891180008</v>
      </c>
      <c r="D2336" s="73" t="s">
        <v>2568</v>
      </c>
      <c r="E2336" s="562">
        <v>44917</v>
      </c>
      <c r="F2336" s="569">
        <v>41214110</v>
      </c>
      <c r="G2336" s="569" t="s">
        <v>2690</v>
      </c>
      <c r="H2336" s="573">
        <f t="shared" si="36"/>
        <v>405</v>
      </c>
    </row>
    <row r="2337" spans="1:8" s="35" customFormat="1">
      <c r="A2337" s="474" t="s">
        <v>2565</v>
      </c>
      <c r="B2337" s="161" t="s">
        <v>582</v>
      </c>
      <c r="C2337" s="560">
        <v>891180008</v>
      </c>
      <c r="D2337" s="73" t="s">
        <v>2568</v>
      </c>
      <c r="E2337" s="562">
        <v>44917</v>
      </c>
      <c r="F2337" s="569">
        <v>122163439</v>
      </c>
      <c r="G2337" s="569" t="s">
        <v>2692</v>
      </c>
      <c r="H2337" s="573">
        <f t="shared" si="36"/>
        <v>405</v>
      </c>
    </row>
    <row r="2338" spans="1:8" s="35" customFormat="1">
      <c r="A2338" s="474" t="s">
        <v>2565</v>
      </c>
      <c r="B2338" s="554" t="s">
        <v>1039</v>
      </c>
      <c r="C2338" s="560">
        <v>899999107</v>
      </c>
      <c r="D2338" s="73" t="s">
        <v>2568</v>
      </c>
      <c r="E2338" s="562">
        <v>44917</v>
      </c>
      <c r="F2338" s="569">
        <v>8200823.2999999998</v>
      </c>
      <c r="G2338" s="569" t="s">
        <v>2689</v>
      </c>
      <c r="H2338" s="573">
        <f t="shared" si="36"/>
        <v>405</v>
      </c>
    </row>
    <row r="2339" spans="1:8" s="35" customFormat="1">
      <c r="A2339" s="474" t="s">
        <v>2565</v>
      </c>
      <c r="B2339" s="559" t="s">
        <v>936</v>
      </c>
      <c r="C2339" s="560">
        <v>804002105</v>
      </c>
      <c r="D2339" s="73" t="s">
        <v>2568</v>
      </c>
      <c r="E2339" s="562">
        <v>44922</v>
      </c>
      <c r="F2339" s="569">
        <v>16400</v>
      </c>
      <c r="G2339" s="569" t="s">
        <v>2693</v>
      </c>
      <c r="H2339" s="573">
        <f t="shared" si="36"/>
        <v>400</v>
      </c>
    </row>
    <row r="2340" spans="1:8" s="35" customFormat="1">
      <c r="A2340" s="474" t="s">
        <v>2565</v>
      </c>
      <c r="B2340" s="559" t="s">
        <v>936</v>
      </c>
      <c r="C2340" s="560">
        <v>804002105</v>
      </c>
      <c r="D2340" s="73" t="s">
        <v>2568</v>
      </c>
      <c r="E2340" s="562">
        <v>45065</v>
      </c>
      <c r="F2340" s="569">
        <v>942000</v>
      </c>
      <c r="G2340" s="569" t="s">
        <v>2694</v>
      </c>
      <c r="H2340" s="573">
        <f t="shared" si="36"/>
        <v>257</v>
      </c>
    </row>
    <row r="2341" spans="1:8" s="35" customFormat="1">
      <c r="A2341" s="474" t="s">
        <v>2565</v>
      </c>
      <c r="B2341" s="559" t="s">
        <v>936</v>
      </c>
      <c r="C2341" s="560">
        <v>804002105</v>
      </c>
      <c r="D2341" s="73" t="s">
        <v>2695</v>
      </c>
      <c r="E2341" s="562">
        <v>45065</v>
      </c>
      <c r="F2341" s="569">
        <v>67098864</v>
      </c>
      <c r="G2341" s="569" t="s">
        <v>2696</v>
      </c>
      <c r="H2341" s="573">
        <f t="shared" si="36"/>
        <v>257</v>
      </c>
    </row>
    <row r="2342" spans="1:8" s="35" customFormat="1">
      <c r="A2342" s="474" t="s">
        <v>2565</v>
      </c>
      <c r="B2342" s="559" t="s">
        <v>936</v>
      </c>
      <c r="C2342" s="560">
        <v>804002105</v>
      </c>
      <c r="D2342" s="73" t="s">
        <v>2568</v>
      </c>
      <c r="E2342" s="562">
        <v>45065</v>
      </c>
      <c r="F2342" s="569">
        <v>91159040</v>
      </c>
      <c r="G2342" s="569" t="s">
        <v>2697</v>
      </c>
      <c r="H2342" s="573">
        <f t="shared" si="36"/>
        <v>257</v>
      </c>
    </row>
    <row r="2343" spans="1:8" s="35" customFormat="1">
      <c r="A2343" s="474" t="s">
        <v>2565</v>
      </c>
      <c r="B2343" s="554" t="s">
        <v>1039</v>
      </c>
      <c r="C2343" s="560">
        <v>899999107</v>
      </c>
      <c r="D2343" s="73" t="s">
        <v>2568</v>
      </c>
      <c r="E2343" s="562">
        <v>45065</v>
      </c>
      <c r="F2343" s="569">
        <v>2713284</v>
      </c>
      <c r="G2343" s="569" t="s">
        <v>2698</v>
      </c>
      <c r="H2343" s="573">
        <f t="shared" si="36"/>
        <v>257</v>
      </c>
    </row>
    <row r="2344" spans="1:8" s="35" customFormat="1">
      <c r="A2344" s="474" t="s">
        <v>2565</v>
      </c>
      <c r="B2344" s="559" t="s">
        <v>936</v>
      </c>
      <c r="C2344" s="560">
        <v>804002105</v>
      </c>
      <c r="D2344" s="73" t="s">
        <v>2568</v>
      </c>
      <c r="E2344" s="562">
        <v>45069</v>
      </c>
      <c r="F2344" s="569">
        <v>993743</v>
      </c>
      <c r="G2344" s="569" t="s">
        <v>2699</v>
      </c>
      <c r="H2344" s="573">
        <f t="shared" si="36"/>
        <v>253</v>
      </c>
    </row>
    <row r="2345" spans="1:8" s="35" customFormat="1">
      <c r="A2345" s="474" t="s">
        <v>2565</v>
      </c>
      <c r="B2345" s="559" t="s">
        <v>936</v>
      </c>
      <c r="C2345" s="560">
        <v>804002105</v>
      </c>
      <c r="D2345" s="73" t="s">
        <v>2568</v>
      </c>
      <c r="E2345" s="562">
        <v>45069</v>
      </c>
      <c r="F2345" s="569">
        <v>3951732.39</v>
      </c>
      <c r="G2345" s="569" t="s">
        <v>2700</v>
      </c>
      <c r="H2345" s="573">
        <f t="shared" si="36"/>
        <v>253</v>
      </c>
    </row>
    <row r="2346" spans="1:8" s="35" customFormat="1">
      <c r="A2346" s="474" t="s">
        <v>2565</v>
      </c>
      <c r="B2346" s="161" t="s">
        <v>912</v>
      </c>
      <c r="C2346" s="560">
        <v>805000427</v>
      </c>
      <c r="D2346" s="73" t="s">
        <v>2568</v>
      </c>
      <c r="E2346" s="562">
        <v>45069</v>
      </c>
      <c r="F2346" s="569">
        <v>286993.7</v>
      </c>
      <c r="G2346" s="569" t="s">
        <v>2700</v>
      </c>
      <c r="H2346" s="573">
        <f t="shared" si="36"/>
        <v>253</v>
      </c>
    </row>
    <row r="2347" spans="1:8" s="35" customFormat="1">
      <c r="A2347" s="474" t="s">
        <v>2565</v>
      </c>
      <c r="B2347" s="161" t="s">
        <v>582</v>
      </c>
      <c r="C2347" s="560">
        <v>891180008</v>
      </c>
      <c r="D2347" s="73" t="s">
        <v>2568</v>
      </c>
      <c r="E2347" s="562">
        <v>45069</v>
      </c>
      <c r="F2347" s="569">
        <v>245128</v>
      </c>
      <c r="G2347" s="569" t="s">
        <v>2700</v>
      </c>
      <c r="H2347" s="573">
        <f t="shared" si="36"/>
        <v>253</v>
      </c>
    </row>
    <row r="2348" spans="1:8" s="35" customFormat="1">
      <c r="A2348" s="474" t="s">
        <v>2565</v>
      </c>
      <c r="B2348" s="161" t="s">
        <v>582</v>
      </c>
      <c r="C2348" s="560">
        <v>891180008</v>
      </c>
      <c r="D2348" s="73" t="s">
        <v>2568</v>
      </c>
      <c r="E2348" s="562">
        <v>45069</v>
      </c>
      <c r="F2348" s="569">
        <v>9053661</v>
      </c>
      <c r="G2348" s="569" t="s">
        <v>2701</v>
      </c>
      <c r="H2348" s="573">
        <f t="shared" si="36"/>
        <v>253</v>
      </c>
    </row>
    <row r="2349" spans="1:8" s="35" customFormat="1">
      <c r="A2349" s="474" t="s">
        <v>2565</v>
      </c>
      <c r="B2349" s="161" t="s">
        <v>582</v>
      </c>
      <c r="C2349" s="560">
        <v>891180008</v>
      </c>
      <c r="D2349" s="73" t="s">
        <v>2568</v>
      </c>
      <c r="E2349" s="562">
        <v>45069</v>
      </c>
      <c r="F2349" s="569">
        <v>47012373</v>
      </c>
      <c r="G2349" s="569" t="s">
        <v>2702</v>
      </c>
      <c r="H2349" s="573">
        <f t="shared" si="36"/>
        <v>253</v>
      </c>
    </row>
    <row r="2350" spans="1:8" s="35" customFormat="1">
      <c r="A2350" s="474" t="s">
        <v>2565</v>
      </c>
      <c r="B2350" s="161" t="s">
        <v>912</v>
      </c>
      <c r="C2350" s="560">
        <v>805000427</v>
      </c>
      <c r="D2350" s="73" t="s">
        <v>2568</v>
      </c>
      <c r="E2350" s="562">
        <v>45209</v>
      </c>
      <c r="F2350" s="569">
        <v>1187726.3999999999</v>
      </c>
      <c r="G2350" s="569" t="s">
        <v>2938</v>
      </c>
      <c r="H2350" s="573">
        <f t="shared" si="36"/>
        <v>113</v>
      </c>
    </row>
    <row r="2351" spans="1:8" s="35" customFormat="1">
      <c r="A2351" s="474" t="s">
        <v>2565</v>
      </c>
      <c r="B2351" s="559" t="s">
        <v>936</v>
      </c>
      <c r="C2351" s="560">
        <v>804002105</v>
      </c>
      <c r="D2351" s="73" t="s">
        <v>2568</v>
      </c>
      <c r="E2351" s="562">
        <v>45251</v>
      </c>
      <c r="F2351" s="569">
        <v>774780</v>
      </c>
      <c r="G2351" s="569" t="s">
        <v>3107</v>
      </c>
      <c r="H2351" s="573">
        <f t="shared" si="36"/>
        <v>71</v>
      </c>
    </row>
    <row r="2352" spans="1:8" s="35" customFormat="1">
      <c r="A2352" s="474" t="s">
        <v>2565</v>
      </c>
      <c r="B2352" s="559" t="s">
        <v>936</v>
      </c>
      <c r="C2352" s="560">
        <v>804002105</v>
      </c>
      <c r="D2352" s="73" t="s">
        <v>2568</v>
      </c>
      <c r="E2352" s="562">
        <v>45251</v>
      </c>
      <c r="F2352" s="569">
        <v>2142500</v>
      </c>
      <c r="G2352" s="569" t="s">
        <v>3108</v>
      </c>
      <c r="H2352" s="573">
        <f t="shared" si="36"/>
        <v>71</v>
      </c>
    </row>
    <row r="2353" spans="1:8" s="35" customFormat="1">
      <c r="A2353" s="474" t="s">
        <v>2588</v>
      </c>
      <c r="B2353" s="161" t="s">
        <v>38</v>
      </c>
      <c r="C2353" s="560">
        <v>901097473</v>
      </c>
      <c r="D2353" s="73" t="s">
        <v>2589</v>
      </c>
      <c r="E2353" s="157">
        <v>44837</v>
      </c>
      <c r="F2353" s="569">
        <v>8923955950.1000004</v>
      </c>
      <c r="G2353" s="569" t="s">
        <v>2590</v>
      </c>
      <c r="H2353" s="573">
        <f t="shared" si="36"/>
        <v>485</v>
      </c>
    </row>
    <row r="2354" spans="1:8" s="35" customFormat="1">
      <c r="A2354" s="474" t="s">
        <v>2588</v>
      </c>
      <c r="B2354" s="161" t="s">
        <v>912</v>
      </c>
      <c r="C2354" s="560">
        <v>805000427</v>
      </c>
      <c r="D2354" s="73" t="s">
        <v>2591</v>
      </c>
      <c r="E2354" s="157">
        <v>44967</v>
      </c>
      <c r="F2354" s="569">
        <v>41060547716.450005</v>
      </c>
      <c r="G2354" s="569" t="s">
        <v>2703</v>
      </c>
      <c r="H2354" s="573">
        <f t="shared" si="36"/>
        <v>355</v>
      </c>
    </row>
    <row r="2355" spans="1:8" s="35" customFormat="1">
      <c r="A2355" s="474" t="s">
        <v>2588</v>
      </c>
      <c r="B2355" s="161" t="s">
        <v>912</v>
      </c>
      <c r="C2355" s="560">
        <v>805000427</v>
      </c>
      <c r="D2355" s="73" t="s">
        <v>2591</v>
      </c>
      <c r="E2355" s="157">
        <v>45008</v>
      </c>
      <c r="F2355" s="569">
        <v>2825052779.8899999</v>
      </c>
      <c r="G2355" s="569" t="s">
        <v>2704</v>
      </c>
      <c r="H2355" s="573">
        <f t="shared" si="36"/>
        <v>314</v>
      </c>
    </row>
    <row r="2356" spans="1:8" s="35" customFormat="1">
      <c r="A2356" s="474" t="s">
        <v>2588</v>
      </c>
      <c r="B2356" s="161" t="s">
        <v>38</v>
      </c>
      <c r="C2356" s="560">
        <v>901097473</v>
      </c>
      <c r="D2356" s="73" t="s">
        <v>2591</v>
      </c>
      <c r="E2356" s="157">
        <v>45083</v>
      </c>
      <c r="F2356" s="569">
        <v>2237021898.02</v>
      </c>
      <c r="G2356" s="569" t="s">
        <v>2752</v>
      </c>
      <c r="H2356" s="573">
        <f t="shared" si="36"/>
        <v>239</v>
      </c>
    </row>
    <row r="2357" spans="1:8" s="35" customFormat="1">
      <c r="A2357" s="474" t="s">
        <v>2588</v>
      </c>
      <c r="B2357" s="161" t="s">
        <v>318</v>
      </c>
      <c r="C2357" s="560">
        <v>860066942</v>
      </c>
      <c r="D2357" s="73" t="s">
        <v>2589</v>
      </c>
      <c r="E2357" s="157">
        <v>45197</v>
      </c>
      <c r="F2357" s="569">
        <v>1284770553.1900001</v>
      </c>
      <c r="G2357" s="569" t="s">
        <v>2876</v>
      </c>
      <c r="H2357" s="573">
        <f t="shared" si="36"/>
        <v>125</v>
      </c>
    </row>
    <row r="2358" spans="1:8" s="35" customFormat="1">
      <c r="A2358" s="474" t="s">
        <v>2588</v>
      </c>
      <c r="B2358" s="161" t="s">
        <v>932</v>
      </c>
      <c r="C2358" s="560">
        <v>800251440</v>
      </c>
      <c r="D2358" s="73" t="s">
        <v>2589</v>
      </c>
      <c r="E2358" s="157">
        <v>45203</v>
      </c>
      <c r="F2358" s="569">
        <v>12689634401.58</v>
      </c>
      <c r="G2358" s="569" t="s">
        <v>2939</v>
      </c>
      <c r="H2358" s="573">
        <f t="shared" si="36"/>
        <v>119</v>
      </c>
    </row>
    <row r="2359" spans="1:8" s="35" customFormat="1">
      <c r="A2359" s="474" t="s">
        <v>2588</v>
      </c>
      <c r="B2359" s="161" t="s">
        <v>162</v>
      </c>
      <c r="C2359" s="560">
        <v>806008394</v>
      </c>
      <c r="D2359" s="73" t="s">
        <v>2589</v>
      </c>
      <c r="E2359" s="157">
        <v>45210</v>
      </c>
      <c r="F2359" s="569">
        <v>130051692.78</v>
      </c>
      <c r="G2359" s="569" t="s">
        <v>2940</v>
      </c>
      <c r="H2359" s="573">
        <f t="shared" si="36"/>
        <v>112</v>
      </c>
    </row>
    <row r="2360" spans="1:8" s="35" customFormat="1">
      <c r="A2360" s="474" t="s">
        <v>2588</v>
      </c>
      <c r="B2360" s="161" t="s">
        <v>56</v>
      </c>
      <c r="C2360" s="560">
        <v>900156264</v>
      </c>
      <c r="D2360" s="73" t="s">
        <v>2589</v>
      </c>
      <c r="E2360" s="157">
        <v>45210</v>
      </c>
      <c r="F2360" s="569">
        <v>16446772251.76</v>
      </c>
      <c r="G2360" s="569" t="s">
        <v>2940</v>
      </c>
      <c r="H2360" s="573">
        <f t="shared" si="36"/>
        <v>112</v>
      </c>
    </row>
    <row r="2361" spans="1:8" s="35" customFormat="1">
      <c r="A2361" s="474" t="s">
        <v>2588</v>
      </c>
      <c r="B2361" s="161" t="s">
        <v>2587</v>
      </c>
      <c r="C2361" s="560">
        <v>900914254</v>
      </c>
      <c r="D2361" s="73" t="s">
        <v>2589</v>
      </c>
      <c r="E2361" s="157">
        <v>45210</v>
      </c>
      <c r="F2361" s="569">
        <v>126220027.84999999</v>
      </c>
      <c r="G2361" s="569" t="s">
        <v>2940</v>
      </c>
      <c r="H2361" s="573">
        <f t="shared" si="36"/>
        <v>112</v>
      </c>
    </row>
    <row r="2362" spans="1:8" s="35" customFormat="1">
      <c r="A2362" s="474" t="s">
        <v>2588</v>
      </c>
      <c r="B2362" s="161" t="s">
        <v>393</v>
      </c>
      <c r="C2362" s="560">
        <v>830113831</v>
      </c>
      <c r="D2362" s="73" t="s">
        <v>2589</v>
      </c>
      <c r="E2362" s="157">
        <v>45229</v>
      </c>
      <c r="F2362" s="569">
        <v>2426216180</v>
      </c>
      <c r="G2362" s="569" t="s">
        <v>2941</v>
      </c>
      <c r="H2362" s="573">
        <f t="shared" si="36"/>
        <v>93</v>
      </c>
    </row>
    <row r="2363" spans="1:8" s="35" customFormat="1">
      <c r="A2363" s="474" t="s">
        <v>2588</v>
      </c>
      <c r="B2363" s="161" t="s">
        <v>583</v>
      </c>
      <c r="C2363" s="560">
        <v>800112806</v>
      </c>
      <c r="D2363" s="73" t="s">
        <v>3188</v>
      </c>
      <c r="E2363" s="157">
        <v>45289</v>
      </c>
      <c r="F2363" s="569">
        <v>1069218</v>
      </c>
      <c r="G2363" s="569" t="s">
        <v>3189</v>
      </c>
      <c r="H2363" s="573">
        <f t="shared" si="36"/>
        <v>33</v>
      </c>
    </row>
    <row r="2364" spans="1:8" s="35" customFormat="1">
      <c r="A2364" s="474" t="s">
        <v>2588</v>
      </c>
      <c r="B2364" s="161" t="s">
        <v>1176</v>
      </c>
      <c r="C2364" s="560">
        <v>890904996</v>
      </c>
      <c r="D2364" s="73" t="s">
        <v>3188</v>
      </c>
      <c r="E2364" s="157">
        <v>45289</v>
      </c>
      <c r="F2364" s="569">
        <v>37619347</v>
      </c>
      <c r="G2364" s="569" t="s">
        <v>3189</v>
      </c>
      <c r="H2364" s="573">
        <f t="shared" si="36"/>
        <v>33</v>
      </c>
    </row>
    <row r="2365" spans="1:8" s="35" customFormat="1">
      <c r="A2365" s="474" t="s">
        <v>2588</v>
      </c>
      <c r="B2365" s="161" t="s">
        <v>2587</v>
      </c>
      <c r="C2365" s="560">
        <v>900914254</v>
      </c>
      <c r="D2365" s="73" t="s">
        <v>3188</v>
      </c>
      <c r="E2365" s="157">
        <v>45289</v>
      </c>
      <c r="F2365" s="569">
        <v>316787574</v>
      </c>
      <c r="G2365" s="569" t="s">
        <v>3189</v>
      </c>
      <c r="H2365" s="573">
        <f t="shared" si="36"/>
        <v>33</v>
      </c>
    </row>
    <row r="2366" spans="1:8" s="35" customFormat="1">
      <c r="A2366" s="474" t="s">
        <v>2592</v>
      </c>
      <c r="B2366" s="559" t="s">
        <v>936</v>
      </c>
      <c r="C2366" s="560">
        <v>804002105</v>
      </c>
      <c r="D2366" s="73" t="s">
        <v>2593</v>
      </c>
      <c r="E2366" s="157">
        <v>44544</v>
      </c>
      <c r="F2366" s="569">
        <v>40621091003</v>
      </c>
      <c r="G2366" s="569" t="s">
        <v>2594</v>
      </c>
      <c r="H2366" s="573">
        <f t="shared" si="36"/>
        <v>778</v>
      </c>
    </row>
    <row r="2367" spans="1:8" s="35" customFormat="1">
      <c r="A2367" s="474" t="s">
        <v>2592</v>
      </c>
      <c r="B2367" s="161" t="s">
        <v>502</v>
      </c>
      <c r="C2367" s="560">
        <v>818000140</v>
      </c>
      <c r="D2367" s="73" t="s">
        <v>2593</v>
      </c>
      <c r="E2367" s="157">
        <v>44560</v>
      </c>
      <c r="F2367" s="569">
        <v>13815210945.369999</v>
      </c>
      <c r="G2367" s="569" t="s">
        <v>2595</v>
      </c>
      <c r="H2367" s="573">
        <f t="shared" si="36"/>
        <v>762</v>
      </c>
    </row>
    <row r="2368" spans="1:8" s="35" customFormat="1">
      <c r="A2368" s="474" t="s">
        <v>2592</v>
      </c>
      <c r="B2368" s="559" t="s">
        <v>936</v>
      </c>
      <c r="C2368" s="560">
        <v>804002105</v>
      </c>
      <c r="D2368" s="73" t="s">
        <v>2593</v>
      </c>
      <c r="E2368" s="157">
        <v>44599</v>
      </c>
      <c r="F2368" s="569">
        <v>15085783798</v>
      </c>
      <c r="G2368" s="569" t="s">
        <v>2596</v>
      </c>
      <c r="H2368" s="573">
        <f t="shared" si="36"/>
        <v>723</v>
      </c>
    </row>
    <row r="2369" spans="1:8" s="35" customFormat="1">
      <c r="A2369" s="474" t="s">
        <v>2592</v>
      </c>
      <c r="B2369" s="161" t="s">
        <v>38</v>
      </c>
      <c r="C2369" s="560">
        <v>901097473</v>
      </c>
      <c r="D2369" s="73" t="s">
        <v>2597</v>
      </c>
      <c r="E2369" s="157">
        <v>44837</v>
      </c>
      <c r="F2369" s="569">
        <v>11528104739.190001</v>
      </c>
      <c r="G2369" s="569" t="s">
        <v>2598</v>
      </c>
      <c r="H2369" s="573">
        <f t="shared" si="36"/>
        <v>485</v>
      </c>
    </row>
    <row r="2370" spans="1:8" s="35" customFormat="1">
      <c r="A2370" s="474" t="s">
        <v>2592</v>
      </c>
      <c r="B2370" s="161" t="s">
        <v>582</v>
      </c>
      <c r="C2370" s="560">
        <v>891180008</v>
      </c>
      <c r="D2370" s="73" t="s">
        <v>2597</v>
      </c>
      <c r="E2370" s="157">
        <v>44915</v>
      </c>
      <c r="F2370" s="569">
        <v>144578826.44999999</v>
      </c>
      <c r="G2370" s="569" t="s">
        <v>2599</v>
      </c>
      <c r="H2370" s="573">
        <f t="shared" si="36"/>
        <v>407</v>
      </c>
    </row>
    <row r="2371" spans="1:8" s="35" customFormat="1">
      <c r="A2371" s="474" t="s">
        <v>2592</v>
      </c>
      <c r="B2371" s="161" t="s">
        <v>924</v>
      </c>
      <c r="C2371" s="560">
        <v>892115006</v>
      </c>
      <c r="D2371" s="73" t="s">
        <v>2597</v>
      </c>
      <c r="E2371" s="157">
        <v>44915</v>
      </c>
      <c r="F2371" s="569">
        <v>158701360.33000001</v>
      </c>
      <c r="G2371" s="569" t="s">
        <v>2599</v>
      </c>
      <c r="H2371" s="573">
        <f t="shared" si="36"/>
        <v>407</v>
      </c>
    </row>
    <row r="2372" spans="1:8" s="35" customFormat="1">
      <c r="A2372" s="474" t="s">
        <v>2592</v>
      </c>
      <c r="B2372" s="554" t="s">
        <v>1039</v>
      </c>
      <c r="C2372" s="560">
        <v>899999107</v>
      </c>
      <c r="D2372" s="73" t="s">
        <v>2597</v>
      </c>
      <c r="E2372" s="157">
        <v>44915</v>
      </c>
      <c r="F2372" s="569">
        <v>420071684.13</v>
      </c>
      <c r="G2372" s="569" t="s">
        <v>2599</v>
      </c>
      <c r="H2372" s="573">
        <f t="shared" si="36"/>
        <v>407</v>
      </c>
    </row>
    <row r="2373" spans="1:8" s="35" customFormat="1">
      <c r="A2373" s="474" t="s">
        <v>2592</v>
      </c>
      <c r="B2373" s="161" t="s">
        <v>582</v>
      </c>
      <c r="C2373" s="560">
        <v>891180008</v>
      </c>
      <c r="D2373" s="73" t="s">
        <v>2593</v>
      </c>
      <c r="E2373" s="157">
        <v>44967</v>
      </c>
      <c r="F2373" s="569">
        <v>12587863187.950001</v>
      </c>
      <c r="G2373" s="569" t="s">
        <v>2705</v>
      </c>
      <c r="H2373" s="573">
        <f t="shared" si="36"/>
        <v>355</v>
      </c>
    </row>
    <row r="2374" spans="1:8" s="35" customFormat="1">
      <c r="A2374" s="474" t="s">
        <v>2592</v>
      </c>
      <c r="B2374" s="554" t="s">
        <v>1039</v>
      </c>
      <c r="C2374" s="560">
        <v>899999107</v>
      </c>
      <c r="D2374" s="73" t="s">
        <v>2593</v>
      </c>
      <c r="E2374" s="157">
        <v>45040</v>
      </c>
      <c r="F2374" s="569">
        <v>1396039951.2700005</v>
      </c>
      <c r="G2374" s="569" t="s">
        <v>2706</v>
      </c>
      <c r="H2374" s="573">
        <f t="shared" si="36"/>
        <v>282</v>
      </c>
    </row>
    <row r="2375" spans="1:8" s="35" customFormat="1">
      <c r="A2375" s="474" t="s">
        <v>2592</v>
      </c>
      <c r="B2375" s="161" t="s">
        <v>38</v>
      </c>
      <c r="C2375" s="560">
        <v>901097473</v>
      </c>
      <c r="D2375" s="73" t="s">
        <v>2593</v>
      </c>
      <c r="E2375" s="157">
        <v>45083</v>
      </c>
      <c r="F2375" s="569">
        <v>2508501898.1000004</v>
      </c>
      <c r="G2375" s="569" t="s">
        <v>2753</v>
      </c>
      <c r="H2375" s="573">
        <f t="shared" si="36"/>
        <v>239</v>
      </c>
    </row>
    <row r="2376" spans="1:8" s="35" customFormat="1">
      <c r="A2376" s="474" t="s">
        <v>2592</v>
      </c>
      <c r="B2376" s="161" t="s">
        <v>924</v>
      </c>
      <c r="C2376" s="560">
        <v>892115006</v>
      </c>
      <c r="D2376" s="73" t="s">
        <v>2593</v>
      </c>
      <c r="E2376" s="157">
        <v>45083</v>
      </c>
      <c r="F2376" s="569">
        <v>1411354826.7</v>
      </c>
      <c r="G2376" s="569" t="s">
        <v>2753</v>
      </c>
      <c r="H2376" s="573">
        <f t="shared" si="36"/>
        <v>239</v>
      </c>
    </row>
    <row r="2377" spans="1:8" s="35" customFormat="1">
      <c r="A2377" s="474" t="s">
        <v>2592</v>
      </c>
      <c r="B2377" s="161" t="s">
        <v>1197</v>
      </c>
      <c r="C2377" s="560">
        <v>837000084</v>
      </c>
      <c r="D2377" s="73" t="s">
        <v>2597</v>
      </c>
      <c r="E2377" s="157">
        <v>45197</v>
      </c>
      <c r="F2377" s="569">
        <v>19890090.989999998</v>
      </c>
      <c r="G2377" s="569" t="s">
        <v>2877</v>
      </c>
      <c r="H2377" s="573">
        <f t="shared" si="36"/>
        <v>125</v>
      </c>
    </row>
    <row r="2378" spans="1:8" s="35" customFormat="1">
      <c r="A2378" s="474" t="s">
        <v>2592</v>
      </c>
      <c r="B2378" s="161" t="s">
        <v>38</v>
      </c>
      <c r="C2378" s="560">
        <v>901097473</v>
      </c>
      <c r="D2378" s="73" t="s">
        <v>2942</v>
      </c>
      <c r="E2378" s="157">
        <v>45083</v>
      </c>
      <c r="F2378" s="569">
        <v>306607532.31999999</v>
      </c>
      <c r="G2378" s="569" t="s">
        <v>2753</v>
      </c>
      <c r="H2378" s="573">
        <f t="shared" ref="H2378:H2399" si="37">+$H$7-E2378</f>
        <v>239</v>
      </c>
    </row>
    <row r="2379" spans="1:8" s="35" customFormat="1">
      <c r="A2379" s="474" t="s">
        <v>2592</v>
      </c>
      <c r="B2379" s="161" t="s">
        <v>1056</v>
      </c>
      <c r="C2379" s="560">
        <v>901543211</v>
      </c>
      <c r="D2379" s="73" t="s">
        <v>2597</v>
      </c>
      <c r="E2379" s="157">
        <v>45203</v>
      </c>
      <c r="F2379" s="569">
        <v>4528530676.7200003</v>
      </c>
      <c r="G2379" s="569" t="s">
        <v>2943</v>
      </c>
      <c r="H2379" s="573">
        <f t="shared" si="37"/>
        <v>119</v>
      </c>
    </row>
    <row r="2380" spans="1:8" s="35" customFormat="1">
      <c r="A2380" s="474" t="s">
        <v>2592</v>
      </c>
      <c r="B2380" s="161" t="s">
        <v>396</v>
      </c>
      <c r="C2380" s="560">
        <v>900935126</v>
      </c>
      <c r="D2380" s="73" t="s">
        <v>2597</v>
      </c>
      <c r="E2380" s="157">
        <v>45210</v>
      </c>
      <c r="F2380" s="569">
        <v>142551601.900002</v>
      </c>
      <c r="G2380" s="569" t="s">
        <v>2944</v>
      </c>
      <c r="H2380" s="573">
        <f t="shared" si="37"/>
        <v>112</v>
      </c>
    </row>
    <row r="2381" spans="1:8" s="35" customFormat="1">
      <c r="A2381" s="474" t="s">
        <v>2592</v>
      </c>
      <c r="B2381" s="161" t="s">
        <v>162</v>
      </c>
      <c r="C2381" s="560">
        <v>806008394</v>
      </c>
      <c r="D2381" s="73" t="s">
        <v>2597</v>
      </c>
      <c r="E2381" s="157">
        <v>45210</v>
      </c>
      <c r="F2381" s="569">
        <v>5388852084.7200003</v>
      </c>
      <c r="G2381" s="569" t="s">
        <v>2944</v>
      </c>
      <c r="H2381" s="573">
        <f t="shared" si="37"/>
        <v>112</v>
      </c>
    </row>
    <row r="2382" spans="1:8" s="35" customFormat="1">
      <c r="A2382" s="474" t="s">
        <v>2592</v>
      </c>
      <c r="B2382" s="161" t="s">
        <v>759</v>
      </c>
      <c r="C2382" s="560">
        <v>890500675</v>
      </c>
      <c r="D2382" s="73" t="s">
        <v>2597</v>
      </c>
      <c r="E2382" s="157">
        <v>45210</v>
      </c>
      <c r="F2382" s="569">
        <v>486190305.98000002</v>
      </c>
      <c r="G2382" s="569" t="s">
        <v>2944</v>
      </c>
      <c r="H2382" s="573">
        <f t="shared" si="37"/>
        <v>112</v>
      </c>
    </row>
    <row r="2383" spans="1:8" s="35" customFormat="1">
      <c r="A2383" s="474" t="s">
        <v>2592</v>
      </c>
      <c r="B2383" s="161" t="s">
        <v>56</v>
      </c>
      <c r="C2383" s="560">
        <v>900156264</v>
      </c>
      <c r="D2383" s="73" t="s">
        <v>2597</v>
      </c>
      <c r="E2383" s="157">
        <v>45210</v>
      </c>
      <c r="F2383" s="569">
        <v>1098532657.6400001</v>
      </c>
      <c r="G2383" s="569" t="s">
        <v>2944</v>
      </c>
      <c r="H2383" s="573">
        <f t="shared" si="37"/>
        <v>112</v>
      </c>
    </row>
    <row r="2384" spans="1:8" s="35" customFormat="1">
      <c r="A2384" s="474" t="s">
        <v>2592</v>
      </c>
      <c r="B2384" s="161" t="s">
        <v>1056</v>
      </c>
      <c r="C2384" s="560">
        <v>901543211</v>
      </c>
      <c r="D2384" s="73" t="s">
        <v>2597</v>
      </c>
      <c r="E2384" s="157">
        <v>45229</v>
      </c>
      <c r="F2384" s="569">
        <v>1279043972.53</v>
      </c>
      <c r="G2384" s="569" t="s">
        <v>2945</v>
      </c>
      <c r="H2384" s="573">
        <f t="shared" si="37"/>
        <v>93</v>
      </c>
    </row>
    <row r="2385" spans="1:8" s="35" customFormat="1">
      <c r="A2385" s="474" t="s">
        <v>2592</v>
      </c>
      <c r="B2385" s="161" t="s">
        <v>38</v>
      </c>
      <c r="C2385" s="560">
        <v>901097473</v>
      </c>
      <c r="D2385" s="73" t="s">
        <v>3109</v>
      </c>
      <c r="E2385" s="157">
        <v>45083</v>
      </c>
      <c r="F2385" s="569">
        <v>712308185.40999997</v>
      </c>
      <c r="G2385" s="569" t="s">
        <v>2753</v>
      </c>
      <c r="H2385" s="573">
        <f t="shared" si="37"/>
        <v>239</v>
      </c>
    </row>
    <row r="2386" spans="1:8" s="35" customFormat="1">
      <c r="A2386" s="474" t="s">
        <v>2592</v>
      </c>
      <c r="B2386" s="161" t="s">
        <v>582</v>
      </c>
      <c r="C2386" s="560">
        <v>891180008</v>
      </c>
      <c r="D2386" s="73" t="s">
        <v>2593</v>
      </c>
      <c r="E2386" s="157">
        <v>45233</v>
      </c>
      <c r="F2386" s="569">
        <v>2746053406</v>
      </c>
      <c r="G2386" s="569" t="s">
        <v>3110</v>
      </c>
      <c r="H2386" s="573">
        <f t="shared" si="37"/>
        <v>89</v>
      </c>
    </row>
    <row r="2387" spans="1:8" s="35" customFormat="1">
      <c r="A2387" s="474" t="s">
        <v>2592</v>
      </c>
      <c r="B2387" s="161" t="s">
        <v>414</v>
      </c>
      <c r="C2387" s="560">
        <v>901093846</v>
      </c>
      <c r="D2387" s="73" t="s">
        <v>2593</v>
      </c>
      <c r="E2387" s="157">
        <v>45253</v>
      </c>
      <c r="F2387" s="569">
        <v>1923347697</v>
      </c>
      <c r="G2387" s="569" t="s">
        <v>3111</v>
      </c>
      <c r="H2387" s="573">
        <f t="shared" si="37"/>
        <v>69</v>
      </c>
    </row>
    <row r="2388" spans="1:8" s="35" customFormat="1">
      <c r="A2388" s="474" t="s">
        <v>2592</v>
      </c>
      <c r="B2388" s="36" t="s">
        <v>474</v>
      </c>
      <c r="C2388" s="560">
        <v>809008362</v>
      </c>
      <c r="D2388" s="73" t="s">
        <v>3190</v>
      </c>
      <c r="E2388" s="157">
        <v>45289</v>
      </c>
      <c r="F2388" s="569">
        <v>435113757</v>
      </c>
      <c r="G2388" s="569" t="s">
        <v>3191</v>
      </c>
      <c r="H2388" s="573">
        <f t="shared" si="37"/>
        <v>33</v>
      </c>
    </row>
    <row r="2389" spans="1:8" s="35" customFormat="1">
      <c r="A2389" s="474" t="s">
        <v>2592</v>
      </c>
      <c r="B2389" s="161" t="s">
        <v>243</v>
      </c>
      <c r="C2389" s="560">
        <v>824001398</v>
      </c>
      <c r="D2389" s="73" t="s">
        <v>3190</v>
      </c>
      <c r="E2389" s="157">
        <v>45289</v>
      </c>
      <c r="F2389" s="569">
        <v>186258300</v>
      </c>
      <c r="G2389" s="569" t="s">
        <v>3191</v>
      </c>
      <c r="H2389" s="573">
        <f t="shared" si="37"/>
        <v>33</v>
      </c>
    </row>
    <row r="2390" spans="1:8" s="35" customFormat="1">
      <c r="A2390" s="474" t="s">
        <v>2592</v>
      </c>
      <c r="B2390" s="161" t="s">
        <v>2751</v>
      </c>
      <c r="C2390" s="560">
        <v>837000084</v>
      </c>
      <c r="D2390" s="73" t="s">
        <v>3190</v>
      </c>
      <c r="E2390" s="157">
        <v>45289</v>
      </c>
      <c r="F2390" s="569">
        <v>489109346</v>
      </c>
      <c r="G2390" s="569" t="s">
        <v>3191</v>
      </c>
      <c r="H2390" s="573">
        <f t="shared" si="37"/>
        <v>33</v>
      </c>
    </row>
    <row r="2391" spans="1:8" s="35" customFormat="1">
      <c r="A2391" s="474" t="s">
        <v>2592</v>
      </c>
      <c r="B2391" s="161" t="s">
        <v>1107</v>
      </c>
      <c r="C2391" s="560">
        <v>839000495</v>
      </c>
      <c r="D2391" s="73" t="s">
        <v>3190</v>
      </c>
      <c r="E2391" s="157">
        <v>45289</v>
      </c>
      <c r="F2391" s="569">
        <v>187376543</v>
      </c>
      <c r="G2391" s="569" t="s">
        <v>3191</v>
      </c>
      <c r="H2391" s="573">
        <f t="shared" si="37"/>
        <v>33</v>
      </c>
    </row>
    <row r="2392" spans="1:8" s="35" customFormat="1">
      <c r="A2392" s="474" t="s">
        <v>2592</v>
      </c>
      <c r="B2392" s="161" t="s">
        <v>759</v>
      </c>
      <c r="C2392" s="560">
        <v>890500675</v>
      </c>
      <c r="D2392" s="73" t="s">
        <v>3190</v>
      </c>
      <c r="E2392" s="157">
        <v>45289</v>
      </c>
      <c r="F2392" s="569">
        <v>807402378</v>
      </c>
      <c r="G2392" s="569" t="s">
        <v>3191</v>
      </c>
      <c r="H2392" s="573">
        <f t="shared" si="37"/>
        <v>33</v>
      </c>
    </row>
    <row r="2393" spans="1:8" s="35" customFormat="1">
      <c r="A2393" s="474" t="s">
        <v>2592</v>
      </c>
      <c r="B2393" s="161" t="s">
        <v>685</v>
      </c>
      <c r="C2393" s="560">
        <v>891600091</v>
      </c>
      <c r="D2393" s="73" t="s">
        <v>3190</v>
      </c>
      <c r="E2393" s="157">
        <v>45289</v>
      </c>
      <c r="F2393" s="569">
        <v>24900254</v>
      </c>
      <c r="G2393" s="569" t="s">
        <v>3191</v>
      </c>
      <c r="H2393" s="573">
        <f t="shared" si="37"/>
        <v>33</v>
      </c>
    </row>
    <row r="2394" spans="1:8" s="35" customFormat="1">
      <c r="A2394" s="474" t="s">
        <v>2592</v>
      </c>
      <c r="B2394" s="161" t="s">
        <v>396</v>
      </c>
      <c r="C2394" s="560">
        <v>900935126</v>
      </c>
      <c r="D2394" s="73" t="s">
        <v>3190</v>
      </c>
      <c r="E2394" s="157">
        <v>45289</v>
      </c>
      <c r="F2394" s="569">
        <v>10391262553</v>
      </c>
      <c r="G2394" s="569" t="s">
        <v>3191</v>
      </c>
      <c r="H2394" s="573">
        <f t="shared" si="37"/>
        <v>33</v>
      </c>
    </row>
    <row r="2395" spans="1:8" s="35" customFormat="1">
      <c r="A2395" s="474" t="s">
        <v>2592</v>
      </c>
      <c r="B2395" s="161" t="s">
        <v>832</v>
      </c>
      <c r="C2395" s="560">
        <v>901021565</v>
      </c>
      <c r="D2395" s="73" t="s">
        <v>3190</v>
      </c>
      <c r="E2395" s="157">
        <v>45289</v>
      </c>
      <c r="F2395" s="569">
        <v>2512578767</v>
      </c>
      <c r="G2395" s="569" t="s">
        <v>3191</v>
      </c>
      <c r="H2395" s="573">
        <f t="shared" si="37"/>
        <v>33</v>
      </c>
    </row>
    <row r="2396" spans="1:8" s="35" customFormat="1">
      <c r="A2396" s="474" t="s">
        <v>2592</v>
      </c>
      <c r="B2396" s="161" t="s">
        <v>832</v>
      </c>
      <c r="C2396" s="560">
        <v>901021565</v>
      </c>
      <c r="D2396" s="73" t="s">
        <v>3190</v>
      </c>
      <c r="E2396" s="157">
        <v>45289</v>
      </c>
      <c r="F2396" s="569">
        <v>2512578767</v>
      </c>
      <c r="G2396" s="569" t="s">
        <v>3192</v>
      </c>
      <c r="H2396" s="573">
        <f t="shared" si="37"/>
        <v>33</v>
      </c>
    </row>
    <row r="2397" spans="1:8" s="35" customFormat="1">
      <c r="A2397" s="474" t="s">
        <v>2592</v>
      </c>
      <c r="B2397" s="161" t="s">
        <v>414</v>
      </c>
      <c r="C2397" s="560">
        <v>901093846</v>
      </c>
      <c r="D2397" s="73" t="s">
        <v>3190</v>
      </c>
      <c r="E2397" s="157">
        <v>45289</v>
      </c>
      <c r="F2397" s="569">
        <v>6598527717</v>
      </c>
      <c r="G2397" s="569" t="s">
        <v>3193</v>
      </c>
      <c r="H2397" s="573">
        <f t="shared" si="37"/>
        <v>33</v>
      </c>
    </row>
    <row r="2398" spans="1:8" s="35" customFormat="1">
      <c r="A2398" s="474" t="s">
        <v>2592</v>
      </c>
      <c r="B2398" s="161" t="s">
        <v>2879</v>
      </c>
      <c r="C2398" s="560">
        <v>901543761</v>
      </c>
      <c r="D2398" s="73" t="s">
        <v>3190</v>
      </c>
      <c r="E2398" s="157">
        <v>45289</v>
      </c>
      <c r="F2398" s="569">
        <v>197014711</v>
      </c>
      <c r="G2398" s="569" t="s">
        <v>3191</v>
      </c>
      <c r="H2398" s="573">
        <f t="shared" si="37"/>
        <v>33</v>
      </c>
    </row>
    <row r="2399" spans="1:8" s="35" customFormat="1">
      <c r="A2399" s="474" t="s">
        <v>2600</v>
      </c>
      <c r="B2399" s="161" t="s">
        <v>582</v>
      </c>
      <c r="C2399" s="560">
        <v>891180008</v>
      </c>
      <c r="D2399" s="73" t="s">
        <v>2601</v>
      </c>
      <c r="E2399" s="157">
        <v>44974</v>
      </c>
      <c r="F2399" s="569">
        <v>8900</v>
      </c>
      <c r="G2399" s="569" t="s">
        <v>2602</v>
      </c>
      <c r="H2399" s="573">
        <f t="shared" si="37"/>
        <v>348</v>
      </c>
    </row>
    <row r="2400" spans="1:8">
      <c r="A2400" s="36"/>
      <c r="B2400" s="36"/>
      <c r="C2400" s="36"/>
      <c r="D2400" s="36"/>
      <c r="E2400" s="575" t="s">
        <v>25</v>
      </c>
      <c r="F2400" s="574">
        <f>SUM(F9:F2399)</f>
        <v>514695782139.80017</v>
      </c>
      <c r="G2400" s="474"/>
      <c r="H2400" s="36"/>
    </row>
  </sheetData>
  <mergeCells count="3">
    <mergeCell ref="B3:H3"/>
    <mergeCell ref="B4:H4"/>
    <mergeCell ref="B5:H5"/>
  </mergeCells>
  <printOptions horizontalCentered="1"/>
  <pageMargins left="0.70866141732283472" right="0.70866141732283472" top="0.74803149606299213" bottom="0.74803149606299213" header="0.31496062992125984" footer="0.31496062992125984"/>
  <pageSetup scale="26" orientation="landscape" r:id="rId1"/>
  <headerFooter>
    <oddFooter>&amp;LElaborado por: Eder Camargo&amp;CPágina &amp;P de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92BD-6E1C-4FF9-B9AB-7A06C6164E38}">
  <sheetPr codeName="Hoja53">
    <tabColor theme="9" tint="-0.249977111117893"/>
  </sheetPr>
  <dimension ref="A1:L106"/>
  <sheetViews>
    <sheetView view="pageBreakPreview" zoomScaleNormal="100" zoomScaleSheetLayoutView="100" workbookViewId="0"/>
  </sheetViews>
  <sheetFormatPr baseColWidth="10" defaultRowHeight="13.5"/>
  <cols>
    <col min="1" max="1" width="37.42578125" style="77" customWidth="1"/>
    <col min="2" max="2" width="14.140625" style="77" customWidth="1"/>
    <col min="3" max="3" width="51.5703125" style="77" customWidth="1"/>
    <col min="4" max="4" width="11.85546875" style="77" customWidth="1"/>
    <col min="5" max="5" width="18.85546875" style="77" customWidth="1"/>
    <col min="6" max="6" width="18.140625" style="77" customWidth="1"/>
    <col min="7" max="7" width="12.28515625" style="77" customWidth="1"/>
    <col min="8" max="8" width="10" style="77" customWidth="1"/>
    <col min="9" max="255" width="11.42578125" style="77"/>
    <col min="256" max="256" width="37.42578125" style="77" customWidth="1"/>
    <col min="257" max="257" width="14.140625" style="77" customWidth="1"/>
    <col min="258" max="258" width="58" style="77" customWidth="1"/>
    <col min="259" max="259" width="13.7109375" style="77" customWidth="1"/>
    <col min="260" max="260" width="12.7109375" style="77" customWidth="1"/>
    <col min="261" max="261" width="16.140625" style="77" customWidth="1"/>
    <col min="262" max="262" width="12.7109375" style="77" customWidth="1"/>
    <col min="263" max="263" width="11.42578125" style="77"/>
    <col min="264" max="264" width="13" style="77" customWidth="1"/>
    <col min="265" max="511" width="11.42578125" style="77"/>
    <col min="512" max="512" width="37.42578125" style="77" customWidth="1"/>
    <col min="513" max="513" width="14.140625" style="77" customWidth="1"/>
    <col min="514" max="514" width="58" style="77" customWidth="1"/>
    <col min="515" max="515" width="13.7109375" style="77" customWidth="1"/>
    <col min="516" max="516" width="12.7109375" style="77" customWidth="1"/>
    <col min="517" max="517" width="16.140625" style="77" customWidth="1"/>
    <col min="518" max="518" width="12.7109375" style="77" customWidth="1"/>
    <col min="519" max="519" width="11.42578125" style="77"/>
    <col min="520" max="520" width="13" style="77" customWidth="1"/>
    <col min="521" max="767" width="11.42578125" style="77"/>
    <col min="768" max="768" width="37.42578125" style="77" customWidth="1"/>
    <col min="769" max="769" width="14.140625" style="77" customWidth="1"/>
    <col min="770" max="770" width="58" style="77" customWidth="1"/>
    <col min="771" max="771" width="13.7109375" style="77" customWidth="1"/>
    <col min="772" max="772" width="12.7109375" style="77" customWidth="1"/>
    <col min="773" max="773" width="16.140625" style="77" customWidth="1"/>
    <col min="774" max="774" width="12.7109375" style="77" customWidth="1"/>
    <col min="775" max="775" width="11.42578125" style="77"/>
    <col min="776" max="776" width="13" style="77" customWidth="1"/>
    <col min="777" max="1023" width="11.42578125" style="77"/>
    <col min="1024" max="1024" width="37.42578125" style="77" customWidth="1"/>
    <col min="1025" max="1025" width="14.140625" style="77" customWidth="1"/>
    <col min="1026" max="1026" width="58" style="77" customWidth="1"/>
    <col min="1027" max="1027" width="13.7109375" style="77" customWidth="1"/>
    <col min="1028" max="1028" width="12.7109375" style="77" customWidth="1"/>
    <col min="1029" max="1029" width="16.140625" style="77" customWidth="1"/>
    <col min="1030" max="1030" width="12.7109375" style="77" customWidth="1"/>
    <col min="1031" max="1031" width="11.42578125" style="77"/>
    <col min="1032" max="1032" width="13" style="77" customWidth="1"/>
    <col min="1033" max="1279" width="11.42578125" style="77"/>
    <col min="1280" max="1280" width="37.42578125" style="77" customWidth="1"/>
    <col min="1281" max="1281" width="14.140625" style="77" customWidth="1"/>
    <col min="1282" max="1282" width="58" style="77" customWidth="1"/>
    <col min="1283" max="1283" width="13.7109375" style="77" customWidth="1"/>
    <col min="1284" max="1284" width="12.7109375" style="77" customWidth="1"/>
    <col min="1285" max="1285" width="16.140625" style="77" customWidth="1"/>
    <col min="1286" max="1286" width="12.7109375" style="77" customWidth="1"/>
    <col min="1287" max="1287" width="11.42578125" style="77"/>
    <col min="1288" max="1288" width="13" style="77" customWidth="1"/>
    <col min="1289" max="1535" width="11.42578125" style="77"/>
    <col min="1536" max="1536" width="37.42578125" style="77" customWidth="1"/>
    <col min="1537" max="1537" width="14.140625" style="77" customWidth="1"/>
    <col min="1538" max="1538" width="58" style="77" customWidth="1"/>
    <col min="1539" max="1539" width="13.7109375" style="77" customWidth="1"/>
    <col min="1540" max="1540" width="12.7109375" style="77" customWidth="1"/>
    <col min="1541" max="1541" width="16.140625" style="77" customWidth="1"/>
    <col min="1542" max="1542" width="12.7109375" style="77" customWidth="1"/>
    <col min="1543" max="1543" width="11.42578125" style="77"/>
    <col min="1544" max="1544" width="13" style="77" customWidth="1"/>
    <col min="1545" max="1791" width="11.42578125" style="77"/>
    <col min="1792" max="1792" width="37.42578125" style="77" customWidth="1"/>
    <col min="1793" max="1793" width="14.140625" style="77" customWidth="1"/>
    <col min="1794" max="1794" width="58" style="77" customWidth="1"/>
    <col min="1795" max="1795" width="13.7109375" style="77" customWidth="1"/>
    <col min="1796" max="1796" width="12.7109375" style="77" customWidth="1"/>
    <col min="1797" max="1797" width="16.140625" style="77" customWidth="1"/>
    <col min="1798" max="1798" width="12.7109375" style="77" customWidth="1"/>
    <col min="1799" max="1799" width="11.42578125" style="77"/>
    <col min="1800" max="1800" width="13" style="77" customWidth="1"/>
    <col min="1801" max="2047" width="11.42578125" style="77"/>
    <col min="2048" max="2048" width="37.42578125" style="77" customWidth="1"/>
    <col min="2049" max="2049" width="14.140625" style="77" customWidth="1"/>
    <col min="2050" max="2050" width="58" style="77" customWidth="1"/>
    <col min="2051" max="2051" width="13.7109375" style="77" customWidth="1"/>
    <col min="2052" max="2052" width="12.7109375" style="77" customWidth="1"/>
    <col min="2053" max="2053" width="16.140625" style="77" customWidth="1"/>
    <col min="2054" max="2054" width="12.7109375" style="77" customWidth="1"/>
    <col min="2055" max="2055" width="11.42578125" style="77"/>
    <col min="2056" max="2056" width="13" style="77" customWidth="1"/>
    <col min="2057" max="2303" width="11.42578125" style="77"/>
    <col min="2304" max="2304" width="37.42578125" style="77" customWidth="1"/>
    <col min="2305" max="2305" width="14.140625" style="77" customWidth="1"/>
    <col min="2306" max="2306" width="58" style="77" customWidth="1"/>
    <col min="2307" max="2307" width="13.7109375" style="77" customWidth="1"/>
    <col min="2308" max="2308" width="12.7109375" style="77" customWidth="1"/>
    <col min="2309" max="2309" width="16.140625" style="77" customWidth="1"/>
    <col min="2310" max="2310" width="12.7109375" style="77" customWidth="1"/>
    <col min="2311" max="2311" width="11.42578125" style="77"/>
    <col min="2312" max="2312" width="13" style="77" customWidth="1"/>
    <col min="2313" max="2559" width="11.42578125" style="77"/>
    <col min="2560" max="2560" width="37.42578125" style="77" customWidth="1"/>
    <col min="2561" max="2561" width="14.140625" style="77" customWidth="1"/>
    <col min="2562" max="2562" width="58" style="77" customWidth="1"/>
    <col min="2563" max="2563" width="13.7109375" style="77" customWidth="1"/>
    <col min="2564" max="2564" width="12.7109375" style="77" customWidth="1"/>
    <col min="2565" max="2565" width="16.140625" style="77" customWidth="1"/>
    <col min="2566" max="2566" width="12.7109375" style="77" customWidth="1"/>
    <col min="2567" max="2567" width="11.42578125" style="77"/>
    <col min="2568" max="2568" width="13" style="77" customWidth="1"/>
    <col min="2569" max="2815" width="11.42578125" style="77"/>
    <col min="2816" max="2816" width="37.42578125" style="77" customWidth="1"/>
    <col min="2817" max="2817" width="14.140625" style="77" customWidth="1"/>
    <col min="2818" max="2818" width="58" style="77" customWidth="1"/>
    <col min="2819" max="2819" width="13.7109375" style="77" customWidth="1"/>
    <col min="2820" max="2820" width="12.7109375" style="77" customWidth="1"/>
    <col min="2821" max="2821" width="16.140625" style="77" customWidth="1"/>
    <col min="2822" max="2822" width="12.7109375" style="77" customWidth="1"/>
    <col min="2823" max="2823" width="11.42578125" style="77"/>
    <col min="2824" max="2824" width="13" style="77" customWidth="1"/>
    <col min="2825" max="3071" width="11.42578125" style="77"/>
    <col min="3072" max="3072" width="37.42578125" style="77" customWidth="1"/>
    <col min="3073" max="3073" width="14.140625" style="77" customWidth="1"/>
    <col min="3074" max="3074" width="58" style="77" customWidth="1"/>
    <col min="3075" max="3075" width="13.7109375" style="77" customWidth="1"/>
    <col min="3076" max="3076" width="12.7109375" style="77" customWidth="1"/>
    <col min="3077" max="3077" width="16.140625" style="77" customWidth="1"/>
    <col min="3078" max="3078" width="12.7109375" style="77" customWidth="1"/>
    <col min="3079" max="3079" width="11.42578125" style="77"/>
    <col min="3080" max="3080" width="13" style="77" customWidth="1"/>
    <col min="3081" max="3327" width="11.42578125" style="77"/>
    <col min="3328" max="3328" width="37.42578125" style="77" customWidth="1"/>
    <col min="3329" max="3329" width="14.140625" style="77" customWidth="1"/>
    <col min="3330" max="3330" width="58" style="77" customWidth="1"/>
    <col min="3331" max="3331" width="13.7109375" style="77" customWidth="1"/>
    <col min="3332" max="3332" width="12.7109375" style="77" customWidth="1"/>
    <col min="3333" max="3333" width="16.140625" style="77" customWidth="1"/>
    <col min="3334" max="3334" width="12.7109375" style="77" customWidth="1"/>
    <col min="3335" max="3335" width="11.42578125" style="77"/>
    <col min="3336" max="3336" width="13" style="77" customWidth="1"/>
    <col min="3337" max="3583" width="11.42578125" style="77"/>
    <col min="3584" max="3584" width="37.42578125" style="77" customWidth="1"/>
    <col min="3585" max="3585" width="14.140625" style="77" customWidth="1"/>
    <col min="3586" max="3586" width="58" style="77" customWidth="1"/>
    <col min="3587" max="3587" width="13.7109375" style="77" customWidth="1"/>
    <col min="3588" max="3588" width="12.7109375" style="77" customWidth="1"/>
    <col min="3589" max="3589" width="16.140625" style="77" customWidth="1"/>
    <col min="3590" max="3590" width="12.7109375" style="77" customWidth="1"/>
    <col min="3591" max="3591" width="11.42578125" style="77"/>
    <col min="3592" max="3592" width="13" style="77" customWidth="1"/>
    <col min="3593" max="3839" width="11.42578125" style="77"/>
    <col min="3840" max="3840" width="37.42578125" style="77" customWidth="1"/>
    <col min="3841" max="3841" width="14.140625" style="77" customWidth="1"/>
    <col min="3842" max="3842" width="58" style="77" customWidth="1"/>
    <col min="3843" max="3843" width="13.7109375" style="77" customWidth="1"/>
    <col min="3844" max="3844" width="12.7109375" style="77" customWidth="1"/>
    <col min="3845" max="3845" width="16.140625" style="77" customWidth="1"/>
    <col min="3846" max="3846" width="12.7109375" style="77" customWidth="1"/>
    <col min="3847" max="3847" width="11.42578125" style="77"/>
    <col min="3848" max="3848" width="13" style="77" customWidth="1"/>
    <col min="3849" max="4095" width="11.42578125" style="77"/>
    <col min="4096" max="4096" width="37.42578125" style="77" customWidth="1"/>
    <col min="4097" max="4097" width="14.140625" style="77" customWidth="1"/>
    <col min="4098" max="4098" width="58" style="77" customWidth="1"/>
    <col min="4099" max="4099" width="13.7109375" style="77" customWidth="1"/>
    <col min="4100" max="4100" width="12.7109375" style="77" customWidth="1"/>
    <col min="4101" max="4101" width="16.140625" style="77" customWidth="1"/>
    <col min="4102" max="4102" width="12.7109375" style="77" customWidth="1"/>
    <col min="4103" max="4103" width="11.42578125" style="77"/>
    <col min="4104" max="4104" width="13" style="77" customWidth="1"/>
    <col min="4105" max="4351" width="11.42578125" style="77"/>
    <col min="4352" max="4352" width="37.42578125" style="77" customWidth="1"/>
    <col min="4353" max="4353" width="14.140625" style="77" customWidth="1"/>
    <col min="4354" max="4354" width="58" style="77" customWidth="1"/>
    <col min="4355" max="4355" width="13.7109375" style="77" customWidth="1"/>
    <col min="4356" max="4356" width="12.7109375" style="77" customWidth="1"/>
    <col min="4357" max="4357" width="16.140625" style="77" customWidth="1"/>
    <col min="4358" max="4358" width="12.7109375" style="77" customWidth="1"/>
    <col min="4359" max="4359" width="11.42578125" style="77"/>
    <col min="4360" max="4360" width="13" style="77" customWidth="1"/>
    <col min="4361" max="4607" width="11.42578125" style="77"/>
    <col min="4608" max="4608" width="37.42578125" style="77" customWidth="1"/>
    <col min="4609" max="4609" width="14.140625" style="77" customWidth="1"/>
    <col min="4610" max="4610" width="58" style="77" customWidth="1"/>
    <col min="4611" max="4611" width="13.7109375" style="77" customWidth="1"/>
    <col min="4612" max="4612" width="12.7109375" style="77" customWidth="1"/>
    <col min="4613" max="4613" width="16.140625" style="77" customWidth="1"/>
    <col min="4614" max="4614" width="12.7109375" style="77" customWidth="1"/>
    <col min="4615" max="4615" width="11.42578125" style="77"/>
    <col min="4616" max="4616" width="13" style="77" customWidth="1"/>
    <col min="4617" max="4863" width="11.42578125" style="77"/>
    <col min="4864" max="4864" width="37.42578125" style="77" customWidth="1"/>
    <col min="4865" max="4865" width="14.140625" style="77" customWidth="1"/>
    <col min="4866" max="4866" width="58" style="77" customWidth="1"/>
    <col min="4867" max="4867" width="13.7109375" style="77" customWidth="1"/>
    <col min="4868" max="4868" width="12.7109375" style="77" customWidth="1"/>
    <col min="4869" max="4869" width="16.140625" style="77" customWidth="1"/>
    <col min="4870" max="4870" width="12.7109375" style="77" customWidth="1"/>
    <col min="4871" max="4871" width="11.42578125" style="77"/>
    <col min="4872" max="4872" width="13" style="77" customWidth="1"/>
    <col min="4873" max="5119" width="11.42578125" style="77"/>
    <col min="5120" max="5120" width="37.42578125" style="77" customWidth="1"/>
    <col min="5121" max="5121" width="14.140625" style="77" customWidth="1"/>
    <col min="5122" max="5122" width="58" style="77" customWidth="1"/>
    <col min="5123" max="5123" width="13.7109375" style="77" customWidth="1"/>
    <col min="5124" max="5124" width="12.7109375" style="77" customWidth="1"/>
    <col min="5125" max="5125" width="16.140625" style="77" customWidth="1"/>
    <col min="5126" max="5126" width="12.7109375" style="77" customWidth="1"/>
    <col min="5127" max="5127" width="11.42578125" style="77"/>
    <col min="5128" max="5128" width="13" style="77" customWidth="1"/>
    <col min="5129" max="5375" width="11.42578125" style="77"/>
    <col min="5376" max="5376" width="37.42578125" style="77" customWidth="1"/>
    <col min="5377" max="5377" width="14.140625" style="77" customWidth="1"/>
    <col min="5378" max="5378" width="58" style="77" customWidth="1"/>
    <col min="5379" max="5379" width="13.7109375" style="77" customWidth="1"/>
    <col min="5380" max="5380" width="12.7109375" style="77" customWidth="1"/>
    <col min="5381" max="5381" width="16.140625" style="77" customWidth="1"/>
    <col min="5382" max="5382" width="12.7109375" style="77" customWidth="1"/>
    <col min="5383" max="5383" width="11.42578125" style="77"/>
    <col min="5384" max="5384" width="13" style="77" customWidth="1"/>
    <col min="5385" max="5631" width="11.42578125" style="77"/>
    <col min="5632" max="5632" width="37.42578125" style="77" customWidth="1"/>
    <col min="5633" max="5633" width="14.140625" style="77" customWidth="1"/>
    <col min="5634" max="5634" width="58" style="77" customWidth="1"/>
    <col min="5635" max="5635" width="13.7109375" style="77" customWidth="1"/>
    <col min="5636" max="5636" width="12.7109375" style="77" customWidth="1"/>
    <col min="5637" max="5637" width="16.140625" style="77" customWidth="1"/>
    <col min="5638" max="5638" width="12.7109375" style="77" customWidth="1"/>
    <col min="5639" max="5639" width="11.42578125" style="77"/>
    <col min="5640" max="5640" width="13" style="77" customWidth="1"/>
    <col min="5641" max="5887" width="11.42578125" style="77"/>
    <col min="5888" max="5888" width="37.42578125" style="77" customWidth="1"/>
    <col min="5889" max="5889" width="14.140625" style="77" customWidth="1"/>
    <col min="5890" max="5890" width="58" style="77" customWidth="1"/>
    <col min="5891" max="5891" width="13.7109375" style="77" customWidth="1"/>
    <col min="5892" max="5892" width="12.7109375" style="77" customWidth="1"/>
    <col min="5893" max="5893" width="16.140625" style="77" customWidth="1"/>
    <col min="5894" max="5894" width="12.7109375" style="77" customWidth="1"/>
    <col min="5895" max="5895" width="11.42578125" style="77"/>
    <col min="5896" max="5896" width="13" style="77" customWidth="1"/>
    <col min="5897" max="6143" width="11.42578125" style="77"/>
    <col min="6144" max="6144" width="37.42578125" style="77" customWidth="1"/>
    <col min="6145" max="6145" width="14.140625" style="77" customWidth="1"/>
    <col min="6146" max="6146" width="58" style="77" customWidth="1"/>
    <col min="6147" max="6147" width="13.7109375" style="77" customWidth="1"/>
    <col min="6148" max="6148" width="12.7109375" style="77" customWidth="1"/>
    <col min="6149" max="6149" width="16.140625" style="77" customWidth="1"/>
    <col min="6150" max="6150" width="12.7109375" style="77" customWidth="1"/>
    <col min="6151" max="6151" width="11.42578125" style="77"/>
    <col min="6152" max="6152" width="13" style="77" customWidth="1"/>
    <col min="6153" max="6399" width="11.42578125" style="77"/>
    <col min="6400" max="6400" width="37.42578125" style="77" customWidth="1"/>
    <col min="6401" max="6401" width="14.140625" style="77" customWidth="1"/>
    <col min="6402" max="6402" width="58" style="77" customWidth="1"/>
    <col min="6403" max="6403" width="13.7109375" style="77" customWidth="1"/>
    <col min="6404" max="6404" width="12.7109375" style="77" customWidth="1"/>
    <col min="6405" max="6405" width="16.140625" style="77" customWidth="1"/>
    <col min="6406" max="6406" width="12.7109375" style="77" customWidth="1"/>
    <col min="6407" max="6407" width="11.42578125" style="77"/>
    <col min="6408" max="6408" width="13" style="77" customWidth="1"/>
    <col min="6409" max="6655" width="11.42578125" style="77"/>
    <col min="6656" max="6656" width="37.42578125" style="77" customWidth="1"/>
    <col min="6657" max="6657" width="14.140625" style="77" customWidth="1"/>
    <col min="6658" max="6658" width="58" style="77" customWidth="1"/>
    <col min="6659" max="6659" width="13.7109375" style="77" customWidth="1"/>
    <col min="6660" max="6660" width="12.7109375" style="77" customWidth="1"/>
    <col min="6661" max="6661" width="16.140625" style="77" customWidth="1"/>
    <col min="6662" max="6662" width="12.7109375" style="77" customWidth="1"/>
    <col min="6663" max="6663" width="11.42578125" style="77"/>
    <col min="6664" max="6664" width="13" style="77" customWidth="1"/>
    <col min="6665" max="6911" width="11.42578125" style="77"/>
    <col min="6912" max="6912" width="37.42578125" style="77" customWidth="1"/>
    <col min="6913" max="6913" width="14.140625" style="77" customWidth="1"/>
    <col min="6914" max="6914" width="58" style="77" customWidth="1"/>
    <col min="6915" max="6915" width="13.7109375" style="77" customWidth="1"/>
    <col min="6916" max="6916" width="12.7109375" style="77" customWidth="1"/>
    <col min="6917" max="6917" width="16.140625" style="77" customWidth="1"/>
    <col min="6918" max="6918" width="12.7109375" style="77" customWidth="1"/>
    <col min="6919" max="6919" width="11.42578125" style="77"/>
    <col min="6920" max="6920" width="13" style="77" customWidth="1"/>
    <col min="6921" max="7167" width="11.42578125" style="77"/>
    <col min="7168" max="7168" width="37.42578125" style="77" customWidth="1"/>
    <col min="7169" max="7169" width="14.140625" style="77" customWidth="1"/>
    <col min="7170" max="7170" width="58" style="77" customWidth="1"/>
    <col min="7171" max="7171" width="13.7109375" style="77" customWidth="1"/>
    <col min="7172" max="7172" width="12.7109375" style="77" customWidth="1"/>
    <col min="7173" max="7173" width="16.140625" style="77" customWidth="1"/>
    <col min="7174" max="7174" width="12.7109375" style="77" customWidth="1"/>
    <col min="7175" max="7175" width="11.42578125" style="77"/>
    <col min="7176" max="7176" width="13" style="77" customWidth="1"/>
    <col min="7177" max="7423" width="11.42578125" style="77"/>
    <col min="7424" max="7424" width="37.42578125" style="77" customWidth="1"/>
    <col min="7425" max="7425" width="14.140625" style="77" customWidth="1"/>
    <col min="7426" max="7426" width="58" style="77" customWidth="1"/>
    <col min="7427" max="7427" width="13.7109375" style="77" customWidth="1"/>
    <col min="7428" max="7428" width="12.7109375" style="77" customWidth="1"/>
    <col min="7429" max="7429" width="16.140625" style="77" customWidth="1"/>
    <col min="7430" max="7430" width="12.7109375" style="77" customWidth="1"/>
    <col min="7431" max="7431" width="11.42578125" style="77"/>
    <col min="7432" max="7432" width="13" style="77" customWidth="1"/>
    <col min="7433" max="7679" width="11.42578125" style="77"/>
    <col min="7680" max="7680" width="37.42578125" style="77" customWidth="1"/>
    <col min="7681" max="7681" width="14.140625" style="77" customWidth="1"/>
    <col min="7682" max="7682" width="58" style="77" customWidth="1"/>
    <col min="7683" max="7683" width="13.7109375" style="77" customWidth="1"/>
    <col min="7684" max="7684" width="12.7109375" style="77" customWidth="1"/>
    <col min="7685" max="7685" width="16.140625" style="77" customWidth="1"/>
    <col min="7686" max="7686" width="12.7109375" style="77" customWidth="1"/>
    <col min="7687" max="7687" width="11.42578125" style="77"/>
    <col min="7688" max="7688" width="13" style="77" customWidth="1"/>
    <col min="7689" max="7935" width="11.42578125" style="77"/>
    <col min="7936" max="7936" width="37.42578125" style="77" customWidth="1"/>
    <col min="7937" max="7937" width="14.140625" style="77" customWidth="1"/>
    <col min="7938" max="7938" width="58" style="77" customWidth="1"/>
    <col min="7939" max="7939" width="13.7109375" style="77" customWidth="1"/>
    <col min="7940" max="7940" width="12.7109375" style="77" customWidth="1"/>
    <col min="7941" max="7941" width="16.140625" style="77" customWidth="1"/>
    <col min="7942" max="7942" width="12.7109375" style="77" customWidth="1"/>
    <col min="7943" max="7943" width="11.42578125" style="77"/>
    <col min="7944" max="7944" width="13" style="77" customWidth="1"/>
    <col min="7945" max="8191" width="11.42578125" style="77"/>
    <col min="8192" max="8192" width="37.42578125" style="77" customWidth="1"/>
    <col min="8193" max="8193" width="14.140625" style="77" customWidth="1"/>
    <col min="8194" max="8194" width="58" style="77" customWidth="1"/>
    <col min="8195" max="8195" width="13.7109375" style="77" customWidth="1"/>
    <col min="8196" max="8196" width="12.7109375" style="77" customWidth="1"/>
    <col min="8197" max="8197" width="16.140625" style="77" customWidth="1"/>
    <col min="8198" max="8198" width="12.7109375" style="77" customWidth="1"/>
    <col min="8199" max="8199" width="11.42578125" style="77"/>
    <col min="8200" max="8200" width="13" style="77" customWidth="1"/>
    <col min="8201" max="8447" width="11.42578125" style="77"/>
    <col min="8448" max="8448" width="37.42578125" style="77" customWidth="1"/>
    <col min="8449" max="8449" width="14.140625" style="77" customWidth="1"/>
    <col min="8450" max="8450" width="58" style="77" customWidth="1"/>
    <col min="8451" max="8451" width="13.7109375" style="77" customWidth="1"/>
    <col min="8452" max="8452" width="12.7109375" style="77" customWidth="1"/>
    <col min="8453" max="8453" width="16.140625" style="77" customWidth="1"/>
    <col min="8454" max="8454" width="12.7109375" style="77" customWidth="1"/>
    <col min="8455" max="8455" width="11.42578125" style="77"/>
    <col min="8456" max="8456" width="13" style="77" customWidth="1"/>
    <col min="8457" max="8703" width="11.42578125" style="77"/>
    <col min="8704" max="8704" width="37.42578125" style="77" customWidth="1"/>
    <col min="8705" max="8705" width="14.140625" style="77" customWidth="1"/>
    <col min="8706" max="8706" width="58" style="77" customWidth="1"/>
    <col min="8707" max="8707" width="13.7109375" style="77" customWidth="1"/>
    <col min="8708" max="8708" width="12.7109375" style="77" customWidth="1"/>
    <col min="8709" max="8709" width="16.140625" style="77" customWidth="1"/>
    <col min="8710" max="8710" width="12.7109375" style="77" customWidth="1"/>
    <col min="8711" max="8711" width="11.42578125" style="77"/>
    <col min="8712" max="8712" width="13" style="77" customWidth="1"/>
    <col min="8713" max="8959" width="11.42578125" style="77"/>
    <col min="8960" max="8960" width="37.42578125" style="77" customWidth="1"/>
    <col min="8961" max="8961" width="14.140625" style="77" customWidth="1"/>
    <col min="8962" max="8962" width="58" style="77" customWidth="1"/>
    <col min="8963" max="8963" width="13.7109375" style="77" customWidth="1"/>
    <col min="8964" max="8964" width="12.7109375" style="77" customWidth="1"/>
    <col min="8965" max="8965" width="16.140625" style="77" customWidth="1"/>
    <col min="8966" max="8966" width="12.7109375" style="77" customWidth="1"/>
    <col min="8967" max="8967" width="11.42578125" style="77"/>
    <col min="8968" max="8968" width="13" style="77" customWidth="1"/>
    <col min="8969" max="9215" width="11.42578125" style="77"/>
    <col min="9216" max="9216" width="37.42578125" style="77" customWidth="1"/>
    <col min="9217" max="9217" width="14.140625" style="77" customWidth="1"/>
    <col min="9218" max="9218" width="58" style="77" customWidth="1"/>
    <col min="9219" max="9219" width="13.7109375" style="77" customWidth="1"/>
    <col min="9220" max="9220" width="12.7109375" style="77" customWidth="1"/>
    <col min="9221" max="9221" width="16.140625" style="77" customWidth="1"/>
    <col min="9222" max="9222" width="12.7109375" style="77" customWidth="1"/>
    <col min="9223" max="9223" width="11.42578125" style="77"/>
    <col min="9224" max="9224" width="13" style="77" customWidth="1"/>
    <col min="9225" max="9471" width="11.42578125" style="77"/>
    <col min="9472" max="9472" width="37.42578125" style="77" customWidth="1"/>
    <col min="9473" max="9473" width="14.140625" style="77" customWidth="1"/>
    <col min="9474" max="9474" width="58" style="77" customWidth="1"/>
    <col min="9475" max="9475" width="13.7109375" style="77" customWidth="1"/>
    <col min="9476" max="9476" width="12.7109375" style="77" customWidth="1"/>
    <col min="9477" max="9477" width="16.140625" style="77" customWidth="1"/>
    <col min="9478" max="9478" width="12.7109375" style="77" customWidth="1"/>
    <col min="9479" max="9479" width="11.42578125" style="77"/>
    <col min="9480" max="9480" width="13" style="77" customWidth="1"/>
    <col min="9481" max="9727" width="11.42578125" style="77"/>
    <col min="9728" max="9728" width="37.42578125" style="77" customWidth="1"/>
    <col min="9729" max="9729" width="14.140625" style="77" customWidth="1"/>
    <col min="9730" max="9730" width="58" style="77" customWidth="1"/>
    <col min="9731" max="9731" width="13.7109375" style="77" customWidth="1"/>
    <col min="9732" max="9732" width="12.7109375" style="77" customWidth="1"/>
    <col min="9733" max="9733" width="16.140625" style="77" customWidth="1"/>
    <col min="9734" max="9734" width="12.7109375" style="77" customWidth="1"/>
    <col min="9735" max="9735" width="11.42578125" style="77"/>
    <col min="9736" max="9736" width="13" style="77" customWidth="1"/>
    <col min="9737" max="9983" width="11.42578125" style="77"/>
    <col min="9984" max="9984" width="37.42578125" style="77" customWidth="1"/>
    <col min="9985" max="9985" width="14.140625" style="77" customWidth="1"/>
    <col min="9986" max="9986" width="58" style="77" customWidth="1"/>
    <col min="9987" max="9987" width="13.7109375" style="77" customWidth="1"/>
    <col min="9988" max="9988" width="12.7109375" style="77" customWidth="1"/>
    <col min="9989" max="9989" width="16.140625" style="77" customWidth="1"/>
    <col min="9990" max="9990" width="12.7109375" style="77" customWidth="1"/>
    <col min="9991" max="9991" width="11.42578125" style="77"/>
    <col min="9992" max="9992" width="13" style="77" customWidth="1"/>
    <col min="9993" max="10239" width="11.42578125" style="77"/>
    <col min="10240" max="10240" width="37.42578125" style="77" customWidth="1"/>
    <col min="10241" max="10241" width="14.140625" style="77" customWidth="1"/>
    <col min="10242" max="10242" width="58" style="77" customWidth="1"/>
    <col min="10243" max="10243" width="13.7109375" style="77" customWidth="1"/>
    <col min="10244" max="10244" width="12.7109375" style="77" customWidth="1"/>
    <col min="10245" max="10245" width="16.140625" style="77" customWidth="1"/>
    <col min="10246" max="10246" width="12.7109375" style="77" customWidth="1"/>
    <col min="10247" max="10247" width="11.42578125" style="77"/>
    <col min="10248" max="10248" width="13" style="77" customWidth="1"/>
    <col min="10249" max="10495" width="11.42578125" style="77"/>
    <col min="10496" max="10496" width="37.42578125" style="77" customWidth="1"/>
    <col min="10497" max="10497" width="14.140625" style="77" customWidth="1"/>
    <col min="10498" max="10498" width="58" style="77" customWidth="1"/>
    <col min="10499" max="10499" width="13.7109375" style="77" customWidth="1"/>
    <col min="10500" max="10500" width="12.7109375" style="77" customWidth="1"/>
    <col min="10501" max="10501" width="16.140625" style="77" customWidth="1"/>
    <col min="10502" max="10502" width="12.7109375" style="77" customWidth="1"/>
    <col min="10503" max="10503" width="11.42578125" style="77"/>
    <col min="10504" max="10504" width="13" style="77" customWidth="1"/>
    <col min="10505" max="10751" width="11.42578125" style="77"/>
    <col min="10752" max="10752" width="37.42578125" style="77" customWidth="1"/>
    <col min="10753" max="10753" width="14.140625" style="77" customWidth="1"/>
    <col min="10754" max="10754" width="58" style="77" customWidth="1"/>
    <col min="10755" max="10755" width="13.7109375" style="77" customWidth="1"/>
    <col min="10756" max="10756" width="12.7109375" style="77" customWidth="1"/>
    <col min="10757" max="10757" width="16.140625" style="77" customWidth="1"/>
    <col min="10758" max="10758" width="12.7109375" style="77" customWidth="1"/>
    <col min="10759" max="10759" width="11.42578125" style="77"/>
    <col min="10760" max="10760" width="13" style="77" customWidth="1"/>
    <col min="10761" max="11007" width="11.42578125" style="77"/>
    <col min="11008" max="11008" width="37.42578125" style="77" customWidth="1"/>
    <col min="11009" max="11009" width="14.140625" style="77" customWidth="1"/>
    <col min="11010" max="11010" width="58" style="77" customWidth="1"/>
    <col min="11011" max="11011" width="13.7109375" style="77" customWidth="1"/>
    <col min="11012" max="11012" width="12.7109375" style="77" customWidth="1"/>
    <col min="11013" max="11013" width="16.140625" style="77" customWidth="1"/>
    <col min="11014" max="11014" width="12.7109375" style="77" customWidth="1"/>
    <col min="11015" max="11015" width="11.42578125" style="77"/>
    <col min="11016" max="11016" width="13" style="77" customWidth="1"/>
    <col min="11017" max="11263" width="11.42578125" style="77"/>
    <col min="11264" max="11264" width="37.42578125" style="77" customWidth="1"/>
    <col min="11265" max="11265" width="14.140625" style="77" customWidth="1"/>
    <col min="11266" max="11266" width="58" style="77" customWidth="1"/>
    <col min="11267" max="11267" width="13.7109375" style="77" customWidth="1"/>
    <col min="11268" max="11268" width="12.7109375" style="77" customWidth="1"/>
    <col min="11269" max="11269" width="16.140625" style="77" customWidth="1"/>
    <col min="11270" max="11270" width="12.7109375" style="77" customWidth="1"/>
    <col min="11271" max="11271" width="11.42578125" style="77"/>
    <col min="11272" max="11272" width="13" style="77" customWidth="1"/>
    <col min="11273" max="11519" width="11.42578125" style="77"/>
    <col min="11520" max="11520" width="37.42578125" style="77" customWidth="1"/>
    <col min="11521" max="11521" width="14.140625" style="77" customWidth="1"/>
    <col min="11522" max="11522" width="58" style="77" customWidth="1"/>
    <col min="11523" max="11523" width="13.7109375" style="77" customWidth="1"/>
    <col min="11524" max="11524" width="12.7109375" style="77" customWidth="1"/>
    <col min="11525" max="11525" width="16.140625" style="77" customWidth="1"/>
    <col min="11526" max="11526" width="12.7109375" style="77" customWidth="1"/>
    <col min="11527" max="11527" width="11.42578125" style="77"/>
    <col min="11528" max="11528" width="13" style="77" customWidth="1"/>
    <col min="11529" max="11775" width="11.42578125" style="77"/>
    <col min="11776" max="11776" width="37.42578125" style="77" customWidth="1"/>
    <col min="11777" max="11777" width="14.140625" style="77" customWidth="1"/>
    <col min="11778" max="11778" width="58" style="77" customWidth="1"/>
    <col min="11779" max="11779" width="13.7109375" style="77" customWidth="1"/>
    <col min="11780" max="11780" width="12.7109375" style="77" customWidth="1"/>
    <col min="11781" max="11781" width="16.140625" style="77" customWidth="1"/>
    <col min="11782" max="11782" width="12.7109375" style="77" customWidth="1"/>
    <col min="11783" max="11783" width="11.42578125" style="77"/>
    <col min="11784" max="11784" width="13" style="77" customWidth="1"/>
    <col min="11785" max="12031" width="11.42578125" style="77"/>
    <col min="12032" max="12032" width="37.42578125" style="77" customWidth="1"/>
    <col min="12033" max="12033" width="14.140625" style="77" customWidth="1"/>
    <col min="12034" max="12034" width="58" style="77" customWidth="1"/>
    <col min="12035" max="12035" width="13.7109375" style="77" customWidth="1"/>
    <col min="12036" max="12036" width="12.7109375" style="77" customWidth="1"/>
    <col min="12037" max="12037" width="16.140625" style="77" customWidth="1"/>
    <col min="12038" max="12038" width="12.7109375" style="77" customWidth="1"/>
    <col min="12039" max="12039" width="11.42578125" style="77"/>
    <col min="12040" max="12040" width="13" style="77" customWidth="1"/>
    <col min="12041" max="12287" width="11.42578125" style="77"/>
    <col min="12288" max="12288" width="37.42578125" style="77" customWidth="1"/>
    <col min="12289" max="12289" width="14.140625" style="77" customWidth="1"/>
    <col min="12290" max="12290" width="58" style="77" customWidth="1"/>
    <col min="12291" max="12291" width="13.7109375" style="77" customWidth="1"/>
    <col min="12292" max="12292" width="12.7109375" style="77" customWidth="1"/>
    <col min="12293" max="12293" width="16.140625" style="77" customWidth="1"/>
    <col min="12294" max="12294" width="12.7109375" style="77" customWidth="1"/>
    <col min="12295" max="12295" width="11.42578125" style="77"/>
    <col min="12296" max="12296" width="13" style="77" customWidth="1"/>
    <col min="12297" max="12543" width="11.42578125" style="77"/>
    <col min="12544" max="12544" width="37.42578125" style="77" customWidth="1"/>
    <col min="12545" max="12545" width="14.140625" style="77" customWidth="1"/>
    <col min="12546" max="12546" width="58" style="77" customWidth="1"/>
    <col min="12547" max="12547" width="13.7109375" style="77" customWidth="1"/>
    <col min="12548" max="12548" width="12.7109375" style="77" customWidth="1"/>
    <col min="12549" max="12549" width="16.140625" style="77" customWidth="1"/>
    <col min="12550" max="12550" width="12.7109375" style="77" customWidth="1"/>
    <col min="12551" max="12551" width="11.42578125" style="77"/>
    <col min="12552" max="12552" width="13" style="77" customWidth="1"/>
    <col min="12553" max="12799" width="11.42578125" style="77"/>
    <col min="12800" max="12800" width="37.42578125" style="77" customWidth="1"/>
    <col min="12801" max="12801" width="14.140625" style="77" customWidth="1"/>
    <col min="12802" max="12802" width="58" style="77" customWidth="1"/>
    <col min="12803" max="12803" width="13.7109375" style="77" customWidth="1"/>
    <col min="12804" max="12804" width="12.7109375" style="77" customWidth="1"/>
    <col min="12805" max="12805" width="16.140625" style="77" customWidth="1"/>
    <col min="12806" max="12806" width="12.7109375" style="77" customWidth="1"/>
    <col min="12807" max="12807" width="11.42578125" style="77"/>
    <col min="12808" max="12808" width="13" style="77" customWidth="1"/>
    <col min="12809" max="13055" width="11.42578125" style="77"/>
    <col min="13056" max="13056" width="37.42578125" style="77" customWidth="1"/>
    <col min="13057" max="13057" width="14.140625" style="77" customWidth="1"/>
    <col min="13058" max="13058" width="58" style="77" customWidth="1"/>
    <col min="13059" max="13059" width="13.7109375" style="77" customWidth="1"/>
    <col min="13060" max="13060" width="12.7109375" style="77" customWidth="1"/>
    <col min="13061" max="13061" width="16.140625" style="77" customWidth="1"/>
    <col min="13062" max="13062" width="12.7109375" style="77" customWidth="1"/>
    <col min="13063" max="13063" width="11.42578125" style="77"/>
    <col min="13064" max="13064" width="13" style="77" customWidth="1"/>
    <col min="13065" max="13311" width="11.42578125" style="77"/>
    <col min="13312" max="13312" width="37.42578125" style="77" customWidth="1"/>
    <col min="13313" max="13313" width="14.140625" style="77" customWidth="1"/>
    <col min="13314" max="13314" width="58" style="77" customWidth="1"/>
    <col min="13315" max="13315" width="13.7109375" style="77" customWidth="1"/>
    <col min="13316" max="13316" width="12.7109375" style="77" customWidth="1"/>
    <col min="13317" max="13317" width="16.140625" style="77" customWidth="1"/>
    <col min="13318" max="13318" width="12.7109375" style="77" customWidth="1"/>
    <col min="13319" max="13319" width="11.42578125" style="77"/>
    <col min="13320" max="13320" width="13" style="77" customWidth="1"/>
    <col min="13321" max="13567" width="11.42578125" style="77"/>
    <col min="13568" max="13568" width="37.42578125" style="77" customWidth="1"/>
    <col min="13569" max="13569" width="14.140625" style="77" customWidth="1"/>
    <col min="13570" max="13570" width="58" style="77" customWidth="1"/>
    <col min="13571" max="13571" width="13.7109375" style="77" customWidth="1"/>
    <col min="13572" max="13572" width="12.7109375" style="77" customWidth="1"/>
    <col min="13573" max="13573" width="16.140625" style="77" customWidth="1"/>
    <col min="13574" max="13574" width="12.7109375" style="77" customWidth="1"/>
    <col min="13575" max="13575" width="11.42578125" style="77"/>
    <col min="13576" max="13576" width="13" style="77" customWidth="1"/>
    <col min="13577" max="13823" width="11.42578125" style="77"/>
    <col min="13824" max="13824" width="37.42578125" style="77" customWidth="1"/>
    <col min="13825" max="13825" width="14.140625" style="77" customWidth="1"/>
    <col min="13826" max="13826" width="58" style="77" customWidth="1"/>
    <col min="13827" max="13827" width="13.7109375" style="77" customWidth="1"/>
    <col min="13828" max="13828" width="12.7109375" style="77" customWidth="1"/>
    <col min="13829" max="13829" width="16.140625" style="77" customWidth="1"/>
    <col min="13830" max="13830" width="12.7109375" style="77" customWidth="1"/>
    <col min="13831" max="13831" width="11.42578125" style="77"/>
    <col min="13832" max="13832" width="13" style="77" customWidth="1"/>
    <col min="13833" max="14079" width="11.42578125" style="77"/>
    <col min="14080" max="14080" width="37.42578125" style="77" customWidth="1"/>
    <col min="14081" max="14081" width="14.140625" style="77" customWidth="1"/>
    <col min="14082" max="14082" width="58" style="77" customWidth="1"/>
    <col min="14083" max="14083" width="13.7109375" style="77" customWidth="1"/>
    <col min="14084" max="14084" width="12.7109375" style="77" customWidth="1"/>
    <col min="14085" max="14085" width="16.140625" style="77" customWidth="1"/>
    <col min="14086" max="14086" width="12.7109375" style="77" customWidth="1"/>
    <col min="14087" max="14087" width="11.42578125" style="77"/>
    <col min="14088" max="14088" width="13" style="77" customWidth="1"/>
    <col min="14089" max="14335" width="11.42578125" style="77"/>
    <col min="14336" max="14336" width="37.42578125" style="77" customWidth="1"/>
    <col min="14337" max="14337" width="14.140625" style="77" customWidth="1"/>
    <col min="14338" max="14338" width="58" style="77" customWidth="1"/>
    <col min="14339" max="14339" width="13.7109375" style="77" customWidth="1"/>
    <col min="14340" max="14340" width="12.7109375" style="77" customWidth="1"/>
    <col min="14341" max="14341" width="16.140625" style="77" customWidth="1"/>
    <col min="14342" max="14342" width="12.7109375" style="77" customWidth="1"/>
    <col min="14343" max="14343" width="11.42578125" style="77"/>
    <col min="14344" max="14344" width="13" style="77" customWidth="1"/>
    <col min="14345" max="14591" width="11.42578125" style="77"/>
    <col min="14592" max="14592" width="37.42578125" style="77" customWidth="1"/>
    <col min="14593" max="14593" width="14.140625" style="77" customWidth="1"/>
    <col min="14594" max="14594" width="58" style="77" customWidth="1"/>
    <col min="14595" max="14595" width="13.7109375" style="77" customWidth="1"/>
    <col min="14596" max="14596" width="12.7109375" style="77" customWidth="1"/>
    <col min="14597" max="14597" width="16.140625" style="77" customWidth="1"/>
    <col min="14598" max="14598" width="12.7109375" style="77" customWidth="1"/>
    <col min="14599" max="14599" width="11.42578125" style="77"/>
    <col min="14600" max="14600" width="13" style="77" customWidth="1"/>
    <col min="14601" max="14847" width="11.42578125" style="77"/>
    <col min="14848" max="14848" width="37.42578125" style="77" customWidth="1"/>
    <col min="14849" max="14849" width="14.140625" style="77" customWidth="1"/>
    <col min="14850" max="14850" width="58" style="77" customWidth="1"/>
    <col min="14851" max="14851" width="13.7109375" style="77" customWidth="1"/>
    <col min="14852" max="14852" width="12.7109375" style="77" customWidth="1"/>
    <col min="14853" max="14853" width="16.140625" style="77" customWidth="1"/>
    <col min="14854" max="14854" width="12.7109375" style="77" customWidth="1"/>
    <col min="14855" max="14855" width="11.42578125" style="77"/>
    <col min="14856" max="14856" width="13" style="77" customWidth="1"/>
    <col min="14857" max="15103" width="11.42578125" style="77"/>
    <col min="15104" max="15104" width="37.42578125" style="77" customWidth="1"/>
    <col min="15105" max="15105" width="14.140625" style="77" customWidth="1"/>
    <col min="15106" max="15106" width="58" style="77" customWidth="1"/>
    <col min="15107" max="15107" width="13.7109375" style="77" customWidth="1"/>
    <col min="15108" max="15108" width="12.7109375" style="77" customWidth="1"/>
    <col min="15109" max="15109" width="16.140625" style="77" customWidth="1"/>
    <col min="15110" max="15110" width="12.7109375" style="77" customWidth="1"/>
    <col min="15111" max="15111" width="11.42578125" style="77"/>
    <col min="15112" max="15112" width="13" style="77" customWidth="1"/>
    <col min="15113" max="15359" width="11.42578125" style="77"/>
    <col min="15360" max="15360" width="37.42578125" style="77" customWidth="1"/>
    <col min="15361" max="15361" width="14.140625" style="77" customWidth="1"/>
    <col min="15362" max="15362" width="58" style="77" customWidth="1"/>
    <col min="15363" max="15363" width="13.7109375" style="77" customWidth="1"/>
    <col min="15364" max="15364" width="12.7109375" style="77" customWidth="1"/>
    <col min="15365" max="15365" width="16.140625" style="77" customWidth="1"/>
    <col min="15366" max="15366" width="12.7109375" style="77" customWidth="1"/>
    <col min="15367" max="15367" width="11.42578125" style="77"/>
    <col min="15368" max="15368" width="13" style="77" customWidth="1"/>
    <col min="15369" max="15615" width="11.42578125" style="77"/>
    <col min="15616" max="15616" width="37.42578125" style="77" customWidth="1"/>
    <col min="15617" max="15617" width="14.140625" style="77" customWidth="1"/>
    <col min="15618" max="15618" width="58" style="77" customWidth="1"/>
    <col min="15619" max="15619" width="13.7109375" style="77" customWidth="1"/>
    <col min="15620" max="15620" width="12.7109375" style="77" customWidth="1"/>
    <col min="15621" max="15621" width="16.140625" style="77" customWidth="1"/>
    <col min="15622" max="15622" width="12.7109375" style="77" customWidth="1"/>
    <col min="15623" max="15623" width="11.42578125" style="77"/>
    <col min="15624" max="15624" width="13" style="77" customWidth="1"/>
    <col min="15625" max="15871" width="11.42578125" style="77"/>
    <col min="15872" max="15872" width="37.42578125" style="77" customWidth="1"/>
    <col min="15873" max="15873" width="14.140625" style="77" customWidth="1"/>
    <col min="15874" max="15874" width="58" style="77" customWidth="1"/>
    <col min="15875" max="15875" width="13.7109375" style="77" customWidth="1"/>
    <col min="15876" max="15876" width="12.7109375" style="77" customWidth="1"/>
    <col min="15877" max="15877" width="16.140625" style="77" customWidth="1"/>
    <col min="15878" max="15878" width="12.7109375" style="77" customWidth="1"/>
    <col min="15879" max="15879" width="11.42578125" style="77"/>
    <col min="15880" max="15880" width="13" style="77" customWidth="1"/>
    <col min="15881" max="16127" width="11.42578125" style="77"/>
    <col min="16128" max="16128" width="37.42578125" style="77" customWidth="1"/>
    <col min="16129" max="16129" width="14.140625" style="77" customWidth="1"/>
    <col min="16130" max="16130" width="58" style="77" customWidth="1"/>
    <col min="16131" max="16131" width="13.7109375" style="77" customWidth="1"/>
    <col min="16132" max="16132" width="12.7109375" style="77" customWidth="1"/>
    <col min="16133" max="16133" width="16.140625" style="77" customWidth="1"/>
    <col min="16134" max="16134" width="12.7109375" style="77" customWidth="1"/>
    <col min="16135" max="16135" width="11.42578125" style="77"/>
    <col min="16136" max="16136" width="13" style="77" customWidth="1"/>
    <col min="16137" max="16384" width="11.42578125" style="77"/>
  </cols>
  <sheetData>
    <row r="1" spans="1:12">
      <c r="A1" s="74"/>
      <c r="B1" s="93"/>
      <c r="C1" s="74"/>
      <c r="D1" s="74"/>
      <c r="E1" s="105"/>
    </row>
    <row r="2" spans="1:12" s="84" customFormat="1" ht="15.75">
      <c r="A2" s="612" t="s">
        <v>43</v>
      </c>
      <c r="B2" s="612"/>
      <c r="C2" s="612"/>
      <c r="D2" s="612"/>
      <c r="E2" s="612"/>
      <c r="F2" s="612"/>
    </row>
    <row r="3" spans="1:12" s="84" customFormat="1" ht="15.75">
      <c r="A3" s="612" t="s">
        <v>251</v>
      </c>
      <c r="B3" s="612"/>
      <c r="C3" s="612"/>
      <c r="D3" s="612"/>
      <c r="E3" s="612"/>
      <c r="F3" s="612"/>
    </row>
    <row r="4" spans="1:12" s="84" customFormat="1" ht="15.75">
      <c r="A4" s="586" t="e">
        <f>+#REF!</f>
        <v>#REF!</v>
      </c>
      <c r="B4" s="586"/>
      <c r="C4" s="586"/>
      <c r="D4" s="586"/>
      <c r="E4" s="586"/>
      <c r="F4" s="586"/>
    </row>
    <row r="5" spans="1:12" s="84" customFormat="1" ht="16.5" thickBot="1"/>
    <row r="6" spans="1:12">
      <c r="A6" s="643" t="s">
        <v>694</v>
      </c>
      <c r="B6" s="644"/>
      <c r="C6" s="644"/>
      <c r="D6" s="644"/>
      <c r="E6" s="644"/>
      <c r="F6" s="645"/>
    </row>
    <row r="7" spans="1:12" ht="25.5">
      <c r="A7" s="211" t="s">
        <v>0</v>
      </c>
      <c r="B7" s="67" t="s">
        <v>1</v>
      </c>
      <c r="C7" s="68" t="s">
        <v>2</v>
      </c>
      <c r="D7" s="66" t="s">
        <v>350</v>
      </c>
      <c r="E7" s="66" t="s">
        <v>4</v>
      </c>
      <c r="F7" s="217" t="s">
        <v>5</v>
      </c>
    </row>
    <row r="8" spans="1:12" s="59" customFormat="1">
      <c r="A8" s="292"/>
      <c r="B8" s="293"/>
      <c r="C8" s="294"/>
      <c r="D8" s="399"/>
      <c r="E8" s="295"/>
      <c r="F8" s="296"/>
    </row>
    <row r="9" spans="1:12" s="59" customFormat="1">
      <c r="A9" s="292"/>
      <c r="B9" s="293"/>
      <c r="C9" s="294"/>
      <c r="D9" s="399"/>
      <c r="E9" s="295"/>
      <c r="F9" s="296"/>
    </row>
    <row r="10" spans="1:12" ht="14.25" thickBot="1">
      <c r="A10" s="663" t="s">
        <v>25</v>
      </c>
      <c r="B10" s="664"/>
      <c r="C10" s="664"/>
      <c r="D10" s="664"/>
      <c r="E10" s="665"/>
      <c r="F10" s="233">
        <f>SUM(F8:F9)</f>
        <v>0</v>
      </c>
      <c r="G10" s="78">
        <v>0</v>
      </c>
      <c r="H10" s="78">
        <f>+F10-G10</f>
        <v>0</v>
      </c>
      <c r="I10" s="78"/>
      <c r="J10" s="78"/>
      <c r="K10" s="78"/>
      <c r="L10" s="78"/>
    </row>
    <row r="12" spans="1:12">
      <c r="E12" s="137"/>
      <c r="F12" s="78"/>
    </row>
    <row r="13" spans="1:12">
      <c r="F13" s="78"/>
    </row>
    <row r="14" spans="1:12">
      <c r="F14" s="78"/>
    </row>
    <row r="15" spans="1:12">
      <c r="F15" s="78"/>
    </row>
    <row r="100" spans="1:8" s="127" customFormat="1">
      <c r="A100" s="77"/>
      <c r="B100" s="77"/>
      <c r="C100" s="77"/>
      <c r="D100" s="77"/>
      <c r="E100" s="77"/>
      <c r="F100" s="77"/>
    </row>
    <row r="102" spans="1:8">
      <c r="F102" s="135"/>
      <c r="G102" s="135"/>
      <c r="H102" s="136">
        <v>21974627</v>
      </c>
    </row>
    <row r="103" spans="1:8">
      <c r="F103" s="135"/>
      <c r="G103" s="135"/>
      <c r="H103" s="136">
        <v>1194746424</v>
      </c>
    </row>
    <row r="104" spans="1:8">
      <c r="F104" s="135"/>
      <c r="G104" s="135"/>
      <c r="H104" s="136">
        <v>1216721051</v>
      </c>
    </row>
    <row r="105" spans="1:8">
      <c r="F105" s="135"/>
      <c r="G105" s="135"/>
      <c r="H105" s="136">
        <f>+H103-H104</f>
        <v>-21974627</v>
      </c>
    </row>
    <row r="106" spans="1:8">
      <c r="F106" s="135"/>
      <c r="G106" s="135"/>
      <c r="H106" s="136">
        <f>+H105+H102</f>
        <v>0</v>
      </c>
    </row>
  </sheetData>
  <mergeCells count="5">
    <mergeCell ref="A2:F2"/>
    <mergeCell ref="A3:F3"/>
    <mergeCell ref="A4:F4"/>
    <mergeCell ref="A6:F6"/>
    <mergeCell ref="A10:E10"/>
  </mergeCells>
  <printOptions horizontalCentered="1"/>
  <pageMargins left="0.23622047244094491" right="0.23622047244094491" top="0.55118110236220474" bottom="0.55118110236220474" header="0.31496062992125984" footer="0.31496062992125984"/>
  <pageSetup scale="85" orientation="landscape" horizontalDpi="1200" verticalDpi="1200" r:id="rId1"/>
  <headerFooter>
    <oddFooter>&amp;C&amp;"Arial Narrow,Normal"&amp;10&amp;P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17A47-2046-415B-85C6-A3AEB68EEE0C}">
  <sheetPr codeName="Hoja59">
    <tabColor rgb="FFC00000"/>
  </sheetPr>
  <dimension ref="A1:N13"/>
  <sheetViews>
    <sheetView zoomScale="85" zoomScaleNormal="85" zoomScaleSheetLayoutView="100" workbookViewId="0">
      <selection activeCell="G14" sqref="G14"/>
    </sheetView>
  </sheetViews>
  <sheetFormatPr baseColWidth="10" defaultRowHeight="15"/>
  <cols>
    <col min="1" max="1" width="43.5703125" customWidth="1"/>
    <col min="2" max="2" width="11.5703125" customWidth="1"/>
    <col min="3" max="3" width="61" customWidth="1"/>
    <col min="4" max="4" width="11.85546875" customWidth="1"/>
    <col min="5" max="5" width="13" customWidth="1"/>
    <col min="6" max="6" width="17.5703125" customWidth="1"/>
    <col min="7" max="7" width="18.42578125" customWidth="1"/>
    <col min="8" max="8" width="24.7109375" customWidth="1"/>
    <col min="9" max="9" width="16.42578125" bestFit="1" customWidth="1"/>
  </cols>
  <sheetData>
    <row r="1" spans="1:14" s="187" customFormat="1" ht="12.75">
      <c r="E1" s="413"/>
      <c r="F1" s="414"/>
      <c r="G1" s="413"/>
      <c r="H1" s="415"/>
      <c r="I1" s="415"/>
      <c r="J1" s="416"/>
      <c r="K1" s="188"/>
      <c r="N1" s="188"/>
    </row>
    <row r="2" spans="1:14" s="187" customFormat="1" ht="12.75">
      <c r="E2" s="413"/>
      <c r="F2" s="414"/>
      <c r="G2" s="413"/>
      <c r="H2" s="415"/>
      <c r="I2" s="415"/>
      <c r="J2" s="416"/>
      <c r="K2" s="188"/>
      <c r="N2" s="188"/>
    </row>
    <row r="3" spans="1:14" s="187" customFormat="1" ht="15.75">
      <c r="A3" s="669" t="s">
        <v>110</v>
      </c>
      <c r="B3" s="669"/>
      <c r="C3" s="669"/>
      <c r="D3" s="669"/>
      <c r="E3" s="669"/>
      <c r="F3" s="669"/>
      <c r="G3" s="188"/>
      <c r="J3" s="188"/>
    </row>
    <row r="4" spans="1:14" s="187" customFormat="1" ht="15.75">
      <c r="A4" s="670" t="s">
        <v>921</v>
      </c>
      <c r="B4" s="670"/>
      <c r="C4" s="670"/>
      <c r="D4" s="670"/>
      <c r="E4" s="670"/>
      <c r="F4" s="670"/>
      <c r="G4" s="188"/>
      <c r="J4" s="188"/>
    </row>
    <row r="5" spans="1:14" s="187" customFormat="1" ht="15.75">
      <c r="A5" s="671" t="e">
        <f>+#REF!</f>
        <v>#REF!</v>
      </c>
      <c r="B5" s="669"/>
      <c r="C5" s="669"/>
      <c r="D5" s="669"/>
      <c r="E5" s="669"/>
      <c r="F5" s="669"/>
      <c r="G5" s="412"/>
      <c r="J5" s="188"/>
    </row>
    <row r="7" spans="1:14" ht="15.75" thickBot="1"/>
    <row r="8" spans="1:14" ht="15.75" thickBot="1">
      <c r="A8" s="672" t="s">
        <v>933</v>
      </c>
      <c r="B8" s="673"/>
      <c r="C8" s="673"/>
      <c r="D8" s="673"/>
      <c r="E8" s="673"/>
      <c r="F8" s="673"/>
      <c r="G8" s="673"/>
      <c r="H8" s="674"/>
    </row>
    <row r="9" spans="1:14" ht="30.75" customHeight="1" thickBot="1">
      <c r="A9" s="456" t="s">
        <v>0</v>
      </c>
      <c r="B9" s="457" t="s">
        <v>104</v>
      </c>
      <c r="C9" s="458" t="s">
        <v>2</v>
      </c>
      <c r="D9" s="459" t="s">
        <v>931</v>
      </c>
      <c r="E9" s="459" t="s">
        <v>927</v>
      </c>
      <c r="F9" s="460" t="s">
        <v>5</v>
      </c>
      <c r="G9" s="460" t="s">
        <v>928</v>
      </c>
      <c r="H9" s="461" t="s">
        <v>930</v>
      </c>
    </row>
    <row r="10" spans="1:14">
      <c r="A10" s="462"/>
      <c r="B10" s="463"/>
      <c r="C10" s="464"/>
      <c r="D10" s="465"/>
      <c r="E10" s="465"/>
      <c r="F10" s="466"/>
      <c r="G10" s="467"/>
      <c r="H10" s="453"/>
    </row>
    <row r="11" spans="1:14">
      <c r="A11" s="218"/>
      <c r="B11" s="156"/>
      <c r="C11" s="160"/>
      <c r="D11" s="473"/>
      <c r="E11" s="473"/>
      <c r="F11" s="429"/>
      <c r="G11" s="36"/>
      <c r="H11" s="246"/>
    </row>
    <row r="12" spans="1:14" ht="15.75" thickBot="1">
      <c r="A12" s="475"/>
      <c r="B12" s="443"/>
      <c r="C12" s="476"/>
      <c r="D12" s="477"/>
      <c r="E12" s="477"/>
      <c r="F12" s="442"/>
      <c r="G12" s="454"/>
      <c r="H12" s="455"/>
    </row>
    <row r="13" spans="1:14" ht="15.75" thickBot="1">
      <c r="A13" s="666" t="s">
        <v>25</v>
      </c>
      <c r="B13" s="667"/>
      <c r="C13" s="667"/>
      <c r="D13" s="667"/>
      <c r="E13" s="668"/>
      <c r="F13" s="478">
        <f>SUM(F10:F12)</f>
        <v>0</v>
      </c>
      <c r="G13" s="46"/>
      <c r="H13" s="46"/>
    </row>
  </sheetData>
  <mergeCells count="5">
    <mergeCell ref="A13:E13"/>
    <mergeCell ref="A3:F3"/>
    <mergeCell ref="A4:F4"/>
    <mergeCell ref="A5:F5"/>
    <mergeCell ref="A8:H8"/>
  </mergeCells>
  <pageMargins left="0.70866141732283472" right="0.70866141732283472" top="0.74803149606299213" bottom="0.74803149606299213" header="0.31496062992125984" footer="0.31496062992125984"/>
  <pageSetup scale="74" orientation="landscape" horizontalDpi="1200" verticalDpi="12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1C5AD-8F5A-4EA0-B3F8-94D40563B260}">
  <sheetPr codeName="Hoja60">
    <tabColor rgb="FFC00000"/>
  </sheetPr>
  <dimension ref="A1:N15"/>
  <sheetViews>
    <sheetView topLeftCell="A6" zoomScale="85" zoomScaleNormal="85" zoomScaleSheetLayoutView="100" workbookViewId="0">
      <selection activeCell="C22" sqref="C22"/>
    </sheetView>
  </sheetViews>
  <sheetFormatPr baseColWidth="10" defaultRowHeight="15"/>
  <cols>
    <col min="1" max="1" width="52.5703125" customWidth="1"/>
    <col min="2" max="2" width="16.28515625" customWidth="1"/>
    <col min="3" max="3" width="68.140625" customWidth="1"/>
    <col min="4" max="4" width="12.85546875" customWidth="1"/>
    <col min="5" max="5" width="12.28515625" customWidth="1"/>
    <col min="6" max="6" width="19.42578125" customWidth="1"/>
    <col min="7" max="7" width="16.140625" customWidth="1"/>
    <col min="8" max="8" width="23" customWidth="1"/>
    <col min="9" max="9" width="19.28515625" bestFit="1" customWidth="1"/>
    <col min="10" max="10" width="11.5703125" bestFit="1" customWidth="1"/>
  </cols>
  <sheetData>
    <row r="1" spans="1:14" s="187" customFormat="1" ht="12.75">
      <c r="E1" s="413"/>
      <c r="F1" s="414"/>
      <c r="G1" s="413"/>
      <c r="H1" s="415"/>
      <c r="I1" s="415"/>
      <c r="J1" s="416"/>
      <c r="K1" s="188"/>
      <c r="N1" s="188"/>
    </row>
    <row r="2" spans="1:14" s="187" customFormat="1" ht="12.75">
      <c r="E2" s="413"/>
      <c r="F2" s="414"/>
      <c r="G2" s="413"/>
      <c r="H2" s="415"/>
      <c r="I2" s="415"/>
      <c r="J2" s="416"/>
      <c r="K2" s="188"/>
      <c r="N2" s="188"/>
    </row>
    <row r="3" spans="1:14" s="187" customFormat="1" ht="15.75">
      <c r="A3" s="669" t="s">
        <v>110</v>
      </c>
      <c r="B3" s="669"/>
      <c r="C3" s="669"/>
      <c r="D3" s="669"/>
      <c r="E3" s="669"/>
      <c r="F3" s="669"/>
      <c r="G3" s="188"/>
      <c r="J3" s="188"/>
    </row>
    <row r="4" spans="1:14" s="187" customFormat="1" ht="15.75">
      <c r="A4" s="669" t="s">
        <v>918</v>
      </c>
      <c r="B4" s="669"/>
      <c r="C4" s="669"/>
      <c r="D4" s="669"/>
      <c r="E4" s="669"/>
      <c r="F4" s="669"/>
      <c r="G4" s="188"/>
      <c r="J4" s="188"/>
    </row>
    <row r="5" spans="1:14" s="187" customFormat="1" ht="15.75">
      <c r="A5" s="671" t="e">
        <f>+'27329501 LV'!A5:F5</f>
        <v>#REF!</v>
      </c>
      <c r="B5" s="669"/>
      <c r="C5" s="669"/>
      <c r="D5" s="669"/>
      <c r="E5" s="669"/>
      <c r="F5" s="669"/>
      <c r="G5" s="412"/>
      <c r="J5" s="188"/>
    </row>
    <row r="6" spans="1:14" ht="15.75" thickBot="1"/>
    <row r="7" spans="1:14" s="432" customFormat="1" thickBot="1">
      <c r="A7" s="672" t="s">
        <v>917</v>
      </c>
      <c r="B7" s="673"/>
      <c r="C7" s="673"/>
      <c r="D7" s="673"/>
      <c r="E7" s="673"/>
      <c r="F7" s="673"/>
      <c r="G7" s="673"/>
      <c r="H7" s="674"/>
    </row>
    <row r="8" spans="1:14" s="432" customFormat="1" ht="26.25" thickBot="1">
      <c r="A8" s="448" t="s">
        <v>0</v>
      </c>
      <c r="B8" s="449" t="s">
        <v>104</v>
      </c>
      <c r="C8" s="450" t="s">
        <v>2</v>
      </c>
      <c r="D8" s="451" t="s">
        <v>931</v>
      </c>
      <c r="E8" s="451" t="s">
        <v>927</v>
      </c>
      <c r="F8" s="479" t="s">
        <v>5</v>
      </c>
      <c r="G8" s="479" t="s">
        <v>928</v>
      </c>
      <c r="H8" s="452" t="s">
        <v>930</v>
      </c>
    </row>
    <row r="9" spans="1:14" s="432" customFormat="1" ht="14.25">
      <c r="A9" s="462"/>
      <c r="B9" s="480"/>
      <c r="C9" s="464"/>
      <c r="D9" s="465"/>
      <c r="E9" s="465"/>
      <c r="F9" s="466"/>
      <c r="G9" s="467"/>
      <c r="H9" s="453"/>
    </row>
    <row r="10" spans="1:14">
      <c r="A10" s="468"/>
      <c r="B10" s="481"/>
      <c r="C10" s="469"/>
      <c r="D10" s="470"/>
      <c r="E10" s="470"/>
      <c r="F10" s="471"/>
      <c r="G10" s="472"/>
      <c r="H10" s="246"/>
    </row>
    <row r="11" spans="1:14">
      <c r="A11" s="468"/>
      <c r="B11" s="481"/>
      <c r="C11" s="469"/>
      <c r="D11" s="470"/>
      <c r="E11" s="470"/>
      <c r="F11" s="471"/>
      <c r="G11" s="472"/>
      <c r="H11" s="246"/>
    </row>
    <row r="12" spans="1:14">
      <c r="A12" s="468"/>
      <c r="B12" s="481"/>
      <c r="C12" s="469"/>
      <c r="D12" s="470"/>
      <c r="E12" s="470"/>
      <c r="F12" s="471"/>
      <c r="G12" s="472"/>
      <c r="H12" s="246"/>
    </row>
    <row r="13" spans="1:14">
      <c r="A13" s="468"/>
      <c r="B13" s="481"/>
      <c r="C13" s="469"/>
      <c r="D13" s="470"/>
      <c r="E13" s="470"/>
      <c r="F13" s="471"/>
      <c r="G13" s="472"/>
      <c r="H13" s="246"/>
    </row>
    <row r="14" spans="1:14" ht="15.75" thickBot="1">
      <c r="A14" s="482"/>
      <c r="B14" s="491"/>
      <c r="C14" s="483"/>
      <c r="D14" s="484"/>
      <c r="E14" s="484"/>
      <c r="F14" s="485"/>
      <c r="G14" s="486"/>
      <c r="H14" s="455"/>
    </row>
    <row r="15" spans="1:14" ht="15.75" thickBot="1">
      <c r="A15" s="675" t="s">
        <v>25</v>
      </c>
      <c r="B15" s="676"/>
      <c r="C15" s="676"/>
      <c r="D15" s="676"/>
      <c r="E15" s="676"/>
      <c r="F15" s="478">
        <f>SUM(F9:F14)</f>
        <v>0</v>
      </c>
      <c r="G15" s="46">
        <v>150832736.93000001</v>
      </c>
      <c r="H15" s="46">
        <f>+F15-G15</f>
        <v>-150832736.93000001</v>
      </c>
    </row>
  </sheetData>
  <mergeCells count="5">
    <mergeCell ref="A15:E15"/>
    <mergeCell ref="A3:F3"/>
    <mergeCell ref="A4:F4"/>
    <mergeCell ref="A5:F5"/>
    <mergeCell ref="A7:H7"/>
  </mergeCells>
  <pageMargins left="0.70866141732283472" right="0.70866141732283472" top="0.74803149606299213" bottom="0.74803149606299213" header="0.31496062992125984" footer="0.31496062992125984"/>
  <pageSetup scale="74" orientation="landscape" horizontalDpi="1200" verticalDpi="12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6A9D1-30A2-46C2-A8A7-967364EBFA4B}">
  <sheetPr codeName="Hoja61">
    <tabColor rgb="FF00B0F0"/>
  </sheetPr>
  <dimension ref="A1:N12"/>
  <sheetViews>
    <sheetView zoomScale="85" zoomScaleNormal="85" zoomScaleSheetLayoutView="100" workbookViewId="0">
      <selection activeCell="G12" sqref="G12"/>
    </sheetView>
  </sheetViews>
  <sheetFormatPr baseColWidth="10" defaultRowHeight="15"/>
  <cols>
    <col min="1" max="1" width="52.7109375" customWidth="1"/>
    <col min="2" max="2" width="13.5703125" customWidth="1"/>
    <col min="3" max="3" width="61.140625" customWidth="1"/>
    <col min="4" max="5" width="11.85546875" bestFit="1" customWidth="1"/>
    <col min="6" max="6" width="16.42578125" bestFit="1" customWidth="1"/>
    <col min="7" max="7" width="12.85546875" customWidth="1"/>
    <col min="8" max="8" width="36.85546875" customWidth="1"/>
    <col min="9" max="9" width="12.7109375" bestFit="1" customWidth="1"/>
  </cols>
  <sheetData>
    <row r="1" spans="1:14" s="187" customFormat="1" ht="12.75">
      <c r="E1" s="413"/>
      <c r="F1" s="414"/>
      <c r="G1" s="413"/>
      <c r="H1" s="415"/>
      <c r="I1" s="415"/>
      <c r="J1" s="416"/>
      <c r="K1" s="188"/>
      <c r="N1" s="188"/>
    </row>
    <row r="2" spans="1:14" s="187" customFormat="1" ht="12.75">
      <c r="E2" s="413"/>
      <c r="F2" s="414"/>
      <c r="G2" s="413"/>
      <c r="H2" s="415"/>
      <c r="I2" s="415"/>
      <c r="J2" s="416"/>
      <c r="K2" s="188"/>
      <c r="N2" s="188"/>
    </row>
    <row r="3" spans="1:14" s="187" customFormat="1" ht="15.75">
      <c r="A3" s="669" t="s">
        <v>110</v>
      </c>
      <c r="B3" s="669"/>
      <c r="C3" s="669"/>
      <c r="D3" s="669"/>
      <c r="E3" s="669"/>
      <c r="F3" s="669"/>
      <c r="G3" s="188"/>
      <c r="J3" s="188"/>
    </row>
    <row r="4" spans="1:14" s="187" customFormat="1" ht="15.75">
      <c r="A4" s="669" t="s">
        <v>920</v>
      </c>
      <c r="B4" s="669"/>
      <c r="C4" s="669"/>
      <c r="D4" s="669"/>
      <c r="E4" s="669"/>
      <c r="F4" s="669"/>
      <c r="G4" s="188"/>
      <c r="J4" s="188"/>
    </row>
    <row r="5" spans="1:14" s="187" customFormat="1" ht="15.75">
      <c r="A5" s="671" t="e">
        <f>+'27329502 LV'!A5:F5</f>
        <v>#REF!</v>
      </c>
      <c r="B5" s="669"/>
      <c r="C5" s="669"/>
      <c r="D5" s="669"/>
      <c r="E5" s="669"/>
      <c r="F5" s="669"/>
      <c r="G5" s="412"/>
      <c r="J5" s="188"/>
    </row>
    <row r="6" spans="1:14" ht="15.75" thickBot="1"/>
    <row r="7" spans="1:14" ht="15.75" thickBot="1">
      <c r="A7" s="677" t="s">
        <v>914</v>
      </c>
      <c r="B7" s="678"/>
      <c r="C7" s="678"/>
      <c r="D7" s="678"/>
      <c r="E7" s="678"/>
      <c r="F7" s="679"/>
      <c r="G7" s="188"/>
      <c r="H7" s="188"/>
    </row>
    <row r="8" spans="1:14" ht="43.5" customHeight="1">
      <c r="A8" s="436" t="s">
        <v>0</v>
      </c>
      <c r="B8" s="437" t="s">
        <v>104</v>
      </c>
      <c r="C8" s="437" t="s">
        <v>2</v>
      </c>
      <c r="D8" s="437" t="s">
        <v>3</v>
      </c>
      <c r="E8" s="437" t="s">
        <v>105</v>
      </c>
      <c r="F8" s="437" t="s">
        <v>5</v>
      </c>
      <c r="G8" s="437" t="s">
        <v>928</v>
      </c>
      <c r="H8" s="437" t="s">
        <v>929</v>
      </c>
    </row>
    <row r="9" spans="1:14">
      <c r="A9" s="444"/>
      <c r="B9" s="438"/>
      <c r="C9" s="428"/>
      <c r="D9" s="430"/>
      <c r="E9" s="430"/>
      <c r="F9" s="439"/>
      <c r="G9" s="429"/>
      <c r="H9" s="429"/>
    </row>
    <row r="10" spans="1:14">
      <c r="A10" s="428"/>
      <c r="B10" s="438"/>
      <c r="C10" s="428"/>
      <c r="D10" s="430"/>
      <c r="E10" s="430"/>
      <c r="F10" s="439"/>
      <c r="G10" s="429"/>
      <c r="H10" s="429"/>
    </row>
    <row r="11" spans="1:14">
      <c r="A11" s="444"/>
      <c r="B11" s="438"/>
      <c r="C11" s="428"/>
      <c r="D11" s="430"/>
      <c r="E11" s="430"/>
      <c r="F11" s="439"/>
      <c r="G11" s="429"/>
      <c r="H11" s="429"/>
    </row>
    <row r="12" spans="1:14">
      <c r="A12" s="680" t="s">
        <v>25</v>
      </c>
      <c r="B12" s="681"/>
      <c r="C12" s="681"/>
      <c r="D12" s="681"/>
      <c r="E12" s="681"/>
      <c r="F12" s="440">
        <f>SUM(F9:F11)</f>
        <v>0</v>
      </c>
      <c r="G12" s="412"/>
      <c r="H12" s="445">
        <f>+G12-F12</f>
        <v>0</v>
      </c>
    </row>
  </sheetData>
  <mergeCells count="5">
    <mergeCell ref="A3:F3"/>
    <mergeCell ref="A4:F4"/>
    <mergeCell ref="A5:F5"/>
    <mergeCell ref="A7:F7"/>
    <mergeCell ref="A12:E12"/>
  </mergeCells>
  <pageMargins left="0.70866141732283472" right="0.70866141732283472" top="0.74803149606299213" bottom="0.74803149606299213" header="0.31496062992125984" footer="0.31496062992125984"/>
  <pageSetup scale="74" orientation="landscape" horizontalDpi="1200" verticalDpi="12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9032C-9D0D-4FD4-AF16-63D842D18899}">
  <sheetPr codeName="Hoja62">
    <tabColor rgb="FFC00000"/>
  </sheetPr>
  <dimension ref="A3:N14"/>
  <sheetViews>
    <sheetView topLeftCell="A8" zoomScale="85" zoomScaleNormal="85" zoomScaleSheetLayoutView="100" workbookViewId="0">
      <selection activeCell="A12" sqref="A12"/>
    </sheetView>
  </sheetViews>
  <sheetFormatPr baseColWidth="10" defaultRowHeight="15"/>
  <cols>
    <col min="1" max="1" width="39.42578125" customWidth="1"/>
    <col min="2" max="2" width="13.28515625" customWidth="1"/>
    <col min="3" max="3" width="56.140625" customWidth="1"/>
    <col min="4" max="5" width="11.85546875" bestFit="1" customWidth="1"/>
    <col min="6" max="6" width="16.42578125" bestFit="1" customWidth="1"/>
    <col min="7" max="7" width="16.85546875" customWidth="1"/>
    <col min="8" max="8" width="27.5703125" customWidth="1"/>
    <col min="9" max="9" width="12.7109375" bestFit="1" customWidth="1"/>
  </cols>
  <sheetData>
    <row r="3" spans="1:14" s="187" customFormat="1" ht="12.75">
      <c r="E3" s="413"/>
      <c r="F3" s="414"/>
      <c r="G3" s="413"/>
      <c r="H3" s="415"/>
      <c r="I3" s="415"/>
      <c r="J3" s="416"/>
      <c r="K3" s="188"/>
      <c r="N3" s="188"/>
    </row>
    <row r="4" spans="1:14" s="187" customFormat="1" ht="15.75">
      <c r="A4" s="669" t="s">
        <v>110</v>
      </c>
      <c r="B4" s="669"/>
      <c r="C4" s="669"/>
      <c r="D4" s="669"/>
      <c r="E4" s="669"/>
      <c r="F4" s="669"/>
      <c r="G4" s="188"/>
      <c r="J4" s="188"/>
    </row>
    <row r="5" spans="1:14" s="187" customFormat="1" ht="15.75">
      <c r="A5" s="669" t="s">
        <v>922</v>
      </c>
      <c r="B5" s="669"/>
      <c r="C5" s="669"/>
      <c r="D5" s="669"/>
      <c r="E5" s="669"/>
      <c r="F5" s="669"/>
      <c r="G5" s="188"/>
      <c r="J5" s="188"/>
    </row>
    <row r="6" spans="1:14" s="187" customFormat="1" ht="15.75">
      <c r="A6" s="671" t="e">
        <f>+'27329503 JR'!A5:F5</f>
        <v>#REF!</v>
      </c>
      <c r="B6" s="669"/>
      <c r="C6" s="669"/>
      <c r="D6" s="669"/>
      <c r="E6" s="669"/>
      <c r="F6" s="669"/>
      <c r="G6" s="412"/>
      <c r="J6" s="188"/>
    </row>
    <row r="8" spans="1:14" ht="15.75" thickBot="1"/>
    <row r="9" spans="1:14" ht="15.75" thickBot="1">
      <c r="A9" s="682" t="s">
        <v>915</v>
      </c>
      <c r="B9" s="683"/>
      <c r="C9" s="683"/>
      <c r="D9" s="683"/>
      <c r="E9" s="683"/>
      <c r="F9" s="684"/>
      <c r="G9" s="427"/>
      <c r="H9" s="427"/>
    </row>
    <row r="10" spans="1:14" ht="24">
      <c r="A10" s="436" t="s">
        <v>0</v>
      </c>
      <c r="B10" s="437" t="s">
        <v>104</v>
      </c>
      <c r="C10" s="437" t="s">
        <v>2</v>
      </c>
      <c r="D10" s="437" t="s">
        <v>3</v>
      </c>
      <c r="E10" s="437" t="s">
        <v>105</v>
      </c>
      <c r="F10" s="437" t="s">
        <v>5</v>
      </c>
      <c r="G10" s="437" t="s">
        <v>928</v>
      </c>
      <c r="H10" s="437" t="s">
        <v>929</v>
      </c>
    </row>
    <row r="11" spans="1:14">
      <c r="A11" s="218"/>
      <c r="B11" s="156"/>
      <c r="C11" s="156"/>
      <c r="D11" s="162"/>
      <c r="E11" s="162"/>
      <c r="F11" s="429"/>
      <c r="G11" s="429"/>
      <c r="H11" s="429"/>
    </row>
    <row r="12" spans="1:14">
      <c r="A12" s="218"/>
      <c r="B12" s="156"/>
      <c r="C12" s="156"/>
      <c r="D12" s="162"/>
      <c r="E12" s="162"/>
      <c r="F12" s="429"/>
      <c r="G12" s="429"/>
      <c r="H12" s="429"/>
    </row>
    <row r="13" spans="1:14">
      <c r="A13" s="218"/>
      <c r="B13" s="156"/>
      <c r="C13" s="156"/>
      <c r="D13" s="162"/>
      <c r="E13" s="162"/>
      <c r="F13" s="429"/>
      <c r="G13" s="429"/>
      <c r="H13" s="429"/>
    </row>
    <row r="14" spans="1:14">
      <c r="A14" s="685" t="s">
        <v>25</v>
      </c>
      <c r="B14" s="686"/>
      <c r="C14" s="686"/>
      <c r="D14" s="686"/>
      <c r="E14" s="686"/>
      <c r="F14" s="440">
        <f>SUM(F11:F13)</f>
        <v>0</v>
      </c>
      <c r="G14" s="441">
        <v>0</v>
      </c>
      <c r="H14" s="445">
        <f>+G14-F14</f>
        <v>0</v>
      </c>
      <c r="I14" s="412"/>
      <c r="J14" s="412"/>
    </row>
  </sheetData>
  <mergeCells count="5">
    <mergeCell ref="A9:F9"/>
    <mergeCell ref="A14:E14"/>
    <mergeCell ref="A4:F4"/>
    <mergeCell ref="A5:F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1200" verticalDpi="12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CB40-09DA-4404-8FBD-0D463FB6900A}">
  <sheetPr codeName="Hoja63">
    <tabColor rgb="FFFF0000"/>
  </sheetPr>
  <dimension ref="A3:N11"/>
  <sheetViews>
    <sheetView zoomScale="85" zoomScaleNormal="85" zoomScaleSheetLayoutView="100" workbookViewId="0">
      <selection activeCell="A10" sqref="A10:XFD10"/>
    </sheetView>
  </sheetViews>
  <sheetFormatPr baseColWidth="10" defaultRowHeight="15"/>
  <cols>
    <col min="1" max="1" width="62" customWidth="1"/>
    <col min="2" max="2" width="13.28515625" customWidth="1"/>
    <col min="3" max="3" width="38.42578125" customWidth="1"/>
    <col min="4" max="5" width="12.28515625" bestFit="1" customWidth="1"/>
    <col min="6" max="6" width="19.85546875" bestFit="1" customWidth="1"/>
    <col min="7" max="7" width="16.5703125" bestFit="1" customWidth="1"/>
    <col min="8" max="8" width="43.140625" customWidth="1"/>
    <col min="9" max="9" width="13" bestFit="1" customWidth="1"/>
  </cols>
  <sheetData>
    <row r="3" spans="1:14" s="526" customFormat="1">
      <c r="E3" s="518"/>
      <c r="F3" s="519"/>
      <c r="G3" s="518"/>
      <c r="H3" s="520"/>
      <c r="I3" s="520"/>
      <c r="J3" s="521"/>
      <c r="K3" s="527"/>
      <c r="N3" s="527"/>
    </row>
    <row r="4" spans="1:14" s="526" customFormat="1">
      <c r="A4" s="690" t="s">
        <v>110</v>
      </c>
      <c r="B4" s="690"/>
      <c r="C4" s="690"/>
      <c r="D4" s="690"/>
      <c r="E4" s="690"/>
      <c r="F4" s="690"/>
      <c r="G4" s="690"/>
      <c r="H4" s="690"/>
      <c r="J4" s="527"/>
    </row>
    <row r="5" spans="1:14" s="526" customFormat="1">
      <c r="A5" s="690" t="s">
        <v>923</v>
      </c>
      <c r="B5" s="690"/>
      <c r="C5" s="690"/>
      <c r="D5" s="690"/>
      <c r="E5" s="690"/>
      <c r="F5" s="690"/>
      <c r="G5" s="690"/>
      <c r="H5" s="690"/>
      <c r="J5" s="527"/>
    </row>
    <row r="6" spans="1:14" s="526" customFormat="1">
      <c r="A6" s="691" t="e">
        <f>+'27329504 JR'!A6:F6</f>
        <v>#REF!</v>
      </c>
      <c r="B6" s="691"/>
      <c r="C6" s="691"/>
      <c r="D6" s="691"/>
      <c r="E6" s="691"/>
      <c r="F6" s="691"/>
      <c r="G6" s="691"/>
      <c r="H6" s="691"/>
      <c r="J6" s="527"/>
    </row>
    <row r="8" spans="1:14" s="186" customFormat="1" ht="13.5" thickBot="1">
      <c r="A8" s="689" t="s">
        <v>916</v>
      </c>
      <c r="B8" s="689"/>
      <c r="C8" s="689"/>
      <c r="D8" s="689"/>
      <c r="E8" s="689"/>
      <c r="F8" s="689"/>
      <c r="G8" s="522"/>
      <c r="H8" s="522"/>
      <c r="I8" s="427"/>
    </row>
    <row r="9" spans="1:14" s="417" customFormat="1" ht="23.25" thickBot="1">
      <c r="A9" s="510" t="s">
        <v>0</v>
      </c>
      <c r="B9" s="511" t="s">
        <v>104</v>
      </c>
      <c r="C9" s="511" t="s">
        <v>2</v>
      </c>
      <c r="D9" s="511" t="s">
        <v>3</v>
      </c>
      <c r="E9" s="511" t="s">
        <v>105</v>
      </c>
      <c r="F9" s="511" t="s">
        <v>5</v>
      </c>
      <c r="G9" s="511" t="s">
        <v>928</v>
      </c>
      <c r="H9" s="512" t="s">
        <v>929</v>
      </c>
      <c r="K9"/>
      <c r="L9"/>
      <c r="M9"/>
    </row>
    <row r="10" spans="1:14" ht="15.75" thickBot="1">
      <c r="A10" s="523"/>
      <c r="B10" s="505"/>
      <c r="C10" s="505"/>
      <c r="D10" s="524"/>
      <c r="E10" s="525"/>
      <c r="F10" s="509"/>
      <c r="G10" s="509"/>
      <c r="H10" s="506"/>
    </row>
    <row r="11" spans="1:14" ht="15.75" thickBot="1">
      <c r="A11" s="687" t="s">
        <v>25</v>
      </c>
      <c r="B11" s="688"/>
      <c r="C11" s="688"/>
      <c r="D11" s="688"/>
      <c r="E11" s="688"/>
      <c r="F11" s="507">
        <f>SUM(F10:F10)</f>
        <v>0</v>
      </c>
      <c r="G11" s="508">
        <v>3077.67</v>
      </c>
      <c r="H11" s="513">
        <f>+G11-F11</f>
        <v>3077.67</v>
      </c>
    </row>
  </sheetData>
  <mergeCells count="5">
    <mergeCell ref="A11:E11"/>
    <mergeCell ref="A8:F8"/>
    <mergeCell ref="A4:H4"/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0B6E5-489C-4D72-85CB-856C8593CE4D}">
  <sheetPr codeName="Hoja18">
    <tabColor theme="9" tint="-0.249977111117893"/>
  </sheetPr>
  <dimension ref="A1:G76"/>
  <sheetViews>
    <sheetView view="pageBreakPreview" topLeftCell="A3" zoomScaleNormal="90" zoomScaleSheetLayoutView="100" workbookViewId="0"/>
  </sheetViews>
  <sheetFormatPr baseColWidth="10" defaultColWidth="52.42578125" defaultRowHeight="12.75"/>
  <cols>
    <col min="1" max="1" width="36" style="45" customWidth="1"/>
    <col min="2" max="2" width="14.140625" style="45" bestFit="1" customWidth="1"/>
    <col min="3" max="3" width="46.28515625" style="45" bestFit="1" customWidth="1"/>
    <col min="4" max="4" width="14.42578125" style="47" customWidth="1"/>
    <col min="5" max="5" width="13.5703125" style="45" bestFit="1" customWidth="1"/>
    <col min="6" max="6" width="10.42578125" style="45" customWidth="1"/>
    <col min="7" max="7" width="14" style="45" customWidth="1"/>
    <col min="8" max="16384" width="52.42578125" style="45"/>
  </cols>
  <sheetData>
    <row r="1" spans="1:7" ht="11.25" customHeight="1">
      <c r="A1" s="40"/>
      <c r="B1" s="41"/>
      <c r="C1" s="40"/>
      <c r="D1" s="42"/>
      <c r="E1" s="44"/>
    </row>
    <row r="2" spans="1:7" ht="15" customHeight="1">
      <c r="A2" s="40"/>
      <c r="B2" s="41"/>
      <c r="C2" s="40"/>
      <c r="D2" s="42"/>
      <c r="E2" s="44"/>
    </row>
    <row r="3" spans="1:7" s="60" customFormat="1" ht="15" customHeight="1">
      <c r="A3" s="586" t="s">
        <v>110</v>
      </c>
      <c r="B3" s="586"/>
      <c r="C3" s="586"/>
      <c r="D3" s="586"/>
      <c r="E3" s="586"/>
    </row>
    <row r="4" spans="1:7" s="60" customFormat="1" ht="15" customHeight="1">
      <c r="A4" s="586" t="s">
        <v>522</v>
      </c>
      <c r="B4" s="586"/>
      <c r="C4" s="586"/>
      <c r="D4" s="586"/>
      <c r="E4" s="586"/>
    </row>
    <row r="5" spans="1:7" s="60" customFormat="1" ht="15.75" customHeight="1">
      <c r="A5" s="586" t="str">
        <f>+'24072001 SA'!A5:E5</f>
        <v>JUNIO DE 2019</v>
      </c>
      <c r="B5" s="586"/>
      <c r="C5" s="586"/>
      <c r="D5" s="586"/>
      <c r="E5" s="586"/>
    </row>
    <row r="6" spans="1:7" ht="15.75" customHeight="1">
      <c r="A6" s="48"/>
      <c r="B6" s="48"/>
      <c r="C6" s="48"/>
      <c r="D6" s="48"/>
      <c r="E6" s="48"/>
    </row>
    <row r="7" spans="1:7">
      <c r="A7" s="587" t="s">
        <v>521</v>
      </c>
      <c r="B7" s="588"/>
      <c r="C7" s="588"/>
      <c r="D7" s="588"/>
      <c r="E7" s="589"/>
    </row>
    <row r="8" spans="1:7">
      <c r="A8" s="61" t="s">
        <v>0</v>
      </c>
      <c r="B8" s="62" t="s">
        <v>1</v>
      </c>
      <c r="C8" s="63" t="s">
        <v>2</v>
      </c>
      <c r="D8" s="64" t="s">
        <v>103</v>
      </c>
      <c r="E8" s="65" t="s">
        <v>5</v>
      </c>
      <c r="F8" s="71"/>
    </row>
    <row r="9" spans="1:7">
      <c r="A9" s="36"/>
      <c r="B9" s="49"/>
      <c r="C9" s="50"/>
      <c r="D9" s="51"/>
      <c r="E9" s="52"/>
    </row>
    <row r="10" spans="1:7">
      <c r="A10" s="36"/>
      <c r="B10" s="49"/>
      <c r="C10" s="50"/>
      <c r="D10" s="51"/>
      <c r="E10" s="52"/>
    </row>
    <row r="11" spans="1:7">
      <c r="A11" s="590" t="s">
        <v>25</v>
      </c>
      <c r="B11" s="591"/>
      <c r="C11" s="591"/>
      <c r="D11" s="591"/>
      <c r="E11" s="53">
        <f>SUM(E9:E10)</f>
        <v>0</v>
      </c>
      <c r="F11" s="46">
        <v>0</v>
      </c>
      <c r="G11" s="46">
        <f>+E11-F11</f>
        <v>0</v>
      </c>
    </row>
    <row r="12" spans="1:7">
      <c r="A12" s="32"/>
      <c r="B12" s="54"/>
      <c r="C12" s="55"/>
      <c r="D12" s="56"/>
      <c r="E12" s="57"/>
    </row>
    <row r="13" spans="1:7">
      <c r="A13" s="32"/>
      <c r="B13" s="54"/>
      <c r="C13" s="55"/>
      <c r="D13" s="56"/>
      <c r="E13" s="57"/>
    </row>
    <row r="14" spans="1:7">
      <c r="A14" s="32"/>
      <c r="B14" s="54"/>
      <c r="C14" s="55"/>
      <c r="D14" s="56"/>
      <c r="E14" s="57"/>
    </row>
    <row r="15" spans="1:7">
      <c r="A15" s="32"/>
      <c r="B15" s="32"/>
      <c r="C15" s="32"/>
      <c r="D15" s="58"/>
      <c r="E15" s="32"/>
    </row>
    <row r="16" spans="1:7">
      <c r="A16" s="32"/>
      <c r="B16" s="32"/>
      <c r="C16" s="32"/>
      <c r="D16" s="58"/>
      <c r="E16" s="32"/>
    </row>
    <row r="17" spans="1:5">
      <c r="A17" s="32"/>
      <c r="B17" s="32"/>
      <c r="C17" s="32"/>
      <c r="D17" s="58"/>
      <c r="E17" s="32"/>
    </row>
    <row r="18" spans="1:5">
      <c r="A18" s="32"/>
      <c r="B18" s="32"/>
      <c r="C18" s="32"/>
      <c r="D18" s="58"/>
      <c r="E18" s="32"/>
    </row>
    <row r="19" spans="1:5">
      <c r="A19" s="32"/>
      <c r="B19" s="32"/>
      <c r="C19" s="32"/>
      <c r="D19" s="58"/>
      <c r="E19" s="32"/>
    </row>
    <row r="20" spans="1:5">
      <c r="A20" s="32"/>
      <c r="B20" s="32"/>
      <c r="C20" s="32"/>
      <c r="D20" s="58"/>
      <c r="E20" s="32"/>
    </row>
    <row r="21" spans="1:5">
      <c r="A21" s="32"/>
      <c r="B21" s="32"/>
      <c r="C21" s="32"/>
      <c r="D21" s="58"/>
      <c r="E21" s="32"/>
    </row>
    <row r="22" spans="1:5">
      <c r="A22" s="32"/>
      <c r="B22" s="32"/>
      <c r="C22" s="32"/>
      <c r="D22" s="58"/>
      <c r="E22" s="32"/>
    </row>
    <row r="23" spans="1:5">
      <c r="A23" s="32"/>
      <c r="B23" s="32"/>
      <c r="C23" s="32"/>
      <c r="D23" s="58"/>
      <c r="E23" s="32"/>
    </row>
    <row r="24" spans="1:5">
      <c r="A24" s="32"/>
      <c r="B24" s="32"/>
      <c r="C24" s="32"/>
      <c r="D24" s="58"/>
      <c r="E24" s="32"/>
    </row>
    <row r="25" spans="1:5">
      <c r="A25" s="32"/>
      <c r="B25" s="32"/>
      <c r="C25" s="32"/>
      <c r="D25" s="58"/>
      <c r="E25" s="32"/>
    </row>
    <row r="26" spans="1:5">
      <c r="A26" s="32"/>
      <c r="B26" s="32"/>
      <c r="C26" s="32"/>
      <c r="D26" s="58"/>
      <c r="E26" s="32"/>
    </row>
    <row r="27" spans="1:5">
      <c r="A27" s="32"/>
      <c r="B27" s="32"/>
      <c r="C27" s="32"/>
      <c r="D27" s="58"/>
      <c r="E27" s="32"/>
    </row>
    <row r="28" spans="1:5">
      <c r="A28" s="32"/>
      <c r="B28" s="32"/>
      <c r="C28" s="32"/>
      <c r="D28" s="58"/>
      <c r="E28" s="32"/>
    </row>
    <row r="29" spans="1:5">
      <c r="A29" s="32"/>
      <c r="B29" s="32"/>
      <c r="C29" s="32"/>
      <c r="D29" s="58"/>
      <c r="E29" s="32"/>
    </row>
    <row r="30" spans="1:5">
      <c r="A30" s="32"/>
      <c r="B30" s="32"/>
      <c r="C30" s="32"/>
      <c r="D30" s="58"/>
      <c r="E30" s="32"/>
    </row>
    <row r="31" spans="1:5">
      <c r="A31" s="32"/>
      <c r="B31" s="32"/>
      <c r="C31" s="32"/>
      <c r="D31" s="58"/>
      <c r="E31" s="32"/>
    </row>
    <row r="32" spans="1:5">
      <c r="A32" s="32"/>
      <c r="B32" s="32"/>
      <c r="C32" s="32"/>
      <c r="D32" s="58"/>
      <c r="E32" s="32"/>
    </row>
    <row r="33" spans="1:5">
      <c r="A33" s="32"/>
      <c r="B33" s="32"/>
      <c r="C33" s="32"/>
      <c r="D33" s="58"/>
      <c r="E33" s="32"/>
    </row>
    <row r="34" spans="1:5">
      <c r="A34" s="32"/>
      <c r="B34" s="32"/>
      <c r="C34" s="32"/>
      <c r="D34" s="58"/>
      <c r="E34" s="32"/>
    </row>
    <row r="35" spans="1:5">
      <c r="A35" s="32"/>
      <c r="B35" s="32"/>
      <c r="C35" s="32"/>
      <c r="D35" s="58"/>
      <c r="E35" s="32"/>
    </row>
    <row r="36" spans="1:5">
      <c r="A36" s="32"/>
      <c r="B36" s="32"/>
      <c r="C36" s="32"/>
      <c r="D36" s="58"/>
      <c r="E36" s="32"/>
    </row>
    <row r="37" spans="1:5">
      <c r="A37" s="32"/>
      <c r="B37" s="32"/>
      <c r="C37" s="32"/>
      <c r="D37" s="58"/>
      <c r="E37" s="32"/>
    </row>
    <row r="38" spans="1:5">
      <c r="A38" s="32"/>
      <c r="B38" s="32"/>
      <c r="C38" s="32"/>
      <c r="D38" s="58"/>
      <c r="E38" s="32"/>
    </row>
    <row r="39" spans="1:5">
      <c r="A39" s="32"/>
      <c r="B39" s="32"/>
      <c r="C39" s="32"/>
      <c r="D39" s="58"/>
      <c r="E39" s="32"/>
    </row>
    <row r="40" spans="1:5">
      <c r="A40" s="32"/>
      <c r="B40" s="32"/>
      <c r="C40" s="32"/>
      <c r="D40" s="58"/>
      <c r="E40" s="32"/>
    </row>
    <row r="41" spans="1:5">
      <c r="A41" s="32"/>
      <c r="B41" s="32"/>
      <c r="C41" s="32"/>
      <c r="D41" s="58"/>
      <c r="E41" s="32"/>
    </row>
    <row r="42" spans="1:5">
      <c r="A42" s="32"/>
      <c r="B42" s="32"/>
      <c r="C42" s="32"/>
      <c r="D42" s="58"/>
      <c r="E42" s="32"/>
    </row>
    <row r="43" spans="1:5">
      <c r="A43" s="32"/>
      <c r="B43" s="32"/>
      <c r="C43" s="32"/>
      <c r="D43" s="58"/>
      <c r="E43" s="32"/>
    </row>
    <row r="44" spans="1:5">
      <c r="A44" s="32"/>
      <c r="B44" s="32"/>
      <c r="C44" s="32"/>
      <c r="D44" s="58"/>
      <c r="E44" s="32"/>
    </row>
    <row r="45" spans="1:5">
      <c r="A45" s="32"/>
      <c r="B45" s="32"/>
      <c r="C45" s="32"/>
      <c r="D45" s="58"/>
      <c r="E45" s="32"/>
    </row>
    <row r="46" spans="1:5">
      <c r="A46" s="32"/>
      <c r="B46" s="32"/>
      <c r="C46" s="32"/>
      <c r="D46" s="58"/>
      <c r="E46" s="32"/>
    </row>
    <row r="47" spans="1:5">
      <c r="A47" s="32"/>
      <c r="B47" s="32"/>
      <c r="C47" s="32"/>
      <c r="D47" s="58"/>
      <c r="E47" s="32"/>
    </row>
    <row r="48" spans="1:5">
      <c r="A48" s="32"/>
      <c r="B48" s="32"/>
      <c r="C48" s="32"/>
      <c r="D48" s="58"/>
      <c r="E48" s="32"/>
    </row>
    <row r="49" spans="1:5">
      <c r="A49" s="32"/>
      <c r="B49" s="32"/>
      <c r="C49" s="32"/>
      <c r="D49" s="58"/>
      <c r="E49" s="32"/>
    </row>
    <row r="50" spans="1:5">
      <c r="A50" s="32"/>
      <c r="B50" s="32"/>
      <c r="C50" s="32"/>
      <c r="D50" s="58"/>
      <c r="E50" s="32"/>
    </row>
    <row r="51" spans="1:5">
      <c r="A51" s="32"/>
      <c r="B51" s="32"/>
      <c r="C51" s="32"/>
      <c r="D51" s="58"/>
      <c r="E51" s="32"/>
    </row>
    <row r="52" spans="1:5">
      <c r="A52" s="32"/>
      <c r="B52" s="32"/>
      <c r="C52" s="32"/>
      <c r="D52" s="58"/>
      <c r="E52" s="32"/>
    </row>
    <row r="53" spans="1:5">
      <c r="A53" s="32"/>
      <c r="B53" s="32"/>
      <c r="C53" s="32"/>
      <c r="D53" s="58"/>
      <c r="E53" s="32"/>
    </row>
    <row r="54" spans="1:5">
      <c r="A54" s="32"/>
      <c r="B54" s="32"/>
      <c r="C54" s="32"/>
      <c r="D54" s="58"/>
      <c r="E54" s="32"/>
    </row>
    <row r="55" spans="1:5">
      <c r="A55" s="32"/>
      <c r="B55" s="32"/>
      <c r="C55" s="32"/>
      <c r="D55" s="58"/>
      <c r="E55" s="32"/>
    </row>
    <row r="56" spans="1:5">
      <c r="A56" s="32"/>
      <c r="B56" s="32"/>
      <c r="C56" s="32"/>
      <c r="D56" s="58"/>
      <c r="E56" s="32"/>
    </row>
    <row r="57" spans="1:5">
      <c r="A57" s="32"/>
      <c r="B57" s="32"/>
      <c r="C57" s="32"/>
      <c r="D57" s="58"/>
      <c r="E57" s="32"/>
    </row>
    <row r="58" spans="1:5">
      <c r="A58" s="32"/>
      <c r="B58" s="32"/>
      <c r="C58" s="32"/>
      <c r="D58" s="58"/>
      <c r="E58" s="32"/>
    </row>
    <row r="59" spans="1:5">
      <c r="A59" s="32"/>
      <c r="B59" s="32"/>
      <c r="C59" s="32"/>
      <c r="D59" s="58"/>
      <c r="E59" s="32"/>
    </row>
    <row r="60" spans="1:5">
      <c r="A60" s="32"/>
      <c r="B60" s="32"/>
      <c r="C60" s="32"/>
      <c r="D60" s="58"/>
      <c r="E60" s="32"/>
    </row>
    <row r="61" spans="1:5">
      <c r="A61" s="32"/>
      <c r="B61" s="32"/>
      <c r="C61" s="32"/>
      <c r="D61" s="58"/>
      <c r="E61" s="32"/>
    </row>
    <row r="62" spans="1:5">
      <c r="A62" s="32"/>
      <c r="B62" s="32"/>
      <c r="C62" s="32"/>
      <c r="D62" s="58"/>
      <c r="E62" s="32"/>
    </row>
    <row r="63" spans="1:5">
      <c r="A63" s="32"/>
      <c r="B63" s="32"/>
      <c r="C63" s="32"/>
      <c r="D63" s="58"/>
      <c r="E63" s="32"/>
    </row>
    <row r="64" spans="1:5">
      <c r="A64" s="32"/>
      <c r="B64" s="32"/>
      <c r="C64" s="32"/>
      <c r="D64" s="58"/>
      <c r="E64" s="32"/>
    </row>
    <row r="65" spans="1:5">
      <c r="A65" s="32"/>
      <c r="B65" s="32"/>
      <c r="C65" s="32"/>
      <c r="D65" s="58"/>
      <c r="E65" s="32"/>
    </row>
    <row r="66" spans="1:5">
      <c r="A66" s="32"/>
      <c r="B66" s="32"/>
      <c r="C66" s="32"/>
      <c r="D66" s="58"/>
      <c r="E66" s="32"/>
    </row>
    <row r="67" spans="1:5">
      <c r="A67" s="32"/>
      <c r="B67" s="32"/>
      <c r="C67" s="32"/>
      <c r="D67" s="58"/>
      <c r="E67" s="32"/>
    </row>
    <row r="68" spans="1:5">
      <c r="A68" s="32"/>
      <c r="B68" s="32"/>
      <c r="C68" s="32"/>
      <c r="D68" s="58"/>
      <c r="E68" s="32"/>
    </row>
    <row r="69" spans="1:5">
      <c r="A69" s="32"/>
      <c r="B69" s="32"/>
      <c r="C69" s="32"/>
      <c r="D69" s="58"/>
      <c r="E69" s="32"/>
    </row>
    <row r="70" spans="1:5">
      <c r="A70" s="32"/>
      <c r="B70" s="32"/>
      <c r="C70" s="32"/>
      <c r="D70" s="58"/>
      <c r="E70" s="32"/>
    </row>
    <row r="71" spans="1:5">
      <c r="A71" s="32"/>
      <c r="B71" s="32"/>
      <c r="C71" s="32"/>
      <c r="D71" s="58"/>
      <c r="E71" s="32"/>
    </row>
    <row r="72" spans="1:5">
      <c r="A72" s="32"/>
      <c r="B72" s="32"/>
      <c r="C72" s="32"/>
      <c r="D72" s="58"/>
      <c r="E72" s="32"/>
    </row>
    <row r="73" spans="1:5">
      <c r="A73" s="32"/>
      <c r="B73" s="32"/>
      <c r="C73" s="32"/>
      <c r="D73" s="58"/>
      <c r="E73" s="32"/>
    </row>
    <row r="74" spans="1:5">
      <c r="A74" s="32"/>
      <c r="B74" s="32"/>
      <c r="C74" s="32"/>
      <c r="D74" s="58"/>
      <c r="E74" s="32"/>
    </row>
    <row r="75" spans="1:5">
      <c r="A75" s="32"/>
      <c r="B75" s="32"/>
      <c r="C75" s="32"/>
      <c r="D75" s="58"/>
      <c r="E75" s="32"/>
    </row>
    <row r="76" spans="1:5">
      <c r="A76" s="32"/>
      <c r="B76" s="32"/>
      <c r="C76" s="32"/>
      <c r="D76" s="58"/>
      <c r="E76" s="32"/>
    </row>
  </sheetData>
  <mergeCells count="5">
    <mergeCell ref="A3:E3"/>
    <mergeCell ref="A4:E4"/>
    <mergeCell ref="A5:E5"/>
    <mergeCell ref="A7:E7"/>
    <mergeCell ref="A11:D11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Footer>&amp;C&amp;"Arial Narrow,Normal"&amp;8&amp;P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1">
    <tabColor theme="9" tint="-0.249977111117893"/>
  </sheetPr>
  <dimension ref="A1:L99"/>
  <sheetViews>
    <sheetView view="pageBreakPreview" zoomScale="90" zoomScaleNormal="100" zoomScaleSheetLayoutView="90" workbookViewId="0">
      <selection activeCell="A2" sqref="A2:F2"/>
    </sheetView>
  </sheetViews>
  <sheetFormatPr baseColWidth="10" defaultRowHeight="13.5"/>
  <cols>
    <col min="1" max="1" width="37.42578125" style="77" customWidth="1"/>
    <col min="2" max="2" width="10.85546875" style="77" customWidth="1"/>
    <col min="3" max="3" width="53.140625" style="134" customWidth="1"/>
    <col min="4" max="4" width="12.28515625" style="77" customWidth="1"/>
    <col min="5" max="5" width="12.7109375" style="77" customWidth="1"/>
    <col min="6" max="6" width="16.140625" style="77" customWidth="1"/>
    <col min="7" max="7" width="18.140625" style="77" customWidth="1"/>
    <col min="8" max="8" width="13" style="77" customWidth="1"/>
    <col min="9" max="255" width="11.42578125" style="77"/>
    <col min="256" max="256" width="37.42578125" style="77" customWidth="1"/>
    <col min="257" max="257" width="10.85546875" style="77" customWidth="1"/>
    <col min="258" max="258" width="54.85546875" style="77" customWidth="1"/>
    <col min="259" max="259" width="12.28515625" style="77" customWidth="1"/>
    <col min="260" max="260" width="12.7109375" style="77" customWidth="1"/>
    <col min="261" max="261" width="16.140625" style="77" customWidth="1"/>
    <col min="262" max="262" width="12.7109375" style="77" customWidth="1"/>
    <col min="263" max="263" width="11.42578125" style="77"/>
    <col min="264" max="264" width="13" style="77" customWidth="1"/>
    <col min="265" max="511" width="11.42578125" style="77"/>
    <col min="512" max="512" width="37.42578125" style="77" customWidth="1"/>
    <col min="513" max="513" width="10.85546875" style="77" customWidth="1"/>
    <col min="514" max="514" width="54.85546875" style="77" customWidth="1"/>
    <col min="515" max="515" width="12.28515625" style="77" customWidth="1"/>
    <col min="516" max="516" width="12.7109375" style="77" customWidth="1"/>
    <col min="517" max="517" width="16.140625" style="77" customWidth="1"/>
    <col min="518" max="518" width="12.7109375" style="77" customWidth="1"/>
    <col min="519" max="519" width="11.42578125" style="77"/>
    <col min="520" max="520" width="13" style="77" customWidth="1"/>
    <col min="521" max="767" width="11.42578125" style="77"/>
    <col min="768" max="768" width="37.42578125" style="77" customWidth="1"/>
    <col min="769" max="769" width="10.85546875" style="77" customWidth="1"/>
    <col min="770" max="770" width="54.85546875" style="77" customWidth="1"/>
    <col min="771" max="771" width="12.28515625" style="77" customWidth="1"/>
    <col min="772" max="772" width="12.7109375" style="77" customWidth="1"/>
    <col min="773" max="773" width="16.140625" style="77" customWidth="1"/>
    <col min="774" max="774" width="12.7109375" style="77" customWidth="1"/>
    <col min="775" max="775" width="11.42578125" style="77"/>
    <col min="776" max="776" width="13" style="77" customWidth="1"/>
    <col min="777" max="1023" width="11.42578125" style="77"/>
    <col min="1024" max="1024" width="37.42578125" style="77" customWidth="1"/>
    <col min="1025" max="1025" width="10.85546875" style="77" customWidth="1"/>
    <col min="1026" max="1026" width="54.85546875" style="77" customWidth="1"/>
    <col min="1027" max="1027" width="12.28515625" style="77" customWidth="1"/>
    <col min="1028" max="1028" width="12.7109375" style="77" customWidth="1"/>
    <col min="1029" max="1029" width="16.140625" style="77" customWidth="1"/>
    <col min="1030" max="1030" width="12.7109375" style="77" customWidth="1"/>
    <col min="1031" max="1031" width="11.42578125" style="77"/>
    <col min="1032" max="1032" width="13" style="77" customWidth="1"/>
    <col min="1033" max="1279" width="11.42578125" style="77"/>
    <col min="1280" max="1280" width="37.42578125" style="77" customWidth="1"/>
    <col min="1281" max="1281" width="10.85546875" style="77" customWidth="1"/>
    <col min="1282" max="1282" width="54.85546875" style="77" customWidth="1"/>
    <col min="1283" max="1283" width="12.28515625" style="77" customWidth="1"/>
    <col min="1284" max="1284" width="12.7109375" style="77" customWidth="1"/>
    <col min="1285" max="1285" width="16.140625" style="77" customWidth="1"/>
    <col min="1286" max="1286" width="12.7109375" style="77" customWidth="1"/>
    <col min="1287" max="1287" width="11.42578125" style="77"/>
    <col min="1288" max="1288" width="13" style="77" customWidth="1"/>
    <col min="1289" max="1535" width="11.42578125" style="77"/>
    <col min="1536" max="1536" width="37.42578125" style="77" customWidth="1"/>
    <col min="1537" max="1537" width="10.85546875" style="77" customWidth="1"/>
    <col min="1538" max="1538" width="54.85546875" style="77" customWidth="1"/>
    <col min="1539" max="1539" width="12.28515625" style="77" customWidth="1"/>
    <col min="1540" max="1540" width="12.7109375" style="77" customWidth="1"/>
    <col min="1541" max="1541" width="16.140625" style="77" customWidth="1"/>
    <col min="1542" max="1542" width="12.7109375" style="77" customWidth="1"/>
    <col min="1543" max="1543" width="11.42578125" style="77"/>
    <col min="1544" max="1544" width="13" style="77" customWidth="1"/>
    <col min="1545" max="1791" width="11.42578125" style="77"/>
    <col min="1792" max="1792" width="37.42578125" style="77" customWidth="1"/>
    <col min="1793" max="1793" width="10.85546875" style="77" customWidth="1"/>
    <col min="1794" max="1794" width="54.85546875" style="77" customWidth="1"/>
    <col min="1795" max="1795" width="12.28515625" style="77" customWidth="1"/>
    <col min="1796" max="1796" width="12.7109375" style="77" customWidth="1"/>
    <col min="1797" max="1797" width="16.140625" style="77" customWidth="1"/>
    <col min="1798" max="1798" width="12.7109375" style="77" customWidth="1"/>
    <col min="1799" max="1799" width="11.42578125" style="77"/>
    <col min="1800" max="1800" width="13" style="77" customWidth="1"/>
    <col min="1801" max="2047" width="11.42578125" style="77"/>
    <col min="2048" max="2048" width="37.42578125" style="77" customWidth="1"/>
    <col min="2049" max="2049" width="10.85546875" style="77" customWidth="1"/>
    <col min="2050" max="2050" width="54.85546875" style="77" customWidth="1"/>
    <col min="2051" max="2051" width="12.28515625" style="77" customWidth="1"/>
    <col min="2052" max="2052" width="12.7109375" style="77" customWidth="1"/>
    <col min="2053" max="2053" width="16.140625" style="77" customWidth="1"/>
    <col min="2054" max="2054" width="12.7109375" style="77" customWidth="1"/>
    <col min="2055" max="2055" width="11.42578125" style="77"/>
    <col min="2056" max="2056" width="13" style="77" customWidth="1"/>
    <col min="2057" max="2303" width="11.42578125" style="77"/>
    <col min="2304" max="2304" width="37.42578125" style="77" customWidth="1"/>
    <col min="2305" max="2305" width="10.85546875" style="77" customWidth="1"/>
    <col min="2306" max="2306" width="54.85546875" style="77" customWidth="1"/>
    <col min="2307" max="2307" width="12.28515625" style="77" customWidth="1"/>
    <col min="2308" max="2308" width="12.7109375" style="77" customWidth="1"/>
    <col min="2309" max="2309" width="16.140625" style="77" customWidth="1"/>
    <col min="2310" max="2310" width="12.7109375" style="77" customWidth="1"/>
    <col min="2311" max="2311" width="11.42578125" style="77"/>
    <col min="2312" max="2312" width="13" style="77" customWidth="1"/>
    <col min="2313" max="2559" width="11.42578125" style="77"/>
    <col min="2560" max="2560" width="37.42578125" style="77" customWidth="1"/>
    <col min="2561" max="2561" width="10.85546875" style="77" customWidth="1"/>
    <col min="2562" max="2562" width="54.85546875" style="77" customWidth="1"/>
    <col min="2563" max="2563" width="12.28515625" style="77" customWidth="1"/>
    <col min="2564" max="2564" width="12.7109375" style="77" customWidth="1"/>
    <col min="2565" max="2565" width="16.140625" style="77" customWidth="1"/>
    <col min="2566" max="2566" width="12.7109375" style="77" customWidth="1"/>
    <col min="2567" max="2567" width="11.42578125" style="77"/>
    <col min="2568" max="2568" width="13" style="77" customWidth="1"/>
    <col min="2569" max="2815" width="11.42578125" style="77"/>
    <col min="2816" max="2816" width="37.42578125" style="77" customWidth="1"/>
    <col min="2817" max="2817" width="10.85546875" style="77" customWidth="1"/>
    <col min="2818" max="2818" width="54.85546875" style="77" customWidth="1"/>
    <col min="2819" max="2819" width="12.28515625" style="77" customWidth="1"/>
    <col min="2820" max="2820" width="12.7109375" style="77" customWidth="1"/>
    <col min="2821" max="2821" width="16.140625" style="77" customWidth="1"/>
    <col min="2822" max="2822" width="12.7109375" style="77" customWidth="1"/>
    <col min="2823" max="2823" width="11.42578125" style="77"/>
    <col min="2824" max="2824" width="13" style="77" customWidth="1"/>
    <col min="2825" max="3071" width="11.42578125" style="77"/>
    <col min="3072" max="3072" width="37.42578125" style="77" customWidth="1"/>
    <col min="3073" max="3073" width="10.85546875" style="77" customWidth="1"/>
    <col min="3074" max="3074" width="54.85546875" style="77" customWidth="1"/>
    <col min="3075" max="3075" width="12.28515625" style="77" customWidth="1"/>
    <col min="3076" max="3076" width="12.7109375" style="77" customWidth="1"/>
    <col min="3077" max="3077" width="16.140625" style="77" customWidth="1"/>
    <col min="3078" max="3078" width="12.7109375" style="77" customWidth="1"/>
    <col min="3079" max="3079" width="11.42578125" style="77"/>
    <col min="3080" max="3080" width="13" style="77" customWidth="1"/>
    <col min="3081" max="3327" width="11.42578125" style="77"/>
    <col min="3328" max="3328" width="37.42578125" style="77" customWidth="1"/>
    <col min="3329" max="3329" width="10.85546875" style="77" customWidth="1"/>
    <col min="3330" max="3330" width="54.85546875" style="77" customWidth="1"/>
    <col min="3331" max="3331" width="12.28515625" style="77" customWidth="1"/>
    <col min="3332" max="3332" width="12.7109375" style="77" customWidth="1"/>
    <col min="3333" max="3333" width="16.140625" style="77" customWidth="1"/>
    <col min="3334" max="3334" width="12.7109375" style="77" customWidth="1"/>
    <col min="3335" max="3335" width="11.42578125" style="77"/>
    <col min="3336" max="3336" width="13" style="77" customWidth="1"/>
    <col min="3337" max="3583" width="11.42578125" style="77"/>
    <col min="3584" max="3584" width="37.42578125" style="77" customWidth="1"/>
    <col min="3585" max="3585" width="10.85546875" style="77" customWidth="1"/>
    <col min="3586" max="3586" width="54.85546875" style="77" customWidth="1"/>
    <col min="3587" max="3587" width="12.28515625" style="77" customWidth="1"/>
    <col min="3588" max="3588" width="12.7109375" style="77" customWidth="1"/>
    <col min="3589" max="3589" width="16.140625" style="77" customWidth="1"/>
    <col min="3590" max="3590" width="12.7109375" style="77" customWidth="1"/>
    <col min="3591" max="3591" width="11.42578125" style="77"/>
    <col min="3592" max="3592" width="13" style="77" customWidth="1"/>
    <col min="3593" max="3839" width="11.42578125" style="77"/>
    <col min="3840" max="3840" width="37.42578125" style="77" customWidth="1"/>
    <col min="3841" max="3841" width="10.85546875" style="77" customWidth="1"/>
    <col min="3842" max="3842" width="54.85546875" style="77" customWidth="1"/>
    <col min="3843" max="3843" width="12.28515625" style="77" customWidth="1"/>
    <col min="3844" max="3844" width="12.7109375" style="77" customWidth="1"/>
    <col min="3845" max="3845" width="16.140625" style="77" customWidth="1"/>
    <col min="3846" max="3846" width="12.7109375" style="77" customWidth="1"/>
    <col min="3847" max="3847" width="11.42578125" style="77"/>
    <col min="3848" max="3848" width="13" style="77" customWidth="1"/>
    <col min="3849" max="4095" width="11.42578125" style="77"/>
    <col min="4096" max="4096" width="37.42578125" style="77" customWidth="1"/>
    <col min="4097" max="4097" width="10.85546875" style="77" customWidth="1"/>
    <col min="4098" max="4098" width="54.85546875" style="77" customWidth="1"/>
    <col min="4099" max="4099" width="12.28515625" style="77" customWidth="1"/>
    <col min="4100" max="4100" width="12.7109375" style="77" customWidth="1"/>
    <col min="4101" max="4101" width="16.140625" style="77" customWidth="1"/>
    <col min="4102" max="4102" width="12.7109375" style="77" customWidth="1"/>
    <col min="4103" max="4103" width="11.42578125" style="77"/>
    <col min="4104" max="4104" width="13" style="77" customWidth="1"/>
    <col min="4105" max="4351" width="11.42578125" style="77"/>
    <col min="4352" max="4352" width="37.42578125" style="77" customWidth="1"/>
    <col min="4353" max="4353" width="10.85546875" style="77" customWidth="1"/>
    <col min="4354" max="4354" width="54.85546875" style="77" customWidth="1"/>
    <col min="4355" max="4355" width="12.28515625" style="77" customWidth="1"/>
    <col min="4356" max="4356" width="12.7109375" style="77" customWidth="1"/>
    <col min="4357" max="4357" width="16.140625" style="77" customWidth="1"/>
    <col min="4358" max="4358" width="12.7109375" style="77" customWidth="1"/>
    <col min="4359" max="4359" width="11.42578125" style="77"/>
    <col min="4360" max="4360" width="13" style="77" customWidth="1"/>
    <col min="4361" max="4607" width="11.42578125" style="77"/>
    <col min="4608" max="4608" width="37.42578125" style="77" customWidth="1"/>
    <col min="4609" max="4609" width="10.85546875" style="77" customWidth="1"/>
    <col min="4610" max="4610" width="54.85546875" style="77" customWidth="1"/>
    <col min="4611" max="4611" width="12.28515625" style="77" customWidth="1"/>
    <col min="4612" max="4612" width="12.7109375" style="77" customWidth="1"/>
    <col min="4613" max="4613" width="16.140625" style="77" customWidth="1"/>
    <col min="4614" max="4614" width="12.7109375" style="77" customWidth="1"/>
    <col min="4615" max="4615" width="11.42578125" style="77"/>
    <col min="4616" max="4616" width="13" style="77" customWidth="1"/>
    <col min="4617" max="4863" width="11.42578125" style="77"/>
    <col min="4864" max="4864" width="37.42578125" style="77" customWidth="1"/>
    <col min="4865" max="4865" width="10.85546875" style="77" customWidth="1"/>
    <col min="4866" max="4866" width="54.85546875" style="77" customWidth="1"/>
    <col min="4867" max="4867" width="12.28515625" style="77" customWidth="1"/>
    <col min="4868" max="4868" width="12.7109375" style="77" customWidth="1"/>
    <col min="4869" max="4869" width="16.140625" style="77" customWidth="1"/>
    <col min="4870" max="4870" width="12.7109375" style="77" customWidth="1"/>
    <col min="4871" max="4871" width="11.42578125" style="77"/>
    <col min="4872" max="4872" width="13" style="77" customWidth="1"/>
    <col min="4873" max="5119" width="11.42578125" style="77"/>
    <col min="5120" max="5120" width="37.42578125" style="77" customWidth="1"/>
    <col min="5121" max="5121" width="10.85546875" style="77" customWidth="1"/>
    <col min="5122" max="5122" width="54.85546875" style="77" customWidth="1"/>
    <col min="5123" max="5123" width="12.28515625" style="77" customWidth="1"/>
    <col min="5124" max="5124" width="12.7109375" style="77" customWidth="1"/>
    <col min="5125" max="5125" width="16.140625" style="77" customWidth="1"/>
    <col min="5126" max="5126" width="12.7109375" style="77" customWidth="1"/>
    <col min="5127" max="5127" width="11.42578125" style="77"/>
    <col min="5128" max="5128" width="13" style="77" customWidth="1"/>
    <col min="5129" max="5375" width="11.42578125" style="77"/>
    <col min="5376" max="5376" width="37.42578125" style="77" customWidth="1"/>
    <col min="5377" max="5377" width="10.85546875" style="77" customWidth="1"/>
    <col min="5378" max="5378" width="54.85546875" style="77" customWidth="1"/>
    <col min="5379" max="5379" width="12.28515625" style="77" customWidth="1"/>
    <col min="5380" max="5380" width="12.7109375" style="77" customWidth="1"/>
    <col min="5381" max="5381" width="16.140625" style="77" customWidth="1"/>
    <col min="5382" max="5382" width="12.7109375" style="77" customWidth="1"/>
    <col min="5383" max="5383" width="11.42578125" style="77"/>
    <col min="5384" max="5384" width="13" style="77" customWidth="1"/>
    <col min="5385" max="5631" width="11.42578125" style="77"/>
    <col min="5632" max="5632" width="37.42578125" style="77" customWidth="1"/>
    <col min="5633" max="5633" width="10.85546875" style="77" customWidth="1"/>
    <col min="5634" max="5634" width="54.85546875" style="77" customWidth="1"/>
    <col min="5635" max="5635" width="12.28515625" style="77" customWidth="1"/>
    <col min="5636" max="5636" width="12.7109375" style="77" customWidth="1"/>
    <col min="5637" max="5637" width="16.140625" style="77" customWidth="1"/>
    <col min="5638" max="5638" width="12.7109375" style="77" customWidth="1"/>
    <col min="5639" max="5639" width="11.42578125" style="77"/>
    <col min="5640" max="5640" width="13" style="77" customWidth="1"/>
    <col min="5641" max="5887" width="11.42578125" style="77"/>
    <col min="5888" max="5888" width="37.42578125" style="77" customWidth="1"/>
    <col min="5889" max="5889" width="10.85546875" style="77" customWidth="1"/>
    <col min="5890" max="5890" width="54.85546875" style="77" customWidth="1"/>
    <col min="5891" max="5891" width="12.28515625" style="77" customWidth="1"/>
    <col min="5892" max="5892" width="12.7109375" style="77" customWidth="1"/>
    <col min="5893" max="5893" width="16.140625" style="77" customWidth="1"/>
    <col min="5894" max="5894" width="12.7109375" style="77" customWidth="1"/>
    <col min="5895" max="5895" width="11.42578125" style="77"/>
    <col min="5896" max="5896" width="13" style="77" customWidth="1"/>
    <col min="5897" max="6143" width="11.42578125" style="77"/>
    <col min="6144" max="6144" width="37.42578125" style="77" customWidth="1"/>
    <col min="6145" max="6145" width="10.85546875" style="77" customWidth="1"/>
    <col min="6146" max="6146" width="54.85546875" style="77" customWidth="1"/>
    <col min="6147" max="6147" width="12.28515625" style="77" customWidth="1"/>
    <col min="6148" max="6148" width="12.7109375" style="77" customWidth="1"/>
    <col min="6149" max="6149" width="16.140625" style="77" customWidth="1"/>
    <col min="6150" max="6150" width="12.7109375" style="77" customWidth="1"/>
    <col min="6151" max="6151" width="11.42578125" style="77"/>
    <col min="6152" max="6152" width="13" style="77" customWidth="1"/>
    <col min="6153" max="6399" width="11.42578125" style="77"/>
    <col min="6400" max="6400" width="37.42578125" style="77" customWidth="1"/>
    <col min="6401" max="6401" width="10.85546875" style="77" customWidth="1"/>
    <col min="6402" max="6402" width="54.85546875" style="77" customWidth="1"/>
    <col min="6403" max="6403" width="12.28515625" style="77" customWidth="1"/>
    <col min="6404" max="6404" width="12.7109375" style="77" customWidth="1"/>
    <col min="6405" max="6405" width="16.140625" style="77" customWidth="1"/>
    <col min="6406" max="6406" width="12.7109375" style="77" customWidth="1"/>
    <col min="6407" max="6407" width="11.42578125" style="77"/>
    <col min="6408" max="6408" width="13" style="77" customWidth="1"/>
    <col min="6409" max="6655" width="11.42578125" style="77"/>
    <col min="6656" max="6656" width="37.42578125" style="77" customWidth="1"/>
    <col min="6657" max="6657" width="10.85546875" style="77" customWidth="1"/>
    <col min="6658" max="6658" width="54.85546875" style="77" customWidth="1"/>
    <col min="6659" max="6659" width="12.28515625" style="77" customWidth="1"/>
    <col min="6660" max="6660" width="12.7109375" style="77" customWidth="1"/>
    <col min="6661" max="6661" width="16.140625" style="77" customWidth="1"/>
    <col min="6662" max="6662" width="12.7109375" style="77" customWidth="1"/>
    <col min="6663" max="6663" width="11.42578125" style="77"/>
    <col min="6664" max="6664" width="13" style="77" customWidth="1"/>
    <col min="6665" max="6911" width="11.42578125" style="77"/>
    <col min="6912" max="6912" width="37.42578125" style="77" customWidth="1"/>
    <col min="6913" max="6913" width="10.85546875" style="77" customWidth="1"/>
    <col min="6914" max="6914" width="54.85546875" style="77" customWidth="1"/>
    <col min="6915" max="6915" width="12.28515625" style="77" customWidth="1"/>
    <col min="6916" max="6916" width="12.7109375" style="77" customWidth="1"/>
    <col min="6917" max="6917" width="16.140625" style="77" customWidth="1"/>
    <col min="6918" max="6918" width="12.7109375" style="77" customWidth="1"/>
    <col min="6919" max="6919" width="11.42578125" style="77"/>
    <col min="6920" max="6920" width="13" style="77" customWidth="1"/>
    <col min="6921" max="7167" width="11.42578125" style="77"/>
    <col min="7168" max="7168" width="37.42578125" style="77" customWidth="1"/>
    <col min="7169" max="7169" width="10.85546875" style="77" customWidth="1"/>
    <col min="7170" max="7170" width="54.85546875" style="77" customWidth="1"/>
    <col min="7171" max="7171" width="12.28515625" style="77" customWidth="1"/>
    <col min="7172" max="7172" width="12.7109375" style="77" customWidth="1"/>
    <col min="7173" max="7173" width="16.140625" style="77" customWidth="1"/>
    <col min="7174" max="7174" width="12.7109375" style="77" customWidth="1"/>
    <col min="7175" max="7175" width="11.42578125" style="77"/>
    <col min="7176" max="7176" width="13" style="77" customWidth="1"/>
    <col min="7177" max="7423" width="11.42578125" style="77"/>
    <col min="7424" max="7424" width="37.42578125" style="77" customWidth="1"/>
    <col min="7425" max="7425" width="10.85546875" style="77" customWidth="1"/>
    <col min="7426" max="7426" width="54.85546875" style="77" customWidth="1"/>
    <col min="7427" max="7427" width="12.28515625" style="77" customWidth="1"/>
    <col min="7428" max="7428" width="12.7109375" style="77" customWidth="1"/>
    <col min="7429" max="7429" width="16.140625" style="77" customWidth="1"/>
    <col min="7430" max="7430" width="12.7109375" style="77" customWidth="1"/>
    <col min="7431" max="7431" width="11.42578125" style="77"/>
    <col min="7432" max="7432" width="13" style="77" customWidth="1"/>
    <col min="7433" max="7679" width="11.42578125" style="77"/>
    <col min="7680" max="7680" width="37.42578125" style="77" customWidth="1"/>
    <col min="7681" max="7681" width="10.85546875" style="77" customWidth="1"/>
    <col min="7682" max="7682" width="54.85546875" style="77" customWidth="1"/>
    <col min="7683" max="7683" width="12.28515625" style="77" customWidth="1"/>
    <col min="7684" max="7684" width="12.7109375" style="77" customWidth="1"/>
    <col min="7685" max="7685" width="16.140625" style="77" customWidth="1"/>
    <col min="7686" max="7686" width="12.7109375" style="77" customWidth="1"/>
    <col min="7687" max="7687" width="11.42578125" style="77"/>
    <col min="7688" max="7688" width="13" style="77" customWidth="1"/>
    <col min="7689" max="7935" width="11.42578125" style="77"/>
    <col min="7936" max="7936" width="37.42578125" style="77" customWidth="1"/>
    <col min="7937" max="7937" width="10.85546875" style="77" customWidth="1"/>
    <col min="7938" max="7938" width="54.85546875" style="77" customWidth="1"/>
    <col min="7939" max="7939" width="12.28515625" style="77" customWidth="1"/>
    <col min="7940" max="7940" width="12.7109375" style="77" customWidth="1"/>
    <col min="7941" max="7941" width="16.140625" style="77" customWidth="1"/>
    <col min="7942" max="7942" width="12.7109375" style="77" customWidth="1"/>
    <col min="7943" max="7943" width="11.42578125" style="77"/>
    <col min="7944" max="7944" width="13" style="77" customWidth="1"/>
    <col min="7945" max="8191" width="11.42578125" style="77"/>
    <col min="8192" max="8192" width="37.42578125" style="77" customWidth="1"/>
    <col min="8193" max="8193" width="10.85546875" style="77" customWidth="1"/>
    <col min="8194" max="8194" width="54.85546875" style="77" customWidth="1"/>
    <col min="8195" max="8195" width="12.28515625" style="77" customWidth="1"/>
    <col min="8196" max="8196" width="12.7109375" style="77" customWidth="1"/>
    <col min="8197" max="8197" width="16.140625" style="77" customWidth="1"/>
    <col min="8198" max="8198" width="12.7109375" style="77" customWidth="1"/>
    <col min="8199" max="8199" width="11.42578125" style="77"/>
    <col min="8200" max="8200" width="13" style="77" customWidth="1"/>
    <col min="8201" max="8447" width="11.42578125" style="77"/>
    <col min="8448" max="8448" width="37.42578125" style="77" customWidth="1"/>
    <col min="8449" max="8449" width="10.85546875" style="77" customWidth="1"/>
    <col min="8450" max="8450" width="54.85546875" style="77" customWidth="1"/>
    <col min="8451" max="8451" width="12.28515625" style="77" customWidth="1"/>
    <col min="8452" max="8452" width="12.7109375" style="77" customWidth="1"/>
    <col min="8453" max="8453" width="16.140625" style="77" customWidth="1"/>
    <col min="8454" max="8454" width="12.7109375" style="77" customWidth="1"/>
    <col min="8455" max="8455" width="11.42578125" style="77"/>
    <col min="8456" max="8456" width="13" style="77" customWidth="1"/>
    <col min="8457" max="8703" width="11.42578125" style="77"/>
    <col min="8704" max="8704" width="37.42578125" style="77" customWidth="1"/>
    <col min="8705" max="8705" width="10.85546875" style="77" customWidth="1"/>
    <col min="8706" max="8706" width="54.85546875" style="77" customWidth="1"/>
    <col min="8707" max="8707" width="12.28515625" style="77" customWidth="1"/>
    <col min="8708" max="8708" width="12.7109375" style="77" customWidth="1"/>
    <col min="8709" max="8709" width="16.140625" style="77" customWidth="1"/>
    <col min="8710" max="8710" width="12.7109375" style="77" customWidth="1"/>
    <col min="8711" max="8711" width="11.42578125" style="77"/>
    <col min="8712" max="8712" width="13" style="77" customWidth="1"/>
    <col min="8713" max="8959" width="11.42578125" style="77"/>
    <col min="8960" max="8960" width="37.42578125" style="77" customWidth="1"/>
    <col min="8961" max="8961" width="10.85546875" style="77" customWidth="1"/>
    <col min="8962" max="8962" width="54.85546875" style="77" customWidth="1"/>
    <col min="8963" max="8963" width="12.28515625" style="77" customWidth="1"/>
    <col min="8964" max="8964" width="12.7109375" style="77" customWidth="1"/>
    <col min="8965" max="8965" width="16.140625" style="77" customWidth="1"/>
    <col min="8966" max="8966" width="12.7109375" style="77" customWidth="1"/>
    <col min="8967" max="8967" width="11.42578125" style="77"/>
    <col min="8968" max="8968" width="13" style="77" customWidth="1"/>
    <col min="8969" max="9215" width="11.42578125" style="77"/>
    <col min="9216" max="9216" width="37.42578125" style="77" customWidth="1"/>
    <col min="9217" max="9217" width="10.85546875" style="77" customWidth="1"/>
    <col min="9218" max="9218" width="54.85546875" style="77" customWidth="1"/>
    <col min="9219" max="9219" width="12.28515625" style="77" customWidth="1"/>
    <col min="9220" max="9220" width="12.7109375" style="77" customWidth="1"/>
    <col min="9221" max="9221" width="16.140625" style="77" customWidth="1"/>
    <col min="9222" max="9222" width="12.7109375" style="77" customWidth="1"/>
    <col min="9223" max="9223" width="11.42578125" style="77"/>
    <col min="9224" max="9224" width="13" style="77" customWidth="1"/>
    <col min="9225" max="9471" width="11.42578125" style="77"/>
    <col min="9472" max="9472" width="37.42578125" style="77" customWidth="1"/>
    <col min="9473" max="9473" width="10.85546875" style="77" customWidth="1"/>
    <col min="9474" max="9474" width="54.85546875" style="77" customWidth="1"/>
    <col min="9475" max="9475" width="12.28515625" style="77" customWidth="1"/>
    <col min="9476" max="9476" width="12.7109375" style="77" customWidth="1"/>
    <col min="9477" max="9477" width="16.140625" style="77" customWidth="1"/>
    <col min="9478" max="9478" width="12.7109375" style="77" customWidth="1"/>
    <col min="9479" max="9479" width="11.42578125" style="77"/>
    <col min="9480" max="9480" width="13" style="77" customWidth="1"/>
    <col min="9481" max="9727" width="11.42578125" style="77"/>
    <col min="9728" max="9728" width="37.42578125" style="77" customWidth="1"/>
    <col min="9729" max="9729" width="10.85546875" style="77" customWidth="1"/>
    <col min="9730" max="9730" width="54.85546875" style="77" customWidth="1"/>
    <col min="9731" max="9731" width="12.28515625" style="77" customWidth="1"/>
    <col min="9732" max="9732" width="12.7109375" style="77" customWidth="1"/>
    <col min="9733" max="9733" width="16.140625" style="77" customWidth="1"/>
    <col min="9734" max="9734" width="12.7109375" style="77" customWidth="1"/>
    <col min="9735" max="9735" width="11.42578125" style="77"/>
    <col min="9736" max="9736" width="13" style="77" customWidth="1"/>
    <col min="9737" max="9983" width="11.42578125" style="77"/>
    <col min="9984" max="9984" width="37.42578125" style="77" customWidth="1"/>
    <col min="9985" max="9985" width="10.85546875" style="77" customWidth="1"/>
    <col min="9986" max="9986" width="54.85546875" style="77" customWidth="1"/>
    <col min="9987" max="9987" width="12.28515625" style="77" customWidth="1"/>
    <col min="9988" max="9988" width="12.7109375" style="77" customWidth="1"/>
    <col min="9989" max="9989" width="16.140625" style="77" customWidth="1"/>
    <col min="9990" max="9990" width="12.7109375" style="77" customWidth="1"/>
    <col min="9991" max="9991" width="11.42578125" style="77"/>
    <col min="9992" max="9992" width="13" style="77" customWidth="1"/>
    <col min="9993" max="10239" width="11.42578125" style="77"/>
    <col min="10240" max="10240" width="37.42578125" style="77" customWidth="1"/>
    <col min="10241" max="10241" width="10.85546875" style="77" customWidth="1"/>
    <col min="10242" max="10242" width="54.85546875" style="77" customWidth="1"/>
    <col min="10243" max="10243" width="12.28515625" style="77" customWidth="1"/>
    <col min="10244" max="10244" width="12.7109375" style="77" customWidth="1"/>
    <col min="10245" max="10245" width="16.140625" style="77" customWidth="1"/>
    <col min="10246" max="10246" width="12.7109375" style="77" customWidth="1"/>
    <col min="10247" max="10247" width="11.42578125" style="77"/>
    <col min="10248" max="10248" width="13" style="77" customWidth="1"/>
    <col min="10249" max="10495" width="11.42578125" style="77"/>
    <col min="10496" max="10496" width="37.42578125" style="77" customWidth="1"/>
    <col min="10497" max="10497" width="10.85546875" style="77" customWidth="1"/>
    <col min="10498" max="10498" width="54.85546875" style="77" customWidth="1"/>
    <col min="10499" max="10499" width="12.28515625" style="77" customWidth="1"/>
    <col min="10500" max="10500" width="12.7109375" style="77" customWidth="1"/>
    <col min="10501" max="10501" width="16.140625" style="77" customWidth="1"/>
    <col min="10502" max="10502" width="12.7109375" style="77" customWidth="1"/>
    <col min="10503" max="10503" width="11.42578125" style="77"/>
    <col min="10504" max="10504" width="13" style="77" customWidth="1"/>
    <col min="10505" max="10751" width="11.42578125" style="77"/>
    <col min="10752" max="10752" width="37.42578125" style="77" customWidth="1"/>
    <col min="10753" max="10753" width="10.85546875" style="77" customWidth="1"/>
    <col min="10754" max="10754" width="54.85546875" style="77" customWidth="1"/>
    <col min="10755" max="10755" width="12.28515625" style="77" customWidth="1"/>
    <col min="10756" max="10756" width="12.7109375" style="77" customWidth="1"/>
    <col min="10757" max="10757" width="16.140625" style="77" customWidth="1"/>
    <col min="10758" max="10758" width="12.7109375" style="77" customWidth="1"/>
    <col min="10759" max="10759" width="11.42578125" style="77"/>
    <col min="10760" max="10760" width="13" style="77" customWidth="1"/>
    <col min="10761" max="11007" width="11.42578125" style="77"/>
    <col min="11008" max="11008" width="37.42578125" style="77" customWidth="1"/>
    <col min="11009" max="11009" width="10.85546875" style="77" customWidth="1"/>
    <col min="11010" max="11010" width="54.85546875" style="77" customWidth="1"/>
    <col min="11011" max="11011" width="12.28515625" style="77" customWidth="1"/>
    <col min="11012" max="11012" width="12.7109375" style="77" customWidth="1"/>
    <col min="11013" max="11013" width="16.140625" style="77" customWidth="1"/>
    <col min="11014" max="11014" width="12.7109375" style="77" customWidth="1"/>
    <col min="11015" max="11015" width="11.42578125" style="77"/>
    <col min="11016" max="11016" width="13" style="77" customWidth="1"/>
    <col min="11017" max="11263" width="11.42578125" style="77"/>
    <col min="11264" max="11264" width="37.42578125" style="77" customWidth="1"/>
    <col min="11265" max="11265" width="10.85546875" style="77" customWidth="1"/>
    <col min="11266" max="11266" width="54.85546875" style="77" customWidth="1"/>
    <col min="11267" max="11267" width="12.28515625" style="77" customWidth="1"/>
    <col min="11268" max="11268" width="12.7109375" style="77" customWidth="1"/>
    <col min="11269" max="11269" width="16.140625" style="77" customWidth="1"/>
    <col min="11270" max="11270" width="12.7109375" style="77" customWidth="1"/>
    <col min="11271" max="11271" width="11.42578125" style="77"/>
    <col min="11272" max="11272" width="13" style="77" customWidth="1"/>
    <col min="11273" max="11519" width="11.42578125" style="77"/>
    <col min="11520" max="11520" width="37.42578125" style="77" customWidth="1"/>
    <col min="11521" max="11521" width="10.85546875" style="77" customWidth="1"/>
    <col min="11522" max="11522" width="54.85546875" style="77" customWidth="1"/>
    <col min="11523" max="11523" width="12.28515625" style="77" customWidth="1"/>
    <col min="11524" max="11524" width="12.7109375" style="77" customWidth="1"/>
    <col min="11525" max="11525" width="16.140625" style="77" customWidth="1"/>
    <col min="11526" max="11526" width="12.7109375" style="77" customWidth="1"/>
    <col min="11527" max="11527" width="11.42578125" style="77"/>
    <col min="11528" max="11528" width="13" style="77" customWidth="1"/>
    <col min="11529" max="11775" width="11.42578125" style="77"/>
    <col min="11776" max="11776" width="37.42578125" style="77" customWidth="1"/>
    <col min="11777" max="11777" width="10.85546875" style="77" customWidth="1"/>
    <col min="11778" max="11778" width="54.85546875" style="77" customWidth="1"/>
    <col min="11779" max="11779" width="12.28515625" style="77" customWidth="1"/>
    <col min="11780" max="11780" width="12.7109375" style="77" customWidth="1"/>
    <col min="11781" max="11781" width="16.140625" style="77" customWidth="1"/>
    <col min="11782" max="11782" width="12.7109375" style="77" customWidth="1"/>
    <col min="11783" max="11783" width="11.42578125" style="77"/>
    <col min="11784" max="11784" width="13" style="77" customWidth="1"/>
    <col min="11785" max="12031" width="11.42578125" style="77"/>
    <col min="12032" max="12032" width="37.42578125" style="77" customWidth="1"/>
    <col min="12033" max="12033" width="10.85546875" style="77" customWidth="1"/>
    <col min="12034" max="12034" width="54.85546875" style="77" customWidth="1"/>
    <col min="12035" max="12035" width="12.28515625" style="77" customWidth="1"/>
    <col min="12036" max="12036" width="12.7109375" style="77" customWidth="1"/>
    <col min="12037" max="12037" width="16.140625" style="77" customWidth="1"/>
    <col min="12038" max="12038" width="12.7109375" style="77" customWidth="1"/>
    <col min="12039" max="12039" width="11.42578125" style="77"/>
    <col min="12040" max="12040" width="13" style="77" customWidth="1"/>
    <col min="12041" max="12287" width="11.42578125" style="77"/>
    <col min="12288" max="12288" width="37.42578125" style="77" customWidth="1"/>
    <col min="12289" max="12289" width="10.85546875" style="77" customWidth="1"/>
    <col min="12290" max="12290" width="54.85546875" style="77" customWidth="1"/>
    <col min="12291" max="12291" width="12.28515625" style="77" customWidth="1"/>
    <col min="12292" max="12292" width="12.7109375" style="77" customWidth="1"/>
    <col min="12293" max="12293" width="16.140625" style="77" customWidth="1"/>
    <col min="12294" max="12294" width="12.7109375" style="77" customWidth="1"/>
    <col min="12295" max="12295" width="11.42578125" style="77"/>
    <col min="12296" max="12296" width="13" style="77" customWidth="1"/>
    <col min="12297" max="12543" width="11.42578125" style="77"/>
    <col min="12544" max="12544" width="37.42578125" style="77" customWidth="1"/>
    <col min="12545" max="12545" width="10.85546875" style="77" customWidth="1"/>
    <col min="12546" max="12546" width="54.85546875" style="77" customWidth="1"/>
    <col min="12547" max="12547" width="12.28515625" style="77" customWidth="1"/>
    <col min="12548" max="12548" width="12.7109375" style="77" customWidth="1"/>
    <col min="12549" max="12549" width="16.140625" style="77" customWidth="1"/>
    <col min="12550" max="12550" width="12.7109375" style="77" customWidth="1"/>
    <col min="12551" max="12551" width="11.42578125" style="77"/>
    <col min="12552" max="12552" width="13" style="77" customWidth="1"/>
    <col min="12553" max="12799" width="11.42578125" style="77"/>
    <col min="12800" max="12800" width="37.42578125" style="77" customWidth="1"/>
    <col min="12801" max="12801" width="10.85546875" style="77" customWidth="1"/>
    <col min="12802" max="12802" width="54.85546875" style="77" customWidth="1"/>
    <col min="12803" max="12803" width="12.28515625" style="77" customWidth="1"/>
    <col min="12804" max="12804" width="12.7109375" style="77" customWidth="1"/>
    <col min="12805" max="12805" width="16.140625" style="77" customWidth="1"/>
    <col min="12806" max="12806" width="12.7109375" style="77" customWidth="1"/>
    <col min="12807" max="12807" width="11.42578125" style="77"/>
    <col min="12808" max="12808" width="13" style="77" customWidth="1"/>
    <col min="12809" max="13055" width="11.42578125" style="77"/>
    <col min="13056" max="13056" width="37.42578125" style="77" customWidth="1"/>
    <col min="13057" max="13057" width="10.85546875" style="77" customWidth="1"/>
    <col min="13058" max="13058" width="54.85546875" style="77" customWidth="1"/>
    <col min="13059" max="13059" width="12.28515625" style="77" customWidth="1"/>
    <col min="13060" max="13060" width="12.7109375" style="77" customWidth="1"/>
    <col min="13061" max="13061" width="16.140625" style="77" customWidth="1"/>
    <col min="13062" max="13062" width="12.7109375" style="77" customWidth="1"/>
    <col min="13063" max="13063" width="11.42578125" style="77"/>
    <col min="13064" max="13064" width="13" style="77" customWidth="1"/>
    <col min="13065" max="13311" width="11.42578125" style="77"/>
    <col min="13312" max="13312" width="37.42578125" style="77" customWidth="1"/>
    <col min="13313" max="13313" width="10.85546875" style="77" customWidth="1"/>
    <col min="13314" max="13314" width="54.85546875" style="77" customWidth="1"/>
    <col min="13315" max="13315" width="12.28515625" style="77" customWidth="1"/>
    <col min="13316" max="13316" width="12.7109375" style="77" customWidth="1"/>
    <col min="13317" max="13317" width="16.140625" style="77" customWidth="1"/>
    <col min="13318" max="13318" width="12.7109375" style="77" customWidth="1"/>
    <col min="13319" max="13319" width="11.42578125" style="77"/>
    <col min="13320" max="13320" width="13" style="77" customWidth="1"/>
    <col min="13321" max="13567" width="11.42578125" style="77"/>
    <col min="13568" max="13568" width="37.42578125" style="77" customWidth="1"/>
    <col min="13569" max="13569" width="10.85546875" style="77" customWidth="1"/>
    <col min="13570" max="13570" width="54.85546875" style="77" customWidth="1"/>
    <col min="13571" max="13571" width="12.28515625" style="77" customWidth="1"/>
    <col min="13572" max="13572" width="12.7109375" style="77" customWidth="1"/>
    <col min="13573" max="13573" width="16.140625" style="77" customWidth="1"/>
    <col min="13574" max="13574" width="12.7109375" style="77" customWidth="1"/>
    <col min="13575" max="13575" width="11.42578125" style="77"/>
    <col min="13576" max="13576" width="13" style="77" customWidth="1"/>
    <col min="13577" max="13823" width="11.42578125" style="77"/>
    <col min="13824" max="13824" width="37.42578125" style="77" customWidth="1"/>
    <col min="13825" max="13825" width="10.85546875" style="77" customWidth="1"/>
    <col min="13826" max="13826" width="54.85546875" style="77" customWidth="1"/>
    <col min="13827" max="13827" width="12.28515625" style="77" customWidth="1"/>
    <col min="13828" max="13828" width="12.7109375" style="77" customWidth="1"/>
    <col min="13829" max="13829" width="16.140625" style="77" customWidth="1"/>
    <col min="13830" max="13830" width="12.7109375" style="77" customWidth="1"/>
    <col min="13831" max="13831" width="11.42578125" style="77"/>
    <col min="13832" max="13832" width="13" style="77" customWidth="1"/>
    <col min="13833" max="14079" width="11.42578125" style="77"/>
    <col min="14080" max="14080" width="37.42578125" style="77" customWidth="1"/>
    <col min="14081" max="14081" width="10.85546875" style="77" customWidth="1"/>
    <col min="14082" max="14082" width="54.85546875" style="77" customWidth="1"/>
    <col min="14083" max="14083" width="12.28515625" style="77" customWidth="1"/>
    <col min="14084" max="14084" width="12.7109375" style="77" customWidth="1"/>
    <col min="14085" max="14085" width="16.140625" style="77" customWidth="1"/>
    <col min="14086" max="14086" width="12.7109375" style="77" customWidth="1"/>
    <col min="14087" max="14087" width="11.42578125" style="77"/>
    <col min="14088" max="14088" width="13" style="77" customWidth="1"/>
    <col min="14089" max="14335" width="11.42578125" style="77"/>
    <col min="14336" max="14336" width="37.42578125" style="77" customWidth="1"/>
    <col min="14337" max="14337" width="10.85546875" style="77" customWidth="1"/>
    <col min="14338" max="14338" width="54.85546875" style="77" customWidth="1"/>
    <col min="14339" max="14339" width="12.28515625" style="77" customWidth="1"/>
    <col min="14340" max="14340" width="12.7109375" style="77" customWidth="1"/>
    <col min="14341" max="14341" width="16.140625" style="77" customWidth="1"/>
    <col min="14342" max="14342" width="12.7109375" style="77" customWidth="1"/>
    <col min="14343" max="14343" width="11.42578125" style="77"/>
    <col min="14344" max="14344" width="13" style="77" customWidth="1"/>
    <col min="14345" max="14591" width="11.42578125" style="77"/>
    <col min="14592" max="14592" width="37.42578125" style="77" customWidth="1"/>
    <col min="14593" max="14593" width="10.85546875" style="77" customWidth="1"/>
    <col min="14594" max="14594" width="54.85546875" style="77" customWidth="1"/>
    <col min="14595" max="14595" width="12.28515625" style="77" customWidth="1"/>
    <col min="14596" max="14596" width="12.7109375" style="77" customWidth="1"/>
    <col min="14597" max="14597" width="16.140625" style="77" customWidth="1"/>
    <col min="14598" max="14598" width="12.7109375" style="77" customWidth="1"/>
    <col min="14599" max="14599" width="11.42578125" style="77"/>
    <col min="14600" max="14600" width="13" style="77" customWidth="1"/>
    <col min="14601" max="14847" width="11.42578125" style="77"/>
    <col min="14848" max="14848" width="37.42578125" style="77" customWidth="1"/>
    <col min="14849" max="14849" width="10.85546875" style="77" customWidth="1"/>
    <col min="14850" max="14850" width="54.85546875" style="77" customWidth="1"/>
    <col min="14851" max="14851" width="12.28515625" style="77" customWidth="1"/>
    <col min="14852" max="14852" width="12.7109375" style="77" customWidth="1"/>
    <col min="14853" max="14853" width="16.140625" style="77" customWidth="1"/>
    <col min="14854" max="14854" width="12.7109375" style="77" customWidth="1"/>
    <col min="14855" max="14855" width="11.42578125" style="77"/>
    <col min="14856" max="14856" width="13" style="77" customWidth="1"/>
    <col min="14857" max="15103" width="11.42578125" style="77"/>
    <col min="15104" max="15104" width="37.42578125" style="77" customWidth="1"/>
    <col min="15105" max="15105" width="10.85546875" style="77" customWidth="1"/>
    <col min="15106" max="15106" width="54.85546875" style="77" customWidth="1"/>
    <col min="15107" max="15107" width="12.28515625" style="77" customWidth="1"/>
    <col min="15108" max="15108" width="12.7109375" style="77" customWidth="1"/>
    <col min="15109" max="15109" width="16.140625" style="77" customWidth="1"/>
    <col min="15110" max="15110" width="12.7109375" style="77" customWidth="1"/>
    <col min="15111" max="15111" width="11.42578125" style="77"/>
    <col min="15112" max="15112" width="13" style="77" customWidth="1"/>
    <col min="15113" max="15359" width="11.42578125" style="77"/>
    <col min="15360" max="15360" width="37.42578125" style="77" customWidth="1"/>
    <col min="15361" max="15361" width="10.85546875" style="77" customWidth="1"/>
    <col min="15362" max="15362" width="54.85546875" style="77" customWidth="1"/>
    <col min="15363" max="15363" width="12.28515625" style="77" customWidth="1"/>
    <col min="15364" max="15364" width="12.7109375" style="77" customWidth="1"/>
    <col min="15365" max="15365" width="16.140625" style="77" customWidth="1"/>
    <col min="15366" max="15366" width="12.7109375" style="77" customWidth="1"/>
    <col min="15367" max="15367" width="11.42578125" style="77"/>
    <col min="15368" max="15368" width="13" style="77" customWidth="1"/>
    <col min="15369" max="15615" width="11.42578125" style="77"/>
    <col min="15616" max="15616" width="37.42578125" style="77" customWidth="1"/>
    <col min="15617" max="15617" width="10.85546875" style="77" customWidth="1"/>
    <col min="15618" max="15618" width="54.85546875" style="77" customWidth="1"/>
    <col min="15619" max="15619" width="12.28515625" style="77" customWidth="1"/>
    <col min="15620" max="15620" width="12.7109375" style="77" customWidth="1"/>
    <col min="15621" max="15621" width="16.140625" style="77" customWidth="1"/>
    <col min="15622" max="15622" width="12.7109375" style="77" customWidth="1"/>
    <col min="15623" max="15623" width="11.42578125" style="77"/>
    <col min="15624" max="15624" width="13" style="77" customWidth="1"/>
    <col min="15625" max="15871" width="11.42578125" style="77"/>
    <col min="15872" max="15872" width="37.42578125" style="77" customWidth="1"/>
    <col min="15873" max="15873" width="10.85546875" style="77" customWidth="1"/>
    <col min="15874" max="15874" width="54.85546875" style="77" customWidth="1"/>
    <col min="15875" max="15875" width="12.28515625" style="77" customWidth="1"/>
    <col min="15876" max="15876" width="12.7109375" style="77" customWidth="1"/>
    <col min="15877" max="15877" width="16.140625" style="77" customWidth="1"/>
    <col min="15878" max="15878" width="12.7109375" style="77" customWidth="1"/>
    <col min="15879" max="15879" width="11.42578125" style="77"/>
    <col min="15880" max="15880" width="13" style="77" customWidth="1"/>
    <col min="15881" max="16127" width="11.42578125" style="77"/>
    <col min="16128" max="16128" width="37.42578125" style="77" customWidth="1"/>
    <col min="16129" max="16129" width="10.85546875" style="77" customWidth="1"/>
    <col min="16130" max="16130" width="54.85546875" style="77" customWidth="1"/>
    <col min="16131" max="16131" width="12.28515625" style="77" customWidth="1"/>
    <col min="16132" max="16132" width="12.7109375" style="77" customWidth="1"/>
    <col min="16133" max="16133" width="16.140625" style="77" customWidth="1"/>
    <col min="16134" max="16134" width="12.7109375" style="77" customWidth="1"/>
    <col min="16135" max="16135" width="11.42578125" style="77"/>
    <col min="16136" max="16136" width="13" style="77" customWidth="1"/>
    <col min="16137" max="16384" width="11.42578125" style="77"/>
  </cols>
  <sheetData>
    <row r="1" spans="1:12">
      <c r="A1" s="74"/>
      <c r="B1" s="93"/>
      <c r="C1" s="133"/>
      <c r="D1" s="74"/>
      <c r="E1" s="75"/>
      <c r="F1" s="105"/>
    </row>
    <row r="2" spans="1:12" s="84" customFormat="1" ht="15.75">
      <c r="A2" s="612" t="s">
        <v>43</v>
      </c>
      <c r="B2" s="612"/>
      <c r="C2" s="612"/>
      <c r="D2" s="612"/>
      <c r="E2" s="612"/>
      <c r="F2" s="612"/>
    </row>
    <row r="3" spans="1:12" s="84" customFormat="1" ht="15.75">
      <c r="A3" s="612" t="s">
        <v>171</v>
      </c>
      <c r="B3" s="612"/>
      <c r="C3" s="612"/>
      <c r="D3" s="612"/>
      <c r="E3" s="612"/>
      <c r="F3" s="612"/>
    </row>
    <row r="4" spans="1:12" s="84" customFormat="1" ht="15.75">
      <c r="A4" s="586" t="e">
        <f>+'27019004 AR'!A4:F4</f>
        <v>#REF!</v>
      </c>
      <c r="B4" s="586"/>
      <c r="C4" s="586"/>
      <c r="D4" s="586"/>
      <c r="E4" s="586"/>
      <c r="F4" s="586"/>
    </row>
    <row r="5" spans="1:12" s="84" customFormat="1" ht="15.75">
      <c r="C5" s="169"/>
    </row>
    <row r="6" spans="1:12" ht="18" customHeight="1">
      <c r="A6" s="692" t="s">
        <v>520</v>
      </c>
      <c r="B6" s="692"/>
      <c r="C6" s="692"/>
      <c r="D6" s="692"/>
      <c r="E6" s="692"/>
      <c r="F6" s="692"/>
    </row>
    <row r="7" spans="1:12" ht="36.75" customHeight="1">
      <c r="A7" s="198" t="s">
        <v>0</v>
      </c>
      <c r="B7" s="198" t="s">
        <v>104</v>
      </c>
      <c r="C7" s="199" t="s">
        <v>2</v>
      </c>
      <c r="D7" s="198" t="s">
        <v>109</v>
      </c>
      <c r="E7" s="198" t="s">
        <v>105</v>
      </c>
      <c r="F7" s="198" t="s">
        <v>5</v>
      </c>
    </row>
    <row r="8" spans="1:12" ht="15" customHeight="1">
      <c r="A8" s="160"/>
      <c r="B8" s="195"/>
      <c r="C8" s="160"/>
      <c r="D8" s="196"/>
      <c r="E8" s="196"/>
      <c r="F8" s="197"/>
    </row>
    <row r="9" spans="1:12">
      <c r="A9" s="693" t="s">
        <v>25</v>
      </c>
      <c r="B9" s="693"/>
      <c r="C9" s="693"/>
      <c r="D9" s="693"/>
      <c r="E9" s="693"/>
      <c r="F9" s="200">
        <f>SUM(F8:F8)</f>
        <v>0</v>
      </c>
      <c r="G9" s="78">
        <v>0</v>
      </c>
      <c r="H9" s="78">
        <f>+F9-G9</f>
        <v>0</v>
      </c>
      <c r="I9" s="78"/>
      <c r="J9" s="78"/>
      <c r="K9" s="78"/>
      <c r="L9" s="78"/>
    </row>
    <row r="11" spans="1:12">
      <c r="F11" s="78"/>
    </row>
    <row r="93" spans="1:8" s="127" customFormat="1">
      <c r="A93" s="77"/>
      <c r="B93" s="77"/>
      <c r="C93" s="134"/>
      <c r="D93" s="77"/>
      <c r="E93" s="77"/>
      <c r="F93" s="77"/>
    </row>
    <row r="95" spans="1:8">
      <c r="G95" s="135" t="s">
        <v>164</v>
      </c>
      <c r="H95" s="136">
        <v>21974627</v>
      </c>
    </row>
    <row r="96" spans="1:8">
      <c r="G96" s="135" t="s">
        <v>165</v>
      </c>
      <c r="H96" s="136">
        <v>1194746424</v>
      </c>
    </row>
    <row r="97" spans="7:8">
      <c r="G97" s="135" t="s">
        <v>166</v>
      </c>
      <c r="H97" s="136">
        <v>1216721051</v>
      </c>
    </row>
    <row r="98" spans="7:8">
      <c r="G98" s="135" t="s">
        <v>167</v>
      </c>
      <c r="H98" s="136">
        <f>+H96-H97</f>
        <v>-21974627</v>
      </c>
    </row>
    <row r="99" spans="7:8">
      <c r="G99" s="135" t="s">
        <v>168</v>
      </c>
      <c r="H99" s="136">
        <f>+H98+H95</f>
        <v>0</v>
      </c>
    </row>
  </sheetData>
  <mergeCells count="5">
    <mergeCell ref="A2:F2"/>
    <mergeCell ref="A3:F3"/>
    <mergeCell ref="A4:F4"/>
    <mergeCell ref="A6:F6"/>
    <mergeCell ref="A9:E9"/>
  </mergeCells>
  <pageMargins left="0.43307086614173229" right="0.23622047244094491" top="0.74803149606299213" bottom="0.74803149606299213" header="0.31496062992125984" footer="0.31496062992125984"/>
  <pageSetup scale="90" orientation="landscape" r:id="rId1"/>
  <headerFooter>
    <oddFooter>&amp;C&amp;"Arial Narrow,Normal"&amp;10&amp;P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1FE59-886A-45FE-8E87-3127BF916AEA}">
  <sheetPr codeName="Hoja66">
    <tabColor theme="9" tint="-0.249977111117893"/>
    <pageSetUpPr fitToPage="1"/>
  </sheetPr>
  <dimension ref="A2:J28"/>
  <sheetViews>
    <sheetView view="pageBreakPreview" topLeftCell="A3" zoomScaleNormal="100" zoomScaleSheetLayoutView="100" workbookViewId="0">
      <selection activeCell="A4" sqref="A4:F4"/>
    </sheetView>
  </sheetViews>
  <sheetFormatPr baseColWidth="10" defaultColWidth="11.42578125" defaultRowHeight="13.5"/>
  <cols>
    <col min="1" max="1" width="38.7109375" style="94" customWidth="1"/>
    <col min="2" max="2" width="12.5703125" style="95" customWidth="1"/>
    <col min="3" max="3" width="27.5703125" style="94" customWidth="1"/>
    <col min="4" max="4" width="15.5703125" style="94" customWidth="1"/>
    <col min="5" max="5" width="11.5703125" style="94" bestFit="1" customWidth="1"/>
    <col min="6" max="6" width="18" style="96" customWidth="1"/>
    <col min="7" max="7" width="14.7109375" style="94" bestFit="1" customWidth="1"/>
    <col min="8" max="8" width="13.85546875" style="94" bestFit="1" customWidth="1"/>
    <col min="9" max="16384" width="11.42578125" style="94"/>
  </cols>
  <sheetData>
    <row r="2" spans="1:10" s="102" customFormat="1" ht="15.75">
      <c r="A2" s="586" t="s">
        <v>110</v>
      </c>
      <c r="B2" s="586"/>
      <c r="C2" s="586"/>
      <c r="D2" s="586"/>
      <c r="E2" s="586"/>
      <c r="F2" s="586"/>
    </row>
    <row r="3" spans="1:10" s="102" customFormat="1" ht="15.75">
      <c r="A3" s="586" t="s">
        <v>513</v>
      </c>
      <c r="B3" s="586"/>
      <c r="C3" s="586"/>
      <c r="D3" s="586"/>
      <c r="E3" s="586"/>
      <c r="F3" s="586"/>
    </row>
    <row r="4" spans="1:10" s="102" customFormat="1" ht="15.75">
      <c r="A4" s="696" t="e">
        <f>+#REF!</f>
        <v>#REF!</v>
      </c>
      <c r="B4" s="586"/>
      <c r="C4" s="586"/>
      <c r="D4" s="586"/>
      <c r="E4" s="586"/>
      <c r="F4" s="586"/>
    </row>
    <row r="5" spans="1:10" s="102" customFormat="1" ht="16.5" thickBot="1">
      <c r="B5" s="164"/>
      <c r="F5" s="165"/>
    </row>
    <row r="6" spans="1:10" s="98" customFormat="1" ht="12.75">
      <c r="A6" s="637" t="s">
        <v>514</v>
      </c>
      <c r="B6" s="638"/>
      <c r="C6" s="638"/>
      <c r="D6" s="638"/>
      <c r="E6" s="638"/>
      <c r="F6" s="639"/>
    </row>
    <row r="7" spans="1:10" s="98" customFormat="1" ht="25.5">
      <c r="A7" s="240" t="s">
        <v>0</v>
      </c>
      <c r="B7" s="89" t="s">
        <v>45</v>
      </c>
      <c r="C7" s="210" t="s">
        <v>2</v>
      </c>
      <c r="D7" s="103" t="s">
        <v>349</v>
      </c>
      <c r="E7" s="103" t="s">
        <v>123</v>
      </c>
      <c r="F7" s="241" t="s">
        <v>5</v>
      </c>
    </row>
    <row r="8" spans="1:10" s="98" customFormat="1" ht="12.75">
      <c r="A8" s="218"/>
      <c r="B8" s="156"/>
      <c r="C8" s="156"/>
      <c r="D8" s="190"/>
      <c r="E8" s="162"/>
      <c r="F8" s="219"/>
    </row>
    <row r="9" spans="1:10" s="98" customFormat="1" thickBot="1">
      <c r="A9" s="694" t="s">
        <v>25</v>
      </c>
      <c r="B9" s="695"/>
      <c r="C9" s="695"/>
      <c r="D9" s="695"/>
      <c r="E9" s="695"/>
      <c r="F9" s="247">
        <f>SUM(F8:F8)</f>
        <v>0</v>
      </c>
      <c r="G9" s="100">
        <v>0</v>
      </c>
      <c r="H9" s="100">
        <f>+F9-G9</f>
        <v>0</v>
      </c>
      <c r="I9" s="100"/>
      <c r="J9" s="100"/>
    </row>
    <row r="10" spans="1:10" s="98" customFormat="1" ht="12.75">
      <c r="B10" s="99"/>
      <c r="F10" s="100"/>
    </row>
    <row r="13" spans="1:10" ht="15.75">
      <c r="C13" s="132"/>
      <c r="D13" s="132"/>
    </row>
    <row r="28" s="97" customFormat="1"/>
  </sheetData>
  <mergeCells count="5">
    <mergeCell ref="A9:E9"/>
    <mergeCell ref="A2:F2"/>
    <mergeCell ref="A3:F3"/>
    <mergeCell ref="A4:F4"/>
    <mergeCell ref="A6:F6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Footer>&amp;C&amp;"Arial Narrow,Normal"&amp;10&amp;P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7BACB-D93B-45B1-A580-56E16D86B024}">
  <sheetPr codeName="Hoja68">
    <tabColor rgb="FFFFFF00"/>
    <pageSetUpPr fitToPage="1"/>
  </sheetPr>
  <dimension ref="A1:I14"/>
  <sheetViews>
    <sheetView zoomScale="85" zoomScaleNormal="85" zoomScaleSheetLayoutView="100" workbookViewId="0">
      <selection activeCell="A5" sqref="A5"/>
    </sheetView>
  </sheetViews>
  <sheetFormatPr baseColWidth="10" defaultColWidth="11.42578125" defaultRowHeight="13.5"/>
  <cols>
    <col min="1" max="1" width="47" style="128" customWidth="1"/>
    <col min="2" max="2" width="12.5703125" style="129" customWidth="1"/>
    <col min="3" max="3" width="51.42578125" style="128" customWidth="1"/>
    <col min="4" max="4" width="12" style="128" customWidth="1"/>
    <col min="5" max="5" width="18" style="130" customWidth="1"/>
    <col min="6" max="6" width="17.85546875" style="94" customWidth="1"/>
    <col min="7" max="7" width="18.85546875" style="94" customWidth="1"/>
    <col min="8" max="8" width="22.85546875" style="94" customWidth="1"/>
    <col min="9" max="16384" width="11.42578125" style="94"/>
  </cols>
  <sheetData>
    <row r="1" spans="1:9">
      <c r="A1" s="40"/>
      <c r="B1" s="41"/>
      <c r="C1" s="40"/>
      <c r="D1" s="80"/>
      <c r="E1" s="80"/>
    </row>
    <row r="2" spans="1:9" s="102" customFormat="1" ht="15.75">
      <c r="A2" s="586" t="s">
        <v>110</v>
      </c>
      <c r="B2" s="586"/>
      <c r="C2" s="586"/>
      <c r="D2" s="586"/>
      <c r="E2" s="586"/>
    </row>
    <row r="3" spans="1:9" s="102" customFormat="1" ht="15.75">
      <c r="A3" s="586" t="s">
        <v>495</v>
      </c>
      <c r="B3" s="586"/>
      <c r="C3" s="586"/>
      <c r="D3" s="586"/>
      <c r="E3" s="586"/>
    </row>
    <row r="4" spans="1:9" s="102" customFormat="1" ht="15.75">
      <c r="A4" s="696" t="e">
        <f>+#REF!</f>
        <v>#REF!</v>
      </c>
      <c r="B4" s="586"/>
      <c r="C4" s="586"/>
      <c r="D4" s="586"/>
      <c r="E4" s="586"/>
    </row>
    <row r="5" spans="1:9" s="102" customFormat="1" ht="16.5" thickBot="1">
      <c r="A5" s="166"/>
      <c r="B5" s="167"/>
      <c r="C5" s="166"/>
      <c r="D5" s="166"/>
      <c r="E5" s="168"/>
    </row>
    <row r="6" spans="1:9" ht="14.25" thickBot="1">
      <c r="A6" s="699" t="s">
        <v>586</v>
      </c>
      <c r="B6" s="700"/>
      <c r="C6" s="700"/>
      <c r="D6" s="700"/>
      <c r="E6" s="701"/>
    </row>
    <row r="7" spans="1:9" s="98" customFormat="1" ht="35.25" customHeight="1">
      <c r="A7" s="493" t="s">
        <v>0</v>
      </c>
      <c r="B7" s="494" t="s">
        <v>104</v>
      </c>
      <c r="C7" s="494" t="s">
        <v>2</v>
      </c>
      <c r="D7" s="495" t="s">
        <v>3</v>
      </c>
      <c r="E7" s="495" t="s">
        <v>105</v>
      </c>
      <c r="F7" s="496" t="s">
        <v>5</v>
      </c>
      <c r="G7" s="496" t="s">
        <v>928</v>
      </c>
      <c r="H7" s="497" t="s">
        <v>930</v>
      </c>
    </row>
    <row r="8" spans="1:9" s="397" customFormat="1">
      <c r="A8" s="248"/>
      <c r="B8" s="36"/>
      <c r="C8" s="36"/>
      <c r="D8" s="101"/>
      <c r="E8" s="101"/>
      <c r="F8" s="474"/>
      <c r="G8" s="498"/>
      <c r="H8" s="499"/>
    </row>
    <row r="9" spans="1:9" s="98" customFormat="1" thickBot="1">
      <c r="A9" s="697" t="s">
        <v>25</v>
      </c>
      <c r="B9" s="698"/>
      <c r="C9" s="698"/>
      <c r="D9" s="698"/>
      <c r="E9" s="698"/>
      <c r="F9" s="433">
        <f>SUM(F7:F8)</f>
        <v>0</v>
      </c>
      <c r="G9" s="434">
        <v>0</v>
      </c>
      <c r="H9" s="435">
        <f>+F9-G9</f>
        <v>0</v>
      </c>
      <c r="I9" s="100"/>
    </row>
    <row r="12" spans="1:9" s="97" customFormat="1">
      <c r="A12" s="128"/>
      <c r="B12" s="129"/>
      <c r="C12" s="128"/>
      <c r="D12" s="128"/>
      <c r="E12" s="130"/>
    </row>
    <row r="14" spans="1:9">
      <c r="A14" s="131"/>
      <c r="B14" s="131"/>
      <c r="C14" s="131"/>
      <c r="D14" s="131"/>
      <c r="E14" s="131"/>
    </row>
  </sheetData>
  <mergeCells count="5">
    <mergeCell ref="A9:E9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Footer>&amp;C&amp;"Arial Narrow,Normal"&amp;10&amp;P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D033C-42C5-4AEE-8AD7-21C30287D3AA}">
  <sheetPr codeName="Hoja98">
    <tabColor theme="9" tint="-0.249977111117893"/>
  </sheetPr>
  <dimension ref="A1:G10"/>
  <sheetViews>
    <sheetView view="pageBreakPreview" zoomScaleNormal="100" zoomScaleSheetLayoutView="100" workbookViewId="0">
      <selection activeCell="E10" sqref="E10"/>
    </sheetView>
  </sheetViews>
  <sheetFormatPr baseColWidth="10" defaultColWidth="11.42578125" defaultRowHeight="13.5"/>
  <cols>
    <col min="1" max="1" width="44.28515625" style="128" customWidth="1"/>
    <col min="2" max="2" width="12.5703125" style="129" customWidth="1"/>
    <col min="3" max="3" width="68.140625" style="128" bestFit="1" customWidth="1"/>
    <col min="4" max="4" width="16.42578125" style="128" customWidth="1"/>
    <col min="5" max="5" width="18.140625" style="130" customWidth="1"/>
    <col min="6" max="6" width="17.140625" style="94" customWidth="1"/>
    <col min="7" max="7" width="10.140625" style="94" customWidth="1"/>
    <col min="8" max="16384" width="11.42578125" style="94"/>
  </cols>
  <sheetData>
    <row r="1" spans="1:7">
      <c r="A1" s="40"/>
      <c r="B1" s="41"/>
      <c r="C1" s="40"/>
      <c r="D1" s="80"/>
      <c r="E1" s="80"/>
    </row>
    <row r="2" spans="1:7" s="102" customFormat="1" ht="15.75">
      <c r="A2" s="586" t="s">
        <v>110</v>
      </c>
      <c r="B2" s="586"/>
      <c r="C2" s="586"/>
      <c r="D2" s="586"/>
      <c r="E2" s="586"/>
    </row>
    <row r="3" spans="1:7" s="102" customFormat="1" ht="15.75">
      <c r="A3" s="586" t="s">
        <v>925</v>
      </c>
      <c r="B3" s="586"/>
      <c r="C3" s="586"/>
      <c r="D3" s="586"/>
      <c r="E3" s="586"/>
    </row>
    <row r="4" spans="1:7" s="102" customFormat="1" ht="15.75">
      <c r="A4" s="696" t="e">
        <f>+'29020105 PR'!A4:E4</f>
        <v>#REF!</v>
      </c>
      <c r="B4" s="696"/>
      <c r="C4" s="696"/>
      <c r="D4" s="696"/>
      <c r="E4" s="696"/>
    </row>
    <row r="5" spans="1:7" s="102" customFormat="1" ht="16.5" thickBot="1">
      <c r="A5" s="166"/>
      <c r="B5" s="167"/>
      <c r="C5" s="166"/>
      <c r="D5" s="166"/>
      <c r="E5" s="168"/>
    </row>
    <row r="6" spans="1:7" ht="14.25" thickBot="1">
      <c r="A6" s="699" t="s">
        <v>926</v>
      </c>
      <c r="B6" s="700"/>
      <c r="C6" s="700"/>
      <c r="D6" s="700"/>
      <c r="E6" s="701"/>
    </row>
    <row r="7" spans="1:7" ht="24">
      <c r="A7" s="404" t="s">
        <v>0</v>
      </c>
      <c r="B7" s="405" t="s">
        <v>45</v>
      </c>
      <c r="C7" s="406" t="s">
        <v>2</v>
      </c>
      <c r="D7" s="398" t="s">
        <v>123</v>
      </c>
      <c r="E7" s="407" t="s">
        <v>5</v>
      </c>
    </row>
    <row r="8" spans="1:7">
      <c r="A8" s="408"/>
      <c r="B8" s="409"/>
      <c r="C8" s="408"/>
      <c r="D8" s="425"/>
      <c r="E8" s="410"/>
    </row>
    <row r="9" spans="1:7">
      <c r="A9" s="422"/>
      <c r="B9" s="423"/>
      <c r="C9" s="422"/>
      <c r="D9" s="426"/>
      <c r="E9" s="424"/>
    </row>
    <row r="10" spans="1:7" ht="15.75" thickBot="1">
      <c r="A10" s="702" t="s">
        <v>25</v>
      </c>
      <c r="B10" s="703"/>
      <c r="C10" s="703"/>
      <c r="D10" s="704"/>
      <c r="E10" s="411">
        <f>SUM(E8:E9)</f>
        <v>0</v>
      </c>
      <c r="F10" s="418">
        <v>0</v>
      </c>
      <c r="G10" s="94">
        <f>+F10-E10</f>
        <v>0</v>
      </c>
    </row>
  </sheetData>
  <autoFilter ref="A7:G7" xr:uid="{8A03CDAF-1252-4EA9-8590-81C82C42E1F6}"/>
  <mergeCells count="5">
    <mergeCell ref="A2:E2"/>
    <mergeCell ref="A3:E3"/>
    <mergeCell ref="A4:E4"/>
    <mergeCell ref="A6:E6"/>
    <mergeCell ref="A10:D10"/>
  </mergeCells>
  <pageMargins left="0.51181102362204722" right="0.51181102362204722" top="0.74803149606299213" bottom="0.74803149606299213" header="0.31496062992125984" footer="0.31496062992125984"/>
  <pageSetup scale="67" orientation="landscape" horizontalDpi="1200" verticalDpi="1200" r:id="rId1"/>
  <headerFooter>
    <oddFooter>&amp;C&amp;"Arial Narrow,Normal"&amp;10&amp;P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>
    <tabColor theme="9" tint="-0.249977111117893"/>
  </sheetPr>
  <dimension ref="A1:G11"/>
  <sheetViews>
    <sheetView view="pageBreakPreview" zoomScaleNormal="100" zoomScaleSheetLayoutView="100" workbookViewId="0">
      <selection activeCell="C15" sqref="C15"/>
    </sheetView>
  </sheetViews>
  <sheetFormatPr baseColWidth="10" defaultColWidth="11.42578125" defaultRowHeight="12.75"/>
  <cols>
    <col min="1" max="1" width="25.85546875" style="32" customWidth="1"/>
    <col min="2" max="2" width="12.140625" style="32" customWidth="1"/>
    <col min="3" max="3" width="43.42578125" style="32" customWidth="1"/>
    <col min="4" max="4" width="14.7109375" style="32" customWidth="1"/>
    <col min="5" max="5" width="20.85546875" style="32" customWidth="1"/>
    <col min="6" max="6" width="13.85546875" style="32" bestFit="1" customWidth="1"/>
    <col min="7" max="7" width="13" style="32" bestFit="1" customWidth="1"/>
    <col min="8" max="16384" width="11.42578125" style="32"/>
  </cols>
  <sheetData>
    <row r="1" spans="1:7">
      <c r="A1" s="40"/>
      <c r="B1" s="41"/>
      <c r="C1" s="40"/>
      <c r="D1" s="80"/>
      <c r="E1" s="44"/>
    </row>
    <row r="2" spans="1:7" s="84" customFormat="1" ht="15.75">
      <c r="A2" s="612" t="s">
        <v>43</v>
      </c>
      <c r="B2" s="612"/>
      <c r="C2" s="612"/>
      <c r="D2" s="612"/>
      <c r="E2" s="612"/>
    </row>
    <row r="3" spans="1:7" s="84" customFormat="1" ht="15.75">
      <c r="A3" s="612" t="s">
        <v>326</v>
      </c>
      <c r="B3" s="612"/>
      <c r="C3" s="612"/>
      <c r="D3" s="612"/>
      <c r="E3" s="612"/>
    </row>
    <row r="4" spans="1:7" s="84" customFormat="1" ht="15.75">
      <c r="A4" s="696" t="e">
        <f>+#REF!</f>
        <v>#REF!</v>
      </c>
      <c r="B4" s="586"/>
      <c r="C4" s="586"/>
      <c r="D4" s="586"/>
      <c r="E4" s="586"/>
    </row>
    <row r="5" spans="1:7" s="84" customFormat="1" ht="16.5" thickBot="1"/>
    <row r="6" spans="1:7">
      <c r="A6" s="705" t="s">
        <v>325</v>
      </c>
      <c r="B6" s="706"/>
      <c r="C6" s="706"/>
      <c r="D6" s="706"/>
      <c r="E6" s="707"/>
    </row>
    <row r="7" spans="1:7" ht="25.5">
      <c r="A7" s="240" t="s">
        <v>0</v>
      </c>
      <c r="B7" s="89" t="s">
        <v>45</v>
      </c>
      <c r="C7" s="210" t="s">
        <v>2</v>
      </c>
      <c r="D7" s="103" t="s">
        <v>123</v>
      </c>
      <c r="E7" s="241" t="s">
        <v>5</v>
      </c>
    </row>
    <row r="8" spans="1:7" ht="13.5">
      <c r="A8" s="366"/>
      <c r="B8" s="290"/>
      <c r="C8" s="290"/>
      <c r="D8" s="291"/>
      <c r="E8" s="286"/>
    </row>
    <row r="9" spans="1:7" ht="14.25" thickBot="1">
      <c r="A9" s="366"/>
      <c r="B9" s="290"/>
      <c r="C9" s="290"/>
      <c r="D9" s="291"/>
      <c r="E9" s="286"/>
    </row>
    <row r="10" spans="1:7" ht="13.5" thickBot="1">
      <c r="A10" s="708" t="s">
        <v>25</v>
      </c>
      <c r="B10" s="709"/>
      <c r="C10" s="709"/>
      <c r="D10" s="709"/>
      <c r="E10" s="207">
        <f>SUM(E8:E9)</f>
        <v>0</v>
      </c>
      <c r="F10" s="35">
        <v>0</v>
      </c>
      <c r="G10" s="35">
        <f>+E10-F10</f>
        <v>0</v>
      </c>
    </row>
    <row r="11" spans="1:7">
      <c r="C11" s="158"/>
      <c r="D11" s="159"/>
      <c r="E11" s="35"/>
    </row>
  </sheetData>
  <mergeCells count="5">
    <mergeCell ref="A2:E2"/>
    <mergeCell ref="A3:E3"/>
    <mergeCell ref="A4:E4"/>
    <mergeCell ref="A6:E6"/>
    <mergeCell ref="A10:D10"/>
  </mergeCells>
  <printOptions horizontalCentered="1"/>
  <pageMargins left="0.70866141732283472" right="0.70866141732283472" top="0.39370078740157483" bottom="0.39370078740157483" header="0.31496062992125984" footer="0.31496062992125984"/>
  <pageSetup orientation="landscape" r:id="rId1"/>
  <headerFooter>
    <oddFooter>&amp;C&amp;"Arial Narrow,Normal"&amp;10&amp;P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3">
    <tabColor theme="9" tint="-0.249977111117893"/>
  </sheetPr>
  <dimension ref="A1:G12"/>
  <sheetViews>
    <sheetView view="pageBreakPreview" zoomScaleNormal="100" zoomScaleSheetLayoutView="100" workbookViewId="0">
      <selection activeCell="F1" sqref="F1"/>
    </sheetView>
  </sheetViews>
  <sheetFormatPr baseColWidth="10" defaultColWidth="11.42578125" defaultRowHeight="12.75"/>
  <cols>
    <col min="1" max="1" width="25.85546875" style="32" customWidth="1"/>
    <col min="2" max="2" width="12.140625" style="32" customWidth="1"/>
    <col min="3" max="3" width="43.42578125" style="32" customWidth="1"/>
    <col min="4" max="4" width="14.7109375" style="32" customWidth="1"/>
    <col min="5" max="5" width="20.85546875" style="32" customWidth="1"/>
    <col min="6" max="16384" width="11.42578125" style="32"/>
  </cols>
  <sheetData>
    <row r="1" spans="1:7">
      <c r="A1" s="40"/>
      <c r="B1" s="41"/>
      <c r="C1" s="40"/>
      <c r="D1" s="80"/>
      <c r="E1" s="44"/>
    </row>
    <row r="2" spans="1:7" s="84" customFormat="1" ht="15.75">
      <c r="A2" s="612" t="s">
        <v>43</v>
      </c>
      <c r="B2" s="612"/>
      <c r="C2" s="612"/>
      <c r="D2" s="612"/>
      <c r="E2" s="612"/>
    </row>
    <row r="3" spans="1:7" s="84" customFormat="1" ht="15.75">
      <c r="A3" s="612" t="s">
        <v>261</v>
      </c>
      <c r="B3" s="612"/>
      <c r="C3" s="612"/>
      <c r="D3" s="612"/>
      <c r="E3" s="612"/>
    </row>
    <row r="4" spans="1:7" s="84" customFormat="1" ht="15.75">
      <c r="A4" s="696" t="e">
        <f>+#REF!</f>
        <v>#REF!</v>
      </c>
      <c r="B4" s="586"/>
      <c r="C4" s="586"/>
      <c r="D4" s="586"/>
      <c r="E4" s="586"/>
    </row>
    <row r="5" spans="1:7" s="84" customFormat="1" ht="16.5" thickBot="1"/>
    <row r="6" spans="1:7">
      <c r="A6" s="705" t="s">
        <v>511</v>
      </c>
      <c r="B6" s="706"/>
      <c r="C6" s="706"/>
      <c r="D6" s="706"/>
      <c r="E6" s="707"/>
    </row>
    <row r="7" spans="1:7" ht="25.5">
      <c r="A7" s="240" t="s">
        <v>0</v>
      </c>
      <c r="B7" s="89" t="s">
        <v>45</v>
      </c>
      <c r="C7" s="210" t="s">
        <v>2</v>
      </c>
      <c r="D7" s="103" t="s">
        <v>123</v>
      </c>
      <c r="E7" s="241" t="s">
        <v>5</v>
      </c>
    </row>
    <row r="8" spans="1:7" ht="13.5">
      <c r="A8" s="367"/>
      <c r="B8" s="287"/>
      <c r="C8" s="287"/>
      <c r="D8" s="288"/>
      <c r="E8" s="289"/>
    </row>
    <row r="9" spans="1:7" ht="14.25" thickBot="1">
      <c r="A9" s="400"/>
      <c r="B9" s="401"/>
      <c r="C9" s="401"/>
      <c r="D9" s="402"/>
      <c r="E9" s="403"/>
    </row>
    <row r="10" spans="1:7" ht="13.5" thickBot="1">
      <c r="A10" s="710" t="s">
        <v>25</v>
      </c>
      <c r="B10" s="711"/>
      <c r="C10" s="711"/>
      <c r="D10" s="711"/>
      <c r="E10" s="249">
        <f>SUM(E8:E9)</f>
        <v>0</v>
      </c>
      <c r="F10" s="35">
        <v>0</v>
      </c>
      <c r="G10" s="35">
        <f>+E10-F10</f>
        <v>0</v>
      </c>
    </row>
    <row r="12" spans="1:7">
      <c r="E12" s="35"/>
    </row>
  </sheetData>
  <mergeCells count="5">
    <mergeCell ref="A10:D10"/>
    <mergeCell ref="A2:E2"/>
    <mergeCell ref="A3:E3"/>
    <mergeCell ref="A4:E4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&amp;C&amp;"Arial Narrow,Normal"&amp;10&amp;P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32AF6-4E4D-4A2E-A65D-A80CB6E26BBC}">
  <sheetPr codeName="Hoja72">
    <tabColor rgb="FFFF0000"/>
  </sheetPr>
  <dimension ref="A1:H15"/>
  <sheetViews>
    <sheetView zoomScale="85" zoomScaleNormal="85" zoomScaleSheetLayoutView="85" workbookViewId="0">
      <selection activeCell="A3" sqref="A3:F3"/>
    </sheetView>
  </sheetViews>
  <sheetFormatPr baseColWidth="10" defaultColWidth="11.42578125" defaultRowHeight="12.75"/>
  <cols>
    <col min="1" max="1" width="32.42578125" style="32" bestFit="1" customWidth="1"/>
    <col min="2" max="2" width="12.140625" style="32" customWidth="1"/>
    <col min="3" max="3" width="46" style="32" customWidth="1"/>
    <col min="4" max="4" width="12" style="32" customWidth="1"/>
    <col min="5" max="5" width="14.7109375" style="32" customWidth="1"/>
    <col min="6" max="6" width="20.85546875" style="32" customWidth="1"/>
    <col min="7" max="7" width="18.7109375" style="32" customWidth="1"/>
    <col min="8" max="8" width="22.42578125" style="32" customWidth="1"/>
    <col min="9" max="16384" width="11.42578125" style="32"/>
  </cols>
  <sheetData>
    <row r="1" spans="1:8">
      <c r="A1" s="40"/>
      <c r="B1" s="41"/>
      <c r="C1" s="40"/>
      <c r="D1" s="40"/>
      <c r="E1" s="80"/>
      <c r="F1" s="44"/>
    </row>
    <row r="2" spans="1:8" s="84" customFormat="1" ht="15.75">
      <c r="A2" s="612" t="s">
        <v>43</v>
      </c>
      <c r="B2" s="612"/>
      <c r="C2" s="612"/>
      <c r="D2" s="612"/>
      <c r="E2" s="612"/>
      <c r="F2" s="612"/>
    </row>
    <row r="3" spans="1:8" s="84" customFormat="1" ht="15.75">
      <c r="A3" s="612" t="s">
        <v>261</v>
      </c>
      <c r="B3" s="612"/>
      <c r="C3" s="612"/>
      <c r="D3" s="612"/>
      <c r="E3" s="612"/>
      <c r="F3" s="612"/>
    </row>
    <row r="4" spans="1:8" s="84" customFormat="1" ht="15.75">
      <c r="A4" s="696" t="e">
        <f>+'29041006 K'!A4:E4</f>
        <v>#REF!</v>
      </c>
      <c r="B4" s="586"/>
      <c r="C4" s="586"/>
      <c r="D4" s="586"/>
      <c r="E4" s="586"/>
      <c r="F4" s="586"/>
    </row>
    <row r="5" spans="1:8" s="84" customFormat="1" ht="15.75">
      <c r="A5" s="533"/>
      <c r="B5" s="88"/>
      <c r="C5" s="88"/>
      <c r="D5" s="88"/>
      <c r="E5" s="88"/>
      <c r="F5" s="88"/>
    </row>
    <row r="6" spans="1:8" s="84" customFormat="1" ht="15.75">
      <c r="A6" s="533"/>
      <c r="B6" s="88"/>
      <c r="C6" s="88"/>
      <c r="D6" s="88"/>
      <c r="E6" s="88"/>
      <c r="F6" s="88"/>
    </row>
    <row r="7" spans="1:8" ht="13.5" thickBot="1">
      <c r="A7" s="712" t="s">
        <v>937</v>
      </c>
      <c r="B7" s="712"/>
      <c r="C7" s="712"/>
      <c r="D7" s="712"/>
      <c r="E7" s="712"/>
      <c r="F7" s="712"/>
      <c r="G7" s="517"/>
      <c r="H7" s="517"/>
    </row>
    <row r="8" spans="1:8" ht="26.25" thickBot="1">
      <c r="A8" s="500" t="s">
        <v>0</v>
      </c>
      <c r="B8" s="532" t="s">
        <v>45</v>
      </c>
      <c r="C8" s="501" t="s">
        <v>2</v>
      </c>
      <c r="D8" s="502" t="s">
        <v>109</v>
      </c>
      <c r="E8" s="502" t="s">
        <v>123</v>
      </c>
      <c r="F8" s="501" t="s">
        <v>5</v>
      </c>
      <c r="G8" s="529" t="s">
        <v>928</v>
      </c>
      <c r="H8" s="530" t="s">
        <v>930</v>
      </c>
    </row>
    <row r="9" spans="1:8" ht="13.5" thickBot="1">
      <c r="A9" s="504"/>
      <c r="B9" s="431"/>
      <c r="C9" s="431"/>
      <c r="D9" s="503"/>
      <c r="E9" s="503"/>
      <c r="F9" s="516"/>
      <c r="G9" s="431"/>
      <c r="H9" s="531"/>
    </row>
    <row r="10" spans="1:8" ht="15.75" customHeight="1" thickBot="1">
      <c r="A10" s="713" t="s">
        <v>25</v>
      </c>
      <c r="B10" s="714"/>
      <c r="C10" s="714"/>
      <c r="D10" s="714"/>
      <c r="E10" s="715"/>
      <c r="F10" s="528">
        <f>SUM(F9)</f>
        <v>0</v>
      </c>
      <c r="G10" s="514">
        <v>0</v>
      </c>
      <c r="H10" s="515">
        <f>+F10-G10</f>
        <v>0</v>
      </c>
    </row>
    <row r="11" spans="1:8" s="84" customFormat="1" ht="15.75">
      <c r="A11" s="534"/>
      <c r="B11" s="535"/>
      <c r="C11" s="534"/>
      <c r="D11" s="534"/>
      <c r="E11" s="534"/>
      <c r="F11" s="536"/>
      <c r="G11" s="537"/>
      <c r="H11" s="417"/>
    </row>
    <row r="12" spans="1:8" s="84" customFormat="1" ht="15.75">
      <c r="A12" s="533"/>
      <c r="B12" s="88"/>
      <c r="C12" s="88"/>
      <c r="D12" s="88"/>
      <c r="E12" s="88"/>
      <c r="F12" s="88"/>
    </row>
    <row r="13" spans="1:8" s="84" customFormat="1" ht="15.75">
      <c r="A13" s="533"/>
      <c r="B13" s="88"/>
      <c r="C13" s="88"/>
      <c r="D13" s="88"/>
      <c r="E13" s="88"/>
      <c r="F13" s="88"/>
    </row>
    <row r="15" spans="1:8">
      <c r="F15" s="35"/>
    </row>
  </sheetData>
  <mergeCells count="5">
    <mergeCell ref="A7:F7"/>
    <mergeCell ref="A10:E10"/>
    <mergeCell ref="A2:F2"/>
    <mergeCell ref="A3:F3"/>
    <mergeCell ref="A4:F4"/>
  </mergeCells>
  <printOptions horizontalCentered="1"/>
  <pageMargins left="0.31496062992125984" right="0.31496062992125984" top="0.74803149606299213" bottom="0.74803149606299213" header="0.31496062992125984" footer="0.31496062992125984"/>
  <pageSetup scale="81" orientation="landscape" horizontalDpi="1200" verticalDpi="1200" r:id="rId1"/>
  <headerFooter>
    <oddFooter>&amp;C&amp;"Arial Narrow,Normal"&amp;10&amp;P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0">
    <tabColor rgb="FFFF0000"/>
    <pageSetUpPr fitToPage="1"/>
  </sheetPr>
  <dimension ref="A1:H10"/>
  <sheetViews>
    <sheetView zoomScale="85" zoomScaleNormal="85" zoomScaleSheetLayoutView="100" workbookViewId="0">
      <selection activeCell="A5" sqref="A5"/>
    </sheetView>
  </sheetViews>
  <sheetFormatPr baseColWidth="10" defaultColWidth="11.42578125" defaultRowHeight="12.75"/>
  <cols>
    <col min="1" max="1" width="47.140625" style="32" customWidth="1"/>
    <col min="2" max="2" width="12.140625" style="32" customWidth="1"/>
    <col min="3" max="3" width="43.42578125" style="32" customWidth="1"/>
    <col min="4" max="4" width="13.42578125" style="32" customWidth="1"/>
    <col min="5" max="5" width="14.7109375" style="32" customWidth="1"/>
    <col min="6" max="6" width="25.140625" style="32" customWidth="1"/>
    <col min="7" max="7" width="23" style="32" customWidth="1"/>
    <col min="8" max="8" width="24.42578125" style="32" customWidth="1"/>
    <col min="9" max="16384" width="11.42578125" style="32"/>
  </cols>
  <sheetData>
    <row r="1" spans="1:8">
      <c r="A1" s="40"/>
      <c r="B1" s="41"/>
      <c r="C1" s="40"/>
      <c r="D1" s="40"/>
      <c r="E1" s="80"/>
      <c r="F1" s="44"/>
    </row>
    <row r="2" spans="1:8" s="84" customFormat="1" ht="15.75">
      <c r="A2" s="716" t="s">
        <v>43</v>
      </c>
      <c r="B2" s="716"/>
      <c r="C2" s="716"/>
      <c r="D2" s="716"/>
      <c r="E2" s="716"/>
      <c r="F2" s="716"/>
      <c r="G2" s="716"/>
      <c r="H2" s="716"/>
    </row>
    <row r="3" spans="1:8" s="84" customFormat="1" ht="15.75">
      <c r="A3" s="716" t="s">
        <v>270</v>
      </c>
      <c r="B3" s="716"/>
      <c r="C3" s="716"/>
      <c r="D3" s="716"/>
      <c r="E3" s="716"/>
      <c r="F3" s="716"/>
      <c r="G3" s="716"/>
      <c r="H3" s="716"/>
    </row>
    <row r="4" spans="1:8" s="84" customFormat="1" ht="15.75">
      <c r="A4" s="717" t="s">
        <v>939</v>
      </c>
      <c r="B4" s="717"/>
      <c r="C4" s="717"/>
      <c r="D4" s="717"/>
      <c r="E4" s="717"/>
      <c r="F4" s="717"/>
      <c r="G4" s="717"/>
      <c r="H4" s="717"/>
    </row>
    <row r="5" spans="1:8" s="84" customFormat="1" ht="21" customHeight="1"/>
    <row r="6" spans="1:8" ht="18" customHeight="1" thickBot="1">
      <c r="A6" s="718"/>
      <c r="B6" s="712"/>
      <c r="C6" s="712"/>
      <c r="D6" s="712"/>
      <c r="E6" s="712"/>
      <c r="F6" s="712"/>
      <c r="G6" s="517"/>
      <c r="H6" s="517"/>
    </row>
    <row r="7" spans="1:8" ht="13.5" thickBot="1">
      <c r="A7" s="538" t="s">
        <v>938</v>
      </c>
      <c r="B7" s="532"/>
      <c r="C7" s="501"/>
      <c r="D7" s="502"/>
      <c r="E7" s="502"/>
      <c r="F7" s="501"/>
      <c r="G7" s="529"/>
      <c r="H7" s="530"/>
    </row>
    <row r="8" spans="1:8" ht="26.25" thickBot="1">
      <c r="A8" s="500" t="s">
        <v>0</v>
      </c>
      <c r="B8" s="532" t="s">
        <v>45</v>
      </c>
      <c r="C8" s="501" t="s">
        <v>2</v>
      </c>
      <c r="D8" s="502" t="s">
        <v>109</v>
      </c>
      <c r="E8" s="502" t="s">
        <v>123</v>
      </c>
      <c r="F8" s="501" t="s">
        <v>5</v>
      </c>
      <c r="G8" s="529" t="s">
        <v>928</v>
      </c>
      <c r="H8" s="530" t="s">
        <v>930</v>
      </c>
    </row>
    <row r="9" spans="1:8" ht="13.5" thickBot="1">
      <c r="A9" s="504"/>
      <c r="B9" s="431"/>
      <c r="C9" s="431"/>
      <c r="D9" s="503"/>
      <c r="E9" s="503"/>
      <c r="F9" s="516"/>
      <c r="G9" s="431"/>
      <c r="H9" s="531" t="s">
        <v>934</v>
      </c>
    </row>
    <row r="10" spans="1:8" ht="15.75" customHeight="1" thickBot="1">
      <c r="A10" s="713" t="s">
        <v>25</v>
      </c>
      <c r="B10" s="714"/>
      <c r="C10" s="714"/>
      <c r="D10" s="714"/>
      <c r="E10" s="715"/>
      <c r="F10" s="528">
        <f>SUM(F9:F9)</f>
        <v>0</v>
      </c>
      <c r="G10" s="514">
        <v>0</v>
      </c>
      <c r="H10" s="515">
        <f>+F10-G10</f>
        <v>0</v>
      </c>
    </row>
  </sheetData>
  <mergeCells count="5">
    <mergeCell ref="A2:H2"/>
    <mergeCell ref="A3:H3"/>
    <mergeCell ref="A4:H4"/>
    <mergeCell ref="A10:E10"/>
    <mergeCell ref="A6:F6"/>
  </mergeCells>
  <printOptions horizontalCentered="1"/>
  <pageMargins left="0.51181102362204722" right="0.51181102362204722" top="0.35433070866141736" bottom="0.35433070866141736" header="0.31496062992125984" footer="0.31496062992125984"/>
  <pageSetup scale="81" orientation="landscape" r:id="rId1"/>
  <headerFooter>
    <oddFooter>&amp;C&amp;"Arial Narrow,Normal"&amp;10&amp;P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3B1F-43B8-4B62-B077-D03CD7DC2E98}">
  <sheetPr codeName="Hoja91">
    <tabColor rgb="FFFFFF00"/>
  </sheetPr>
  <dimension ref="A2:H9"/>
  <sheetViews>
    <sheetView topLeftCell="A6" zoomScale="89" zoomScaleNormal="89" zoomScaleSheetLayoutView="100" workbookViewId="0">
      <selection activeCell="G9" sqref="G9"/>
    </sheetView>
  </sheetViews>
  <sheetFormatPr baseColWidth="10" defaultColWidth="11.42578125" defaultRowHeight="13.5"/>
  <cols>
    <col min="1" max="1" width="41.85546875" style="77" customWidth="1"/>
    <col min="2" max="2" width="12.85546875" style="77" bestFit="1" customWidth="1"/>
    <col min="3" max="3" width="63.140625" style="77" customWidth="1"/>
    <col min="4" max="4" width="15" style="77" customWidth="1"/>
    <col min="5" max="5" width="14.7109375" style="77" customWidth="1"/>
    <col min="6" max="6" width="14.7109375" style="77" bestFit="1" customWidth="1"/>
    <col min="7" max="7" width="14.85546875" style="77" customWidth="1"/>
    <col min="8" max="8" width="20.28515625" style="77" customWidth="1"/>
    <col min="9" max="9" width="11.42578125" style="77"/>
    <col min="10" max="10" width="22.28515625" style="77" customWidth="1"/>
    <col min="11" max="16384" width="11.42578125" style="77"/>
  </cols>
  <sheetData>
    <row r="2" spans="1:8" s="84" customFormat="1" ht="15.75">
      <c r="A2" s="612" t="s">
        <v>43</v>
      </c>
      <c r="B2" s="612"/>
      <c r="C2" s="612"/>
      <c r="D2" s="612"/>
      <c r="E2" s="612"/>
      <c r="F2" s="612"/>
    </row>
    <row r="3" spans="1:8" s="84" customFormat="1" ht="15.75">
      <c r="A3" s="613" t="s">
        <v>919</v>
      </c>
      <c r="B3" s="612"/>
      <c r="C3" s="612"/>
      <c r="D3" s="612"/>
      <c r="E3" s="612"/>
      <c r="F3" s="612"/>
    </row>
    <row r="4" spans="1:8" s="84" customFormat="1" ht="15.75">
      <c r="A4" s="696" t="str">
        <f>+'29041101 K'!A4:F4</f>
        <v>JULIO DE 2022</v>
      </c>
      <c r="B4" s="586"/>
      <c r="C4" s="586"/>
      <c r="D4" s="586"/>
      <c r="E4" s="586"/>
      <c r="F4" s="586"/>
    </row>
    <row r="5" spans="1:8" s="84" customFormat="1" ht="16.5" thickBot="1"/>
    <row r="6" spans="1:8" ht="14.25" thickBot="1">
      <c r="A6" s="719" t="s">
        <v>935</v>
      </c>
      <c r="B6" s="720"/>
      <c r="C6" s="720"/>
      <c r="D6" s="720"/>
      <c r="E6" s="720"/>
      <c r="F6" s="721"/>
      <c r="G6" s="417"/>
      <c r="H6" s="417"/>
    </row>
    <row r="7" spans="1:8" s="417" customFormat="1" ht="24.75" thickBot="1">
      <c r="A7" s="446" t="s">
        <v>0</v>
      </c>
      <c r="B7" s="405" t="s">
        <v>45</v>
      </c>
      <c r="C7" s="406" t="s">
        <v>2</v>
      </c>
      <c r="D7" s="398" t="s">
        <v>123</v>
      </c>
      <c r="E7" s="398" t="s">
        <v>123</v>
      </c>
      <c r="F7" s="407" t="s">
        <v>5</v>
      </c>
      <c r="G7" s="488" t="s">
        <v>928</v>
      </c>
      <c r="H7" s="488" t="s">
        <v>930</v>
      </c>
    </row>
    <row r="8" spans="1:8" s="417" customFormat="1" ht="12.75">
      <c r="A8" s="419"/>
      <c r="B8" s="420"/>
      <c r="C8" s="420"/>
      <c r="D8" s="421"/>
      <c r="E8" s="421"/>
      <c r="F8" s="490"/>
      <c r="G8" s="487"/>
      <c r="H8" s="489"/>
    </row>
    <row r="9" spans="1:8" s="417" customFormat="1" ht="12.75" thickBot="1">
      <c r="A9" s="722" t="s">
        <v>25</v>
      </c>
      <c r="B9" s="723"/>
      <c r="C9" s="723"/>
      <c r="D9" s="724"/>
      <c r="E9" s="492"/>
      <c r="F9" s="447">
        <f>SUM(F8:F8)</f>
        <v>0</v>
      </c>
    </row>
  </sheetData>
  <mergeCells count="5">
    <mergeCell ref="A2:F2"/>
    <mergeCell ref="A3:F3"/>
    <mergeCell ref="A4:F4"/>
    <mergeCell ref="A6:F6"/>
    <mergeCell ref="A9:D9"/>
  </mergeCells>
  <printOptions horizontalCentered="1"/>
  <pageMargins left="0.31496062992125984" right="0.31496062992125984" top="0.55118110236220474" bottom="0.55118110236220474" header="0.31496062992125984" footer="0.31496062992125984"/>
  <pageSetup scale="82" orientation="landscape" horizontalDpi="1200" verticalDpi="1200" r:id="rId1"/>
  <headerFooter>
    <oddFooter>&amp;C&amp;"Arial Narrow,Normal"&amp;10&amp;P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8EDF4-9AD2-4BBF-9515-D4DB6312B65B}">
  <sheetPr codeName="Hoja24">
    <tabColor theme="9" tint="-0.249977111117893"/>
  </sheetPr>
  <dimension ref="A1:I13"/>
  <sheetViews>
    <sheetView zoomScaleNormal="100" workbookViewId="0"/>
  </sheetViews>
  <sheetFormatPr baseColWidth="10" defaultColWidth="52.42578125" defaultRowHeight="12.75"/>
  <cols>
    <col min="1" max="1" width="38.140625" style="45" customWidth="1"/>
    <col min="2" max="2" width="14.85546875" style="45" customWidth="1"/>
    <col min="3" max="3" width="52.140625" style="45" customWidth="1"/>
    <col min="4" max="4" width="13.140625" style="72" customWidth="1"/>
    <col min="5" max="5" width="15.28515625" style="46" bestFit="1" customWidth="1"/>
    <col min="6" max="6" width="14.85546875" style="45" customWidth="1"/>
    <col min="7" max="7" width="10.5703125" style="45" bestFit="1" customWidth="1"/>
    <col min="8" max="16384" width="52.42578125" style="45"/>
  </cols>
  <sheetData>
    <row r="1" spans="1:9" ht="15" customHeight="1">
      <c r="A1" s="40"/>
      <c r="B1" s="41"/>
      <c r="C1" s="40"/>
      <c r="D1" s="80"/>
      <c r="E1" s="44"/>
    </row>
    <row r="2" spans="1:9" s="60" customFormat="1" ht="15" customHeight="1">
      <c r="A2" s="586" t="s">
        <v>110</v>
      </c>
      <c r="B2" s="586"/>
      <c r="C2" s="586"/>
      <c r="D2" s="586"/>
      <c r="E2" s="586"/>
    </row>
    <row r="3" spans="1:9" s="60" customFormat="1" ht="15" customHeight="1">
      <c r="A3" s="586" t="s">
        <v>411</v>
      </c>
      <c r="B3" s="586"/>
      <c r="C3" s="586"/>
      <c r="D3" s="586"/>
      <c r="E3" s="586"/>
    </row>
    <row r="4" spans="1:9" s="60" customFormat="1" ht="15.75" customHeight="1">
      <c r="A4" s="586" t="e">
        <f>+#REF!</f>
        <v>#REF!</v>
      </c>
      <c r="B4" s="586"/>
      <c r="C4" s="586"/>
      <c r="D4" s="586"/>
      <c r="E4" s="586"/>
    </row>
    <row r="5" spans="1:9" s="60" customFormat="1" ht="15.75" customHeight="1" thickBot="1">
      <c r="A5" s="88"/>
      <c r="B5" s="88"/>
      <c r="C5" s="88"/>
      <c r="D5" s="174"/>
      <c r="E5" s="175"/>
    </row>
    <row r="6" spans="1:9">
      <c r="A6" s="592" t="s">
        <v>512</v>
      </c>
      <c r="B6" s="593"/>
      <c r="C6" s="593"/>
      <c r="D6" s="593"/>
      <c r="E6" s="594"/>
    </row>
    <row r="7" spans="1:9" ht="25.5">
      <c r="A7" s="211" t="s">
        <v>0</v>
      </c>
      <c r="B7" s="67" t="s">
        <v>1</v>
      </c>
      <c r="C7" s="68" t="s">
        <v>2</v>
      </c>
      <c r="D7" s="66" t="s">
        <v>4</v>
      </c>
      <c r="E7" s="217" t="s">
        <v>5</v>
      </c>
    </row>
    <row r="8" spans="1:9">
      <c r="A8" s="305" t="s">
        <v>571</v>
      </c>
      <c r="B8" s="304">
        <v>860050906</v>
      </c>
      <c r="C8" s="82" t="s">
        <v>573</v>
      </c>
      <c r="D8" s="83">
        <v>43465</v>
      </c>
      <c r="E8" s="306">
        <v>313800</v>
      </c>
    </row>
    <row r="9" spans="1:9">
      <c r="A9" s="305" t="s">
        <v>574</v>
      </c>
      <c r="B9" s="304">
        <v>899999063</v>
      </c>
      <c r="C9" s="82" t="s">
        <v>573</v>
      </c>
      <c r="D9" s="83">
        <v>43465</v>
      </c>
      <c r="E9" s="306">
        <v>16100</v>
      </c>
    </row>
    <row r="10" spans="1:9">
      <c r="A10" s="305" t="s">
        <v>575</v>
      </c>
      <c r="B10" s="304">
        <v>900475460</v>
      </c>
      <c r="C10" s="82" t="s">
        <v>573</v>
      </c>
      <c r="D10" s="83">
        <v>43465</v>
      </c>
      <c r="E10" s="306">
        <v>2199732</v>
      </c>
    </row>
    <row r="11" spans="1:9">
      <c r="A11" s="305" t="s">
        <v>576</v>
      </c>
      <c r="B11" s="304">
        <v>900910081</v>
      </c>
      <c r="C11" s="82" t="s">
        <v>573</v>
      </c>
      <c r="D11" s="83">
        <v>43465</v>
      </c>
      <c r="E11" s="306">
        <v>93800</v>
      </c>
    </row>
    <row r="12" spans="1:9">
      <c r="A12" s="305" t="s">
        <v>576</v>
      </c>
      <c r="B12" s="304">
        <v>900910081</v>
      </c>
      <c r="C12" s="82" t="s">
        <v>573</v>
      </c>
      <c r="D12" s="83">
        <v>43465</v>
      </c>
      <c r="E12" s="306">
        <v>93800</v>
      </c>
    </row>
    <row r="13" spans="1:9" ht="13.5" thickBot="1">
      <c r="A13" s="595" t="s">
        <v>25</v>
      </c>
      <c r="B13" s="596"/>
      <c r="C13" s="596"/>
      <c r="D13" s="596"/>
      <c r="E13" s="233">
        <f>SUM(E8:E12)</f>
        <v>2717232</v>
      </c>
      <c r="F13" s="46">
        <v>2717232</v>
      </c>
      <c r="G13" s="46">
        <f>+E13-F13</f>
        <v>0</v>
      </c>
      <c r="H13" s="46"/>
      <c r="I13" s="46"/>
    </row>
  </sheetData>
  <mergeCells count="5">
    <mergeCell ref="A2:E2"/>
    <mergeCell ref="A3:E3"/>
    <mergeCell ref="A4:E4"/>
    <mergeCell ref="A6:E6"/>
    <mergeCell ref="A13:D13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2">
    <tabColor theme="9" tint="-0.249977111117893"/>
  </sheetPr>
  <dimension ref="A1:M22"/>
  <sheetViews>
    <sheetView zoomScaleNormal="100" workbookViewId="0"/>
  </sheetViews>
  <sheetFormatPr baseColWidth="10" defaultColWidth="52.42578125" defaultRowHeight="12.75"/>
  <cols>
    <col min="1" max="1" width="21.140625" style="24" customWidth="1"/>
    <col min="2" max="2" width="18.28515625" style="24" customWidth="1"/>
    <col min="3" max="3" width="65.28515625" style="24" customWidth="1"/>
    <col min="4" max="4" width="13.140625" style="24" customWidth="1"/>
    <col min="5" max="5" width="13.140625" style="26" customWidth="1"/>
    <col min="6" max="6" width="16.85546875" style="24" customWidth="1"/>
    <col min="7" max="7" width="17" style="24" customWidth="1"/>
    <col min="8" max="8" width="14" style="24" customWidth="1"/>
    <col min="9" max="16384" width="52.42578125" style="24"/>
  </cols>
  <sheetData>
    <row r="1" spans="1:13" ht="11.25" customHeight="1">
      <c r="A1" s="20"/>
      <c r="B1" s="21"/>
      <c r="C1" s="20"/>
      <c r="D1" s="20"/>
      <c r="E1" s="22"/>
      <c r="F1" s="23"/>
    </row>
    <row r="2" spans="1:13" ht="15" customHeight="1">
      <c r="A2" s="20"/>
      <c r="B2" s="21"/>
      <c r="C2" s="20"/>
      <c r="D2" s="20"/>
      <c r="E2" s="22"/>
      <c r="F2" s="23"/>
    </row>
    <row r="3" spans="1:13" ht="15" customHeight="1">
      <c r="A3" s="597" t="s">
        <v>110</v>
      </c>
      <c r="B3" s="597"/>
      <c r="C3" s="597"/>
      <c r="D3" s="597"/>
      <c r="E3" s="597"/>
      <c r="F3" s="597"/>
    </row>
    <row r="4" spans="1:13" ht="15" customHeight="1">
      <c r="A4" s="597" t="s">
        <v>204</v>
      </c>
      <c r="B4" s="597"/>
      <c r="C4" s="597"/>
      <c r="D4" s="597"/>
      <c r="E4" s="597"/>
      <c r="F4" s="597"/>
    </row>
    <row r="5" spans="1:13" ht="15.75" customHeight="1">
      <c r="A5" s="597" t="e">
        <f>+'24079006 SA'!A4:E4</f>
        <v>#REF!</v>
      </c>
      <c r="B5" s="597"/>
      <c r="C5" s="597"/>
      <c r="D5" s="597"/>
      <c r="E5" s="597"/>
      <c r="F5" s="597"/>
    </row>
    <row r="6" spans="1:13" ht="15.75" customHeight="1" thickBot="1">
      <c r="A6" s="28"/>
      <c r="B6" s="28"/>
      <c r="C6" s="28"/>
      <c r="D6" s="28"/>
      <c r="E6" s="29"/>
      <c r="F6" s="28"/>
    </row>
    <row r="7" spans="1:13" ht="13.5" thickBot="1">
      <c r="A7" s="598" t="s">
        <v>203</v>
      </c>
      <c r="B7" s="599"/>
      <c r="C7" s="599"/>
      <c r="D7" s="599"/>
      <c r="E7" s="599"/>
      <c r="F7" s="600"/>
    </row>
    <row r="8" spans="1:13" ht="26.25" thickBot="1">
      <c r="A8" s="368" t="s">
        <v>0</v>
      </c>
      <c r="B8" s="369" t="s">
        <v>1</v>
      </c>
      <c r="C8" s="370" t="s">
        <v>2</v>
      </c>
      <c r="D8" s="371" t="s">
        <v>3</v>
      </c>
      <c r="E8" s="372" t="s">
        <v>4</v>
      </c>
      <c r="F8" s="373" t="s">
        <v>5</v>
      </c>
      <c r="G8" s="13" t="s">
        <v>246</v>
      </c>
    </row>
    <row r="9" spans="1:13">
      <c r="A9" s="375" t="s">
        <v>114</v>
      </c>
      <c r="B9" s="376">
        <v>901037916</v>
      </c>
      <c r="C9" s="376" t="s">
        <v>658</v>
      </c>
      <c r="D9" s="377"/>
      <c r="E9" s="377">
        <v>43504</v>
      </c>
      <c r="F9" s="378">
        <v>76398879.659999996</v>
      </c>
    </row>
    <row r="10" spans="1:13" ht="13.5" thickBot="1">
      <c r="A10" s="379" t="s">
        <v>114</v>
      </c>
      <c r="B10" s="380">
        <v>901037916</v>
      </c>
      <c r="C10" s="380" t="s">
        <v>827</v>
      </c>
      <c r="D10" s="381">
        <v>43465</v>
      </c>
      <c r="E10" s="381">
        <v>43465</v>
      </c>
      <c r="F10" s="382">
        <v>30784603090.84</v>
      </c>
    </row>
    <row r="11" spans="1:13" ht="13.5" thickBot="1">
      <c r="A11" s="601" t="s">
        <v>25</v>
      </c>
      <c r="B11" s="602"/>
      <c r="C11" s="602"/>
      <c r="D11" s="602"/>
      <c r="E11" s="603"/>
      <c r="F11" s="374">
        <f>+F9+F10</f>
        <v>30861001970.5</v>
      </c>
      <c r="G11" s="30">
        <v>30861001970.5</v>
      </c>
      <c r="H11" s="25">
        <f>+F11-G11</f>
        <v>0</v>
      </c>
      <c r="I11" s="25"/>
      <c r="J11" s="25"/>
      <c r="K11" s="25"/>
      <c r="L11" s="25"/>
      <c r="M11" s="25"/>
    </row>
    <row r="17" spans="7:9" ht="13.5" thickBot="1"/>
    <row r="18" spans="7:9" ht="13.5" thickBot="1">
      <c r="G18" s="39" t="e">
        <f>+'24070601 YAN NA'!F10+'24072001 SA'!E25+'24079001 LV'!E11+#REF!+'24079006 SA'!E13+'24079007 AR'!F11</f>
        <v>#REF!</v>
      </c>
      <c r="I18" s="38"/>
    </row>
    <row r="20" spans="7:9">
      <c r="G20" s="25">
        <v>28618570025.209999</v>
      </c>
    </row>
    <row r="22" spans="7:9">
      <c r="G22" s="25" t="e">
        <f>+G18-G20</f>
        <v>#REF!</v>
      </c>
    </row>
  </sheetData>
  <mergeCells count="5">
    <mergeCell ref="A3:F3"/>
    <mergeCell ref="A4:F4"/>
    <mergeCell ref="A5:F5"/>
    <mergeCell ref="A7:F7"/>
    <mergeCell ref="A11:E11"/>
  </mergeCells>
  <pageMargins left="0.51181102362204722" right="0.51181102362204722" top="0.74803149606299213" bottom="0.74803149606299213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tabColor theme="9" tint="-0.249977111117893"/>
  </sheetPr>
  <dimension ref="A1:H298"/>
  <sheetViews>
    <sheetView view="pageBreakPreview" zoomScaleNormal="100" zoomScaleSheetLayoutView="100" workbookViewId="0"/>
  </sheetViews>
  <sheetFormatPr baseColWidth="10" defaultColWidth="11.42578125" defaultRowHeight="12.75"/>
  <cols>
    <col min="1" max="1" width="38" style="32" customWidth="1"/>
    <col min="2" max="2" width="14" style="112" bestFit="1" customWidth="1"/>
    <col min="3" max="3" width="55" style="32" customWidth="1"/>
    <col min="4" max="4" width="13.7109375" style="257" customWidth="1"/>
    <col min="5" max="5" width="14.5703125" style="32" customWidth="1"/>
    <col min="6" max="6" width="17" style="32" customWidth="1"/>
    <col min="7" max="7" width="13.85546875" style="32" bestFit="1" customWidth="1"/>
    <col min="8" max="8" width="11.7109375" style="32" bestFit="1" customWidth="1"/>
    <col min="9" max="16384" width="11.42578125" style="32"/>
  </cols>
  <sheetData>
    <row r="1" spans="1:6">
      <c r="A1" s="40"/>
      <c r="B1" s="42"/>
      <c r="C1" s="40"/>
      <c r="D1" s="275"/>
      <c r="E1" s="81"/>
    </row>
    <row r="2" spans="1:6">
      <c r="A2" s="607" t="s">
        <v>43</v>
      </c>
      <c r="B2" s="607"/>
      <c r="C2" s="607"/>
      <c r="D2" s="607"/>
      <c r="E2" s="607"/>
      <c r="F2" s="607"/>
    </row>
    <row r="3" spans="1:6" ht="13.5" customHeight="1">
      <c r="A3" s="608" t="s">
        <v>496</v>
      </c>
      <c r="B3" s="608"/>
      <c r="C3" s="608"/>
      <c r="D3" s="608"/>
      <c r="E3" s="608"/>
      <c r="F3" s="608"/>
    </row>
    <row r="4" spans="1:6">
      <c r="A4" s="609" t="e">
        <f>+'24079007 AR'!A5:F5</f>
        <v>#REF!</v>
      </c>
      <c r="B4" s="609"/>
      <c r="C4" s="609"/>
      <c r="D4" s="609"/>
      <c r="E4" s="609"/>
      <c r="F4" s="609"/>
    </row>
    <row r="5" spans="1:6" ht="13.5" thickBot="1">
      <c r="E5" s="81"/>
    </row>
    <row r="6" spans="1:6">
      <c r="A6" s="384" t="s">
        <v>497</v>
      </c>
      <c r="B6" s="385"/>
      <c r="C6" s="386"/>
      <c r="D6" s="387"/>
      <c r="E6" s="388"/>
      <c r="F6" s="389"/>
    </row>
    <row r="7" spans="1:6" ht="26.25" thickBot="1">
      <c r="A7" s="211" t="s">
        <v>0</v>
      </c>
      <c r="B7" s="67" t="s">
        <v>1</v>
      </c>
      <c r="C7" s="68" t="s">
        <v>2</v>
      </c>
      <c r="D7" s="66" t="s">
        <v>3</v>
      </c>
      <c r="E7" s="66" t="s">
        <v>4</v>
      </c>
      <c r="F7" s="217" t="s">
        <v>5</v>
      </c>
    </row>
    <row r="8" spans="1:6" s="45" customFormat="1">
      <c r="A8" s="263" t="s">
        <v>6</v>
      </c>
      <c r="B8" s="264">
        <v>890900842</v>
      </c>
      <c r="C8" s="265" t="s">
        <v>7</v>
      </c>
      <c r="D8" s="266" t="s">
        <v>607</v>
      </c>
      <c r="E8" s="266">
        <v>42948</v>
      </c>
      <c r="F8" s="267">
        <v>145512</v>
      </c>
    </row>
    <row r="9" spans="1:6" s="45" customFormat="1">
      <c r="A9" s="268" t="s">
        <v>8</v>
      </c>
      <c r="B9" s="160">
        <v>890900842</v>
      </c>
      <c r="C9" s="50" t="s">
        <v>7</v>
      </c>
      <c r="D9" s="51" t="s">
        <v>607</v>
      </c>
      <c r="E9" s="157">
        <v>42948</v>
      </c>
      <c r="F9" s="269">
        <v>9968</v>
      </c>
    </row>
    <row r="10" spans="1:6" s="45" customFormat="1">
      <c r="A10" s="270" t="s">
        <v>11</v>
      </c>
      <c r="B10" s="160">
        <v>860007336</v>
      </c>
      <c r="C10" s="271" t="s">
        <v>9</v>
      </c>
      <c r="D10" s="272">
        <v>42460</v>
      </c>
      <c r="E10" s="157">
        <v>42948</v>
      </c>
      <c r="F10" s="273">
        <v>137962</v>
      </c>
    </row>
    <row r="11" spans="1:6" s="45" customFormat="1">
      <c r="A11" s="270" t="s">
        <v>11</v>
      </c>
      <c r="B11" s="160">
        <v>860007336</v>
      </c>
      <c r="C11" s="271" t="s">
        <v>10</v>
      </c>
      <c r="D11" s="272">
        <v>42565</v>
      </c>
      <c r="E11" s="157">
        <v>42948</v>
      </c>
      <c r="F11" s="273">
        <v>1933</v>
      </c>
    </row>
    <row r="12" spans="1:6" s="45" customFormat="1">
      <c r="A12" s="270" t="s">
        <v>11</v>
      </c>
      <c r="B12" s="160">
        <v>860007336</v>
      </c>
      <c r="C12" s="271" t="s">
        <v>10</v>
      </c>
      <c r="D12" s="272">
        <v>42565</v>
      </c>
      <c r="E12" s="157">
        <v>42948</v>
      </c>
      <c r="F12" s="273">
        <v>94313</v>
      </c>
    </row>
    <row r="13" spans="1:6" s="45" customFormat="1">
      <c r="A13" s="270" t="s">
        <v>14</v>
      </c>
      <c r="B13" s="160">
        <v>800140949</v>
      </c>
      <c r="C13" s="271" t="s">
        <v>15</v>
      </c>
      <c r="D13" s="383" t="s">
        <v>16</v>
      </c>
      <c r="E13" s="157">
        <v>42958</v>
      </c>
      <c r="F13" s="273">
        <v>3113835.7</v>
      </c>
    </row>
    <row r="14" spans="1:6" s="45" customFormat="1">
      <c r="A14" s="270" t="s">
        <v>14</v>
      </c>
      <c r="B14" s="160">
        <v>800140949</v>
      </c>
      <c r="C14" s="271" t="s">
        <v>15</v>
      </c>
      <c r="D14" s="383" t="s">
        <v>16</v>
      </c>
      <c r="E14" s="157">
        <v>42958</v>
      </c>
      <c r="F14" s="273">
        <v>327864576.60000002</v>
      </c>
    </row>
    <row r="15" spans="1:6" s="45" customFormat="1">
      <c r="A15" s="270" t="s">
        <v>14</v>
      </c>
      <c r="B15" s="160">
        <v>800140949</v>
      </c>
      <c r="C15" s="271" t="s">
        <v>17</v>
      </c>
      <c r="D15" s="383" t="s">
        <v>16</v>
      </c>
      <c r="E15" s="157">
        <v>42964</v>
      </c>
      <c r="F15" s="273">
        <v>949127.40000000037</v>
      </c>
    </row>
    <row r="16" spans="1:6" s="45" customFormat="1">
      <c r="A16" s="270" t="s">
        <v>14</v>
      </c>
      <c r="B16" s="160">
        <v>800140949</v>
      </c>
      <c r="C16" s="271" t="s">
        <v>17</v>
      </c>
      <c r="D16" s="383" t="s">
        <v>16</v>
      </c>
      <c r="E16" s="157">
        <v>42964</v>
      </c>
      <c r="F16" s="273">
        <v>51836778</v>
      </c>
    </row>
    <row r="17" spans="1:6" s="45" customFormat="1">
      <c r="A17" s="270" t="s">
        <v>14</v>
      </c>
      <c r="B17" s="160">
        <v>800140949</v>
      </c>
      <c r="C17" s="271" t="s">
        <v>18</v>
      </c>
      <c r="D17" s="383" t="s">
        <v>16</v>
      </c>
      <c r="E17" s="157">
        <v>42972</v>
      </c>
      <c r="F17" s="273">
        <v>4358726.0999999996</v>
      </c>
    </row>
    <row r="18" spans="1:6" s="45" customFormat="1">
      <c r="A18" s="270" t="s">
        <v>14</v>
      </c>
      <c r="B18" s="160">
        <v>800140949</v>
      </c>
      <c r="C18" s="271" t="s">
        <v>18</v>
      </c>
      <c r="D18" s="383" t="s">
        <v>16</v>
      </c>
      <c r="E18" s="157">
        <v>42972</v>
      </c>
      <c r="F18" s="273">
        <v>25603748.899999999</v>
      </c>
    </row>
    <row r="19" spans="1:6" s="45" customFormat="1">
      <c r="A19" s="270" t="s">
        <v>14</v>
      </c>
      <c r="B19" s="160">
        <v>800140949</v>
      </c>
      <c r="C19" s="271" t="s">
        <v>19</v>
      </c>
      <c r="D19" s="383" t="s">
        <v>16</v>
      </c>
      <c r="E19" s="157">
        <v>42977</v>
      </c>
      <c r="F19" s="273">
        <v>156557.30000000005</v>
      </c>
    </row>
    <row r="20" spans="1:6" s="45" customFormat="1">
      <c r="A20" s="270" t="s">
        <v>14</v>
      </c>
      <c r="B20" s="160">
        <v>800140949</v>
      </c>
      <c r="C20" s="271" t="s">
        <v>19</v>
      </c>
      <c r="D20" s="383" t="s">
        <v>16</v>
      </c>
      <c r="E20" s="157">
        <v>42977</v>
      </c>
      <c r="F20" s="273">
        <v>3057987.1000000015</v>
      </c>
    </row>
    <row r="21" spans="1:6" s="45" customFormat="1">
      <c r="A21" s="270" t="s">
        <v>20</v>
      </c>
      <c r="B21" s="160">
        <v>800140949</v>
      </c>
      <c r="C21" s="271" t="s">
        <v>21</v>
      </c>
      <c r="D21" s="383" t="s">
        <v>16</v>
      </c>
      <c r="E21" s="157">
        <v>42984</v>
      </c>
      <c r="F21" s="273">
        <v>13376962.100000001</v>
      </c>
    </row>
    <row r="22" spans="1:6" s="45" customFormat="1">
      <c r="A22" s="270" t="s">
        <v>20</v>
      </c>
      <c r="B22" s="160">
        <v>800140949</v>
      </c>
      <c r="C22" s="271" t="s">
        <v>21</v>
      </c>
      <c r="D22" s="383" t="s">
        <v>16</v>
      </c>
      <c r="E22" s="157">
        <v>42984</v>
      </c>
      <c r="F22" s="273">
        <v>120665.5</v>
      </c>
    </row>
    <row r="23" spans="1:6" s="45" customFormat="1">
      <c r="A23" s="270" t="s">
        <v>20</v>
      </c>
      <c r="B23" s="160">
        <v>800140949</v>
      </c>
      <c r="C23" s="271" t="s">
        <v>22</v>
      </c>
      <c r="D23" s="383" t="s">
        <v>16</v>
      </c>
      <c r="E23" s="157">
        <v>42992</v>
      </c>
      <c r="F23" s="273">
        <v>1423017.8</v>
      </c>
    </row>
    <row r="24" spans="1:6" s="45" customFormat="1">
      <c r="A24" s="270" t="s">
        <v>20</v>
      </c>
      <c r="B24" s="160">
        <v>800140949</v>
      </c>
      <c r="C24" s="271" t="s">
        <v>22</v>
      </c>
      <c r="D24" s="383" t="s">
        <v>16</v>
      </c>
      <c r="E24" s="157">
        <v>42992</v>
      </c>
      <c r="F24" s="273">
        <v>212044.7</v>
      </c>
    </row>
    <row r="25" spans="1:6" s="45" customFormat="1">
      <c r="A25" s="270" t="s">
        <v>20</v>
      </c>
      <c r="B25" s="160">
        <v>800140949</v>
      </c>
      <c r="C25" s="271" t="s">
        <v>23</v>
      </c>
      <c r="D25" s="383" t="s">
        <v>16</v>
      </c>
      <c r="E25" s="157">
        <v>42998</v>
      </c>
      <c r="F25" s="273">
        <v>15170064.199999999</v>
      </c>
    </row>
    <row r="26" spans="1:6" s="45" customFormat="1">
      <c r="A26" s="270" t="s">
        <v>20</v>
      </c>
      <c r="B26" s="160">
        <v>800140949</v>
      </c>
      <c r="C26" s="271" t="s">
        <v>23</v>
      </c>
      <c r="D26" s="383" t="s">
        <v>16</v>
      </c>
      <c r="E26" s="157">
        <v>42998</v>
      </c>
      <c r="F26" s="273">
        <v>340127.5</v>
      </c>
    </row>
    <row r="27" spans="1:6" s="45" customFormat="1">
      <c r="A27" s="270" t="s">
        <v>20</v>
      </c>
      <c r="B27" s="160">
        <v>800140949</v>
      </c>
      <c r="C27" s="271" t="s">
        <v>19</v>
      </c>
      <c r="D27" s="383" t="s">
        <v>16</v>
      </c>
      <c r="E27" s="157">
        <v>43006</v>
      </c>
      <c r="F27" s="273">
        <v>4362417.8999999985</v>
      </c>
    </row>
    <row r="28" spans="1:6" s="45" customFormat="1">
      <c r="A28" s="270" t="s">
        <v>20</v>
      </c>
      <c r="B28" s="160">
        <v>800140949</v>
      </c>
      <c r="C28" s="271" t="s">
        <v>19</v>
      </c>
      <c r="D28" s="383" t="s">
        <v>16</v>
      </c>
      <c r="E28" s="157">
        <v>43006</v>
      </c>
      <c r="F28" s="273">
        <v>188685.5</v>
      </c>
    </row>
    <row r="29" spans="1:6" s="45" customFormat="1">
      <c r="A29" s="270" t="s">
        <v>239</v>
      </c>
      <c r="B29" s="160">
        <v>830074184</v>
      </c>
      <c r="C29" s="271" t="s">
        <v>24</v>
      </c>
      <c r="D29" s="383" t="s">
        <v>16</v>
      </c>
      <c r="E29" s="157">
        <v>43159</v>
      </c>
      <c r="F29" s="273">
        <v>1020637312</v>
      </c>
    </row>
    <row r="30" spans="1:6" s="45" customFormat="1">
      <c r="A30" s="270" t="s">
        <v>56</v>
      </c>
      <c r="B30" s="160">
        <v>900156264</v>
      </c>
      <c r="C30" s="271" t="s">
        <v>19</v>
      </c>
      <c r="D30" s="383" t="s">
        <v>16</v>
      </c>
      <c r="E30" s="157">
        <v>43216</v>
      </c>
      <c r="F30" s="273">
        <v>868000000</v>
      </c>
    </row>
    <row r="31" spans="1:6" s="45" customFormat="1">
      <c r="A31" s="270" t="s">
        <v>121</v>
      </c>
      <c r="B31" s="160">
        <v>811004055</v>
      </c>
      <c r="C31" s="271" t="s">
        <v>21</v>
      </c>
      <c r="D31" s="383" t="s">
        <v>16</v>
      </c>
      <c r="E31" s="157">
        <v>43230</v>
      </c>
      <c r="F31" s="273">
        <v>15794118</v>
      </c>
    </row>
    <row r="32" spans="1:6" s="45" customFormat="1">
      <c r="A32" s="270" t="s">
        <v>239</v>
      </c>
      <c r="B32" s="160">
        <v>830074184</v>
      </c>
      <c r="C32" s="271" t="s">
        <v>21</v>
      </c>
      <c r="D32" s="383" t="s">
        <v>16</v>
      </c>
      <c r="E32" s="157">
        <v>43230</v>
      </c>
      <c r="F32" s="273">
        <v>43607530</v>
      </c>
    </row>
    <row r="33" spans="1:6" s="45" customFormat="1">
      <c r="A33" s="270" t="s">
        <v>239</v>
      </c>
      <c r="B33" s="160">
        <v>830074184</v>
      </c>
      <c r="C33" s="271" t="s">
        <v>21</v>
      </c>
      <c r="D33" s="383" t="s">
        <v>16</v>
      </c>
      <c r="E33" s="157">
        <v>43230</v>
      </c>
      <c r="F33" s="273">
        <v>157051598</v>
      </c>
    </row>
    <row r="34" spans="1:6" s="45" customFormat="1">
      <c r="A34" s="270" t="s">
        <v>121</v>
      </c>
      <c r="B34" s="160">
        <v>811004055</v>
      </c>
      <c r="C34" s="271" t="s">
        <v>22</v>
      </c>
      <c r="D34" s="383" t="s">
        <v>16</v>
      </c>
      <c r="E34" s="157">
        <v>43237</v>
      </c>
      <c r="F34" s="273">
        <v>20672256</v>
      </c>
    </row>
    <row r="35" spans="1:6" s="45" customFormat="1">
      <c r="A35" s="270" t="s">
        <v>239</v>
      </c>
      <c r="B35" s="160">
        <v>830074184</v>
      </c>
      <c r="C35" s="271" t="s">
        <v>22</v>
      </c>
      <c r="D35" s="383" t="s">
        <v>16</v>
      </c>
      <c r="E35" s="157">
        <v>43237</v>
      </c>
      <c r="F35" s="273">
        <v>58091793</v>
      </c>
    </row>
    <row r="36" spans="1:6" s="45" customFormat="1">
      <c r="A36" s="270" t="s">
        <v>239</v>
      </c>
      <c r="B36" s="160">
        <v>830074184</v>
      </c>
      <c r="C36" s="271" t="s">
        <v>22</v>
      </c>
      <c r="D36" s="383" t="s">
        <v>16</v>
      </c>
      <c r="E36" s="157">
        <v>43237</v>
      </c>
      <c r="F36" s="273">
        <v>118481688</v>
      </c>
    </row>
    <row r="37" spans="1:6" s="45" customFormat="1">
      <c r="A37" s="270" t="s">
        <v>239</v>
      </c>
      <c r="B37" s="160">
        <v>830074184</v>
      </c>
      <c r="C37" s="271" t="s">
        <v>23</v>
      </c>
      <c r="D37" s="383" t="s">
        <v>16</v>
      </c>
      <c r="E37" s="157">
        <v>43244</v>
      </c>
      <c r="F37" s="273">
        <v>86104432</v>
      </c>
    </row>
    <row r="38" spans="1:6" s="45" customFormat="1">
      <c r="A38" s="270" t="s">
        <v>239</v>
      </c>
      <c r="B38" s="160">
        <v>830074184</v>
      </c>
      <c r="C38" s="271" t="s">
        <v>23</v>
      </c>
      <c r="D38" s="383" t="s">
        <v>16</v>
      </c>
      <c r="E38" s="157">
        <v>43244</v>
      </c>
      <c r="F38" s="273">
        <v>27362917</v>
      </c>
    </row>
    <row r="39" spans="1:6" s="45" customFormat="1">
      <c r="A39" s="270" t="s">
        <v>239</v>
      </c>
      <c r="B39" s="160">
        <v>830074184</v>
      </c>
      <c r="C39" s="271" t="s">
        <v>19</v>
      </c>
      <c r="D39" s="383" t="s">
        <v>16</v>
      </c>
      <c r="E39" s="157">
        <v>43250</v>
      </c>
      <c r="F39" s="273">
        <v>42277076</v>
      </c>
    </row>
    <row r="40" spans="1:6" s="45" customFormat="1">
      <c r="A40" s="270" t="s">
        <v>239</v>
      </c>
      <c r="B40" s="160">
        <v>830074184</v>
      </c>
      <c r="C40" s="271" t="s">
        <v>19</v>
      </c>
      <c r="D40" s="383" t="s">
        <v>16</v>
      </c>
      <c r="E40" s="157">
        <v>43250</v>
      </c>
      <c r="F40" s="273">
        <v>20750769</v>
      </c>
    </row>
    <row r="41" spans="1:6" s="45" customFormat="1">
      <c r="A41" s="270" t="s">
        <v>239</v>
      </c>
      <c r="B41" s="160">
        <v>830074184</v>
      </c>
      <c r="C41" s="271" t="s">
        <v>21</v>
      </c>
      <c r="D41" s="383" t="s">
        <v>16</v>
      </c>
      <c r="E41" s="157">
        <v>43258</v>
      </c>
      <c r="F41" s="273">
        <v>19384091</v>
      </c>
    </row>
    <row r="42" spans="1:6" s="45" customFormat="1">
      <c r="A42" s="270" t="s">
        <v>239</v>
      </c>
      <c r="B42" s="160">
        <v>830074184</v>
      </c>
      <c r="C42" s="271" t="s">
        <v>21</v>
      </c>
      <c r="D42" s="383" t="s">
        <v>16</v>
      </c>
      <c r="E42" s="157">
        <v>43258</v>
      </c>
      <c r="F42" s="273">
        <v>78365600</v>
      </c>
    </row>
    <row r="43" spans="1:6" s="45" customFormat="1">
      <c r="A43" s="270" t="s">
        <v>332</v>
      </c>
      <c r="B43" s="160">
        <v>900604350</v>
      </c>
      <c r="C43" s="271" t="s">
        <v>21</v>
      </c>
      <c r="D43" s="383" t="s">
        <v>16</v>
      </c>
      <c r="E43" s="157">
        <v>43258</v>
      </c>
      <c r="F43" s="273">
        <v>70767986</v>
      </c>
    </row>
    <row r="44" spans="1:6" s="45" customFormat="1">
      <c r="A44" s="270" t="s">
        <v>239</v>
      </c>
      <c r="B44" s="160">
        <v>830074184</v>
      </c>
      <c r="C44" s="271" t="s">
        <v>22</v>
      </c>
      <c r="D44" s="383" t="s">
        <v>16</v>
      </c>
      <c r="E44" s="157">
        <v>43265</v>
      </c>
      <c r="F44" s="273">
        <v>119869043.40000001</v>
      </c>
    </row>
    <row r="45" spans="1:6" s="45" customFormat="1">
      <c r="A45" s="270" t="s">
        <v>239</v>
      </c>
      <c r="B45" s="160">
        <v>830074184</v>
      </c>
      <c r="C45" s="271" t="s">
        <v>22</v>
      </c>
      <c r="D45" s="383" t="s">
        <v>16</v>
      </c>
      <c r="E45" s="157">
        <v>43265</v>
      </c>
      <c r="F45" s="273">
        <v>52549408.5</v>
      </c>
    </row>
    <row r="46" spans="1:6" s="45" customFormat="1">
      <c r="A46" s="270" t="s">
        <v>332</v>
      </c>
      <c r="B46" s="160">
        <v>900604350</v>
      </c>
      <c r="C46" s="271" t="s">
        <v>22</v>
      </c>
      <c r="D46" s="383" t="s">
        <v>16</v>
      </c>
      <c r="E46" s="157">
        <v>43265</v>
      </c>
      <c r="F46" s="273">
        <v>172515844.91999996</v>
      </c>
    </row>
    <row r="47" spans="1:6" s="45" customFormat="1">
      <c r="A47" s="270" t="s">
        <v>239</v>
      </c>
      <c r="B47" s="160">
        <v>830074184</v>
      </c>
      <c r="C47" s="271" t="s">
        <v>23</v>
      </c>
      <c r="D47" s="383" t="s">
        <v>16</v>
      </c>
      <c r="E47" s="157">
        <v>43272</v>
      </c>
      <c r="F47" s="273">
        <v>35658452.700000003</v>
      </c>
    </row>
    <row r="48" spans="1:6" s="45" customFormat="1">
      <c r="A48" s="270" t="s">
        <v>239</v>
      </c>
      <c r="B48" s="160">
        <v>830074184</v>
      </c>
      <c r="C48" s="271" t="s">
        <v>23</v>
      </c>
      <c r="D48" s="383" t="s">
        <v>16</v>
      </c>
      <c r="E48" s="157">
        <v>43272</v>
      </c>
      <c r="F48" s="273">
        <v>84901292.5</v>
      </c>
    </row>
    <row r="49" spans="1:6" s="45" customFormat="1">
      <c r="A49" s="270" t="s">
        <v>239</v>
      </c>
      <c r="B49" s="160">
        <v>830074184</v>
      </c>
      <c r="C49" s="271" t="s">
        <v>19</v>
      </c>
      <c r="D49" s="383" t="s">
        <v>16</v>
      </c>
      <c r="E49" s="157">
        <v>43279</v>
      </c>
      <c r="F49" s="273">
        <v>27180612.100000001</v>
      </c>
    </row>
    <row r="50" spans="1:6" s="45" customFormat="1">
      <c r="A50" s="270" t="s">
        <v>239</v>
      </c>
      <c r="B50" s="160">
        <v>830074184</v>
      </c>
      <c r="C50" s="271" t="s">
        <v>19</v>
      </c>
      <c r="D50" s="383" t="s">
        <v>16</v>
      </c>
      <c r="E50" s="157">
        <v>43279</v>
      </c>
      <c r="F50" s="273">
        <v>85329905.299999997</v>
      </c>
    </row>
    <row r="51" spans="1:6" s="45" customFormat="1">
      <c r="A51" s="270" t="s">
        <v>239</v>
      </c>
      <c r="B51" s="160">
        <v>830074184</v>
      </c>
      <c r="C51" s="271" t="s">
        <v>21</v>
      </c>
      <c r="D51" s="383" t="s">
        <v>16</v>
      </c>
      <c r="E51" s="157">
        <v>43287</v>
      </c>
      <c r="F51" s="273">
        <v>18856226</v>
      </c>
    </row>
    <row r="52" spans="1:6" s="45" customFormat="1">
      <c r="A52" s="270" t="s">
        <v>239</v>
      </c>
      <c r="B52" s="160">
        <v>830074184</v>
      </c>
      <c r="C52" s="271" t="s">
        <v>21</v>
      </c>
      <c r="D52" s="383" t="s">
        <v>16</v>
      </c>
      <c r="E52" s="157">
        <v>43287</v>
      </c>
      <c r="F52" s="273">
        <v>72597225.400000006</v>
      </c>
    </row>
    <row r="53" spans="1:6" s="45" customFormat="1">
      <c r="A53" s="270" t="s">
        <v>56</v>
      </c>
      <c r="B53" s="160">
        <v>900156264</v>
      </c>
      <c r="C53" s="271" t="s">
        <v>21</v>
      </c>
      <c r="D53" s="383" t="s">
        <v>16</v>
      </c>
      <c r="E53" s="157">
        <v>43287</v>
      </c>
      <c r="F53" s="273">
        <v>932000000</v>
      </c>
    </row>
    <row r="54" spans="1:6" s="45" customFormat="1">
      <c r="A54" s="270" t="s">
        <v>239</v>
      </c>
      <c r="B54" s="160">
        <v>830074184</v>
      </c>
      <c r="C54" s="271" t="s">
        <v>22</v>
      </c>
      <c r="D54" s="383" t="s">
        <v>16</v>
      </c>
      <c r="E54" s="157">
        <v>43293</v>
      </c>
      <c r="F54" s="273">
        <v>41508004.300000012</v>
      </c>
    </row>
    <row r="55" spans="1:6" s="45" customFormat="1">
      <c r="A55" s="270" t="s">
        <v>239</v>
      </c>
      <c r="B55" s="160">
        <v>830074184</v>
      </c>
      <c r="C55" s="271" t="s">
        <v>22</v>
      </c>
      <c r="D55" s="383" t="s">
        <v>16</v>
      </c>
      <c r="E55" s="157">
        <v>43293</v>
      </c>
      <c r="F55" s="273">
        <v>109416227</v>
      </c>
    </row>
    <row r="56" spans="1:6" s="45" customFormat="1">
      <c r="A56" s="270" t="s">
        <v>239</v>
      </c>
      <c r="B56" s="160">
        <v>830074184</v>
      </c>
      <c r="C56" s="271" t="s">
        <v>23</v>
      </c>
      <c r="D56" s="383" t="s">
        <v>16</v>
      </c>
      <c r="E56" s="157">
        <v>43300</v>
      </c>
      <c r="F56" s="273">
        <v>103586009.7</v>
      </c>
    </row>
    <row r="57" spans="1:6" s="45" customFormat="1">
      <c r="A57" s="270" t="s">
        <v>239</v>
      </c>
      <c r="B57" s="160">
        <v>830074184</v>
      </c>
      <c r="C57" s="271" t="s">
        <v>23</v>
      </c>
      <c r="D57" s="383" t="s">
        <v>16</v>
      </c>
      <c r="E57" s="157">
        <v>43300</v>
      </c>
      <c r="F57" s="273">
        <v>45635645.900000006</v>
      </c>
    </row>
    <row r="58" spans="1:6" s="45" customFormat="1">
      <c r="A58" s="270" t="s">
        <v>239</v>
      </c>
      <c r="B58" s="160">
        <v>830074184</v>
      </c>
      <c r="C58" s="271" t="s">
        <v>19</v>
      </c>
      <c r="D58" s="383" t="s">
        <v>16</v>
      </c>
      <c r="E58" s="157">
        <v>43307</v>
      </c>
      <c r="F58" s="273">
        <v>26138967</v>
      </c>
    </row>
    <row r="59" spans="1:6" s="45" customFormat="1">
      <c r="A59" s="270" t="s">
        <v>239</v>
      </c>
      <c r="B59" s="160">
        <v>830074184</v>
      </c>
      <c r="C59" s="271" t="s">
        <v>19</v>
      </c>
      <c r="D59" s="383" t="s">
        <v>16</v>
      </c>
      <c r="E59" s="157">
        <v>43307</v>
      </c>
      <c r="F59" s="273">
        <v>79727610</v>
      </c>
    </row>
    <row r="60" spans="1:6" s="45" customFormat="1">
      <c r="A60" s="270" t="s">
        <v>239</v>
      </c>
      <c r="B60" s="160">
        <v>830074184</v>
      </c>
      <c r="C60" s="271" t="s">
        <v>21</v>
      </c>
      <c r="D60" s="383" t="s">
        <v>16</v>
      </c>
      <c r="E60" s="157">
        <v>43321</v>
      </c>
      <c r="F60" s="273">
        <v>151688943.30000001</v>
      </c>
    </row>
    <row r="61" spans="1:6" s="45" customFormat="1">
      <c r="A61" s="270" t="s">
        <v>239</v>
      </c>
      <c r="B61" s="160">
        <v>830074184</v>
      </c>
      <c r="C61" s="271" t="s">
        <v>21</v>
      </c>
      <c r="D61" s="383" t="s">
        <v>16</v>
      </c>
      <c r="E61" s="157">
        <v>43321</v>
      </c>
      <c r="F61" s="273">
        <v>48085587</v>
      </c>
    </row>
    <row r="62" spans="1:6" s="45" customFormat="1">
      <c r="A62" s="270" t="s">
        <v>239</v>
      </c>
      <c r="B62" s="160">
        <v>830074184</v>
      </c>
      <c r="C62" s="271" t="s">
        <v>22</v>
      </c>
      <c r="D62" s="383" t="s">
        <v>16</v>
      </c>
      <c r="E62" s="157">
        <v>43326</v>
      </c>
      <c r="F62" s="273">
        <v>40247867.5</v>
      </c>
    </row>
    <row r="63" spans="1:6" s="45" customFormat="1">
      <c r="A63" s="270" t="s">
        <v>239</v>
      </c>
      <c r="B63" s="160">
        <v>830074184</v>
      </c>
      <c r="C63" s="271" t="s">
        <v>22</v>
      </c>
      <c r="D63" s="383" t="s">
        <v>16</v>
      </c>
      <c r="E63" s="157">
        <v>43326</v>
      </c>
      <c r="F63" s="273">
        <v>99831716.299999997</v>
      </c>
    </row>
    <row r="64" spans="1:6" s="45" customFormat="1">
      <c r="A64" s="270" t="s">
        <v>239</v>
      </c>
      <c r="B64" s="160">
        <v>830074184</v>
      </c>
      <c r="C64" s="271" t="s">
        <v>23</v>
      </c>
      <c r="D64" s="383" t="s">
        <v>16</v>
      </c>
      <c r="E64" s="157">
        <v>43335</v>
      </c>
      <c r="F64" s="273">
        <v>95302121.900000006</v>
      </c>
    </row>
    <row r="65" spans="1:6" s="45" customFormat="1">
      <c r="A65" s="270" t="s">
        <v>239</v>
      </c>
      <c r="B65" s="160">
        <v>830074184</v>
      </c>
      <c r="C65" s="271" t="s">
        <v>23</v>
      </c>
      <c r="D65" s="383" t="s">
        <v>16</v>
      </c>
      <c r="E65" s="157">
        <v>43335</v>
      </c>
      <c r="F65" s="273">
        <v>29650357.5</v>
      </c>
    </row>
    <row r="66" spans="1:6" s="45" customFormat="1">
      <c r="A66" s="270" t="s">
        <v>239</v>
      </c>
      <c r="B66" s="160">
        <v>830074184</v>
      </c>
      <c r="C66" s="271" t="s">
        <v>19</v>
      </c>
      <c r="D66" s="383" t="s">
        <v>16</v>
      </c>
      <c r="E66" s="157">
        <v>43342</v>
      </c>
      <c r="F66" s="273">
        <v>48515035.100000001</v>
      </c>
    </row>
    <row r="67" spans="1:6" s="45" customFormat="1">
      <c r="A67" s="270" t="s">
        <v>239</v>
      </c>
      <c r="B67" s="160">
        <v>830074184</v>
      </c>
      <c r="C67" s="271" t="s">
        <v>19</v>
      </c>
      <c r="D67" s="383" t="s">
        <v>16</v>
      </c>
      <c r="E67" s="157">
        <v>43342</v>
      </c>
      <c r="F67" s="273">
        <v>28837532.800000001</v>
      </c>
    </row>
    <row r="68" spans="1:6" s="45" customFormat="1">
      <c r="A68" s="270" t="s">
        <v>239</v>
      </c>
      <c r="B68" s="160">
        <v>830074184</v>
      </c>
      <c r="C68" s="271" t="s">
        <v>21</v>
      </c>
      <c r="D68" s="383" t="s">
        <v>16</v>
      </c>
      <c r="E68" s="157">
        <v>43349</v>
      </c>
      <c r="F68" s="273">
        <v>17110535.699999988</v>
      </c>
    </row>
    <row r="69" spans="1:6" s="45" customFormat="1">
      <c r="A69" s="270" t="s">
        <v>239</v>
      </c>
      <c r="B69" s="160">
        <v>830074184</v>
      </c>
      <c r="C69" s="271" t="s">
        <v>21</v>
      </c>
      <c r="D69" s="383" t="s">
        <v>16</v>
      </c>
      <c r="E69" s="157">
        <v>43349</v>
      </c>
      <c r="F69" s="273">
        <v>64117397.400000006</v>
      </c>
    </row>
    <row r="70" spans="1:6" s="45" customFormat="1">
      <c r="A70" s="270" t="s">
        <v>239</v>
      </c>
      <c r="B70" s="160">
        <v>830074184</v>
      </c>
      <c r="C70" s="271" t="s">
        <v>22</v>
      </c>
      <c r="D70" s="383" t="s">
        <v>16</v>
      </c>
      <c r="E70" s="157">
        <v>43356</v>
      </c>
      <c r="F70" s="273">
        <v>44182428.900000006</v>
      </c>
    </row>
    <row r="71" spans="1:6" s="45" customFormat="1">
      <c r="A71" s="270" t="s">
        <v>239</v>
      </c>
      <c r="B71" s="160">
        <v>830074184</v>
      </c>
      <c r="C71" s="271" t="s">
        <v>22</v>
      </c>
      <c r="D71" s="383" t="s">
        <v>16</v>
      </c>
      <c r="E71" s="157">
        <v>43356</v>
      </c>
      <c r="F71" s="273">
        <v>121549862</v>
      </c>
    </row>
    <row r="72" spans="1:6" s="45" customFormat="1">
      <c r="A72" s="270" t="s">
        <v>239</v>
      </c>
      <c r="B72" s="160">
        <v>830074184</v>
      </c>
      <c r="C72" s="271" t="s">
        <v>23</v>
      </c>
      <c r="D72" s="383" t="s">
        <v>16</v>
      </c>
      <c r="E72" s="157">
        <v>43362</v>
      </c>
      <c r="F72" s="273">
        <v>47378728.699999988</v>
      </c>
    </row>
    <row r="73" spans="1:6" s="45" customFormat="1">
      <c r="A73" s="270" t="s">
        <v>239</v>
      </c>
      <c r="B73" s="160">
        <v>830074184</v>
      </c>
      <c r="C73" s="271" t="s">
        <v>23</v>
      </c>
      <c r="D73" s="383" t="s">
        <v>16</v>
      </c>
      <c r="E73" s="157">
        <v>43362</v>
      </c>
      <c r="F73" s="273">
        <v>86438834.5</v>
      </c>
    </row>
    <row r="74" spans="1:6" s="45" customFormat="1">
      <c r="A74" s="270" t="s">
        <v>239</v>
      </c>
      <c r="B74" s="160">
        <v>830074184</v>
      </c>
      <c r="C74" s="271" t="s">
        <v>19</v>
      </c>
      <c r="D74" s="383" t="s">
        <v>16</v>
      </c>
      <c r="E74" s="157">
        <v>43370</v>
      </c>
      <c r="F74" s="273">
        <v>25022629.799999997</v>
      </c>
    </row>
    <row r="75" spans="1:6" s="45" customFormat="1">
      <c r="A75" s="270" t="s">
        <v>239</v>
      </c>
      <c r="B75" s="160">
        <v>830074184</v>
      </c>
      <c r="C75" s="271" t="s">
        <v>19</v>
      </c>
      <c r="D75" s="383" t="s">
        <v>16</v>
      </c>
      <c r="E75" s="157">
        <v>43370</v>
      </c>
      <c r="F75" s="273">
        <v>80400870.5</v>
      </c>
    </row>
    <row r="76" spans="1:6" s="45" customFormat="1">
      <c r="A76" s="270" t="s">
        <v>121</v>
      </c>
      <c r="B76" s="160">
        <v>811004055</v>
      </c>
      <c r="C76" s="271" t="s">
        <v>21</v>
      </c>
      <c r="D76" s="383" t="s">
        <v>16</v>
      </c>
      <c r="E76" s="157">
        <v>43378</v>
      </c>
      <c r="F76" s="273">
        <v>6844496.200000003</v>
      </c>
    </row>
    <row r="77" spans="1:6" s="45" customFormat="1">
      <c r="A77" s="270" t="s">
        <v>239</v>
      </c>
      <c r="B77" s="160">
        <v>830074184</v>
      </c>
      <c r="C77" s="271" t="s">
        <v>21</v>
      </c>
      <c r="D77" s="383" t="s">
        <v>16</v>
      </c>
      <c r="E77" s="157">
        <v>43378</v>
      </c>
      <c r="F77" s="273">
        <v>20224311.900000006</v>
      </c>
    </row>
    <row r="78" spans="1:6" s="45" customFormat="1">
      <c r="A78" s="270" t="s">
        <v>239</v>
      </c>
      <c r="B78" s="160">
        <v>830074184</v>
      </c>
      <c r="C78" s="271" t="s">
        <v>21</v>
      </c>
      <c r="D78" s="383" t="s">
        <v>16</v>
      </c>
      <c r="E78" s="157">
        <v>43378</v>
      </c>
      <c r="F78" s="273">
        <v>63435341.900000006</v>
      </c>
    </row>
    <row r="79" spans="1:6" s="45" customFormat="1">
      <c r="A79" s="270" t="s">
        <v>271</v>
      </c>
      <c r="B79" s="160">
        <v>891080005</v>
      </c>
      <c r="C79" s="271" t="s">
        <v>21</v>
      </c>
      <c r="D79" s="383" t="s">
        <v>16</v>
      </c>
      <c r="E79" s="157">
        <v>43378</v>
      </c>
      <c r="F79" s="273">
        <v>6896287</v>
      </c>
    </row>
    <row r="80" spans="1:6" s="45" customFormat="1">
      <c r="A80" s="270" t="s">
        <v>121</v>
      </c>
      <c r="B80" s="160">
        <v>811004055</v>
      </c>
      <c r="C80" s="271" t="s">
        <v>21</v>
      </c>
      <c r="D80" s="383" t="s">
        <v>16</v>
      </c>
      <c r="E80" s="157">
        <v>43384</v>
      </c>
      <c r="F80" s="273">
        <v>20481563.5</v>
      </c>
    </row>
    <row r="81" spans="1:6" s="45" customFormat="1">
      <c r="A81" s="270" t="s">
        <v>239</v>
      </c>
      <c r="B81" s="160">
        <v>830074184</v>
      </c>
      <c r="C81" s="271" t="s">
        <v>22</v>
      </c>
      <c r="D81" s="383" t="s">
        <v>16</v>
      </c>
      <c r="E81" s="157">
        <v>43384</v>
      </c>
      <c r="F81" s="273">
        <v>43222915.400000006</v>
      </c>
    </row>
    <row r="82" spans="1:6" s="45" customFormat="1">
      <c r="A82" s="270" t="s">
        <v>239</v>
      </c>
      <c r="B82" s="160">
        <v>830074184</v>
      </c>
      <c r="C82" s="271" t="s">
        <v>22</v>
      </c>
      <c r="D82" s="383" t="s">
        <v>16</v>
      </c>
      <c r="E82" s="157">
        <v>43384</v>
      </c>
      <c r="F82" s="273">
        <v>124252338.5</v>
      </c>
    </row>
    <row r="83" spans="1:6" s="45" customFormat="1">
      <c r="A83" s="270" t="s">
        <v>89</v>
      </c>
      <c r="B83" s="160">
        <v>804002105</v>
      </c>
      <c r="C83" s="271" t="s">
        <v>23</v>
      </c>
      <c r="D83" s="383" t="s">
        <v>16</v>
      </c>
      <c r="E83" s="157">
        <v>43392</v>
      </c>
      <c r="F83" s="273">
        <v>104700878.5</v>
      </c>
    </row>
    <row r="84" spans="1:6" s="45" customFormat="1">
      <c r="A84" s="270" t="s">
        <v>121</v>
      </c>
      <c r="B84" s="160">
        <v>811004055</v>
      </c>
      <c r="C84" s="271" t="s">
        <v>23</v>
      </c>
      <c r="D84" s="383" t="s">
        <v>16</v>
      </c>
      <c r="E84" s="157">
        <v>43392</v>
      </c>
      <c r="F84" s="273">
        <v>22302659.399999999</v>
      </c>
    </row>
    <row r="85" spans="1:6" s="45" customFormat="1">
      <c r="A85" s="270" t="s">
        <v>239</v>
      </c>
      <c r="B85" s="160">
        <v>830074184</v>
      </c>
      <c r="C85" s="271" t="s">
        <v>23</v>
      </c>
      <c r="D85" s="383" t="s">
        <v>16</v>
      </c>
      <c r="E85" s="157">
        <v>43392</v>
      </c>
      <c r="F85" s="273">
        <v>46024180.799999997</v>
      </c>
    </row>
    <row r="86" spans="1:6" s="45" customFormat="1">
      <c r="A86" s="270" t="s">
        <v>239</v>
      </c>
      <c r="B86" s="160">
        <v>830074184</v>
      </c>
      <c r="C86" s="271" t="s">
        <v>23</v>
      </c>
      <c r="D86" s="383" t="s">
        <v>16</v>
      </c>
      <c r="E86" s="157">
        <v>43392</v>
      </c>
      <c r="F86" s="273">
        <v>89143327.900000006</v>
      </c>
    </row>
    <row r="87" spans="1:6" s="45" customFormat="1">
      <c r="A87" s="270" t="s">
        <v>271</v>
      </c>
      <c r="B87" s="160">
        <v>891080005</v>
      </c>
      <c r="C87" s="271" t="s">
        <v>23</v>
      </c>
      <c r="D87" s="383" t="s">
        <v>16</v>
      </c>
      <c r="E87" s="157">
        <v>43392</v>
      </c>
      <c r="F87" s="273">
        <v>146573546.0999999</v>
      </c>
    </row>
    <row r="88" spans="1:6" s="45" customFormat="1">
      <c r="A88" s="270" t="s">
        <v>89</v>
      </c>
      <c r="B88" s="160">
        <v>804002105</v>
      </c>
      <c r="C88" s="271" t="s">
        <v>19</v>
      </c>
      <c r="D88" s="383" t="s">
        <v>16</v>
      </c>
      <c r="E88" s="157">
        <v>43398</v>
      </c>
      <c r="F88" s="273">
        <v>103211825</v>
      </c>
    </row>
    <row r="89" spans="1:6" s="45" customFormat="1">
      <c r="A89" s="270" t="s">
        <v>121</v>
      </c>
      <c r="B89" s="160">
        <v>811004055</v>
      </c>
      <c r="C89" s="271" t="s">
        <v>19</v>
      </c>
      <c r="D89" s="383" t="s">
        <v>16</v>
      </c>
      <c r="E89" s="157">
        <v>43398</v>
      </c>
      <c r="F89" s="273">
        <v>11278151</v>
      </c>
    </row>
    <row r="90" spans="1:6" s="45" customFormat="1">
      <c r="A90" s="270" t="s">
        <v>239</v>
      </c>
      <c r="B90" s="160">
        <v>830074184</v>
      </c>
      <c r="C90" s="271" t="s">
        <v>19</v>
      </c>
      <c r="D90" s="383" t="s">
        <v>16</v>
      </c>
      <c r="E90" s="157">
        <v>43398</v>
      </c>
      <c r="F90" s="273">
        <v>34932955.5</v>
      </c>
    </row>
    <row r="91" spans="1:6" s="45" customFormat="1">
      <c r="A91" s="248" t="s">
        <v>239</v>
      </c>
      <c r="B91" s="161">
        <v>830074184</v>
      </c>
      <c r="C91" s="156" t="s">
        <v>19</v>
      </c>
      <c r="D91" s="37" t="s">
        <v>16</v>
      </c>
      <c r="E91" s="157">
        <v>43398</v>
      </c>
      <c r="F91" s="246">
        <v>76344260.099999994</v>
      </c>
    </row>
    <row r="92" spans="1:6" s="45" customFormat="1">
      <c r="A92" s="248" t="s">
        <v>121</v>
      </c>
      <c r="B92" s="161">
        <v>811004055</v>
      </c>
      <c r="C92" s="156" t="s">
        <v>21</v>
      </c>
      <c r="D92" s="37" t="s">
        <v>16</v>
      </c>
      <c r="E92" s="157">
        <v>43413</v>
      </c>
      <c r="F92" s="246">
        <v>15137713.800000001</v>
      </c>
    </row>
    <row r="93" spans="1:6" s="45" customFormat="1">
      <c r="A93" s="248" t="s">
        <v>239</v>
      </c>
      <c r="B93" s="161">
        <v>830074184</v>
      </c>
      <c r="C93" s="156" t="s">
        <v>21</v>
      </c>
      <c r="D93" s="37" t="s">
        <v>16</v>
      </c>
      <c r="E93" s="157">
        <v>43413</v>
      </c>
      <c r="F93" s="246">
        <v>124148234.69999999</v>
      </c>
    </row>
    <row r="94" spans="1:6" s="45" customFormat="1">
      <c r="A94" s="248" t="s">
        <v>239</v>
      </c>
      <c r="B94" s="161">
        <v>830074184</v>
      </c>
      <c r="C94" s="156" t="s">
        <v>21</v>
      </c>
      <c r="D94" s="37" t="s">
        <v>16</v>
      </c>
      <c r="E94" s="157">
        <v>43413</v>
      </c>
      <c r="F94" s="246">
        <v>36849698</v>
      </c>
    </row>
    <row r="95" spans="1:6" s="45" customFormat="1">
      <c r="A95" s="248" t="s">
        <v>121</v>
      </c>
      <c r="B95" s="161">
        <v>811004055</v>
      </c>
      <c r="C95" s="156" t="s">
        <v>22</v>
      </c>
      <c r="D95" s="37" t="s">
        <v>16</v>
      </c>
      <c r="E95" s="157">
        <v>43419</v>
      </c>
      <c r="F95" s="246">
        <v>22520891.399999999</v>
      </c>
    </row>
    <row r="96" spans="1:6" s="45" customFormat="1">
      <c r="A96" s="248" t="s">
        <v>239</v>
      </c>
      <c r="B96" s="161">
        <v>830074184</v>
      </c>
      <c r="C96" s="156" t="s">
        <v>22</v>
      </c>
      <c r="D96" s="37" t="s">
        <v>16</v>
      </c>
      <c r="E96" s="157">
        <v>43419</v>
      </c>
      <c r="F96" s="246">
        <v>112022951.8</v>
      </c>
    </row>
    <row r="97" spans="1:6" s="45" customFormat="1">
      <c r="A97" s="248" t="s">
        <v>239</v>
      </c>
      <c r="B97" s="161">
        <v>830074184</v>
      </c>
      <c r="C97" s="156" t="s">
        <v>22</v>
      </c>
      <c r="D97" s="37" t="s">
        <v>16</v>
      </c>
      <c r="E97" s="157">
        <v>43419</v>
      </c>
      <c r="F97" s="246">
        <v>53011692.700000003</v>
      </c>
    </row>
    <row r="98" spans="1:6" s="45" customFormat="1">
      <c r="A98" s="248" t="s">
        <v>56</v>
      </c>
      <c r="B98" s="161">
        <v>900156264</v>
      </c>
      <c r="C98" s="156" t="s">
        <v>22</v>
      </c>
      <c r="D98" s="37" t="s">
        <v>16</v>
      </c>
      <c r="E98" s="157">
        <v>43419</v>
      </c>
      <c r="F98" s="246">
        <v>15746265</v>
      </c>
    </row>
    <row r="99" spans="1:6" s="45" customFormat="1">
      <c r="A99" s="248" t="s">
        <v>121</v>
      </c>
      <c r="B99" s="161">
        <v>811004055</v>
      </c>
      <c r="C99" s="156" t="s">
        <v>23</v>
      </c>
      <c r="D99" s="37" t="s">
        <v>16</v>
      </c>
      <c r="E99" s="157">
        <v>43426</v>
      </c>
      <c r="F99" s="246">
        <v>18175575.699999999</v>
      </c>
    </row>
    <row r="100" spans="1:6" s="45" customFormat="1">
      <c r="A100" s="248" t="s">
        <v>239</v>
      </c>
      <c r="B100" s="161">
        <v>830074184</v>
      </c>
      <c r="C100" s="156" t="s">
        <v>23</v>
      </c>
      <c r="D100" s="37" t="s">
        <v>16</v>
      </c>
      <c r="E100" s="157">
        <v>43426</v>
      </c>
      <c r="F100" s="246">
        <v>64579305.299999997</v>
      </c>
    </row>
    <row r="101" spans="1:6" s="45" customFormat="1">
      <c r="A101" s="248" t="s">
        <v>239</v>
      </c>
      <c r="B101" s="161">
        <v>830074184</v>
      </c>
      <c r="C101" s="156" t="s">
        <v>23</v>
      </c>
      <c r="D101" s="37" t="s">
        <v>16</v>
      </c>
      <c r="E101" s="157">
        <v>43426</v>
      </c>
      <c r="F101" s="246">
        <v>43385045.5</v>
      </c>
    </row>
    <row r="102" spans="1:6" s="45" customFormat="1">
      <c r="A102" s="248" t="s">
        <v>121</v>
      </c>
      <c r="B102" s="161">
        <v>811004055</v>
      </c>
      <c r="C102" s="156" t="s">
        <v>19</v>
      </c>
      <c r="D102" s="37" t="s">
        <v>16</v>
      </c>
      <c r="E102" s="157">
        <v>43433</v>
      </c>
      <c r="F102" s="246">
        <v>12343808.4</v>
      </c>
    </row>
    <row r="103" spans="1:6" s="45" customFormat="1">
      <c r="A103" s="248" t="s">
        <v>239</v>
      </c>
      <c r="B103" s="274">
        <v>830074184</v>
      </c>
      <c r="C103" s="156" t="s">
        <v>19</v>
      </c>
      <c r="D103" s="37" t="s">
        <v>16</v>
      </c>
      <c r="E103" s="157">
        <v>43433</v>
      </c>
      <c r="F103" s="246">
        <v>79179344.700000003</v>
      </c>
    </row>
    <row r="104" spans="1:6" s="45" customFormat="1">
      <c r="A104" s="248" t="s">
        <v>239</v>
      </c>
      <c r="B104" s="274">
        <v>830074184</v>
      </c>
      <c r="C104" s="156" t="s">
        <v>19</v>
      </c>
      <c r="D104" s="37" t="s">
        <v>16</v>
      </c>
      <c r="E104" s="157">
        <v>43433</v>
      </c>
      <c r="F104" s="246">
        <v>26432655.100000001</v>
      </c>
    </row>
    <row r="105" spans="1:6" s="45" customFormat="1">
      <c r="A105" s="248" t="s">
        <v>121</v>
      </c>
      <c r="B105" s="274">
        <v>811004055</v>
      </c>
      <c r="C105" s="156" t="s">
        <v>21</v>
      </c>
      <c r="D105" s="37" t="s">
        <v>16</v>
      </c>
      <c r="E105" s="157">
        <v>43440</v>
      </c>
      <c r="F105" s="246">
        <v>6520035.9000000004</v>
      </c>
    </row>
    <row r="106" spans="1:6" s="45" customFormat="1">
      <c r="A106" s="248" t="s">
        <v>239</v>
      </c>
      <c r="B106" s="274">
        <v>830074184</v>
      </c>
      <c r="C106" s="156" t="s">
        <v>21</v>
      </c>
      <c r="D106" s="37" t="s">
        <v>16</v>
      </c>
      <c r="E106" s="157">
        <v>43440</v>
      </c>
      <c r="F106" s="246">
        <v>65599687.799999997</v>
      </c>
    </row>
    <row r="107" spans="1:6" s="45" customFormat="1">
      <c r="A107" s="248" t="s">
        <v>239</v>
      </c>
      <c r="B107" s="274">
        <v>830074184</v>
      </c>
      <c r="C107" s="36" t="s">
        <v>21</v>
      </c>
      <c r="D107" s="37" t="s">
        <v>16</v>
      </c>
      <c r="E107" s="157">
        <v>43440</v>
      </c>
      <c r="F107" s="246">
        <v>19914385.300000001</v>
      </c>
    </row>
    <row r="108" spans="1:6" s="45" customFormat="1">
      <c r="A108" s="248" t="s">
        <v>121</v>
      </c>
      <c r="B108" s="274">
        <v>811004055</v>
      </c>
      <c r="C108" s="156" t="s">
        <v>22</v>
      </c>
      <c r="D108" s="37" t="s">
        <v>16</v>
      </c>
      <c r="E108" s="157">
        <v>43447</v>
      </c>
      <c r="F108" s="246">
        <v>22966525.699999999</v>
      </c>
    </row>
    <row r="109" spans="1:6" s="45" customFormat="1">
      <c r="A109" s="248" t="s">
        <v>239</v>
      </c>
      <c r="B109" s="274">
        <v>830074184</v>
      </c>
      <c r="C109" s="156" t="s">
        <v>22</v>
      </c>
      <c r="D109" s="37" t="s">
        <v>16</v>
      </c>
      <c r="E109" s="157">
        <v>43447</v>
      </c>
      <c r="F109" s="246">
        <v>59171317.400000006</v>
      </c>
    </row>
    <row r="110" spans="1:6" s="45" customFormat="1">
      <c r="A110" s="248" t="s">
        <v>239</v>
      </c>
      <c r="B110" s="274">
        <v>830074184</v>
      </c>
      <c r="C110" s="156" t="s">
        <v>22</v>
      </c>
      <c r="D110" s="37" t="s">
        <v>16</v>
      </c>
      <c r="E110" s="157">
        <v>43447</v>
      </c>
      <c r="F110" s="246">
        <v>129686680</v>
      </c>
    </row>
    <row r="111" spans="1:6" s="45" customFormat="1">
      <c r="A111" s="248" t="s">
        <v>121</v>
      </c>
      <c r="B111" s="274">
        <v>811004055</v>
      </c>
      <c r="C111" s="156" t="s">
        <v>23</v>
      </c>
      <c r="D111" s="37" t="s">
        <v>16</v>
      </c>
      <c r="E111" s="157">
        <v>43453</v>
      </c>
      <c r="F111" s="246">
        <v>22324660.5</v>
      </c>
    </row>
    <row r="112" spans="1:6" s="45" customFormat="1">
      <c r="A112" s="248" t="s">
        <v>239</v>
      </c>
      <c r="B112" s="274">
        <v>830074184</v>
      </c>
      <c r="C112" s="156" t="s">
        <v>23</v>
      </c>
      <c r="D112" s="37" t="s">
        <v>16</v>
      </c>
      <c r="E112" s="157">
        <v>43453</v>
      </c>
      <c r="F112" s="246">
        <v>89223977</v>
      </c>
    </row>
    <row r="113" spans="1:6" s="45" customFormat="1">
      <c r="A113" s="248" t="s">
        <v>239</v>
      </c>
      <c r="B113" s="274">
        <v>830074184</v>
      </c>
      <c r="C113" s="156" t="s">
        <v>23</v>
      </c>
      <c r="D113" s="37" t="s">
        <v>16</v>
      </c>
      <c r="E113" s="157">
        <v>43453</v>
      </c>
      <c r="F113" s="246">
        <v>42446151.899999999</v>
      </c>
    </row>
    <row r="114" spans="1:6" s="45" customFormat="1">
      <c r="A114" s="248" t="s">
        <v>121</v>
      </c>
      <c r="B114" s="274">
        <v>811004055</v>
      </c>
      <c r="C114" s="156" t="s">
        <v>19</v>
      </c>
      <c r="D114" s="37" t="s">
        <v>16</v>
      </c>
      <c r="E114" s="157">
        <v>43461</v>
      </c>
      <c r="F114" s="246">
        <v>12343267.5</v>
      </c>
    </row>
    <row r="115" spans="1:6" s="45" customFormat="1">
      <c r="A115" s="248" t="s">
        <v>239</v>
      </c>
      <c r="B115" s="274">
        <v>830074184</v>
      </c>
      <c r="C115" s="156" t="s">
        <v>19</v>
      </c>
      <c r="D115" s="37" t="s">
        <v>16</v>
      </c>
      <c r="E115" s="157">
        <v>43461</v>
      </c>
      <c r="F115" s="246">
        <v>28548962.5</v>
      </c>
    </row>
    <row r="116" spans="1:6" s="45" customFormat="1">
      <c r="A116" s="248" t="s">
        <v>239</v>
      </c>
      <c r="B116" s="274">
        <v>830074184</v>
      </c>
      <c r="C116" s="156" t="s">
        <v>19</v>
      </c>
      <c r="D116" s="37" t="s">
        <v>16</v>
      </c>
      <c r="E116" s="157">
        <v>43461</v>
      </c>
      <c r="F116" s="246">
        <v>82969331.900000006</v>
      </c>
    </row>
    <row r="117" spans="1:6" s="45" customFormat="1">
      <c r="A117" s="248" t="s">
        <v>98</v>
      </c>
      <c r="B117" s="274">
        <v>891280008</v>
      </c>
      <c r="C117" s="156" t="s">
        <v>24</v>
      </c>
      <c r="D117" s="37" t="s">
        <v>16</v>
      </c>
      <c r="E117" s="157">
        <v>43461</v>
      </c>
      <c r="F117" s="246">
        <v>43418</v>
      </c>
    </row>
    <row r="118" spans="1:6" s="45" customFormat="1">
      <c r="A118" s="248" t="s">
        <v>121</v>
      </c>
      <c r="B118" s="274">
        <v>811004055</v>
      </c>
      <c r="C118" s="156" t="s">
        <v>21</v>
      </c>
      <c r="D118" s="37" t="s">
        <v>16</v>
      </c>
      <c r="E118" s="157">
        <v>43476</v>
      </c>
      <c r="F118" s="246">
        <v>15943713.399999999</v>
      </c>
    </row>
    <row r="119" spans="1:6" s="45" customFormat="1">
      <c r="A119" s="248" t="s">
        <v>239</v>
      </c>
      <c r="B119" s="274">
        <v>830074184</v>
      </c>
      <c r="C119" s="156" t="s">
        <v>21</v>
      </c>
      <c r="D119" s="37" t="s">
        <v>16</v>
      </c>
      <c r="E119" s="157">
        <v>43476</v>
      </c>
      <c r="F119" s="246">
        <v>132959501.19999999</v>
      </c>
    </row>
    <row r="120" spans="1:6" s="45" customFormat="1">
      <c r="A120" s="248" t="s">
        <v>239</v>
      </c>
      <c r="B120" s="274">
        <v>830074184</v>
      </c>
      <c r="C120" s="156" t="s">
        <v>21</v>
      </c>
      <c r="D120" s="37" t="s">
        <v>16</v>
      </c>
      <c r="E120" s="157">
        <v>43476</v>
      </c>
      <c r="F120" s="246">
        <v>40416125.799999997</v>
      </c>
    </row>
    <row r="121" spans="1:6" s="45" customFormat="1">
      <c r="A121" s="248" t="s">
        <v>98</v>
      </c>
      <c r="B121" s="274">
        <v>891280008</v>
      </c>
      <c r="C121" s="156" t="s">
        <v>21</v>
      </c>
      <c r="D121" s="37" t="s">
        <v>16</v>
      </c>
      <c r="E121" s="157">
        <v>43476</v>
      </c>
      <c r="F121" s="246">
        <v>11389273</v>
      </c>
    </row>
    <row r="122" spans="1:6" s="45" customFormat="1">
      <c r="A122" s="248" t="s">
        <v>121</v>
      </c>
      <c r="B122" s="274">
        <v>811004055</v>
      </c>
      <c r="C122" s="156" t="s">
        <v>22</v>
      </c>
      <c r="D122" s="37" t="s">
        <v>16</v>
      </c>
      <c r="E122" s="157">
        <v>43482</v>
      </c>
      <c r="F122" s="246">
        <v>17150018.899999999</v>
      </c>
    </row>
    <row r="123" spans="1:6" s="45" customFormat="1">
      <c r="A123" s="248" t="s">
        <v>239</v>
      </c>
      <c r="B123" s="274">
        <v>830074184</v>
      </c>
      <c r="C123" s="156" t="s">
        <v>22</v>
      </c>
      <c r="D123" s="37" t="s">
        <v>16</v>
      </c>
      <c r="E123" s="157">
        <v>43482</v>
      </c>
      <c r="F123" s="246">
        <v>83107899.400000006</v>
      </c>
    </row>
    <row r="124" spans="1:6" s="45" customFormat="1">
      <c r="A124" s="248" t="s">
        <v>239</v>
      </c>
      <c r="B124" s="274">
        <v>830074184</v>
      </c>
      <c r="C124" s="156" t="s">
        <v>22</v>
      </c>
      <c r="D124" s="37" t="s">
        <v>16</v>
      </c>
      <c r="E124" s="157">
        <v>43482</v>
      </c>
      <c r="F124" s="246">
        <v>42506345.200000003</v>
      </c>
    </row>
    <row r="125" spans="1:6" s="45" customFormat="1">
      <c r="A125" s="248" t="s">
        <v>98</v>
      </c>
      <c r="B125" s="274">
        <v>891280008</v>
      </c>
      <c r="C125" s="156" t="s">
        <v>22</v>
      </c>
      <c r="D125" s="37" t="s">
        <v>16</v>
      </c>
      <c r="E125" s="157">
        <v>43482</v>
      </c>
      <c r="F125" s="246">
        <v>121514</v>
      </c>
    </row>
    <row r="126" spans="1:6" s="45" customFormat="1">
      <c r="A126" s="248" t="s">
        <v>395</v>
      </c>
      <c r="B126" s="274">
        <v>900226715</v>
      </c>
      <c r="C126" s="156" t="s">
        <v>22</v>
      </c>
      <c r="D126" s="37" t="s">
        <v>16</v>
      </c>
      <c r="E126" s="157">
        <v>43482</v>
      </c>
      <c r="F126" s="246">
        <v>112685808.39999998</v>
      </c>
    </row>
    <row r="127" spans="1:6" s="45" customFormat="1">
      <c r="A127" s="248" t="s">
        <v>395</v>
      </c>
      <c r="B127" s="274">
        <v>900226715</v>
      </c>
      <c r="C127" s="156" t="s">
        <v>22</v>
      </c>
      <c r="D127" s="37" t="s">
        <v>16</v>
      </c>
      <c r="E127" s="157">
        <v>43482</v>
      </c>
      <c r="F127" s="246">
        <v>442361</v>
      </c>
    </row>
    <row r="128" spans="1:6" s="45" customFormat="1">
      <c r="A128" s="248" t="s">
        <v>121</v>
      </c>
      <c r="B128" s="274">
        <v>811004055</v>
      </c>
      <c r="C128" s="156" t="s">
        <v>23</v>
      </c>
      <c r="D128" s="37" t="s">
        <v>16</v>
      </c>
      <c r="E128" s="157">
        <v>43489</v>
      </c>
      <c r="F128" s="246">
        <v>14721980</v>
      </c>
    </row>
    <row r="129" spans="1:6" s="45" customFormat="1">
      <c r="A129" s="248" t="s">
        <v>239</v>
      </c>
      <c r="B129" s="274">
        <v>830074184</v>
      </c>
      <c r="C129" s="156" t="s">
        <v>23</v>
      </c>
      <c r="D129" s="37" t="s">
        <v>16</v>
      </c>
      <c r="E129" s="157">
        <v>43489</v>
      </c>
      <c r="F129" s="246">
        <v>31653864.800000001</v>
      </c>
    </row>
    <row r="130" spans="1:6" s="45" customFormat="1">
      <c r="A130" s="248" t="s">
        <v>239</v>
      </c>
      <c r="B130" s="274">
        <v>830074184</v>
      </c>
      <c r="C130" s="156" t="s">
        <v>23</v>
      </c>
      <c r="D130" s="37" t="s">
        <v>16</v>
      </c>
      <c r="E130" s="157">
        <v>43489</v>
      </c>
      <c r="F130" s="246">
        <v>88379518.5</v>
      </c>
    </row>
    <row r="131" spans="1:6" s="45" customFormat="1">
      <c r="A131" s="248" t="s">
        <v>98</v>
      </c>
      <c r="B131" s="274">
        <v>891280008</v>
      </c>
      <c r="C131" s="156" t="s">
        <v>23</v>
      </c>
      <c r="D131" s="37" t="s">
        <v>16</v>
      </c>
      <c r="E131" s="157">
        <v>43489</v>
      </c>
      <c r="F131" s="246">
        <v>2933875</v>
      </c>
    </row>
    <row r="132" spans="1:6" s="45" customFormat="1">
      <c r="A132" s="248" t="s">
        <v>395</v>
      </c>
      <c r="B132" s="274">
        <v>900226715</v>
      </c>
      <c r="C132" s="156" t="s">
        <v>23</v>
      </c>
      <c r="D132" s="37" t="s">
        <v>16</v>
      </c>
      <c r="E132" s="157">
        <v>43489</v>
      </c>
      <c r="F132" s="246">
        <v>103634255.89999998</v>
      </c>
    </row>
    <row r="133" spans="1:6" s="45" customFormat="1">
      <c r="A133" s="248" t="s">
        <v>121</v>
      </c>
      <c r="B133" s="274">
        <v>811004055</v>
      </c>
      <c r="C133" s="156" t="s">
        <v>19</v>
      </c>
      <c r="D133" s="37" t="s">
        <v>16</v>
      </c>
      <c r="E133" s="157">
        <v>43495</v>
      </c>
      <c r="F133" s="246">
        <v>8000302</v>
      </c>
    </row>
    <row r="134" spans="1:6" s="45" customFormat="1">
      <c r="A134" s="248" t="s">
        <v>239</v>
      </c>
      <c r="B134" s="274">
        <v>830074184</v>
      </c>
      <c r="C134" s="156" t="s">
        <v>19</v>
      </c>
      <c r="D134" s="37" t="s">
        <v>16</v>
      </c>
      <c r="E134" s="157">
        <v>43495</v>
      </c>
      <c r="F134" s="246">
        <v>36140712.700000003</v>
      </c>
    </row>
    <row r="135" spans="1:6" s="45" customFormat="1">
      <c r="A135" s="248" t="s">
        <v>239</v>
      </c>
      <c r="B135" s="274">
        <v>830074184</v>
      </c>
      <c r="C135" s="156" t="s">
        <v>19</v>
      </c>
      <c r="D135" s="37" t="s">
        <v>16</v>
      </c>
      <c r="E135" s="157">
        <v>43495</v>
      </c>
      <c r="F135" s="246">
        <v>18024019.600000001</v>
      </c>
    </row>
    <row r="136" spans="1:6" s="45" customFormat="1">
      <c r="A136" s="248" t="s">
        <v>98</v>
      </c>
      <c r="B136" s="274">
        <v>891280008</v>
      </c>
      <c r="C136" s="156" t="s">
        <v>19</v>
      </c>
      <c r="D136" s="37" t="s">
        <v>16</v>
      </c>
      <c r="E136" s="157">
        <v>43495</v>
      </c>
      <c r="F136" s="246">
        <v>267633</v>
      </c>
    </row>
    <row r="137" spans="1:6" s="45" customFormat="1">
      <c r="A137" s="248" t="s">
        <v>395</v>
      </c>
      <c r="B137" s="274">
        <v>900226715</v>
      </c>
      <c r="C137" s="156" t="s">
        <v>19</v>
      </c>
      <c r="D137" s="37" t="s">
        <v>16</v>
      </c>
      <c r="E137" s="157">
        <v>43495</v>
      </c>
      <c r="F137" s="246">
        <v>1033702.6000000001</v>
      </c>
    </row>
    <row r="138" spans="1:6" s="45" customFormat="1">
      <c r="A138" s="248" t="s">
        <v>395</v>
      </c>
      <c r="B138" s="274">
        <v>900226715</v>
      </c>
      <c r="C138" s="156" t="s">
        <v>19</v>
      </c>
      <c r="D138" s="37" t="s">
        <v>16</v>
      </c>
      <c r="E138" s="157">
        <v>43495</v>
      </c>
      <c r="F138" s="246">
        <v>81494474.800000012</v>
      </c>
    </row>
    <row r="139" spans="1:6" s="45" customFormat="1">
      <c r="A139" s="248" t="s">
        <v>239</v>
      </c>
      <c r="B139" s="274">
        <v>830074184</v>
      </c>
      <c r="C139" s="156" t="s">
        <v>21</v>
      </c>
      <c r="D139" s="37" t="s">
        <v>16</v>
      </c>
      <c r="E139" s="157">
        <v>43502</v>
      </c>
      <c r="F139" s="246">
        <v>20134650.5</v>
      </c>
    </row>
    <row r="140" spans="1:6" s="45" customFormat="1">
      <c r="A140" s="248" t="s">
        <v>239</v>
      </c>
      <c r="B140" s="274">
        <v>830074184</v>
      </c>
      <c r="C140" s="156" t="s">
        <v>21</v>
      </c>
      <c r="D140" s="37" t="s">
        <v>16</v>
      </c>
      <c r="E140" s="157">
        <v>43502</v>
      </c>
      <c r="F140" s="246">
        <v>69470830.099999994</v>
      </c>
    </row>
    <row r="141" spans="1:6" s="45" customFormat="1">
      <c r="A141" s="248" t="s">
        <v>98</v>
      </c>
      <c r="B141" s="274">
        <v>891280008</v>
      </c>
      <c r="C141" s="156" t="s">
        <v>21</v>
      </c>
      <c r="D141" s="37" t="s">
        <v>16</v>
      </c>
      <c r="E141" s="157">
        <v>43502</v>
      </c>
      <c r="F141" s="246">
        <v>5205068</v>
      </c>
    </row>
    <row r="142" spans="1:6" s="45" customFormat="1">
      <c r="A142" s="248" t="s">
        <v>395</v>
      </c>
      <c r="B142" s="274">
        <v>900226715</v>
      </c>
      <c r="C142" s="156" t="s">
        <v>21</v>
      </c>
      <c r="D142" s="37" t="s">
        <v>16</v>
      </c>
      <c r="E142" s="157">
        <v>43502</v>
      </c>
      <c r="F142" s="246">
        <v>725453</v>
      </c>
    </row>
    <row r="143" spans="1:6" s="45" customFormat="1">
      <c r="A143" s="248" t="s">
        <v>395</v>
      </c>
      <c r="B143" s="274">
        <v>900226715</v>
      </c>
      <c r="C143" s="156" t="s">
        <v>21</v>
      </c>
      <c r="D143" s="37" t="s">
        <v>16</v>
      </c>
      <c r="E143" s="157">
        <v>43502</v>
      </c>
      <c r="F143" s="246">
        <v>60644923.600000024</v>
      </c>
    </row>
    <row r="144" spans="1:6" s="45" customFormat="1">
      <c r="A144" s="248" t="s">
        <v>239</v>
      </c>
      <c r="B144" s="274">
        <v>830074184</v>
      </c>
      <c r="C144" s="156" t="s">
        <v>22</v>
      </c>
      <c r="D144" s="37" t="s">
        <v>16</v>
      </c>
      <c r="E144" s="157">
        <v>43510</v>
      </c>
      <c r="F144" s="246">
        <v>42518019.700000003</v>
      </c>
    </row>
    <row r="145" spans="1:6" s="45" customFormat="1">
      <c r="A145" s="248" t="s">
        <v>239</v>
      </c>
      <c r="B145" s="274">
        <v>830074184</v>
      </c>
      <c r="C145" s="156" t="s">
        <v>22</v>
      </c>
      <c r="D145" s="37" t="s">
        <v>16</v>
      </c>
      <c r="E145" s="157">
        <v>43510</v>
      </c>
      <c r="F145" s="246">
        <v>117047561.5</v>
      </c>
    </row>
    <row r="146" spans="1:6" s="45" customFormat="1">
      <c r="A146" s="248" t="s">
        <v>98</v>
      </c>
      <c r="B146" s="274">
        <v>891280008</v>
      </c>
      <c r="C146" s="156" t="s">
        <v>22</v>
      </c>
      <c r="D146" s="37" t="s">
        <v>16</v>
      </c>
      <c r="E146" s="157">
        <v>43510</v>
      </c>
      <c r="F146" s="246">
        <v>1253318</v>
      </c>
    </row>
    <row r="147" spans="1:6" s="45" customFormat="1">
      <c r="A147" s="248" t="s">
        <v>395</v>
      </c>
      <c r="B147" s="274">
        <v>900226715</v>
      </c>
      <c r="C147" s="156" t="s">
        <v>22</v>
      </c>
      <c r="D147" s="37" t="s">
        <v>16</v>
      </c>
      <c r="E147" s="157">
        <v>43510</v>
      </c>
      <c r="F147" s="246">
        <v>443193</v>
      </c>
    </row>
    <row r="148" spans="1:6" s="45" customFormat="1">
      <c r="A148" s="248" t="s">
        <v>395</v>
      </c>
      <c r="B148" s="274">
        <v>900226715</v>
      </c>
      <c r="C148" s="156" t="s">
        <v>22</v>
      </c>
      <c r="D148" s="37" t="s">
        <v>16</v>
      </c>
      <c r="E148" s="157">
        <v>43510</v>
      </c>
      <c r="F148" s="246">
        <v>279488270.0999999</v>
      </c>
    </row>
    <row r="149" spans="1:6" s="45" customFormat="1">
      <c r="A149" s="248" t="s">
        <v>239</v>
      </c>
      <c r="B149" s="274">
        <v>830074184</v>
      </c>
      <c r="C149" s="156" t="s">
        <v>23</v>
      </c>
      <c r="D149" s="37" t="s">
        <v>16</v>
      </c>
      <c r="E149" s="157">
        <v>43516</v>
      </c>
      <c r="F149" s="246">
        <v>77292391</v>
      </c>
    </row>
    <row r="150" spans="1:6" s="45" customFormat="1">
      <c r="A150" s="248" t="s">
        <v>239</v>
      </c>
      <c r="B150" s="274">
        <v>830074184</v>
      </c>
      <c r="C150" s="156" t="s">
        <v>23</v>
      </c>
      <c r="D150" s="37" t="s">
        <v>16</v>
      </c>
      <c r="E150" s="157">
        <v>43516</v>
      </c>
      <c r="F150" s="246">
        <v>39840470.100000001</v>
      </c>
    </row>
    <row r="151" spans="1:6" s="45" customFormat="1">
      <c r="A151" s="248" t="s">
        <v>98</v>
      </c>
      <c r="B151" s="274">
        <v>891280008</v>
      </c>
      <c r="C151" s="156" t="s">
        <v>23</v>
      </c>
      <c r="D151" s="37" t="s">
        <v>16</v>
      </c>
      <c r="E151" s="157">
        <v>43516</v>
      </c>
      <c r="F151" s="246">
        <v>1704336</v>
      </c>
    </row>
    <row r="152" spans="1:6" s="45" customFormat="1">
      <c r="A152" s="248" t="s">
        <v>395</v>
      </c>
      <c r="B152" s="274">
        <v>900226715</v>
      </c>
      <c r="C152" s="156" t="s">
        <v>23</v>
      </c>
      <c r="D152" s="37" t="s">
        <v>16</v>
      </c>
      <c r="E152" s="157">
        <v>43516</v>
      </c>
      <c r="F152" s="246">
        <v>157519800</v>
      </c>
    </row>
    <row r="153" spans="1:6" s="45" customFormat="1">
      <c r="A153" s="248" t="s">
        <v>395</v>
      </c>
      <c r="B153" s="274">
        <v>900226715</v>
      </c>
      <c r="C153" s="156" t="s">
        <v>23</v>
      </c>
      <c r="D153" s="37" t="s">
        <v>16</v>
      </c>
      <c r="E153" s="157">
        <v>43516</v>
      </c>
      <c r="F153" s="246">
        <v>322801</v>
      </c>
    </row>
    <row r="154" spans="1:6" s="45" customFormat="1">
      <c r="A154" s="248" t="s">
        <v>89</v>
      </c>
      <c r="B154" s="274">
        <v>804002105</v>
      </c>
      <c r="C154" s="156" t="s">
        <v>19</v>
      </c>
      <c r="D154" s="37" t="s">
        <v>16</v>
      </c>
      <c r="E154" s="157">
        <v>43523</v>
      </c>
      <c r="F154" s="246">
        <v>69345291</v>
      </c>
    </row>
    <row r="155" spans="1:6" s="45" customFormat="1">
      <c r="A155" s="248" t="s">
        <v>650</v>
      </c>
      <c r="B155" s="274">
        <v>817001773</v>
      </c>
      <c r="C155" s="156" t="s">
        <v>19</v>
      </c>
      <c r="D155" s="37" t="s">
        <v>16</v>
      </c>
      <c r="E155" s="157">
        <v>43523</v>
      </c>
      <c r="F155" s="246">
        <v>8503700</v>
      </c>
    </row>
    <row r="156" spans="1:6" s="45" customFormat="1">
      <c r="A156" s="248" t="s">
        <v>502</v>
      </c>
      <c r="B156" s="274">
        <v>818000140</v>
      </c>
      <c r="C156" s="156" t="s">
        <v>19</v>
      </c>
      <c r="D156" s="37" t="s">
        <v>16</v>
      </c>
      <c r="E156" s="157">
        <v>43523</v>
      </c>
      <c r="F156" s="246">
        <v>16967497</v>
      </c>
    </row>
    <row r="157" spans="1:6" s="45" customFormat="1">
      <c r="A157" s="248" t="s">
        <v>313</v>
      </c>
      <c r="B157" s="274">
        <v>830003564</v>
      </c>
      <c r="C157" s="156" t="s">
        <v>19</v>
      </c>
      <c r="D157" s="37" t="s">
        <v>16</v>
      </c>
      <c r="E157" s="157">
        <v>43523</v>
      </c>
      <c r="F157" s="246">
        <v>60000000</v>
      </c>
    </row>
    <row r="158" spans="1:6" s="45" customFormat="1">
      <c r="A158" s="248" t="s">
        <v>13</v>
      </c>
      <c r="B158" s="274">
        <v>830009783</v>
      </c>
      <c r="C158" s="156" t="s">
        <v>19</v>
      </c>
      <c r="D158" s="37" t="s">
        <v>16</v>
      </c>
      <c r="E158" s="157">
        <v>43523</v>
      </c>
      <c r="F158" s="246">
        <v>401507926</v>
      </c>
    </row>
    <row r="159" spans="1:6" s="45" customFormat="1">
      <c r="A159" s="248" t="s">
        <v>239</v>
      </c>
      <c r="B159" s="274">
        <v>830074184</v>
      </c>
      <c r="C159" s="156" t="s">
        <v>19</v>
      </c>
      <c r="D159" s="37" t="s">
        <v>16</v>
      </c>
      <c r="E159" s="157">
        <v>43523</v>
      </c>
      <c r="F159" s="246">
        <v>77320242</v>
      </c>
    </row>
    <row r="160" spans="1:6" s="45" customFormat="1">
      <c r="A160" s="248" t="s">
        <v>239</v>
      </c>
      <c r="B160" s="274">
        <v>830074184</v>
      </c>
      <c r="C160" s="156" t="s">
        <v>19</v>
      </c>
      <c r="D160" s="37" t="s">
        <v>16</v>
      </c>
      <c r="E160" s="157">
        <v>43523</v>
      </c>
      <c r="F160" s="246">
        <v>22141382</v>
      </c>
    </row>
    <row r="161" spans="1:6" s="45" customFormat="1">
      <c r="A161" s="248" t="s">
        <v>96</v>
      </c>
      <c r="B161" s="274">
        <v>890102044</v>
      </c>
      <c r="C161" s="156" t="s">
        <v>19</v>
      </c>
      <c r="D161" s="37" t="s">
        <v>16</v>
      </c>
      <c r="E161" s="157">
        <v>43523</v>
      </c>
      <c r="F161" s="246">
        <v>60546465</v>
      </c>
    </row>
    <row r="162" spans="1:6" s="45" customFormat="1">
      <c r="A162" s="248" t="s">
        <v>98</v>
      </c>
      <c r="B162" s="274">
        <v>891280008</v>
      </c>
      <c r="C162" s="156" t="s">
        <v>19</v>
      </c>
      <c r="D162" s="37" t="s">
        <v>16</v>
      </c>
      <c r="E162" s="157">
        <v>43523</v>
      </c>
      <c r="F162" s="246">
        <v>213299</v>
      </c>
    </row>
    <row r="163" spans="1:6" s="45" customFormat="1">
      <c r="A163" s="248" t="s">
        <v>56</v>
      </c>
      <c r="B163" s="274">
        <v>900156264</v>
      </c>
      <c r="C163" s="156" t="s">
        <v>19</v>
      </c>
      <c r="D163" s="37" t="s">
        <v>16</v>
      </c>
      <c r="E163" s="157">
        <v>43523</v>
      </c>
      <c r="F163" s="246">
        <v>1286928024</v>
      </c>
    </row>
    <row r="164" spans="1:6" s="45" customFormat="1">
      <c r="A164" s="248" t="s">
        <v>395</v>
      </c>
      <c r="B164" s="274">
        <v>900226715</v>
      </c>
      <c r="C164" s="156" t="s">
        <v>19</v>
      </c>
      <c r="D164" s="37" t="s">
        <v>16</v>
      </c>
      <c r="E164" s="157">
        <v>43523</v>
      </c>
      <c r="F164" s="246">
        <v>175481253</v>
      </c>
    </row>
    <row r="165" spans="1:6" s="45" customFormat="1">
      <c r="A165" s="248" t="s">
        <v>433</v>
      </c>
      <c r="B165" s="274">
        <v>900298372</v>
      </c>
      <c r="C165" s="156" t="s">
        <v>19</v>
      </c>
      <c r="D165" s="37" t="s">
        <v>16</v>
      </c>
      <c r="E165" s="157">
        <v>43523</v>
      </c>
      <c r="F165" s="246">
        <v>76284836</v>
      </c>
    </row>
    <row r="166" spans="1:6" s="45" customFormat="1">
      <c r="A166" s="248" t="s">
        <v>332</v>
      </c>
      <c r="B166" s="274">
        <v>900604350</v>
      </c>
      <c r="C166" s="156" t="s">
        <v>19</v>
      </c>
      <c r="D166" s="37" t="s">
        <v>16</v>
      </c>
      <c r="E166" s="157">
        <v>43523</v>
      </c>
      <c r="F166" s="246">
        <v>109093680</v>
      </c>
    </row>
    <row r="167" spans="1:6" s="45" customFormat="1">
      <c r="A167" s="248" t="s">
        <v>396</v>
      </c>
      <c r="B167" s="274">
        <v>900935126</v>
      </c>
      <c r="C167" s="156" t="s">
        <v>19</v>
      </c>
      <c r="D167" s="37" t="s">
        <v>16</v>
      </c>
      <c r="E167" s="157">
        <v>43523</v>
      </c>
      <c r="F167" s="246">
        <v>46622697</v>
      </c>
    </row>
    <row r="168" spans="1:6" s="45" customFormat="1">
      <c r="A168" s="248" t="s">
        <v>89</v>
      </c>
      <c r="B168" s="274">
        <v>804002105</v>
      </c>
      <c r="C168" s="156" t="s">
        <v>21</v>
      </c>
      <c r="D168" s="37" t="s">
        <v>16</v>
      </c>
      <c r="E168" s="157">
        <v>43530</v>
      </c>
      <c r="F168" s="246">
        <v>57482012.299999997</v>
      </c>
    </row>
    <row r="169" spans="1:6" s="45" customFormat="1">
      <c r="A169" s="248" t="s">
        <v>650</v>
      </c>
      <c r="B169" s="274">
        <v>817001773</v>
      </c>
      <c r="C169" s="156" t="s">
        <v>21</v>
      </c>
      <c r="D169" s="37" t="s">
        <v>16</v>
      </c>
      <c r="E169" s="157">
        <v>43530</v>
      </c>
      <c r="F169" s="246">
        <v>6183965.3999999985</v>
      </c>
    </row>
    <row r="170" spans="1:6" s="45" customFormat="1">
      <c r="A170" s="248" t="s">
        <v>502</v>
      </c>
      <c r="B170" s="274">
        <v>818000140</v>
      </c>
      <c r="C170" s="156" t="s">
        <v>21</v>
      </c>
      <c r="D170" s="37" t="s">
        <v>16</v>
      </c>
      <c r="E170" s="157">
        <v>43530</v>
      </c>
      <c r="F170" s="246">
        <v>20631441.800000001</v>
      </c>
    </row>
    <row r="171" spans="1:6" s="45" customFormat="1">
      <c r="A171" s="248" t="s">
        <v>13</v>
      </c>
      <c r="B171" s="274">
        <v>830009783</v>
      </c>
      <c r="C171" s="156" t="s">
        <v>21</v>
      </c>
      <c r="D171" s="37" t="s">
        <v>16</v>
      </c>
      <c r="E171" s="157">
        <v>43530</v>
      </c>
      <c r="F171" s="246">
        <v>198492074.29999995</v>
      </c>
    </row>
    <row r="172" spans="1:6" s="45" customFormat="1">
      <c r="A172" s="248" t="s">
        <v>239</v>
      </c>
      <c r="B172" s="274">
        <v>830074184</v>
      </c>
      <c r="C172" s="156" t="s">
        <v>21</v>
      </c>
      <c r="D172" s="37" t="s">
        <v>16</v>
      </c>
      <c r="E172" s="157">
        <v>43530</v>
      </c>
      <c r="F172" s="246">
        <v>75639019.099999994</v>
      </c>
    </row>
    <row r="173" spans="1:6" s="45" customFormat="1">
      <c r="A173" s="248" t="s">
        <v>239</v>
      </c>
      <c r="B173" s="274">
        <v>830074184</v>
      </c>
      <c r="C173" s="156" t="s">
        <v>21</v>
      </c>
      <c r="D173" s="37" t="s">
        <v>16</v>
      </c>
      <c r="E173" s="157">
        <v>43530</v>
      </c>
      <c r="F173" s="246">
        <v>20142364.800000001</v>
      </c>
    </row>
    <row r="174" spans="1:6" s="45" customFormat="1">
      <c r="A174" s="248" t="s">
        <v>96</v>
      </c>
      <c r="B174" s="274">
        <v>890102044</v>
      </c>
      <c r="C174" s="156" t="s">
        <v>21</v>
      </c>
      <c r="D174" s="37" t="s">
        <v>16</v>
      </c>
      <c r="E174" s="157">
        <v>43530</v>
      </c>
      <c r="F174" s="246">
        <v>32132593.199999988</v>
      </c>
    </row>
    <row r="175" spans="1:6" s="45" customFormat="1">
      <c r="A175" s="248" t="s">
        <v>98</v>
      </c>
      <c r="B175" s="274">
        <v>891280008</v>
      </c>
      <c r="C175" s="156" t="s">
        <v>21</v>
      </c>
      <c r="D175" s="37" t="s">
        <v>16</v>
      </c>
      <c r="E175" s="157">
        <v>43530</v>
      </c>
      <c r="F175" s="246">
        <v>5829975.0999999996</v>
      </c>
    </row>
    <row r="176" spans="1:6" s="45" customFormat="1">
      <c r="A176" s="248" t="s">
        <v>685</v>
      </c>
      <c r="B176" s="274">
        <v>891600091</v>
      </c>
      <c r="C176" s="156" t="s">
        <v>21</v>
      </c>
      <c r="D176" s="37" t="s">
        <v>16</v>
      </c>
      <c r="E176" s="157">
        <v>43530</v>
      </c>
      <c r="F176" s="246">
        <v>2100626.4000000004</v>
      </c>
    </row>
    <row r="177" spans="1:6" s="45" customFormat="1">
      <c r="A177" s="248" t="s">
        <v>395</v>
      </c>
      <c r="B177" s="274">
        <v>900226715</v>
      </c>
      <c r="C177" s="156" t="s">
        <v>21</v>
      </c>
      <c r="D177" s="37" t="s">
        <v>16</v>
      </c>
      <c r="E177" s="157">
        <v>43530</v>
      </c>
      <c r="F177" s="246">
        <v>80725064.600000024</v>
      </c>
    </row>
    <row r="178" spans="1:6" s="45" customFormat="1">
      <c r="A178" s="248" t="s">
        <v>395</v>
      </c>
      <c r="B178" s="274">
        <v>900226715</v>
      </c>
      <c r="C178" s="156" t="s">
        <v>21</v>
      </c>
      <c r="D178" s="37" t="s">
        <v>16</v>
      </c>
      <c r="E178" s="157">
        <v>43530</v>
      </c>
      <c r="F178" s="246">
        <v>725073.29999999981</v>
      </c>
    </row>
    <row r="179" spans="1:6" s="45" customFormat="1">
      <c r="A179" s="248" t="s">
        <v>433</v>
      </c>
      <c r="B179" s="274">
        <v>900298372</v>
      </c>
      <c r="C179" s="156" t="s">
        <v>21</v>
      </c>
      <c r="D179" s="37" t="s">
        <v>16</v>
      </c>
      <c r="E179" s="157">
        <v>43530</v>
      </c>
      <c r="F179" s="246">
        <v>56902257.400000006</v>
      </c>
    </row>
    <row r="180" spans="1:6" s="45" customFormat="1">
      <c r="A180" s="248" t="s">
        <v>332</v>
      </c>
      <c r="B180" s="274">
        <v>900604350</v>
      </c>
      <c r="C180" s="156" t="s">
        <v>21</v>
      </c>
      <c r="D180" s="37" t="s">
        <v>16</v>
      </c>
      <c r="E180" s="157">
        <v>43530</v>
      </c>
      <c r="F180" s="246">
        <v>75894778.700000003</v>
      </c>
    </row>
    <row r="181" spans="1:6" s="45" customFormat="1">
      <c r="A181" s="248" t="s">
        <v>396</v>
      </c>
      <c r="B181" s="274">
        <v>900935126</v>
      </c>
      <c r="C181" s="156" t="s">
        <v>21</v>
      </c>
      <c r="D181" s="37" t="s">
        <v>16</v>
      </c>
      <c r="E181" s="157">
        <v>43530</v>
      </c>
      <c r="F181" s="246">
        <v>59822453.400000006</v>
      </c>
    </row>
    <row r="182" spans="1:6" s="45" customFormat="1">
      <c r="A182" s="248" t="s">
        <v>89</v>
      </c>
      <c r="B182" s="274">
        <v>804002105</v>
      </c>
      <c r="C182" s="156" t="s">
        <v>22</v>
      </c>
      <c r="D182" s="37" t="s">
        <v>16</v>
      </c>
      <c r="E182" s="157">
        <v>43537</v>
      </c>
      <c r="F182" s="246">
        <v>134426181.90000001</v>
      </c>
    </row>
    <row r="183" spans="1:6" s="45" customFormat="1">
      <c r="A183" s="248" t="s">
        <v>650</v>
      </c>
      <c r="B183" s="274">
        <v>817001773</v>
      </c>
      <c r="C183" s="156" t="s">
        <v>22</v>
      </c>
      <c r="D183" s="37" t="s">
        <v>16</v>
      </c>
      <c r="E183" s="157">
        <v>43537</v>
      </c>
      <c r="F183" s="246">
        <v>18688899.300000001</v>
      </c>
    </row>
    <row r="184" spans="1:6" s="45" customFormat="1">
      <c r="A184" s="248" t="s">
        <v>502</v>
      </c>
      <c r="B184" s="274">
        <v>818000140</v>
      </c>
      <c r="C184" s="156" t="s">
        <v>22</v>
      </c>
      <c r="D184" s="37" t="s">
        <v>16</v>
      </c>
      <c r="E184" s="157">
        <v>43537</v>
      </c>
      <c r="F184" s="246">
        <v>31308810.399999999</v>
      </c>
    </row>
    <row r="185" spans="1:6" s="45" customFormat="1">
      <c r="A185" s="248" t="s">
        <v>239</v>
      </c>
      <c r="B185" s="274">
        <v>830074184</v>
      </c>
      <c r="C185" s="156" t="s">
        <v>22</v>
      </c>
      <c r="D185" s="37" t="s">
        <v>16</v>
      </c>
      <c r="E185" s="157">
        <v>43537</v>
      </c>
      <c r="F185" s="246">
        <v>48013819.399999999</v>
      </c>
    </row>
    <row r="186" spans="1:6" s="45" customFormat="1">
      <c r="A186" s="248" t="s">
        <v>239</v>
      </c>
      <c r="B186" s="274">
        <v>830074184</v>
      </c>
      <c r="C186" s="156" t="s">
        <v>22</v>
      </c>
      <c r="D186" s="37" t="s">
        <v>16</v>
      </c>
      <c r="E186" s="157">
        <v>43537</v>
      </c>
      <c r="F186" s="246">
        <v>124812603.3</v>
      </c>
    </row>
    <row r="187" spans="1:6" s="45" customFormat="1">
      <c r="A187" s="248" t="s">
        <v>96</v>
      </c>
      <c r="B187" s="274">
        <v>890102044</v>
      </c>
      <c r="C187" s="156" t="s">
        <v>22</v>
      </c>
      <c r="D187" s="37" t="s">
        <v>16</v>
      </c>
      <c r="E187" s="157">
        <v>43537</v>
      </c>
      <c r="F187" s="246">
        <v>127969055.89999998</v>
      </c>
    </row>
    <row r="188" spans="1:6" s="45" customFormat="1">
      <c r="A188" s="248" t="s">
        <v>98</v>
      </c>
      <c r="B188" s="274">
        <v>891280008</v>
      </c>
      <c r="C188" s="156" t="s">
        <v>22</v>
      </c>
      <c r="D188" s="37" t="s">
        <v>16</v>
      </c>
      <c r="E188" s="157">
        <v>43537</v>
      </c>
      <c r="F188" s="246">
        <v>3253333</v>
      </c>
    </row>
    <row r="189" spans="1:6" s="45" customFormat="1">
      <c r="A189" s="248" t="s">
        <v>685</v>
      </c>
      <c r="B189" s="274">
        <v>891600091</v>
      </c>
      <c r="C189" s="156" t="s">
        <v>22</v>
      </c>
      <c r="D189" s="37" t="s">
        <v>16</v>
      </c>
      <c r="E189" s="157">
        <v>43537</v>
      </c>
      <c r="F189" s="246">
        <v>883787</v>
      </c>
    </row>
    <row r="190" spans="1:6" s="45" customFormat="1">
      <c r="A190" s="248" t="s">
        <v>395</v>
      </c>
      <c r="B190" s="274">
        <v>900226715</v>
      </c>
      <c r="C190" s="156" t="s">
        <v>22</v>
      </c>
      <c r="D190" s="37" t="s">
        <v>16</v>
      </c>
      <c r="E190" s="157">
        <v>43537</v>
      </c>
      <c r="F190" s="246">
        <v>233150946.5</v>
      </c>
    </row>
    <row r="191" spans="1:6" s="45" customFormat="1">
      <c r="A191" s="248" t="s">
        <v>395</v>
      </c>
      <c r="B191" s="274">
        <v>900226715</v>
      </c>
      <c r="C191" s="156" t="s">
        <v>22</v>
      </c>
      <c r="D191" s="37" t="s">
        <v>16</v>
      </c>
      <c r="E191" s="157">
        <v>43537</v>
      </c>
      <c r="F191" s="246">
        <v>122416</v>
      </c>
    </row>
    <row r="192" spans="1:6" s="45" customFormat="1">
      <c r="A192" s="248" t="s">
        <v>433</v>
      </c>
      <c r="B192" s="274">
        <v>900298372</v>
      </c>
      <c r="C192" s="156" t="s">
        <v>22</v>
      </c>
      <c r="D192" s="37" t="s">
        <v>16</v>
      </c>
      <c r="E192" s="157">
        <v>43537</v>
      </c>
      <c r="F192" s="246">
        <v>66812906.599999994</v>
      </c>
    </row>
    <row r="193" spans="1:6" s="45" customFormat="1">
      <c r="A193" s="248" t="s">
        <v>332</v>
      </c>
      <c r="B193" s="274">
        <v>900604350</v>
      </c>
      <c r="C193" s="156" t="s">
        <v>22</v>
      </c>
      <c r="D193" s="37" t="s">
        <v>16</v>
      </c>
      <c r="E193" s="157">
        <v>43537</v>
      </c>
      <c r="F193" s="246">
        <v>245678778.09999999</v>
      </c>
    </row>
    <row r="194" spans="1:6" s="45" customFormat="1">
      <c r="A194" s="248" t="s">
        <v>396</v>
      </c>
      <c r="B194" s="274">
        <v>900935126</v>
      </c>
      <c r="C194" s="156" t="s">
        <v>22</v>
      </c>
      <c r="D194" s="37" t="s">
        <v>16</v>
      </c>
      <c r="E194" s="157">
        <v>43537</v>
      </c>
      <c r="F194" s="246">
        <v>114170423.8</v>
      </c>
    </row>
    <row r="195" spans="1:6" s="45" customFormat="1">
      <c r="A195" s="248" t="s">
        <v>89</v>
      </c>
      <c r="B195" s="274">
        <v>804002105</v>
      </c>
      <c r="C195" s="156" t="s">
        <v>23</v>
      </c>
      <c r="D195" s="37" t="s">
        <v>16</v>
      </c>
      <c r="E195" s="157">
        <v>43545</v>
      </c>
      <c r="F195" s="246">
        <v>110964210</v>
      </c>
    </row>
    <row r="196" spans="1:6" s="45" customFormat="1">
      <c r="A196" s="248" t="s">
        <v>650</v>
      </c>
      <c r="B196" s="274">
        <v>817001773</v>
      </c>
      <c r="C196" s="156" t="s">
        <v>23</v>
      </c>
      <c r="D196" s="37" t="s">
        <v>16</v>
      </c>
      <c r="E196" s="157">
        <v>43545</v>
      </c>
      <c r="F196" s="246">
        <v>13308272</v>
      </c>
    </row>
    <row r="197" spans="1:6" s="45" customFormat="1">
      <c r="A197" s="248" t="s">
        <v>502</v>
      </c>
      <c r="B197" s="274">
        <v>818000140</v>
      </c>
      <c r="C197" s="156" t="s">
        <v>23</v>
      </c>
      <c r="D197" s="37" t="s">
        <v>16</v>
      </c>
      <c r="E197" s="157">
        <v>43545</v>
      </c>
      <c r="F197" s="246">
        <v>21689480</v>
      </c>
    </row>
    <row r="198" spans="1:6" s="45" customFormat="1">
      <c r="A198" s="248" t="s">
        <v>239</v>
      </c>
      <c r="B198" s="274">
        <v>830074184</v>
      </c>
      <c r="C198" s="156" t="s">
        <v>23</v>
      </c>
      <c r="D198" s="37" t="s">
        <v>16</v>
      </c>
      <c r="E198" s="157">
        <v>43545</v>
      </c>
      <c r="F198" s="246">
        <v>83766193.900000006</v>
      </c>
    </row>
    <row r="199" spans="1:6" s="45" customFormat="1">
      <c r="A199" s="248" t="s">
        <v>239</v>
      </c>
      <c r="B199" s="274">
        <v>830074184</v>
      </c>
      <c r="C199" s="156" t="s">
        <v>23</v>
      </c>
      <c r="D199" s="37" t="s">
        <v>16</v>
      </c>
      <c r="E199" s="157">
        <v>43545</v>
      </c>
      <c r="F199" s="246">
        <v>42364292.799999997</v>
      </c>
    </row>
    <row r="200" spans="1:6" s="45" customFormat="1">
      <c r="A200" s="248" t="s">
        <v>96</v>
      </c>
      <c r="B200" s="274">
        <v>890102044</v>
      </c>
      <c r="C200" s="156" t="s">
        <v>23</v>
      </c>
      <c r="D200" s="37" t="s">
        <v>16</v>
      </c>
      <c r="E200" s="157">
        <v>43545</v>
      </c>
      <c r="F200" s="246">
        <v>98502573.599999994</v>
      </c>
    </row>
    <row r="201" spans="1:6" s="45" customFormat="1">
      <c r="A201" s="248" t="s">
        <v>98</v>
      </c>
      <c r="B201" s="274">
        <v>891280008</v>
      </c>
      <c r="C201" s="156" t="s">
        <v>23</v>
      </c>
      <c r="D201" s="37" t="s">
        <v>16</v>
      </c>
      <c r="E201" s="157">
        <v>43545</v>
      </c>
      <c r="F201" s="246">
        <v>2960115</v>
      </c>
    </row>
    <row r="202" spans="1:6" s="45" customFormat="1">
      <c r="A202" s="248" t="s">
        <v>685</v>
      </c>
      <c r="B202" s="274">
        <v>891600091</v>
      </c>
      <c r="C202" s="156" t="s">
        <v>23</v>
      </c>
      <c r="D202" s="37" t="s">
        <v>16</v>
      </c>
      <c r="E202" s="157">
        <v>43545</v>
      </c>
      <c r="F202" s="246">
        <v>16860262</v>
      </c>
    </row>
    <row r="203" spans="1:6" s="45" customFormat="1">
      <c r="A203" s="248" t="s">
        <v>395</v>
      </c>
      <c r="B203" s="274">
        <v>900226715</v>
      </c>
      <c r="C203" s="156" t="s">
        <v>23</v>
      </c>
      <c r="D203" s="37" t="s">
        <v>16</v>
      </c>
      <c r="E203" s="157">
        <v>43545</v>
      </c>
      <c r="F203" s="246">
        <v>157699841.10000002</v>
      </c>
    </row>
    <row r="204" spans="1:6" s="45" customFormat="1">
      <c r="A204" s="248" t="s">
        <v>395</v>
      </c>
      <c r="B204" s="274">
        <v>900226715</v>
      </c>
      <c r="C204" s="156" t="s">
        <v>23</v>
      </c>
      <c r="D204" s="37" t="s">
        <v>16</v>
      </c>
      <c r="E204" s="157">
        <v>43545</v>
      </c>
      <c r="F204" s="246">
        <v>403770</v>
      </c>
    </row>
    <row r="205" spans="1:6" s="45" customFormat="1">
      <c r="A205" s="248" t="s">
        <v>332</v>
      </c>
      <c r="B205" s="274">
        <v>900604350</v>
      </c>
      <c r="C205" s="156" t="s">
        <v>23</v>
      </c>
      <c r="D205" s="37" t="s">
        <v>16</v>
      </c>
      <c r="E205" s="157">
        <v>43545</v>
      </c>
      <c r="F205" s="246">
        <v>212943083.59999999</v>
      </c>
    </row>
    <row r="206" spans="1:6" s="45" customFormat="1">
      <c r="A206" s="248" t="s">
        <v>396</v>
      </c>
      <c r="B206" s="274">
        <v>900935126</v>
      </c>
      <c r="C206" s="156" t="s">
        <v>23</v>
      </c>
      <c r="D206" s="37" t="s">
        <v>16</v>
      </c>
      <c r="E206" s="157">
        <v>43545</v>
      </c>
      <c r="F206" s="246">
        <v>79384425.799999997</v>
      </c>
    </row>
    <row r="207" spans="1:6" s="45" customFormat="1">
      <c r="A207" s="248" t="s">
        <v>89</v>
      </c>
      <c r="B207" s="274">
        <v>804002105</v>
      </c>
      <c r="C207" s="156" t="s">
        <v>19</v>
      </c>
      <c r="D207" s="37" t="s">
        <v>16</v>
      </c>
      <c r="E207" s="157">
        <v>43552</v>
      </c>
      <c r="F207" s="246">
        <v>68332783.299999997</v>
      </c>
    </row>
    <row r="208" spans="1:6" s="45" customFormat="1">
      <c r="A208" s="248" t="s">
        <v>650</v>
      </c>
      <c r="B208" s="274">
        <v>817001773</v>
      </c>
      <c r="C208" s="156" t="s">
        <v>19</v>
      </c>
      <c r="D208" s="37" t="s">
        <v>16</v>
      </c>
      <c r="E208" s="157">
        <v>43552</v>
      </c>
      <c r="F208" s="246">
        <v>10284278.5</v>
      </c>
    </row>
    <row r="209" spans="1:6" s="45" customFormat="1">
      <c r="A209" s="248" t="s">
        <v>502</v>
      </c>
      <c r="B209" s="274">
        <v>818000140</v>
      </c>
      <c r="C209" s="156" t="s">
        <v>19</v>
      </c>
      <c r="D209" s="37" t="s">
        <v>16</v>
      </c>
      <c r="E209" s="157">
        <v>43552</v>
      </c>
      <c r="F209" s="246">
        <v>20627613</v>
      </c>
    </row>
    <row r="210" spans="1:6" s="45" customFormat="1">
      <c r="A210" s="248" t="s">
        <v>239</v>
      </c>
      <c r="B210" s="274">
        <v>830074184</v>
      </c>
      <c r="C210" s="156" t="s">
        <v>19</v>
      </c>
      <c r="D210" s="37" t="s">
        <v>16</v>
      </c>
      <c r="E210" s="157">
        <v>43552</v>
      </c>
      <c r="F210" s="246">
        <v>27511575.600000001</v>
      </c>
    </row>
    <row r="211" spans="1:6" s="45" customFormat="1">
      <c r="A211" s="248" t="s">
        <v>239</v>
      </c>
      <c r="B211" s="274">
        <v>830074184</v>
      </c>
      <c r="C211" s="156" t="s">
        <v>19</v>
      </c>
      <c r="D211" s="37" t="s">
        <v>16</v>
      </c>
      <c r="E211" s="157">
        <v>43552</v>
      </c>
      <c r="F211" s="246">
        <v>77981390.900000006</v>
      </c>
    </row>
    <row r="212" spans="1:6" s="45" customFormat="1">
      <c r="A212" s="248" t="s">
        <v>96</v>
      </c>
      <c r="B212" s="274">
        <v>890102044</v>
      </c>
      <c r="C212" s="156" t="s">
        <v>19</v>
      </c>
      <c r="D212" s="37" t="s">
        <v>16</v>
      </c>
      <c r="E212" s="157">
        <v>43552</v>
      </c>
      <c r="F212" s="246">
        <v>54418130.600000001</v>
      </c>
    </row>
    <row r="213" spans="1:6" s="45" customFormat="1">
      <c r="A213" s="248" t="s">
        <v>98</v>
      </c>
      <c r="B213" s="274">
        <v>891280008</v>
      </c>
      <c r="C213" s="156" t="s">
        <v>19</v>
      </c>
      <c r="D213" s="37" t="s">
        <v>16</v>
      </c>
      <c r="E213" s="157">
        <v>43552</v>
      </c>
      <c r="F213" s="246">
        <v>496257</v>
      </c>
    </row>
    <row r="214" spans="1:6" s="45" customFormat="1">
      <c r="A214" s="248" t="s">
        <v>395</v>
      </c>
      <c r="B214" s="274">
        <v>900226715</v>
      </c>
      <c r="C214" s="156" t="s">
        <v>19</v>
      </c>
      <c r="D214" s="37" t="s">
        <v>16</v>
      </c>
      <c r="E214" s="157">
        <v>43552</v>
      </c>
      <c r="F214" s="246">
        <v>98681711.400000006</v>
      </c>
    </row>
    <row r="215" spans="1:6" s="45" customFormat="1">
      <c r="A215" s="248" t="s">
        <v>332</v>
      </c>
      <c r="B215" s="274">
        <v>900604350</v>
      </c>
      <c r="C215" s="156" t="s">
        <v>19</v>
      </c>
      <c r="D215" s="37" t="s">
        <v>16</v>
      </c>
      <c r="E215" s="157">
        <v>43552</v>
      </c>
      <c r="F215" s="246">
        <v>124925224.3</v>
      </c>
    </row>
    <row r="216" spans="1:6" s="45" customFormat="1">
      <c r="A216" s="248" t="s">
        <v>89</v>
      </c>
      <c r="B216" s="274">
        <v>804002105</v>
      </c>
      <c r="C216" s="156" t="s">
        <v>21</v>
      </c>
      <c r="D216" s="37" t="s">
        <v>16</v>
      </c>
      <c r="E216" s="157">
        <v>43559</v>
      </c>
      <c r="F216" s="246">
        <v>49658857</v>
      </c>
    </row>
    <row r="217" spans="1:6" s="45" customFormat="1">
      <c r="A217" s="248" t="s">
        <v>650</v>
      </c>
      <c r="B217" s="274">
        <v>817001773</v>
      </c>
      <c r="C217" s="156" t="s">
        <v>21</v>
      </c>
      <c r="D217" s="37" t="s">
        <v>16</v>
      </c>
      <c r="E217" s="157">
        <v>43559</v>
      </c>
      <c r="F217" s="246">
        <v>9096586.900000006</v>
      </c>
    </row>
    <row r="218" spans="1:6" s="45" customFormat="1">
      <c r="A218" s="248" t="s">
        <v>773</v>
      </c>
      <c r="B218" s="274">
        <v>818000140</v>
      </c>
      <c r="C218" s="156" t="s">
        <v>21</v>
      </c>
      <c r="D218" s="37" t="s">
        <v>16</v>
      </c>
      <c r="E218" s="157">
        <v>43559</v>
      </c>
      <c r="F218" s="246">
        <v>21204326.899999999</v>
      </c>
    </row>
    <row r="219" spans="1:6" s="45" customFormat="1">
      <c r="A219" s="248" t="s">
        <v>239</v>
      </c>
      <c r="B219" s="274">
        <v>830074184</v>
      </c>
      <c r="C219" s="156" t="s">
        <v>21</v>
      </c>
      <c r="D219" s="37" t="s">
        <v>16</v>
      </c>
      <c r="E219" s="157">
        <v>43559</v>
      </c>
      <c r="F219" s="246">
        <v>17928240.300000001</v>
      </c>
    </row>
    <row r="220" spans="1:6" s="45" customFormat="1">
      <c r="A220" s="248" t="s">
        <v>239</v>
      </c>
      <c r="B220" s="274">
        <v>830074184</v>
      </c>
      <c r="C220" s="156" t="s">
        <v>21</v>
      </c>
      <c r="D220" s="37" t="s">
        <v>16</v>
      </c>
      <c r="E220" s="157">
        <v>43559</v>
      </c>
      <c r="F220" s="246">
        <v>55761432.5</v>
      </c>
    </row>
    <row r="221" spans="1:6" s="45" customFormat="1">
      <c r="A221" s="248" t="s">
        <v>96</v>
      </c>
      <c r="B221" s="274">
        <v>890102044</v>
      </c>
      <c r="C221" s="156" t="s">
        <v>21</v>
      </c>
      <c r="D221" s="37" t="s">
        <v>16</v>
      </c>
      <c r="E221" s="157">
        <v>43559</v>
      </c>
      <c r="F221" s="246">
        <v>23967207.199999988</v>
      </c>
    </row>
    <row r="222" spans="1:6" s="45" customFormat="1">
      <c r="A222" s="248" t="s">
        <v>98</v>
      </c>
      <c r="B222" s="274">
        <v>891280008</v>
      </c>
      <c r="C222" s="156" t="s">
        <v>21</v>
      </c>
      <c r="D222" s="37" t="s">
        <v>16</v>
      </c>
      <c r="E222" s="157">
        <v>43559</v>
      </c>
      <c r="F222" s="246">
        <v>13146184.899999999</v>
      </c>
    </row>
    <row r="223" spans="1:6" s="45" customFormat="1">
      <c r="A223" s="248" t="s">
        <v>774</v>
      </c>
      <c r="B223" s="274">
        <v>891600091</v>
      </c>
      <c r="C223" s="156" t="s">
        <v>21</v>
      </c>
      <c r="D223" s="37" t="s">
        <v>16</v>
      </c>
      <c r="E223" s="157">
        <v>43559</v>
      </c>
      <c r="F223" s="246">
        <v>2662380</v>
      </c>
    </row>
    <row r="224" spans="1:6" s="45" customFormat="1">
      <c r="A224" s="248" t="s">
        <v>775</v>
      </c>
      <c r="B224" s="274">
        <v>900604350</v>
      </c>
      <c r="C224" s="156" t="s">
        <v>21</v>
      </c>
      <c r="D224" s="37" t="s">
        <v>16</v>
      </c>
      <c r="E224" s="157">
        <v>43559</v>
      </c>
      <c r="F224" s="246">
        <v>62744143</v>
      </c>
    </row>
    <row r="225" spans="1:6" s="45" customFormat="1">
      <c r="A225" s="248" t="s">
        <v>89</v>
      </c>
      <c r="B225" s="274">
        <v>804002105</v>
      </c>
      <c r="C225" s="156" t="s">
        <v>22</v>
      </c>
      <c r="D225" s="37" t="s">
        <v>16</v>
      </c>
      <c r="E225" s="157">
        <v>43565</v>
      </c>
      <c r="F225" s="246">
        <v>123369067.5</v>
      </c>
    </row>
    <row r="226" spans="1:6" s="45" customFormat="1">
      <c r="A226" s="248" t="s">
        <v>650</v>
      </c>
      <c r="B226" s="274">
        <v>817001773</v>
      </c>
      <c r="C226" s="156" t="s">
        <v>22</v>
      </c>
      <c r="D226" s="37" t="s">
        <v>16</v>
      </c>
      <c r="E226" s="157">
        <v>43565</v>
      </c>
      <c r="F226" s="246">
        <v>16947139.399999999</v>
      </c>
    </row>
    <row r="227" spans="1:6" s="45" customFormat="1">
      <c r="A227" s="248" t="s">
        <v>773</v>
      </c>
      <c r="B227" s="274">
        <v>818000140</v>
      </c>
      <c r="C227" s="156" t="s">
        <v>22</v>
      </c>
      <c r="D227" s="37" t="s">
        <v>16</v>
      </c>
      <c r="E227" s="157">
        <v>43565</v>
      </c>
      <c r="F227" s="246">
        <v>12023729</v>
      </c>
    </row>
    <row r="228" spans="1:6" s="45" customFormat="1">
      <c r="A228" s="248" t="s">
        <v>239</v>
      </c>
      <c r="B228" s="274">
        <v>830074184</v>
      </c>
      <c r="C228" s="156" t="s">
        <v>22</v>
      </c>
      <c r="D228" s="37" t="s">
        <v>16</v>
      </c>
      <c r="E228" s="157">
        <v>43565</v>
      </c>
      <c r="F228" s="246">
        <v>111111479.09999999</v>
      </c>
    </row>
    <row r="229" spans="1:6" s="45" customFormat="1">
      <c r="A229" s="248" t="s">
        <v>239</v>
      </c>
      <c r="B229" s="274">
        <v>830074184</v>
      </c>
      <c r="C229" s="156" t="s">
        <v>22</v>
      </c>
      <c r="D229" s="37" t="s">
        <v>16</v>
      </c>
      <c r="E229" s="157">
        <v>43565</v>
      </c>
      <c r="F229" s="246">
        <v>44293799.600000001</v>
      </c>
    </row>
    <row r="230" spans="1:6" s="45" customFormat="1">
      <c r="A230" s="248" t="s">
        <v>96</v>
      </c>
      <c r="B230" s="274">
        <v>890102044</v>
      </c>
      <c r="C230" s="156" t="s">
        <v>22</v>
      </c>
      <c r="D230" s="37" t="s">
        <v>16</v>
      </c>
      <c r="E230" s="157">
        <v>43565</v>
      </c>
      <c r="F230" s="246">
        <v>138946589.79999995</v>
      </c>
    </row>
    <row r="231" spans="1:6" s="45" customFormat="1">
      <c r="A231" s="248" t="s">
        <v>98</v>
      </c>
      <c r="B231" s="274">
        <v>891280008</v>
      </c>
      <c r="C231" s="156" t="s">
        <v>22</v>
      </c>
      <c r="D231" s="37" t="s">
        <v>16</v>
      </c>
      <c r="E231" s="157">
        <v>43565</v>
      </c>
      <c r="F231" s="246">
        <v>1347362</v>
      </c>
    </row>
    <row r="232" spans="1:6" s="45" customFormat="1">
      <c r="A232" s="248" t="s">
        <v>774</v>
      </c>
      <c r="B232" s="274">
        <v>891600091</v>
      </c>
      <c r="C232" s="156" t="s">
        <v>22</v>
      </c>
      <c r="D232" s="37" t="s">
        <v>16</v>
      </c>
      <c r="E232" s="157">
        <v>43565</v>
      </c>
      <c r="F232" s="246">
        <v>4680122</v>
      </c>
    </row>
    <row r="233" spans="1:6" s="45" customFormat="1">
      <c r="A233" s="248" t="s">
        <v>395</v>
      </c>
      <c r="B233" s="274">
        <v>900226715</v>
      </c>
      <c r="C233" s="156" t="s">
        <v>22</v>
      </c>
      <c r="D233" s="37" t="s">
        <v>16</v>
      </c>
      <c r="E233" s="157">
        <v>43565</v>
      </c>
      <c r="F233" s="246">
        <v>257987222.4000001</v>
      </c>
    </row>
    <row r="234" spans="1:6" s="45" customFormat="1">
      <c r="A234" s="248" t="s">
        <v>775</v>
      </c>
      <c r="B234" s="274">
        <v>900604350</v>
      </c>
      <c r="C234" s="156" t="s">
        <v>22</v>
      </c>
      <c r="D234" s="37" t="s">
        <v>16</v>
      </c>
      <c r="E234" s="157">
        <v>43565</v>
      </c>
      <c r="F234" s="246">
        <v>216028969.59999999</v>
      </c>
    </row>
    <row r="235" spans="1:6" s="45" customFormat="1">
      <c r="A235" s="248" t="s">
        <v>20</v>
      </c>
      <c r="B235" s="274">
        <v>800140949</v>
      </c>
      <c r="C235" s="156" t="s">
        <v>376</v>
      </c>
      <c r="D235" s="37" t="s">
        <v>16</v>
      </c>
      <c r="E235" s="157">
        <v>43579</v>
      </c>
      <c r="F235" s="246">
        <v>329114301.17000002</v>
      </c>
    </row>
    <row r="236" spans="1:6" s="45" customFormat="1">
      <c r="A236" s="248" t="s">
        <v>89</v>
      </c>
      <c r="B236" s="274">
        <v>804002105</v>
      </c>
      <c r="C236" s="156" t="s">
        <v>23</v>
      </c>
      <c r="D236" s="37" t="s">
        <v>16</v>
      </c>
      <c r="E236" s="157">
        <v>43579</v>
      </c>
      <c r="F236" s="246">
        <v>187354856.80000001</v>
      </c>
    </row>
    <row r="237" spans="1:6" s="45" customFormat="1">
      <c r="A237" s="248" t="s">
        <v>650</v>
      </c>
      <c r="B237" s="274">
        <v>817001773</v>
      </c>
      <c r="C237" s="156" t="s">
        <v>23</v>
      </c>
      <c r="D237" s="37" t="s">
        <v>16</v>
      </c>
      <c r="E237" s="157">
        <v>43579</v>
      </c>
      <c r="F237" s="246">
        <v>16987158.5</v>
      </c>
    </row>
    <row r="238" spans="1:6" s="45" customFormat="1">
      <c r="A238" s="248" t="s">
        <v>773</v>
      </c>
      <c r="B238" s="274">
        <v>818000140</v>
      </c>
      <c r="C238" s="156" t="s">
        <v>23</v>
      </c>
      <c r="D238" s="37" t="s">
        <v>16</v>
      </c>
      <c r="E238" s="157">
        <v>43579</v>
      </c>
      <c r="F238" s="246">
        <v>47468866.700000003</v>
      </c>
    </row>
    <row r="239" spans="1:6" s="45" customFormat="1">
      <c r="A239" s="248" t="s">
        <v>239</v>
      </c>
      <c r="B239" s="274">
        <v>830074184</v>
      </c>
      <c r="C239" s="156" t="s">
        <v>23</v>
      </c>
      <c r="D239" s="37" t="s">
        <v>16</v>
      </c>
      <c r="E239" s="157">
        <v>43579</v>
      </c>
      <c r="F239" s="246">
        <v>170417367.5</v>
      </c>
    </row>
    <row r="240" spans="1:6" s="45" customFormat="1">
      <c r="A240" s="248" t="s">
        <v>239</v>
      </c>
      <c r="B240" s="274">
        <v>830074184</v>
      </c>
      <c r="C240" s="156" t="s">
        <v>23</v>
      </c>
      <c r="D240" s="37" t="s">
        <v>16</v>
      </c>
      <c r="E240" s="157">
        <v>43579</v>
      </c>
      <c r="F240" s="246">
        <v>69472148.799999997</v>
      </c>
    </row>
    <row r="241" spans="1:6" s="45" customFormat="1">
      <c r="A241" s="248" t="s">
        <v>96</v>
      </c>
      <c r="B241" s="274">
        <v>890102044</v>
      </c>
      <c r="C241" s="156" t="s">
        <v>23</v>
      </c>
      <c r="D241" s="37" t="s">
        <v>16</v>
      </c>
      <c r="E241" s="157">
        <v>43579</v>
      </c>
      <c r="F241" s="246">
        <v>149272717.30000001</v>
      </c>
    </row>
    <row r="242" spans="1:6" s="45" customFormat="1">
      <c r="A242" s="248" t="s">
        <v>98</v>
      </c>
      <c r="B242" s="274">
        <v>891280008</v>
      </c>
      <c r="C242" s="156" t="s">
        <v>23</v>
      </c>
      <c r="D242" s="37" t="s">
        <v>16</v>
      </c>
      <c r="E242" s="157">
        <v>43579</v>
      </c>
      <c r="F242" s="246">
        <v>1893454</v>
      </c>
    </row>
    <row r="243" spans="1:6" s="45" customFormat="1">
      <c r="A243" s="248" t="s">
        <v>774</v>
      </c>
      <c r="B243" s="274">
        <v>891600091</v>
      </c>
      <c r="C243" s="156" t="s">
        <v>23</v>
      </c>
      <c r="D243" s="37" t="s">
        <v>16</v>
      </c>
      <c r="E243" s="157">
        <v>43579</v>
      </c>
      <c r="F243" s="246">
        <v>1763016</v>
      </c>
    </row>
    <row r="244" spans="1:6" s="45" customFormat="1">
      <c r="A244" s="248" t="s">
        <v>395</v>
      </c>
      <c r="B244" s="274">
        <v>900226715</v>
      </c>
      <c r="C244" s="156" t="s">
        <v>23</v>
      </c>
      <c r="D244" s="37" t="s">
        <v>16</v>
      </c>
      <c r="E244" s="157">
        <v>43579</v>
      </c>
      <c r="F244" s="246">
        <v>272898980</v>
      </c>
    </row>
    <row r="245" spans="1:6" s="45" customFormat="1">
      <c r="A245" s="248" t="s">
        <v>775</v>
      </c>
      <c r="B245" s="274">
        <v>900604350</v>
      </c>
      <c r="C245" s="156" t="s">
        <v>23</v>
      </c>
      <c r="D245" s="37" t="s">
        <v>16</v>
      </c>
      <c r="E245" s="157">
        <v>43579</v>
      </c>
      <c r="F245" s="246">
        <v>404764358.19999999</v>
      </c>
    </row>
    <row r="246" spans="1:6" s="45" customFormat="1">
      <c r="A246" s="248" t="s">
        <v>20</v>
      </c>
      <c r="B246" s="274">
        <v>800140949</v>
      </c>
      <c r="C246" s="156" t="s">
        <v>281</v>
      </c>
      <c r="D246" s="37" t="s">
        <v>16</v>
      </c>
      <c r="E246" s="157">
        <v>43593</v>
      </c>
      <c r="F246" s="246">
        <v>4836466</v>
      </c>
    </row>
    <row r="247" spans="1:6" s="45" customFormat="1">
      <c r="A247" s="248" t="s">
        <v>20</v>
      </c>
      <c r="B247" s="274">
        <v>800140949</v>
      </c>
      <c r="C247" s="156" t="s">
        <v>281</v>
      </c>
      <c r="D247" s="37" t="s">
        <v>16</v>
      </c>
      <c r="E247" s="157">
        <v>43593</v>
      </c>
      <c r="F247" s="246">
        <v>45996</v>
      </c>
    </row>
    <row r="248" spans="1:6" s="45" customFormat="1">
      <c r="A248" s="248" t="s">
        <v>89</v>
      </c>
      <c r="B248" s="274">
        <v>804002105</v>
      </c>
      <c r="C248" s="156" t="s">
        <v>21</v>
      </c>
      <c r="D248" s="37" t="s">
        <v>16</v>
      </c>
      <c r="E248" s="157">
        <v>43593</v>
      </c>
      <c r="F248" s="246">
        <v>132573216.30000001</v>
      </c>
    </row>
    <row r="249" spans="1:6" s="45" customFormat="1">
      <c r="A249" s="248" t="s">
        <v>107</v>
      </c>
      <c r="B249" s="274">
        <v>805000427</v>
      </c>
      <c r="C249" s="156" t="s">
        <v>21</v>
      </c>
      <c r="D249" s="37" t="s">
        <v>16</v>
      </c>
      <c r="E249" s="157">
        <v>43593</v>
      </c>
      <c r="F249" s="246">
        <v>6174629274.6999998</v>
      </c>
    </row>
    <row r="250" spans="1:6" s="45" customFormat="1">
      <c r="A250" s="248" t="s">
        <v>773</v>
      </c>
      <c r="B250" s="274">
        <v>818000140</v>
      </c>
      <c r="C250" s="156" t="s">
        <v>21</v>
      </c>
      <c r="D250" s="37" t="s">
        <v>16</v>
      </c>
      <c r="E250" s="157">
        <v>43593</v>
      </c>
      <c r="F250" s="246">
        <v>40000374.299999997</v>
      </c>
    </row>
    <row r="251" spans="1:6" s="45" customFormat="1">
      <c r="A251" s="248" t="s">
        <v>239</v>
      </c>
      <c r="B251" s="274">
        <v>830074184</v>
      </c>
      <c r="C251" s="156" t="s">
        <v>21</v>
      </c>
      <c r="D251" s="37" t="s">
        <v>16</v>
      </c>
      <c r="E251" s="157">
        <v>43593</v>
      </c>
      <c r="F251" s="246">
        <v>46315120.600000001</v>
      </c>
    </row>
    <row r="252" spans="1:6" s="45" customFormat="1">
      <c r="A252" s="248" t="s">
        <v>239</v>
      </c>
      <c r="B252" s="274">
        <v>830074184</v>
      </c>
      <c r="C252" s="156" t="s">
        <v>21</v>
      </c>
      <c r="D252" s="37" t="s">
        <v>16</v>
      </c>
      <c r="E252" s="157">
        <v>43593</v>
      </c>
      <c r="F252" s="246">
        <v>131602798</v>
      </c>
    </row>
    <row r="253" spans="1:6" s="45" customFormat="1">
      <c r="A253" s="248" t="s">
        <v>96</v>
      </c>
      <c r="B253" s="274">
        <v>890102044</v>
      </c>
      <c r="C253" s="156" t="s">
        <v>21</v>
      </c>
      <c r="D253" s="37" t="s">
        <v>16</v>
      </c>
      <c r="E253" s="157">
        <v>43593</v>
      </c>
      <c r="F253" s="246">
        <v>79059802.300000012</v>
      </c>
    </row>
    <row r="254" spans="1:6" s="45" customFormat="1">
      <c r="A254" s="248" t="s">
        <v>98</v>
      </c>
      <c r="B254" s="274">
        <v>891280008</v>
      </c>
      <c r="C254" s="156" t="s">
        <v>21</v>
      </c>
      <c r="D254" s="37" t="s">
        <v>16</v>
      </c>
      <c r="E254" s="157">
        <v>43593</v>
      </c>
      <c r="F254" s="246">
        <v>12022669</v>
      </c>
    </row>
    <row r="255" spans="1:6" s="45" customFormat="1">
      <c r="A255" s="248" t="s">
        <v>774</v>
      </c>
      <c r="B255" s="274">
        <v>891600091</v>
      </c>
      <c r="C255" s="156" t="s">
        <v>21</v>
      </c>
      <c r="D255" s="37" t="s">
        <v>16</v>
      </c>
      <c r="E255" s="157">
        <v>43593</v>
      </c>
      <c r="F255" s="246">
        <v>7087733.1000000015</v>
      </c>
    </row>
    <row r="256" spans="1:6" s="45" customFormat="1">
      <c r="A256" s="248" t="s">
        <v>395</v>
      </c>
      <c r="B256" s="274">
        <v>900226715</v>
      </c>
      <c r="C256" s="156" t="s">
        <v>21</v>
      </c>
      <c r="D256" s="37" t="s">
        <v>16</v>
      </c>
      <c r="E256" s="157">
        <v>43593</v>
      </c>
      <c r="F256" s="246">
        <v>7197186.299999997</v>
      </c>
    </row>
    <row r="257" spans="1:6" s="45" customFormat="1">
      <c r="A257" s="248" t="s">
        <v>395</v>
      </c>
      <c r="B257" s="274">
        <v>900226715</v>
      </c>
      <c r="C257" s="156" t="s">
        <v>21</v>
      </c>
      <c r="D257" s="37" t="s">
        <v>16</v>
      </c>
      <c r="E257" s="157">
        <v>43593</v>
      </c>
      <c r="F257" s="246">
        <v>171901019.9000001</v>
      </c>
    </row>
    <row r="258" spans="1:6" s="45" customFormat="1">
      <c r="A258" s="248" t="s">
        <v>20</v>
      </c>
      <c r="B258" s="274">
        <v>800140949</v>
      </c>
      <c r="C258" s="156" t="s">
        <v>333</v>
      </c>
      <c r="D258" s="37" t="s">
        <v>16</v>
      </c>
      <c r="E258" s="157">
        <v>43600</v>
      </c>
      <c r="F258" s="246">
        <v>12236026</v>
      </c>
    </row>
    <row r="259" spans="1:6" s="45" customFormat="1">
      <c r="A259" s="248" t="s">
        <v>20</v>
      </c>
      <c r="B259" s="274">
        <v>800140949</v>
      </c>
      <c r="C259" s="156" t="s">
        <v>333</v>
      </c>
      <c r="D259" s="37" t="s">
        <v>16</v>
      </c>
      <c r="E259" s="157">
        <v>43600</v>
      </c>
      <c r="F259" s="246">
        <v>650103</v>
      </c>
    </row>
    <row r="260" spans="1:6" s="45" customFormat="1">
      <c r="A260" s="248" t="s">
        <v>89</v>
      </c>
      <c r="B260" s="274">
        <v>804002105</v>
      </c>
      <c r="C260" s="156" t="s">
        <v>22</v>
      </c>
      <c r="D260" s="37" t="s">
        <v>16</v>
      </c>
      <c r="E260" s="157">
        <v>43600</v>
      </c>
      <c r="F260" s="246">
        <v>150476706</v>
      </c>
    </row>
    <row r="261" spans="1:6" s="45" customFormat="1">
      <c r="A261" s="248" t="s">
        <v>773</v>
      </c>
      <c r="B261" s="274">
        <v>818000140</v>
      </c>
      <c r="C261" s="156" t="s">
        <v>22</v>
      </c>
      <c r="D261" s="37" t="s">
        <v>16</v>
      </c>
      <c r="E261" s="157">
        <v>43600</v>
      </c>
      <c r="F261" s="246">
        <v>37547527</v>
      </c>
    </row>
    <row r="262" spans="1:6" s="45" customFormat="1">
      <c r="A262" s="248" t="s">
        <v>239</v>
      </c>
      <c r="B262" s="274">
        <v>830074184</v>
      </c>
      <c r="C262" s="156" t="s">
        <v>22</v>
      </c>
      <c r="D262" s="37" t="s">
        <v>16</v>
      </c>
      <c r="E262" s="157">
        <v>43600</v>
      </c>
      <c r="F262" s="246">
        <v>56625109.200000003</v>
      </c>
    </row>
    <row r="263" spans="1:6" s="45" customFormat="1">
      <c r="A263" s="248" t="s">
        <v>239</v>
      </c>
      <c r="B263" s="274">
        <v>830074184</v>
      </c>
      <c r="C263" s="156" t="s">
        <v>22</v>
      </c>
      <c r="D263" s="37" t="s">
        <v>16</v>
      </c>
      <c r="E263" s="157">
        <v>43600</v>
      </c>
      <c r="F263" s="246">
        <v>125689960.90000001</v>
      </c>
    </row>
    <row r="264" spans="1:6" s="45" customFormat="1">
      <c r="A264" s="248" t="s">
        <v>96</v>
      </c>
      <c r="B264" s="274">
        <v>890102044</v>
      </c>
      <c r="C264" s="156" t="s">
        <v>22</v>
      </c>
      <c r="D264" s="37" t="s">
        <v>16</v>
      </c>
      <c r="E264" s="157">
        <v>43600</v>
      </c>
      <c r="F264" s="246">
        <v>169902624.70000005</v>
      </c>
    </row>
    <row r="265" spans="1:6" s="45" customFormat="1">
      <c r="A265" s="248" t="s">
        <v>98</v>
      </c>
      <c r="B265" s="274">
        <v>891280008</v>
      </c>
      <c r="C265" s="156" t="s">
        <v>22</v>
      </c>
      <c r="D265" s="37" t="s">
        <v>16</v>
      </c>
      <c r="E265" s="157">
        <v>43600</v>
      </c>
      <c r="F265" s="246">
        <v>5310657</v>
      </c>
    </row>
    <row r="266" spans="1:6" s="45" customFormat="1">
      <c r="A266" s="248" t="s">
        <v>774</v>
      </c>
      <c r="B266" s="274">
        <v>891600091</v>
      </c>
      <c r="C266" s="156" t="s">
        <v>22</v>
      </c>
      <c r="D266" s="37" t="s">
        <v>16</v>
      </c>
      <c r="E266" s="157">
        <v>43600</v>
      </c>
      <c r="F266" s="246">
        <v>13747856.600000001</v>
      </c>
    </row>
    <row r="267" spans="1:6" s="45" customFormat="1">
      <c r="A267" s="248" t="s">
        <v>395</v>
      </c>
      <c r="B267" s="274">
        <v>900226715</v>
      </c>
      <c r="C267" s="156" t="s">
        <v>22</v>
      </c>
      <c r="D267" s="37" t="s">
        <v>16</v>
      </c>
      <c r="E267" s="157">
        <v>43600</v>
      </c>
      <c r="F267" s="246">
        <v>89139</v>
      </c>
    </row>
    <row r="268" spans="1:6" s="45" customFormat="1">
      <c r="A268" s="248" t="s">
        <v>395</v>
      </c>
      <c r="B268" s="274">
        <v>900226715</v>
      </c>
      <c r="C268" s="156" t="s">
        <v>22</v>
      </c>
      <c r="D268" s="37" t="s">
        <v>16</v>
      </c>
      <c r="E268" s="157">
        <v>43600</v>
      </c>
      <c r="F268" s="246">
        <v>264709386.20000005</v>
      </c>
    </row>
    <row r="269" spans="1:6" s="45" customFormat="1">
      <c r="A269" s="248" t="s">
        <v>832</v>
      </c>
      <c r="B269" s="274">
        <v>901021565</v>
      </c>
      <c r="C269" s="156" t="s">
        <v>22</v>
      </c>
      <c r="D269" s="37" t="s">
        <v>16</v>
      </c>
      <c r="E269" s="157">
        <v>43600</v>
      </c>
      <c r="F269" s="246">
        <v>288145997.30000001</v>
      </c>
    </row>
    <row r="270" spans="1:6" s="45" customFormat="1">
      <c r="A270" s="248" t="s">
        <v>20</v>
      </c>
      <c r="B270" s="274">
        <v>800140949</v>
      </c>
      <c r="C270" s="156" t="s">
        <v>376</v>
      </c>
      <c r="D270" s="37" t="s">
        <v>16</v>
      </c>
      <c r="E270" s="157">
        <v>43607</v>
      </c>
      <c r="F270" s="246">
        <v>238</v>
      </c>
    </row>
    <row r="271" spans="1:6" s="45" customFormat="1">
      <c r="A271" s="248" t="s">
        <v>20</v>
      </c>
      <c r="B271" s="274">
        <v>800140949</v>
      </c>
      <c r="C271" s="156" t="s">
        <v>376</v>
      </c>
      <c r="D271" s="37" t="s">
        <v>16</v>
      </c>
      <c r="E271" s="157">
        <v>43607</v>
      </c>
      <c r="F271" s="246">
        <v>766312</v>
      </c>
    </row>
    <row r="272" spans="1:6" s="45" customFormat="1">
      <c r="A272" s="248" t="s">
        <v>89</v>
      </c>
      <c r="B272" s="274">
        <v>804002105</v>
      </c>
      <c r="C272" s="156" t="s">
        <v>23</v>
      </c>
      <c r="D272" s="37" t="s">
        <v>16</v>
      </c>
      <c r="E272" s="157">
        <v>43607</v>
      </c>
      <c r="F272" s="246">
        <v>101300518.90000001</v>
      </c>
    </row>
    <row r="273" spans="1:6" s="45" customFormat="1">
      <c r="A273" s="248" t="s">
        <v>773</v>
      </c>
      <c r="B273" s="274">
        <v>818000140</v>
      </c>
      <c r="C273" s="156" t="s">
        <v>23</v>
      </c>
      <c r="D273" s="37" t="s">
        <v>16</v>
      </c>
      <c r="E273" s="157">
        <v>43607</v>
      </c>
      <c r="F273" s="246">
        <v>24596663.600000001</v>
      </c>
    </row>
    <row r="274" spans="1:6" s="45" customFormat="1">
      <c r="A274" s="248" t="s">
        <v>239</v>
      </c>
      <c r="B274" s="274">
        <v>830074184</v>
      </c>
      <c r="C274" s="156" t="s">
        <v>23</v>
      </c>
      <c r="D274" s="37" t="s">
        <v>16</v>
      </c>
      <c r="E274" s="157">
        <v>43607</v>
      </c>
      <c r="F274" s="246">
        <v>36841087.399999999</v>
      </c>
    </row>
    <row r="275" spans="1:6" s="45" customFormat="1">
      <c r="A275" s="248" t="s">
        <v>239</v>
      </c>
      <c r="B275" s="274">
        <v>830074184</v>
      </c>
      <c r="C275" s="156" t="s">
        <v>23</v>
      </c>
      <c r="D275" s="37" t="s">
        <v>16</v>
      </c>
      <c r="E275" s="157">
        <v>43607</v>
      </c>
      <c r="F275" s="246">
        <v>93629261.099999994</v>
      </c>
    </row>
    <row r="276" spans="1:6" s="45" customFormat="1">
      <c r="A276" s="248" t="s">
        <v>96</v>
      </c>
      <c r="B276" s="274">
        <v>890102044</v>
      </c>
      <c r="C276" s="156" t="s">
        <v>23</v>
      </c>
      <c r="D276" s="37" t="s">
        <v>16</v>
      </c>
      <c r="E276" s="157">
        <v>43607</v>
      </c>
      <c r="F276" s="246">
        <v>95998852.199999988</v>
      </c>
    </row>
    <row r="277" spans="1:6" s="45" customFormat="1">
      <c r="A277" s="248" t="s">
        <v>98</v>
      </c>
      <c r="B277" s="274">
        <v>891280008</v>
      </c>
      <c r="C277" s="156" t="s">
        <v>23</v>
      </c>
      <c r="D277" s="37" t="s">
        <v>16</v>
      </c>
      <c r="E277" s="157">
        <v>43607</v>
      </c>
      <c r="F277" s="246">
        <v>1398497</v>
      </c>
    </row>
    <row r="278" spans="1:6" s="45" customFormat="1">
      <c r="A278" s="248" t="s">
        <v>774</v>
      </c>
      <c r="B278" s="274">
        <v>891600091</v>
      </c>
      <c r="C278" s="156" t="s">
        <v>23</v>
      </c>
      <c r="D278" s="37" t="s">
        <v>16</v>
      </c>
      <c r="E278" s="157">
        <v>43607</v>
      </c>
      <c r="F278" s="246">
        <v>7220512.7000000002</v>
      </c>
    </row>
    <row r="279" spans="1:6" s="45" customFormat="1">
      <c r="A279" s="248" t="s">
        <v>395</v>
      </c>
      <c r="B279" s="274">
        <v>900226715</v>
      </c>
      <c r="C279" s="156" t="s">
        <v>23</v>
      </c>
      <c r="D279" s="37" t="s">
        <v>16</v>
      </c>
      <c r="E279" s="157">
        <v>43607</v>
      </c>
      <c r="F279" s="246">
        <v>170579</v>
      </c>
    </row>
    <row r="280" spans="1:6" s="45" customFormat="1">
      <c r="A280" s="248" t="s">
        <v>395</v>
      </c>
      <c r="B280" s="274">
        <v>900226715</v>
      </c>
      <c r="C280" s="156" t="s">
        <v>23</v>
      </c>
      <c r="D280" s="37" t="s">
        <v>16</v>
      </c>
      <c r="E280" s="157">
        <v>43607</v>
      </c>
      <c r="F280" s="246">
        <v>138714876</v>
      </c>
    </row>
    <row r="281" spans="1:6" s="45" customFormat="1">
      <c r="A281" s="248" t="s">
        <v>832</v>
      </c>
      <c r="B281" s="274">
        <v>901021565</v>
      </c>
      <c r="C281" s="156" t="s">
        <v>23</v>
      </c>
      <c r="D281" s="37" t="s">
        <v>16</v>
      </c>
      <c r="E281" s="157">
        <v>43607</v>
      </c>
      <c r="F281" s="246">
        <v>163892943.90000001</v>
      </c>
    </row>
    <row r="282" spans="1:6" s="45" customFormat="1">
      <c r="A282" s="248" t="s">
        <v>20</v>
      </c>
      <c r="B282" s="274">
        <v>800140949</v>
      </c>
      <c r="C282" s="156" t="s">
        <v>24</v>
      </c>
      <c r="D282" s="37" t="s">
        <v>16</v>
      </c>
      <c r="E282" s="157">
        <v>43614</v>
      </c>
      <c r="F282" s="246">
        <v>985060</v>
      </c>
    </row>
    <row r="283" spans="1:6" s="45" customFormat="1">
      <c r="A283" s="248" t="s">
        <v>89</v>
      </c>
      <c r="B283" s="274">
        <v>804002105</v>
      </c>
      <c r="C283" s="156" t="s">
        <v>19</v>
      </c>
      <c r="D283" s="37" t="s">
        <v>16</v>
      </c>
      <c r="E283" s="157">
        <v>43614</v>
      </c>
      <c r="F283" s="246">
        <v>66610783.799999997</v>
      </c>
    </row>
    <row r="284" spans="1:6" s="45" customFormat="1">
      <c r="A284" s="248" t="s">
        <v>107</v>
      </c>
      <c r="B284" s="274">
        <v>805000427</v>
      </c>
      <c r="C284" s="156" t="s">
        <v>22</v>
      </c>
      <c r="D284" s="37" t="s">
        <v>16</v>
      </c>
      <c r="E284" s="157">
        <v>43614</v>
      </c>
      <c r="F284" s="246">
        <v>1777465232</v>
      </c>
    </row>
    <row r="285" spans="1:6" s="45" customFormat="1">
      <c r="A285" s="248" t="s">
        <v>773</v>
      </c>
      <c r="B285" s="274">
        <v>818000140</v>
      </c>
      <c r="C285" s="156" t="s">
        <v>19</v>
      </c>
      <c r="D285" s="37" t="s">
        <v>16</v>
      </c>
      <c r="E285" s="157">
        <v>43614</v>
      </c>
      <c r="F285" s="246">
        <v>14922315</v>
      </c>
    </row>
    <row r="286" spans="1:6" s="45" customFormat="1">
      <c r="A286" s="248" t="s">
        <v>239</v>
      </c>
      <c r="B286" s="274">
        <v>830074184</v>
      </c>
      <c r="C286" s="156" t="s">
        <v>19</v>
      </c>
      <c r="D286" s="37" t="s">
        <v>16</v>
      </c>
      <c r="E286" s="157">
        <v>43614</v>
      </c>
      <c r="F286" s="246">
        <v>41084010.5</v>
      </c>
    </row>
    <row r="287" spans="1:6" s="45" customFormat="1">
      <c r="A287" s="248" t="s">
        <v>239</v>
      </c>
      <c r="B287" s="274">
        <v>830074184</v>
      </c>
      <c r="C287" s="156" t="s">
        <v>19</v>
      </c>
      <c r="D287" s="37" t="s">
        <v>16</v>
      </c>
      <c r="E287" s="157">
        <v>43614</v>
      </c>
      <c r="F287" s="246">
        <v>22594236.600000001</v>
      </c>
    </row>
    <row r="288" spans="1:6" s="45" customFormat="1">
      <c r="A288" s="248" t="s">
        <v>833</v>
      </c>
      <c r="B288" s="274">
        <v>860050750</v>
      </c>
      <c r="C288" s="156" t="s">
        <v>834</v>
      </c>
      <c r="D288" s="37" t="s">
        <v>16</v>
      </c>
      <c r="E288" s="157">
        <v>43614</v>
      </c>
      <c r="F288" s="246">
        <v>212515520</v>
      </c>
    </row>
    <row r="289" spans="1:8" s="45" customFormat="1">
      <c r="A289" s="248" t="s">
        <v>96</v>
      </c>
      <c r="B289" s="274">
        <v>890102044</v>
      </c>
      <c r="C289" s="156" t="s">
        <v>19</v>
      </c>
      <c r="D289" s="37" t="s">
        <v>16</v>
      </c>
      <c r="E289" s="157">
        <v>43614</v>
      </c>
      <c r="F289" s="246">
        <v>49083452</v>
      </c>
    </row>
    <row r="290" spans="1:8" s="45" customFormat="1">
      <c r="A290" s="248" t="s">
        <v>262</v>
      </c>
      <c r="B290" s="274">
        <v>890903938</v>
      </c>
      <c r="C290" s="156" t="s">
        <v>835</v>
      </c>
      <c r="D290" s="37" t="s">
        <v>16</v>
      </c>
      <c r="E290" s="157">
        <v>43614</v>
      </c>
      <c r="F290" s="246">
        <v>1909844855</v>
      </c>
    </row>
    <row r="291" spans="1:8" s="45" customFormat="1">
      <c r="A291" s="248" t="s">
        <v>98</v>
      </c>
      <c r="B291" s="274">
        <v>891280008</v>
      </c>
      <c r="C291" s="156" t="s">
        <v>19</v>
      </c>
      <c r="D291" s="37" t="s">
        <v>16</v>
      </c>
      <c r="E291" s="157">
        <v>43614</v>
      </c>
      <c r="F291" s="246">
        <v>106761</v>
      </c>
    </row>
    <row r="292" spans="1:8" s="45" customFormat="1">
      <c r="A292" s="248" t="s">
        <v>774</v>
      </c>
      <c r="B292" s="274">
        <v>891600091</v>
      </c>
      <c r="C292" s="156" t="s">
        <v>19</v>
      </c>
      <c r="D292" s="37" t="s">
        <v>16</v>
      </c>
      <c r="E292" s="157">
        <v>43614</v>
      </c>
      <c r="F292" s="246">
        <v>18865957.400000006</v>
      </c>
    </row>
    <row r="293" spans="1:8" s="45" customFormat="1">
      <c r="A293" s="248" t="s">
        <v>515</v>
      </c>
      <c r="B293" s="274">
        <v>891800213</v>
      </c>
      <c r="C293" s="156" t="s">
        <v>24</v>
      </c>
      <c r="D293" s="37" t="s">
        <v>16</v>
      </c>
      <c r="E293" s="157">
        <v>43614</v>
      </c>
      <c r="F293" s="246">
        <v>363708</v>
      </c>
    </row>
    <row r="294" spans="1:8" s="45" customFormat="1">
      <c r="A294" s="248" t="s">
        <v>395</v>
      </c>
      <c r="B294" s="274">
        <v>900226715</v>
      </c>
      <c r="C294" s="156" t="s">
        <v>19</v>
      </c>
      <c r="D294" s="37" t="s">
        <v>16</v>
      </c>
      <c r="E294" s="157">
        <v>43614</v>
      </c>
      <c r="F294" s="246">
        <v>79948438.900000006</v>
      </c>
    </row>
    <row r="295" spans="1:8" s="45" customFormat="1">
      <c r="A295" s="248" t="s">
        <v>832</v>
      </c>
      <c r="B295" s="274">
        <v>901021565</v>
      </c>
      <c r="C295" s="156" t="s">
        <v>19</v>
      </c>
      <c r="D295" s="37" t="s">
        <v>16</v>
      </c>
      <c r="E295" s="157">
        <v>43614</v>
      </c>
      <c r="F295" s="246">
        <v>95152729</v>
      </c>
    </row>
    <row r="296" spans="1:8" ht="13.5" thickBot="1">
      <c r="A296" s="604" t="s">
        <v>25</v>
      </c>
      <c r="B296" s="605"/>
      <c r="C296" s="605"/>
      <c r="D296" s="605"/>
      <c r="E296" s="606"/>
      <c r="F296" s="233">
        <f>SUM(F8:F295)</f>
        <v>31275329358.789989</v>
      </c>
      <c r="G296" s="35">
        <v>31275329358.790001</v>
      </c>
      <c r="H296" s="35">
        <f>+F296-G296</f>
        <v>0</v>
      </c>
    </row>
    <row r="298" spans="1:8">
      <c r="F298" s="35"/>
    </row>
  </sheetData>
  <mergeCells count="4">
    <mergeCell ref="A296:E296"/>
    <mergeCell ref="A2:F2"/>
    <mergeCell ref="A3:F3"/>
    <mergeCell ref="A4:F4"/>
  </mergeCells>
  <pageMargins left="0.31496062992125984" right="0.31496062992125984" top="0.31496062992125984" bottom="0.31496062992125984" header="0.31496062992125984" footer="0.31496062992125984"/>
  <pageSetup scale="83" orientation="landscape" r:id="rId1"/>
  <headerFooter>
    <oddFooter>&amp;C&amp;"Arial Narrow,Normal"&amp;10&amp;P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tabColor theme="9" tint="-0.249977111117893"/>
  </sheetPr>
  <dimension ref="A1:H750"/>
  <sheetViews>
    <sheetView view="pageBreakPreview" topLeftCell="A755" zoomScaleNormal="100" zoomScaleSheetLayoutView="100" workbookViewId="0"/>
  </sheetViews>
  <sheetFormatPr baseColWidth="10" defaultColWidth="11.42578125" defaultRowHeight="13.5"/>
  <cols>
    <col min="1" max="1" width="26" style="77" customWidth="1"/>
    <col min="2" max="2" width="14" style="77" customWidth="1"/>
    <col min="3" max="3" width="52.7109375" style="77" customWidth="1"/>
    <col min="4" max="4" width="11.140625" style="77" customWidth="1"/>
    <col min="5" max="5" width="11.5703125" style="77" customWidth="1"/>
    <col min="6" max="6" width="16.7109375" style="77" customWidth="1"/>
    <col min="7" max="7" width="12.85546875" style="77" customWidth="1"/>
    <col min="8" max="8" width="10.140625" style="77" bestFit="1" customWidth="1"/>
    <col min="9" max="16384" width="11.42578125" style="77"/>
  </cols>
  <sheetData>
    <row r="1" spans="1:6">
      <c r="A1" s="74"/>
      <c r="B1" s="93"/>
      <c r="C1" s="74"/>
      <c r="D1" s="105"/>
      <c r="E1" s="76"/>
    </row>
    <row r="2" spans="1:6" s="84" customFormat="1" ht="15.75">
      <c r="A2" s="612" t="s">
        <v>43</v>
      </c>
      <c r="B2" s="612"/>
      <c r="C2" s="612"/>
      <c r="D2" s="612"/>
      <c r="E2" s="612"/>
      <c r="F2" s="612"/>
    </row>
    <row r="3" spans="1:6" s="84" customFormat="1" ht="15.75">
      <c r="A3" s="612" t="s">
        <v>128</v>
      </c>
      <c r="B3" s="612"/>
      <c r="C3" s="612"/>
      <c r="D3" s="612"/>
      <c r="E3" s="612"/>
      <c r="F3" s="612"/>
    </row>
    <row r="4" spans="1:6" s="84" customFormat="1" ht="15.75">
      <c r="A4" s="586" t="e">
        <f>+'24100101 LV'!A4:F4</f>
        <v>#REF!</v>
      </c>
      <c r="B4" s="586"/>
      <c r="C4" s="586"/>
      <c r="D4" s="586"/>
      <c r="E4" s="586"/>
      <c r="F4" s="586"/>
    </row>
    <row r="5" spans="1:6" s="84" customFormat="1" ht="15.75">
      <c r="C5" s="77"/>
      <c r="E5" s="85"/>
    </row>
    <row r="6" spans="1:6">
      <c r="A6" s="587" t="s">
        <v>509</v>
      </c>
      <c r="B6" s="588"/>
      <c r="C6" s="588"/>
      <c r="D6" s="588"/>
      <c r="E6" s="588"/>
      <c r="F6" s="589"/>
    </row>
    <row r="7" spans="1:6" ht="26.25" thickBot="1">
      <c r="A7" s="66" t="s">
        <v>0</v>
      </c>
      <c r="B7" s="67" t="s">
        <v>1</v>
      </c>
      <c r="C7" s="107" t="s">
        <v>2</v>
      </c>
      <c r="D7" s="66" t="s">
        <v>3</v>
      </c>
      <c r="E7" s="66" t="s">
        <v>4</v>
      </c>
      <c r="F7" s="111" t="s">
        <v>5</v>
      </c>
    </row>
    <row r="8" spans="1:6" s="59" customFormat="1">
      <c r="A8" s="280" t="s">
        <v>13</v>
      </c>
      <c r="B8" s="264">
        <v>830009783</v>
      </c>
      <c r="C8" s="265" t="s">
        <v>27</v>
      </c>
      <c r="D8" s="281">
        <v>42394</v>
      </c>
      <c r="E8" s="281">
        <v>42948</v>
      </c>
      <c r="F8" s="267">
        <v>9257051</v>
      </c>
    </row>
    <row r="9" spans="1:6" s="59" customFormat="1">
      <c r="A9" s="282" t="s">
        <v>14</v>
      </c>
      <c r="B9" s="49">
        <v>800140949</v>
      </c>
      <c r="C9" s="73" t="s">
        <v>27</v>
      </c>
      <c r="D9" s="283">
        <v>42569</v>
      </c>
      <c r="E9" s="283">
        <v>42948</v>
      </c>
      <c r="F9" s="284">
        <v>7366969</v>
      </c>
    </row>
    <row r="10" spans="1:6" s="59" customFormat="1">
      <c r="A10" s="282" t="s">
        <v>14</v>
      </c>
      <c r="B10" s="49">
        <v>800140949</v>
      </c>
      <c r="C10" s="73" t="s">
        <v>27</v>
      </c>
      <c r="D10" s="283" t="s">
        <v>28</v>
      </c>
      <c r="E10" s="283">
        <v>42948</v>
      </c>
      <c r="F10" s="284">
        <v>5974383</v>
      </c>
    </row>
    <row r="11" spans="1:6" s="59" customFormat="1">
      <c r="A11" s="282" t="s">
        <v>14</v>
      </c>
      <c r="B11" s="49">
        <v>800140949</v>
      </c>
      <c r="C11" s="73" t="s">
        <v>27</v>
      </c>
      <c r="D11" s="283">
        <v>42846</v>
      </c>
      <c r="E11" s="283">
        <v>42948</v>
      </c>
      <c r="F11" s="284">
        <v>1000000</v>
      </c>
    </row>
    <row r="12" spans="1:6" s="59" customFormat="1">
      <c r="A12" s="282" t="s">
        <v>29</v>
      </c>
      <c r="B12" s="49">
        <v>800250119</v>
      </c>
      <c r="C12" s="73" t="s">
        <v>27</v>
      </c>
      <c r="D12" s="283">
        <v>42858</v>
      </c>
      <c r="E12" s="283">
        <v>42948</v>
      </c>
      <c r="F12" s="284">
        <v>8980048</v>
      </c>
    </row>
    <row r="13" spans="1:6" s="59" customFormat="1">
      <c r="A13" s="282" t="s">
        <v>29</v>
      </c>
      <c r="B13" s="49">
        <v>800250119</v>
      </c>
      <c r="C13" s="73" t="s">
        <v>27</v>
      </c>
      <c r="D13" s="283">
        <v>42894</v>
      </c>
      <c r="E13" s="283">
        <v>42948</v>
      </c>
      <c r="F13" s="284">
        <v>1197476</v>
      </c>
    </row>
    <row r="14" spans="1:6" s="59" customFormat="1">
      <c r="A14" s="282" t="s">
        <v>29</v>
      </c>
      <c r="B14" s="49">
        <v>800250119</v>
      </c>
      <c r="C14" s="73" t="s">
        <v>27</v>
      </c>
      <c r="D14" s="283">
        <v>42894</v>
      </c>
      <c r="E14" s="283">
        <v>42948</v>
      </c>
      <c r="F14" s="284">
        <v>52519936</v>
      </c>
    </row>
    <row r="15" spans="1:6" s="59" customFormat="1">
      <c r="A15" s="282" t="s">
        <v>29</v>
      </c>
      <c r="B15" s="49">
        <v>800250119</v>
      </c>
      <c r="C15" s="73" t="s">
        <v>27</v>
      </c>
      <c r="D15" s="283">
        <v>42894</v>
      </c>
      <c r="E15" s="283">
        <v>42948</v>
      </c>
      <c r="F15" s="284">
        <v>5870574</v>
      </c>
    </row>
    <row r="16" spans="1:6" s="59" customFormat="1">
      <c r="A16" s="282" t="s">
        <v>649</v>
      </c>
      <c r="B16" s="49">
        <v>805000427</v>
      </c>
      <c r="C16" s="73" t="s">
        <v>30</v>
      </c>
      <c r="D16" s="283">
        <v>42965</v>
      </c>
      <c r="E16" s="283">
        <v>42965</v>
      </c>
      <c r="F16" s="284">
        <v>14645713</v>
      </c>
    </row>
    <row r="17" spans="1:6" s="59" customFormat="1">
      <c r="A17" s="282" t="s">
        <v>649</v>
      </c>
      <c r="B17" s="49">
        <v>805000427</v>
      </c>
      <c r="C17" s="73" t="s">
        <v>31</v>
      </c>
      <c r="D17" s="283">
        <v>42989</v>
      </c>
      <c r="E17" s="283">
        <v>42989</v>
      </c>
      <c r="F17" s="284">
        <v>18081699</v>
      </c>
    </row>
    <row r="18" spans="1:6" s="59" customFormat="1">
      <c r="A18" s="282" t="s">
        <v>649</v>
      </c>
      <c r="B18" s="49">
        <v>805000427</v>
      </c>
      <c r="C18" s="73" t="s">
        <v>31</v>
      </c>
      <c r="D18" s="283">
        <v>42989</v>
      </c>
      <c r="E18" s="283">
        <v>42989</v>
      </c>
      <c r="F18" s="284">
        <v>38066736</v>
      </c>
    </row>
    <row r="19" spans="1:6" s="59" customFormat="1">
      <c r="A19" s="282" t="s">
        <v>649</v>
      </c>
      <c r="B19" s="49">
        <v>805000427</v>
      </c>
      <c r="C19" s="73" t="s">
        <v>31</v>
      </c>
      <c r="D19" s="283">
        <v>42989</v>
      </c>
      <c r="E19" s="283">
        <v>42989</v>
      </c>
      <c r="F19" s="284">
        <v>2379171</v>
      </c>
    </row>
    <row r="20" spans="1:6" s="59" customFormat="1">
      <c r="A20" s="282" t="s">
        <v>32</v>
      </c>
      <c r="B20" s="49">
        <v>805001157</v>
      </c>
      <c r="C20" s="73" t="s">
        <v>33</v>
      </c>
      <c r="D20" s="283">
        <v>42992</v>
      </c>
      <c r="E20" s="283">
        <v>42992</v>
      </c>
      <c r="F20" s="284">
        <v>1372302</v>
      </c>
    </row>
    <row r="21" spans="1:6" s="59" customFormat="1">
      <c r="A21" s="282" t="s">
        <v>649</v>
      </c>
      <c r="B21" s="49">
        <v>805000427</v>
      </c>
      <c r="C21" s="73" t="s">
        <v>33</v>
      </c>
      <c r="D21" s="283">
        <v>42992</v>
      </c>
      <c r="E21" s="283">
        <v>42992</v>
      </c>
      <c r="F21" s="284">
        <v>2809368</v>
      </c>
    </row>
    <row r="22" spans="1:6" s="59" customFormat="1">
      <c r="A22" s="282" t="s">
        <v>649</v>
      </c>
      <c r="B22" s="49">
        <v>805000427</v>
      </c>
      <c r="C22" s="73" t="s">
        <v>33</v>
      </c>
      <c r="D22" s="283">
        <v>42992</v>
      </c>
      <c r="E22" s="283">
        <v>42992</v>
      </c>
      <c r="F22" s="284">
        <v>4647953</v>
      </c>
    </row>
    <row r="23" spans="1:6" s="59" customFormat="1">
      <c r="A23" s="282" t="s">
        <v>649</v>
      </c>
      <c r="B23" s="49">
        <v>805000427</v>
      </c>
      <c r="C23" s="73" t="s">
        <v>33</v>
      </c>
      <c r="D23" s="283">
        <v>42992</v>
      </c>
      <c r="E23" s="283">
        <v>42992</v>
      </c>
      <c r="F23" s="284">
        <v>17415883</v>
      </c>
    </row>
    <row r="24" spans="1:6" s="59" customFormat="1">
      <c r="A24" s="282" t="s">
        <v>649</v>
      </c>
      <c r="B24" s="49">
        <v>805000427</v>
      </c>
      <c r="C24" s="73" t="s">
        <v>33</v>
      </c>
      <c r="D24" s="283">
        <v>42992</v>
      </c>
      <c r="E24" s="283">
        <v>42992</v>
      </c>
      <c r="F24" s="284">
        <v>4682496</v>
      </c>
    </row>
    <row r="25" spans="1:6" s="59" customFormat="1">
      <c r="A25" s="282" t="s">
        <v>649</v>
      </c>
      <c r="B25" s="49">
        <v>805000427</v>
      </c>
      <c r="C25" s="73" t="s">
        <v>33</v>
      </c>
      <c r="D25" s="283">
        <v>42992</v>
      </c>
      <c r="E25" s="283">
        <v>42992</v>
      </c>
      <c r="F25" s="284">
        <v>4165113</v>
      </c>
    </row>
    <row r="26" spans="1:6" s="59" customFormat="1">
      <c r="A26" s="282" t="s">
        <v>649</v>
      </c>
      <c r="B26" s="49">
        <v>805000427</v>
      </c>
      <c r="C26" s="73" t="s">
        <v>33</v>
      </c>
      <c r="D26" s="283">
        <v>42992</v>
      </c>
      <c r="E26" s="283">
        <v>42992</v>
      </c>
      <c r="F26" s="284">
        <v>6120584</v>
      </c>
    </row>
    <row r="27" spans="1:6" s="59" customFormat="1">
      <c r="A27" s="282" t="s">
        <v>649</v>
      </c>
      <c r="B27" s="49">
        <v>805000427</v>
      </c>
      <c r="C27" s="73" t="s">
        <v>33</v>
      </c>
      <c r="D27" s="283">
        <v>42992</v>
      </c>
      <c r="E27" s="283">
        <v>42992</v>
      </c>
      <c r="F27" s="284">
        <v>3717599</v>
      </c>
    </row>
    <row r="28" spans="1:6" s="59" customFormat="1">
      <c r="A28" s="282" t="s">
        <v>32</v>
      </c>
      <c r="B28" s="49">
        <v>805001157</v>
      </c>
      <c r="C28" s="73" t="s">
        <v>34</v>
      </c>
      <c r="D28" s="283">
        <v>43007</v>
      </c>
      <c r="E28" s="283">
        <v>43007</v>
      </c>
      <c r="F28" s="284">
        <v>8008568</v>
      </c>
    </row>
    <row r="29" spans="1:6" s="59" customFormat="1">
      <c r="A29" s="282" t="s">
        <v>649</v>
      </c>
      <c r="B29" s="49">
        <v>805000427</v>
      </c>
      <c r="C29" s="73" t="s">
        <v>34</v>
      </c>
      <c r="D29" s="283">
        <v>43007</v>
      </c>
      <c r="E29" s="283">
        <v>43007</v>
      </c>
      <c r="F29" s="284">
        <v>2658752</v>
      </c>
    </row>
    <row r="30" spans="1:6" s="59" customFormat="1">
      <c r="A30" s="282" t="s">
        <v>649</v>
      </c>
      <c r="B30" s="49">
        <v>805000427</v>
      </c>
      <c r="C30" s="73" t="s">
        <v>34</v>
      </c>
      <c r="D30" s="283">
        <v>43007</v>
      </c>
      <c r="E30" s="283">
        <v>43007</v>
      </c>
      <c r="F30" s="284">
        <v>2364979</v>
      </c>
    </row>
    <row r="31" spans="1:6" s="59" customFormat="1">
      <c r="A31" s="282" t="s">
        <v>649</v>
      </c>
      <c r="B31" s="49">
        <v>805000427</v>
      </c>
      <c r="C31" s="73" t="s">
        <v>35</v>
      </c>
      <c r="D31" s="283">
        <v>43014</v>
      </c>
      <c r="E31" s="283">
        <v>43014</v>
      </c>
      <c r="F31" s="284">
        <v>58772800</v>
      </c>
    </row>
    <row r="32" spans="1:6" s="59" customFormat="1">
      <c r="A32" s="282" t="s">
        <v>649</v>
      </c>
      <c r="B32" s="49">
        <v>805000427</v>
      </c>
      <c r="C32" s="73" t="s">
        <v>36</v>
      </c>
      <c r="D32" s="283">
        <v>43025</v>
      </c>
      <c r="E32" s="283">
        <v>43025</v>
      </c>
      <c r="F32" s="284">
        <v>1499931</v>
      </c>
    </row>
    <row r="33" spans="1:6" s="59" customFormat="1">
      <c r="A33" s="282" t="s">
        <v>649</v>
      </c>
      <c r="B33" s="49">
        <v>805000427</v>
      </c>
      <c r="C33" s="73" t="s">
        <v>36</v>
      </c>
      <c r="D33" s="283">
        <v>43025</v>
      </c>
      <c r="E33" s="283">
        <v>43025</v>
      </c>
      <c r="F33" s="284">
        <v>9516703</v>
      </c>
    </row>
    <row r="34" spans="1:6" s="59" customFormat="1">
      <c r="A34" s="282" t="s">
        <v>649</v>
      </c>
      <c r="B34" s="49">
        <v>805000427</v>
      </c>
      <c r="C34" s="73" t="s">
        <v>36</v>
      </c>
      <c r="D34" s="283">
        <v>43025</v>
      </c>
      <c r="E34" s="283">
        <v>43025</v>
      </c>
      <c r="F34" s="284">
        <v>2481558</v>
      </c>
    </row>
    <row r="35" spans="1:6" s="59" customFormat="1">
      <c r="A35" s="282" t="s">
        <v>649</v>
      </c>
      <c r="B35" s="49">
        <v>805000427</v>
      </c>
      <c r="C35" s="73" t="s">
        <v>36</v>
      </c>
      <c r="D35" s="283">
        <v>43025</v>
      </c>
      <c r="E35" s="283">
        <v>43025</v>
      </c>
      <c r="F35" s="284">
        <v>17668708</v>
      </c>
    </row>
    <row r="36" spans="1:6" s="59" customFormat="1">
      <c r="A36" s="282" t="s">
        <v>649</v>
      </c>
      <c r="B36" s="49">
        <v>805000427</v>
      </c>
      <c r="C36" s="73" t="s">
        <v>36</v>
      </c>
      <c r="D36" s="283">
        <v>43025</v>
      </c>
      <c r="E36" s="283">
        <v>43025</v>
      </c>
      <c r="F36" s="284">
        <v>14066826</v>
      </c>
    </row>
    <row r="37" spans="1:6" s="59" customFormat="1">
      <c r="A37" s="282" t="s">
        <v>649</v>
      </c>
      <c r="B37" s="49">
        <v>805000427</v>
      </c>
      <c r="C37" s="73" t="s">
        <v>36</v>
      </c>
      <c r="D37" s="283">
        <v>43025</v>
      </c>
      <c r="E37" s="283">
        <v>43025</v>
      </c>
      <c r="F37" s="284">
        <v>9070312.5</v>
      </c>
    </row>
    <row r="38" spans="1:6" s="59" customFormat="1">
      <c r="A38" s="282" t="s">
        <v>649</v>
      </c>
      <c r="B38" s="49">
        <v>805000427</v>
      </c>
      <c r="C38" s="73" t="s">
        <v>36</v>
      </c>
      <c r="D38" s="283">
        <v>43025</v>
      </c>
      <c r="E38" s="283">
        <v>43025</v>
      </c>
      <c r="F38" s="284">
        <v>5000000</v>
      </c>
    </row>
    <row r="39" spans="1:6" s="59" customFormat="1">
      <c r="A39" s="282" t="s">
        <v>649</v>
      </c>
      <c r="B39" s="49">
        <v>805000427</v>
      </c>
      <c r="C39" s="73" t="s">
        <v>36</v>
      </c>
      <c r="D39" s="283">
        <v>43025</v>
      </c>
      <c r="E39" s="283">
        <v>43025</v>
      </c>
      <c r="F39" s="284">
        <v>4447535</v>
      </c>
    </row>
    <row r="40" spans="1:6" s="59" customFormat="1">
      <c r="A40" s="282" t="s">
        <v>649</v>
      </c>
      <c r="B40" s="49">
        <v>805000427</v>
      </c>
      <c r="C40" s="73" t="s">
        <v>36</v>
      </c>
      <c r="D40" s="283">
        <v>43025</v>
      </c>
      <c r="E40" s="283">
        <v>43025</v>
      </c>
      <c r="F40" s="284">
        <v>64581050</v>
      </c>
    </row>
    <row r="41" spans="1:6" s="59" customFormat="1">
      <c r="A41" s="282" t="s">
        <v>649</v>
      </c>
      <c r="B41" s="49">
        <v>805000427</v>
      </c>
      <c r="C41" s="73" t="s">
        <v>36</v>
      </c>
      <c r="D41" s="283">
        <v>43025</v>
      </c>
      <c r="E41" s="283">
        <v>43025</v>
      </c>
      <c r="F41" s="284">
        <v>14995975</v>
      </c>
    </row>
    <row r="42" spans="1:6" s="59" customFormat="1">
      <c r="A42" s="282" t="s">
        <v>649</v>
      </c>
      <c r="B42" s="49">
        <v>805000427</v>
      </c>
      <c r="C42" s="73" t="s">
        <v>36</v>
      </c>
      <c r="D42" s="283">
        <v>43025</v>
      </c>
      <c r="E42" s="283">
        <v>43025</v>
      </c>
      <c r="F42" s="284">
        <v>16546505</v>
      </c>
    </row>
    <row r="43" spans="1:6" s="59" customFormat="1">
      <c r="A43" s="282" t="s">
        <v>649</v>
      </c>
      <c r="B43" s="49">
        <v>805000427</v>
      </c>
      <c r="C43" s="73" t="s">
        <v>36</v>
      </c>
      <c r="D43" s="283">
        <v>43025</v>
      </c>
      <c r="E43" s="283">
        <v>43025</v>
      </c>
      <c r="F43" s="284">
        <v>4221753</v>
      </c>
    </row>
    <row r="44" spans="1:6" s="59" customFormat="1">
      <c r="A44" s="282" t="s">
        <v>32</v>
      </c>
      <c r="B44" s="49">
        <v>805001157</v>
      </c>
      <c r="C44" s="73" t="s">
        <v>36</v>
      </c>
      <c r="D44" s="283">
        <v>43025</v>
      </c>
      <c r="E44" s="283">
        <v>43025</v>
      </c>
      <c r="F44" s="284">
        <v>2018399</v>
      </c>
    </row>
    <row r="45" spans="1:6" s="59" customFormat="1">
      <c r="A45" s="282" t="s">
        <v>32</v>
      </c>
      <c r="B45" s="49">
        <v>805001157</v>
      </c>
      <c r="C45" s="73" t="s">
        <v>36</v>
      </c>
      <c r="D45" s="283">
        <v>43025</v>
      </c>
      <c r="E45" s="283">
        <v>43025</v>
      </c>
      <c r="F45" s="284">
        <v>1747638</v>
      </c>
    </row>
    <row r="46" spans="1:6" s="59" customFormat="1">
      <c r="A46" s="282" t="s">
        <v>649</v>
      </c>
      <c r="B46" s="49">
        <v>805000427</v>
      </c>
      <c r="C46" s="73" t="s">
        <v>37</v>
      </c>
      <c r="D46" s="283">
        <v>43031</v>
      </c>
      <c r="E46" s="283">
        <v>43031</v>
      </c>
      <c r="F46" s="284">
        <v>1032503</v>
      </c>
    </row>
    <row r="47" spans="1:6" s="59" customFormat="1">
      <c r="A47" s="282" t="s">
        <v>649</v>
      </c>
      <c r="B47" s="49">
        <v>805000427</v>
      </c>
      <c r="C47" s="73" t="s">
        <v>37</v>
      </c>
      <c r="D47" s="283">
        <v>43031</v>
      </c>
      <c r="E47" s="283">
        <v>43031</v>
      </c>
      <c r="F47" s="284">
        <v>9516703</v>
      </c>
    </row>
    <row r="48" spans="1:6" s="59" customFormat="1">
      <c r="A48" s="282" t="s">
        <v>649</v>
      </c>
      <c r="B48" s="49">
        <v>805000427</v>
      </c>
      <c r="C48" s="73" t="s">
        <v>37</v>
      </c>
      <c r="D48" s="283">
        <v>43031</v>
      </c>
      <c r="E48" s="283">
        <v>43031</v>
      </c>
      <c r="F48" s="284">
        <v>2481557</v>
      </c>
    </row>
    <row r="49" spans="1:6" s="59" customFormat="1">
      <c r="A49" s="282" t="s">
        <v>649</v>
      </c>
      <c r="B49" s="49">
        <v>805000427</v>
      </c>
      <c r="C49" s="73" t="s">
        <v>37</v>
      </c>
      <c r="D49" s="283">
        <v>43031</v>
      </c>
      <c r="E49" s="283">
        <v>43031</v>
      </c>
      <c r="F49" s="284">
        <v>17668707</v>
      </c>
    </row>
    <row r="50" spans="1:6" s="59" customFormat="1">
      <c r="A50" s="282" t="s">
        <v>649</v>
      </c>
      <c r="B50" s="49">
        <v>805000427</v>
      </c>
      <c r="C50" s="73" t="s">
        <v>37</v>
      </c>
      <c r="D50" s="283">
        <v>43031</v>
      </c>
      <c r="E50" s="283">
        <v>43031</v>
      </c>
      <c r="F50" s="284">
        <v>5000000</v>
      </c>
    </row>
    <row r="51" spans="1:6" s="59" customFormat="1">
      <c r="A51" s="282" t="s">
        <v>649</v>
      </c>
      <c r="B51" s="49">
        <v>805000427</v>
      </c>
      <c r="C51" s="73" t="s">
        <v>37</v>
      </c>
      <c r="D51" s="283">
        <v>43031</v>
      </c>
      <c r="E51" s="283">
        <v>43031</v>
      </c>
      <c r="F51" s="284">
        <v>4447535</v>
      </c>
    </row>
    <row r="52" spans="1:6" s="59" customFormat="1">
      <c r="A52" s="282" t="s">
        <v>649</v>
      </c>
      <c r="B52" s="49">
        <v>805000427</v>
      </c>
      <c r="C52" s="73" t="s">
        <v>37</v>
      </c>
      <c r="D52" s="283">
        <v>43031</v>
      </c>
      <c r="E52" s="283">
        <v>43031</v>
      </c>
      <c r="F52" s="284">
        <v>64581050</v>
      </c>
    </row>
    <row r="53" spans="1:6" s="59" customFormat="1">
      <c r="A53" s="282" t="s">
        <v>649</v>
      </c>
      <c r="B53" s="49">
        <v>805000427</v>
      </c>
      <c r="C53" s="73" t="s">
        <v>37</v>
      </c>
      <c r="D53" s="283">
        <v>43031</v>
      </c>
      <c r="E53" s="283">
        <v>43031</v>
      </c>
      <c r="F53" s="284">
        <v>10322739</v>
      </c>
    </row>
    <row r="54" spans="1:6" s="59" customFormat="1">
      <c r="A54" s="282" t="s">
        <v>38</v>
      </c>
      <c r="B54" s="49">
        <v>901097473</v>
      </c>
      <c r="C54" s="73" t="s">
        <v>39</v>
      </c>
      <c r="D54" s="283">
        <v>43038</v>
      </c>
      <c r="E54" s="283">
        <v>43038</v>
      </c>
      <c r="F54" s="284">
        <v>3462585</v>
      </c>
    </row>
    <row r="55" spans="1:6" s="59" customFormat="1">
      <c r="A55" s="282" t="s">
        <v>649</v>
      </c>
      <c r="B55" s="49">
        <v>805000427</v>
      </c>
      <c r="C55" s="73" t="s">
        <v>40</v>
      </c>
      <c r="D55" s="283">
        <v>43053</v>
      </c>
      <c r="E55" s="283">
        <v>43053</v>
      </c>
      <c r="F55" s="284">
        <v>29579083</v>
      </c>
    </row>
    <row r="56" spans="1:6" s="59" customFormat="1">
      <c r="A56" s="282" t="s">
        <v>38</v>
      </c>
      <c r="B56" s="49">
        <v>901097473</v>
      </c>
      <c r="C56" s="73" t="s">
        <v>40</v>
      </c>
      <c r="D56" s="283">
        <v>43053</v>
      </c>
      <c r="E56" s="283">
        <v>43053</v>
      </c>
      <c r="F56" s="284">
        <v>1870116</v>
      </c>
    </row>
    <row r="57" spans="1:6" s="59" customFormat="1">
      <c r="A57" s="282" t="s">
        <v>38</v>
      </c>
      <c r="B57" s="49">
        <v>901097473</v>
      </c>
      <c r="C57" s="73" t="s">
        <v>40</v>
      </c>
      <c r="D57" s="283">
        <v>43053</v>
      </c>
      <c r="E57" s="283">
        <v>43053</v>
      </c>
      <c r="F57" s="284">
        <v>1894834</v>
      </c>
    </row>
    <row r="58" spans="1:6" s="59" customFormat="1">
      <c r="A58" s="282" t="s">
        <v>38</v>
      </c>
      <c r="B58" s="49">
        <v>901097473</v>
      </c>
      <c r="C58" s="73" t="s">
        <v>40</v>
      </c>
      <c r="D58" s="283">
        <v>43053</v>
      </c>
      <c r="E58" s="283">
        <v>43053</v>
      </c>
      <c r="F58" s="284">
        <v>3857032</v>
      </c>
    </row>
    <row r="59" spans="1:6" s="59" customFormat="1">
      <c r="A59" s="282" t="s">
        <v>38</v>
      </c>
      <c r="B59" s="49">
        <v>901097473</v>
      </c>
      <c r="C59" s="73" t="s">
        <v>40</v>
      </c>
      <c r="D59" s="283">
        <v>43053</v>
      </c>
      <c r="E59" s="283">
        <v>43053</v>
      </c>
      <c r="F59" s="284">
        <v>6644816</v>
      </c>
    </row>
    <row r="60" spans="1:6" s="59" customFormat="1">
      <c r="A60" s="282" t="s">
        <v>38</v>
      </c>
      <c r="B60" s="49">
        <v>901097473</v>
      </c>
      <c r="C60" s="73" t="s">
        <v>40</v>
      </c>
      <c r="D60" s="283">
        <v>43053</v>
      </c>
      <c r="E60" s="283">
        <v>43053</v>
      </c>
      <c r="F60" s="284">
        <v>13743552</v>
      </c>
    </row>
    <row r="61" spans="1:6" s="59" customFormat="1">
      <c r="A61" s="282" t="s">
        <v>38</v>
      </c>
      <c r="B61" s="49">
        <v>901097473</v>
      </c>
      <c r="C61" s="73" t="s">
        <v>40</v>
      </c>
      <c r="D61" s="283">
        <v>43053</v>
      </c>
      <c r="E61" s="283">
        <v>43053</v>
      </c>
      <c r="F61" s="284">
        <v>53618148</v>
      </c>
    </row>
    <row r="62" spans="1:6" s="59" customFormat="1">
      <c r="A62" s="282" t="s">
        <v>38</v>
      </c>
      <c r="B62" s="49">
        <v>901097473</v>
      </c>
      <c r="C62" s="73" t="s">
        <v>40</v>
      </c>
      <c r="D62" s="283">
        <v>43053</v>
      </c>
      <c r="E62" s="283">
        <v>43053</v>
      </c>
      <c r="F62" s="284">
        <v>51964108</v>
      </c>
    </row>
    <row r="63" spans="1:6" s="59" customFormat="1">
      <c r="A63" s="282" t="s">
        <v>38</v>
      </c>
      <c r="B63" s="49">
        <v>901097473</v>
      </c>
      <c r="C63" s="73" t="s">
        <v>41</v>
      </c>
      <c r="D63" s="283">
        <v>43059</v>
      </c>
      <c r="E63" s="283">
        <v>43059</v>
      </c>
      <c r="F63" s="284">
        <v>3721639</v>
      </c>
    </row>
    <row r="64" spans="1:6" s="59" customFormat="1">
      <c r="A64" s="282" t="s">
        <v>38</v>
      </c>
      <c r="B64" s="49">
        <v>901097473</v>
      </c>
      <c r="C64" s="73" t="s">
        <v>41</v>
      </c>
      <c r="D64" s="283">
        <v>43059</v>
      </c>
      <c r="E64" s="283">
        <v>43059</v>
      </c>
      <c r="F64" s="284">
        <v>9520560</v>
      </c>
    </row>
    <row r="65" spans="1:6" s="59" customFormat="1">
      <c r="A65" s="282" t="s">
        <v>38</v>
      </c>
      <c r="B65" s="49">
        <v>901097473</v>
      </c>
      <c r="C65" s="73" t="s">
        <v>41</v>
      </c>
      <c r="D65" s="283">
        <v>43059</v>
      </c>
      <c r="E65" s="283">
        <v>43059</v>
      </c>
      <c r="F65" s="284">
        <v>1692338</v>
      </c>
    </row>
    <row r="66" spans="1:6" s="59" customFormat="1">
      <c r="A66" s="282" t="s">
        <v>38</v>
      </c>
      <c r="B66" s="49">
        <v>901097473</v>
      </c>
      <c r="C66" s="73" t="s">
        <v>41</v>
      </c>
      <c r="D66" s="283">
        <v>43059</v>
      </c>
      <c r="E66" s="283">
        <v>43059</v>
      </c>
      <c r="F66" s="284">
        <v>9840598.1799999997</v>
      </c>
    </row>
    <row r="67" spans="1:6" s="59" customFormat="1">
      <c r="A67" s="282" t="s">
        <v>38</v>
      </c>
      <c r="B67" s="49">
        <v>901097473</v>
      </c>
      <c r="C67" s="73" t="s">
        <v>41</v>
      </c>
      <c r="D67" s="283">
        <v>43059</v>
      </c>
      <c r="E67" s="283">
        <v>43059</v>
      </c>
      <c r="F67" s="284">
        <v>3798023</v>
      </c>
    </row>
    <row r="68" spans="1:6" s="59" customFormat="1">
      <c r="A68" s="282" t="s">
        <v>38</v>
      </c>
      <c r="B68" s="49">
        <v>901097473</v>
      </c>
      <c r="C68" s="73" t="s">
        <v>41</v>
      </c>
      <c r="D68" s="283">
        <v>43059</v>
      </c>
      <c r="E68" s="283">
        <v>43059</v>
      </c>
      <c r="F68" s="284">
        <v>19684148.82</v>
      </c>
    </row>
    <row r="69" spans="1:6" s="59" customFormat="1">
      <c r="A69" s="282" t="s">
        <v>649</v>
      </c>
      <c r="B69" s="49">
        <v>805000427</v>
      </c>
      <c r="C69" s="73" t="s">
        <v>42</v>
      </c>
      <c r="D69" s="283">
        <v>43063</v>
      </c>
      <c r="E69" s="283">
        <v>43063</v>
      </c>
      <c r="F69" s="284">
        <v>14789542</v>
      </c>
    </row>
    <row r="70" spans="1:6" s="59" customFormat="1">
      <c r="A70" s="282" t="s">
        <v>38</v>
      </c>
      <c r="B70" s="49">
        <v>901097473</v>
      </c>
      <c r="C70" s="73" t="s">
        <v>42</v>
      </c>
      <c r="D70" s="283">
        <v>43063</v>
      </c>
      <c r="E70" s="283">
        <v>43063</v>
      </c>
      <c r="F70" s="284">
        <v>22142905</v>
      </c>
    </row>
    <row r="71" spans="1:6" s="59" customFormat="1">
      <c r="A71" s="282" t="s">
        <v>38</v>
      </c>
      <c r="B71" s="49">
        <v>901097473</v>
      </c>
      <c r="C71" s="73" t="s">
        <v>42</v>
      </c>
      <c r="D71" s="283">
        <v>43063</v>
      </c>
      <c r="E71" s="283">
        <v>43063</v>
      </c>
      <c r="F71" s="284">
        <v>1139407</v>
      </c>
    </row>
    <row r="72" spans="1:6" s="59" customFormat="1">
      <c r="A72" s="282" t="s">
        <v>38</v>
      </c>
      <c r="B72" s="49">
        <v>901097473</v>
      </c>
      <c r="C72" s="73" t="s">
        <v>42</v>
      </c>
      <c r="D72" s="283">
        <v>43069</v>
      </c>
      <c r="E72" s="283">
        <v>43069</v>
      </c>
      <c r="F72" s="284">
        <v>2664314</v>
      </c>
    </row>
    <row r="73" spans="1:6" s="59" customFormat="1">
      <c r="A73" s="282" t="s">
        <v>38</v>
      </c>
      <c r="B73" s="49">
        <v>901097473</v>
      </c>
      <c r="C73" s="73" t="s">
        <v>42</v>
      </c>
      <c r="D73" s="283">
        <v>43069</v>
      </c>
      <c r="E73" s="283">
        <v>43069</v>
      </c>
      <c r="F73" s="284">
        <v>6456638</v>
      </c>
    </row>
    <row r="74" spans="1:6" s="59" customFormat="1">
      <c r="A74" s="282" t="s">
        <v>38</v>
      </c>
      <c r="B74" s="49">
        <v>901097473</v>
      </c>
      <c r="C74" s="73" t="s">
        <v>179</v>
      </c>
      <c r="D74" s="283">
        <v>43076</v>
      </c>
      <c r="E74" s="283">
        <v>43076</v>
      </c>
      <c r="F74" s="284">
        <v>3123667</v>
      </c>
    </row>
    <row r="75" spans="1:6" s="59" customFormat="1">
      <c r="A75" s="282" t="s">
        <v>649</v>
      </c>
      <c r="B75" s="49">
        <v>805000427</v>
      </c>
      <c r="C75" s="73" t="s">
        <v>179</v>
      </c>
      <c r="D75" s="283">
        <v>43076</v>
      </c>
      <c r="E75" s="283">
        <v>43076</v>
      </c>
      <c r="F75" s="284">
        <v>18176141</v>
      </c>
    </row>
    <row r="76" spans="1:6" s="59" customFormat="1">
      <c r="A76" s="282" t="s">
        <v>649</v>
      </c>
      <c r="B76" s="49">
        <v>805000427</v>
      </c>
      <c r="C76" s="73" t="s">
        <v>180</v>
      </c>
      <c r="D76" s="283">
        <v>43076</v>
      </c>
      <c r="E76" s="283">
        <v>43076</v>
      </c>
      <c r="F76" s="284">
        <v>56047500</v>
      </c>
    </row>
    <row r="77" spans="1:6" s="59" customFormat="1">
      <c r="A77" s="282" t="s">
        <v>38</v>
      </c>
      <c r="B77" s="49">
        <v>901097473</v>
      </c>
      <c r="C77" s="73" t="s">
        <v>181</v>
      </c>
      <c r="D77" s="283">
        <v>43084</v>
      </c>
      <c r="E77" s="283">
        <v>43084</v>
      </c>
      <c r="F77" s="284">
        <v>182171163</v>
      </c>
    </row>
    <row r="78" spans="1:6" s="59" customFormat="1">
      <c r="A78" s="282" t="s">
        <v>38</v>
      </c>
      <c r="B78" s="49">
        <v>901097473</v>
      </c>
      <c r="C78" s="73" t="s">
        <v>181</v>
      </c>
      <c r="D78" s="283">
        <v>43084</v>
      </c>
      <c r="E78" s="283">
        <v>43084</v>
      </c>
      <c r="F78" s="284">
        <v>63700192</v>
      </c>
    </row>
    <row r="79" spans="1:6" s="59" customFormat="1">
      <c r="A79" s="282" t="s">
        <v>649</v>
      </c>
      <c r="B79" s="49">
        <v>805000427</v>
      </c>
      <c r="C79" s="73" t="s">
        <v>182</v>
      </c>
      <c r="D79" s="283">
        <v>43090</v>
      </c>
      <c r="E79" s="283">
        <v>43090</v>
      </c>
      <c r="F79" s="284">
        <v>29579083</v>
      </c>
    </row>
    <row r="80" spans="1:6" s="59" customFormat="1">
      <c r="A80" s="282" t="s">
        <v>32</v>
      </c>
      <c r="B80" s="49">
        <v>805001157</v>
      </c>
      <c r="C80" s="73" t="s">
        <v>182</v>
      </c>
      <c r="D80" s="283">
        <v>43090</v>
      </c>
      <c r="E80" s="283">
        <v>43090</v>
      </c>
      <c r="F80" s="284">
        <v>10741726</v>
      </c>
    </row>
    <row r="81" spans="1:6" s="59" customFormat="1">
      <c r="A81" s="282" t="s">
        <v>38</v>
      </c>
      <c r="B81" s="49">
        <v>901097473</v>
      </c>
      <c r="C81" s="73" t="s">
        <v>182</v>
      </c>
      <c r="D81" s="283">
        <v>43090</v>
      </c>
      <c r="E81" s="283">
        <v>43090</v>
      </c>
      <c r="F81" s="284">
        <v>5767188</v>
      </c>
    </row>
    <row r="82" spans="1:6" s="59" customFormat="1">
      <c r="A82" s="282" t="s">
        <v>29</v>
      </c>
      <c r="B82" s="49">
        <v>800250119</v>
      </c>
      <c r="C82" s="73" t="s">
        <v>182</v>
      </c>
      <c r="D82" s="283">
        <v>43095</v>
      </c>
      <c r="E82" s="283">
        <v>43095</v>
      </c>
      <c r="F82" s="284">
        <v>32692683</v>
      </c>
    </row>
    <row r="83" spans="1:6" s="59" customFormat="1">
      <c r="A83" s="282" t="s">
        <v>29</v>
      </c>
      <c r="B83" s="49">
        <v>800250119</v>
      </c>
      <c r="C83" s="73" t="s">
        <v>182</v>
      </c>
      <c r="D83" s="283">
        <v>43095</v>
      </c>
      <c r="E83" s="283">
        <v>43095</v>
      </c>
      <c r="F83" s="284">
        <v>5893107</v>
      </c>
    </row>
    <row r="84" spans="1:6" s="59" customFormat="1">
      <c r="A84" s="282" t="s">
        <v>29</v>
      </c>
      <c r="B84" s="49">
        <v>800250119</v>
      </c>
      <c r="C84" s="73" t="s">
        <v>182</v>
      </c>
      <c r="D84" s="283">
        <v>43095</v>
      </c>
      <c r="E84" s="283">
        <v>43095</v>
      </c>
      <c r="F84" s="284">
        <v>57562</v>
      </c>
    </row>
    <row r="85" spans="1:6" s="59" customFormat="1">
      <c r="A85" s="282" t="s">
        <v>29</v>
      </c>
      <c r="B85" s="49">
        <v>800250119</v>
      </c>
      <c r="C85" s="73" t="s">
        <v>182</v>
      </c>
      <c r="D85" s="283">
        <v>43095</v>
      </c>
      <c r="E85" s="283">
        <v>43095</v>
      </c>
      <c r="F85" s="284">
        <v>102748</v>
      </c>
    </row>
    <row r="86" spans="1:6" s="59" customFormat="1">
      <c r="A86" s="282" t="s">
        <v>29</v>
      </c>
      <c r="B86" s="49">
        <v>800250119</v>
      </c>
      <c r="C86" s="73" t="s">
        <v>182</v>
      </c>
      <c r="D86" s="283">
        <v>43095</v>
      </c>
      <c r="E86" s="283">
        <v>43095</v>
      </c>
      <c r="F86" s="284">
        <v>4920083</v>
      </c>
    </row>
    <row r="87" spans="1:6" s="59" customFormat="1">
      <c r="A87" s="282" t="s">
        <v>29</v>
      </c>
      <c r="B87" s="49">
        <v>800250119</v>
      </c>
      <c r="C87" s="73" t="s">
        <v>182</v>
      </c>
      <c r="D87" s="283">
        <v>43095</v>
      </c>
      <c r="E87" s="283">
        <v>43095</v>
      </c>
      <c r="F87" s="284">
        <v>1073603</v>
      </c>
    </row>
    <row r="88" spans="1:6" s="59" customFormat="1">
      <c r="A88" s="282" t="s">
        <v>29</v>
      </c>
      <c r="B88" s="49">
        <v>800250119</v>
      </c>
      <c r="C88" s="73" t="s">
        <v>182</v>
      </c>
      <c r="D88" s="283">
        <v>43095</v>
      </c>
      <c r="E88" s="283">
        <v>43095</v>
      </c>
      <c r="F88" s="284">
        <v>2455071</v>
      </c>
    </row>
    <row r="89" spans="1:6" s="59" customFormat="1">
      <c r="A89" s="282" t="s">
        <v>29</v>
      </c>
      <c r="B89" s="49">
        <v>800250119</v>
      </c>
      <c r="C89" s="73" t="s">
        <v>182</v>
      </c>
      <c r="D89" s="283">
        <v>43095</v>
      </c>
      <c r="E89" s="283">
        <v>43095</v>
      </c>
      <c r="F89" s="284">
        <v>1172004</v>
      </c>
    </row>
    <row r="90" spans="1:6" s="59" customFormat="1">
      <c r="A90" s="282" t="s">
        <v>29</v>
      </c>
      <c r="B90" s="49">
        <v>800250119</v>
      </c>
      <c r="C90" s="73" t="s">
        <v>182</v>
      </c>
      <c r="D90" s="283">
        <v>43095</v>
      </c>
      <c r="E90" s="283">
        <v>43095</v>
      </c>
      <c r="F90" s="284">
        <v>18560378</v>
      </c>
    </row>
    <row r="91" spans="1:6" s="59" customFormat="1">
      <c r="A91" s="282" t="s">
        <v>29</v>
      </c>
      <c r="B91" s="49">
        <v>800250119</v>
      </c>
      <c r="C91" s="73" t="s">
        <v>182</v>
      </c>
      <c r="D91" s="283">
        <v>43095</v>
      </c>
      <c r="E91" s="283">
        <v>43095</v>
      </c>
      <c r="F91" s="284">
        <v>237711</v>
      </c>
    </row>
    <row r="92" spans="1:6" s="59" customFormat="1">
      <c r="A92" s="282" t="s">
        <v>29</v>
      </c>
      <c r="B92" s="49">
        <v>800250119</v>
      </c>
      <c r="C92" s="73" t="s">
        <v>182</v>
      </c>
      <c r="D92" s="283">
        <v>43095</v>
      </c>
      <c r="E92" s="283">
        <v>43095</v>
      </c>
      <c r="F92" s="284">
        <v>2608380</v>
      </c>
    </row>
    <row r="93" spans="1:6" s="59" customFormat="1">
      <c r="A93" s="282" t="s">
        <v>29</v>
      </c>
      <c r="B93" s="49">
        <v>800250119</v>
      </c>
      <c r="C93" s="73" t="s">
        <v>182</v>
      </c>
      <c r="D93" s="283">
        <v>43095</v>
      </c>
      <c r="E93" s="283">
        <v>43095</v>
      </c>
      <c r="F93" s="284">
        <v>25000000</v>
      </c>
    </row>
    <row r="94" spans="1:6" s="59" customFormat="1">
      <c r="A94" s="282" t="s">
        <v>29</v>
      </c>
      <c r="B94" s="49">
        <v>800250119</v>
      </c>
      <c r="C94" s="73" t="s">
        <v>182</v>
      </c>
      <c r="D94" s="283">
        <v>43095</v>
      </c>
      <c r="E94" s="283">
        <v>43095</v>
      </c>
      <c r="F94" s="284">
        <v>12993098</v>
      </c>
    </row>
    <row r="95" spans="1:6" s="59" customFormat="1">
      <c r="A95" s="282" t="s">
        <v>38</v>
      </c>
      <c r="B95" s="49">
        <v>901097473</v>
      </c>
      <c r="C95" s="73" t="s">
        <v>208</v>
      </c>
      <c r="D95" s="283">
        <v>43105</v>
      </c>
      <c r="E95" s="283">
        <v>43105</v>
      </c>
      <c r="F95" s="284">
        <v>2875495</v>
      </c>
    </row>
    <row r="96" spans="1:6" s="59" customFormat="1">
      <c r="A96" s="282" t="s">
        <v>38</v>
      </c>
      <c r="B96" s="49">
        <v>901097473</v>
      </c>
      <c r="C96" s="73" t="s">
        <v>208</v>
      </c>
      <c r="D96" s="283">
        <v>43105</v>
      </c>
      <c r="E96" s="283">
        <v>43105</v>
      </c>
      <c r="F96" s="284">
        <v>10010844</v>
      </c>
    </row>
    <row r="97" spans="1:6" s="59" customFormat="1">
      <c r="A97" s="282" t="s">
        <v>38</v>
      </c>
      <c r="B97" s="49">
        <v>901097473</v>
      </c>
      <c r="C97" s="73" t="s">
        <v>208</v>
      </c>
      <c r="D97" s="283">
        <v>43105</v>
      </c>
      <c r="E97" s="283">
        <v>43105</v>
      </c>
      <c r="F97" s="284">
        <v>10226709</v>
      </c>
    </row>
    <row r="98" spans="1:6" s="59" customFormat="1">
      <c r="A98" s="282" t="s">
        <v>38</v>
      </c>
      <c r="B98" s="49">
        <v>901097473</v>
      </c>
      <c r="C98" s="73" t="s">
        <v>209</v>
      </c>
      <c r="D98" s="283">
        <v>43112</v>
      </c>
      <c r="E98" s="283">
        <v>43112</v>
      </c>
      <c r="F98" s="284">
        <v>3013282</v>
      </c>
    </row>
    <row r="99" spans="1:6" s="59" customFormat="1">
      <c r="A99" s="282" t="s">
        <v>38</v>
      </c>
      <c r="B99" s="49">
        <v>901097473</v>
      </c>
      <c r="C99" s="73" t="s">
        <v>209</v>
      </c>
      <c r="D99" s="283">
        <v>43112</v>
      </c>
      <c r="E99" s="283">
        <v>43112</v>
      </c>
      <c r="F99" s="284">
        <v>21021571</v>
      </c>
    </row>
    <row r="100" spans="1:6" s="59" customFormat="1">
      <c r="A100" s="282" t="s">
        <v>649</v>
      </c>
      <c r="B100" s="49">
        <v>805000427</v>
      </c>
      <c r="C100" s="73" t="s">
        <v>210</v>
      </c>
      <c r="D100" s="283">
        <v>43119</v>
      </c>
      <c r="E100" s="283">
        <v>43119</v>
      </c>
      <c r="F100" s="284">
        <v>12585248</v>
      </c>
    </row>
    <row r="101" spans="1:6" s="59" customFormat="1">
      <c r="A101" s="282" t="s">
        <v>32</v>
      </c>
      <c r="B101" s="49">
        <v>805001157</v>
      </c>
      <c r="C101" s="73" t="s">
        <v>210</v>
      </c>
      <c r="D101" s="283">
        <v>43119</v>
      </c>
      <c r="E101" s="283">
        <v>43119</v>
      </c>
      <c r="F101" s="284">
        <v>1126761</v>
      </c>
    </row>
    <row r="102" spans="1:6" s="59" customFormat="1">
      <c r="A102" s="282" t="s">
        <v>38</v>
      </c>
      <c r="B102" s="49">
        <v>901097473</v>
      </c>
      <c r="C102" s="73" t="s">
        <v>210</v>
      </c>
      <c r="D102" s="283">
        <v>43119</v>
      </c>
      <c r="E102" s="283">
        <v>43119</v>
      </c>
      <c r="F102" s="284">
        <v>3930463</v>
      </c>
    </row>
    <row r="103" spans="1:6" s="59" customFormat="1">
      <c r="A103" s="282" t="s">
        <v>38</v>
      </c>
      <c r="B103" s="49">
        <v>901097473</v>
      </c>
      <c r="C103" s="73" t="s">
        <v>210</v>
      </c>
      <c r="D103" s="283">
        <v>43119</v>
      </c>
      <c r="E103" s="283">
        <v>43119</v>
      </c>
      <c r="F103" s="284">
        <v>4149352</v>
      </c>
    </row>
    <row r="104" spans="1:6" s="59" customFormat="1">
      <c r="A104" s="282" t="s">
        <v>38</v>
      </c>
      <c r="B104" s="49">
        <v>901097473</v>
      </c>
      <c r="C104" s="73" t="s">
        <v>210</v>
      </c>
      <c r="D104" s="283">
        <v>43119</v>
      </c>
      <c r="E104" s="283">
        <v>43119</v>
      </c>
      <c r="F104" s="284">
        <v>4282107</v>
      </c>
    </row>
    <row r="105" spans="1:6" s="59" customFormat="1">
      <c r="A105" s="282" t="s">
        <v>649</v>
      </c>
      <c r="B105" s="49">
        <v>805000427</v>
      </c>
      <c r="C105" s="73" t="s">
        <v>211</v>
      </c>
      <c r="D105" s="283">
        <v>43126</v>
      </c>
      <c r="E105" s="283">
        <v>43126</v>
      </c>
      <c r="F105" s="284">
        <v>1000000</v>
      </c>
    </row>
    <row r="106" spans="1:6" s="59" customFormat="1">
      <c r="A106" s="282" t="s">
        <v>649</v>
      </c>
      <c r="B106" s="49">
        <v>805000427</v>
      </c>
      <c r="C106" s="73" t="s">
        <v>240</v>
      </c>
      <c r="D106" s="283">
        <v>43140</v>
      </c>
      <c r="E106" s="283">
        <v>43140</v>
      </c>
      <c r="F106" s="284">
        <v>5000000</v>
      </c>
    </row>
    <row r="107" spans="1:6" s="59" customFormat="1">
      <c r="A107" s="282" t="s">
        <v>649</v>
      </c>
      <c r="B107" s="49">
        <v>805000427</v>
      </c>
      <c r="C107" s="73" t="s">
        <v>240</v>
      </c>
      <c r="D107" s="283">
        <v>43140</v>
      </c>
      <c r="E107" s="283">
        <v>43140</v>
      </c>
      <c r="F107" s="284">
        <v>11544617</v>
      </c>
    </row>
    <row r="108" spans="1:6" s="59" customFormat="1">
      <c r="A108" s="282" t="s">
        <v>38</v>
      </c>
      <c r="B108" s="49">
        <v>901097473</v>
      </c>
      <c r="C108" s="73" t="s">
        <v>240</v>
      </c>
      <c r="D108" s="283">
        <v>43140</v>
      </c>
      <c r="E108" s="283">
        <v>43140</v>
      </c>
      <c r="F108" s="284">
        <v>13149031</v>
      </c>
    </row>
    <row r="109" spans="1:6" s="59" customFormat="1">
      <c r="A109" s="282" t="s">
        <v>649</v>
      </c>
      <c r="B109" s="49">
        <v>805000427</v>
      </c>
      <c r="C109" s="73" t="s">
        <v>241</v>
      </c>
      <c r="D109" s="283">
        <v>43147</v>
      </c>
      <c r="E109" s="283">
        <v>43147</v>
      </c>
      <c r="F109" s="284">
        <v>3559361</v>
      </c>
    </row>
    <row r="110" spans="1:6" s="59" customFormat="1">
      <c r="A110" s="282" t="s">
        <v>649</v>
      </c>
      <c r="B110" s="49">
        <v>805000427</v>
      </c>
      <c r="C110" s="73" t="s">
        <v>241</v>
      </c>
      <c r="D110" s="283">
        <v>43147</v>
      </c>
      <c r="E110" s="283">
        <v>43147</v>
      </c>
      <c r="F110" s="284">
        <v>6000000</v>
      </c>
    </row>
    <row r="111" spans="1:6" s="59" customFormat="1">
      <c r="A111" s="282" t="s">
        <v>32</v>
      </c>
      <c r="B111" s="49">
        <v>805001157</v>
      </c>
      <c r="C111" s="73" t="s">
        <v>241</v>
      </c>
      <c r="D111" s="283">
        <v>43147</v>
      </c>
      <c r="E111" s="283">
        <v>43147</v>
      </c>
      <c r="F111" s="284">
        <v>7448935</v>
      </c>
    </row>
    <row r="112" spans="1:6" s="59" customFormat="1">
      <c r="A112" s="282" t="s">
        <v>38</v>
      </c>
      <c r="B112" s="49">
        <v>901097473</v>
      </c>
      <c r="C112" s="73" t="s">
        <v>241</v>
      </c>
      <c r="D112" s="283">
        <v>43147</v>
      </c>
      <c r="E112" s="283">
        <v>43147</v>
      </c>
      <c r="F112" s="284">
        <v>3873125</v>
      </c>
    </row>
    <row r="113" spans="1:6" s="59" customFormat="1">
      <c r="A113" s="282" t="s">
        <v>649</v>
      </c>
      <c r="B113" s="49">
        <v>805000427</v>
      </c>
      <c r="C113" s="73" t="s">
        <v>242</v>
      </c>
      <c r="D113" s="283">
        <v>43154</v>
      </c>
      <c r="E113" s="283">
        <v>43154</v>
      </c>
      <c r="F113" s="284">
        <v>10802553</v>
      </c>
    </row>
    <row r="114" spans="1:6" s="59" customFormat="1">
      <c r="A114" s="282" t="s">
        <v>38</v>
      </c>
      <c r="B114" s="49">
        <v>901097473</v>
      </c>
      <c r="C114" s="73" t="s">
        <v>242</v>
      </c>
      <c r="D114" s="283">
        <v>43154</v>
      </c>
      <c r="E114" s="283">
        <v>43154</v>
      </c>
      <c r="F114" s="284">
        <v>3610951</v>
      </c>
    </row>
    <row r="115" spans="1:6" s="59" customFormat="1">
      <c r="A115" s="282" t="s">
        <v>38</v>
      </c>
      <c r="B115" s="49">
        <v>901097473</v>
      </c>
      <c r="C115" s="73" t="s">
        <v>242</v>
      </c>
      <c r="D115" s="283">
        <v>43154</v>
      </c>
      <c r="E115" s="283">
        <v>43154</v>
      </c>
      <c r="F115" s="284">
        <v>12957538</v>
      </c>
    </row>
    <row r="116" spans="1:6" s="59" customFormat="1">
      <c r="A116" s="282" t="s">
        <v>38</v>
      </c>
      <c r="B116" s="49">
        <v>901097473</v>
      </c>
      <c r="C116" s="73" t="s">
        <v>250</v>
      </c>
      <c r="D116" s="283">
        <v>43161</v>
      </c>
      <c r="E116" s="283">
        <v>43161</v>
      </c>
      <c r="F116" s="284">
        <v>5845196</v>
      </c>
    </row>
    <row r="117" spans="1:6" s="59" customFormat="1">
      <c r="A117" s="282" t="s">
        <v>649</v>
      </c>
      <c r="B117" s="49">
        <v>805000427</v>
      </c>
      <c r="C117" s="73" t="s">
        <v>247</v>
      </c>
      <c r="D117" s="283">
        <v>43168</v>
      </c>
      <c r="E117" s="283">
        <v>43168</v>
      </c>
      <c r="F117" s="284">
        <v>1180846</v>
      </c>
    </row>
    <row r="118" spans="1:6" s="59" customFormat="1">
      <c r="A118" s="282" t="s">
        <v>649</v>
      </c>
      <c r="B118" s="49">
        <v>805000427</v>
      </c>
      <c r="C118" s="73" t="s">
        <v>247</v>
      </c>
      <c r="D118" s="283">
        <v>43168</v>
      </c>
      <c r="E118" s="283">
        <v>43168</v>
      </c>
      <c r="F118" s="284">
        <v>5787568</v>
      </c>
    </row>
    <row r="119" spans="1:6" s="59" customFormat="1">
      <c r="A119" s="282" t="s">
        <v>649</v>
      </c>
      <c r="B119" s="49">
        <v>805000427</v>
      </c>
      <c r="C119" s="73" t="s">
        <v>247</v>
      </c>
      <c r="D119" s="283">
        <v>43168</v>
      </c>
      <c r="E119" s="283">
        <v>43168</v>
      </c>
      <c r="F119" s="284">
        <v>8232504</v>
      </c>
    </row>
    <row r="120" spans="1:6" s="59" customFormat="1">
      <c r="A120" s="282" t="s">
        <v>239</v>
      </c>
      <c r="B120" s="49">
        <v>830074184</v>
      </c>
      <c r="C120" s="73" t="s">
        <v>250</v>
      </c>
      <c r="D120" s="283">
        <v>43171</v>
      </c>
      <c r="E120" s="283">
        <v>43171</v>
      </c>
      <c r="F120" s="284">
        <v>1462540</v>
      </c>
    </row>
    <row r="121" spans="1:6" s="59" customFormat="1">
      <c r="A121" s="282" t="s">
        <v>239</v>
      </c>
      <c r="B121" s="49">
        <v>830074184</v>
      </c>
      <c r="C121" s="73" t="s">
        <v>250</v>
      </c>
      <c r="D121" s="283">
        <v>43171</v>
      </c>
      <c r="E121" s="283">
        <v>43171</v>
      </c>
      <c r="F121" s="284">
        <v>2065427</v>
      </c>
    </row>
    <row r="122" spans="1:6" s="59" customFormat="1">
      <c r="A122" s="282" t="s">
        <v>239</v>
      </c>
      <c r="B122" s="49">
        <v>830074184</v>
      </c>
      <c r="C122" s="73" t="s">
        <v>250</v>
      </c>
      <c r="D122" s="283">
        <v>43171</v>
      </c>
      <c r="E122" s="283">
        <v>43171</v>
      </c>
      <c r="F122" s="284">
        <v>3841149</v>
      </c>
    </row>
    <row r="123" spans="1:6" s="59" customFormat="1">
      <c r="A123" s="282" t="s">
        <v>239</v>
      </c>
      <c r="B123" s="49">
        <v>830074184</v>
      </c>
      <c r="C123" s="73" t="s">
        <v>250</v>
      </c>
      <c r="D123" s="283">
        <v>43171</v>
      </c>
      <c r="E123" s="283">
        <v>43171</v>
      </c>
      <c r="F123" s="284">
        <v>11121580</v>
      </c>
    </row>
    <row r="124" spans="1:6" s="59" customFormat="1">
      <c r="A124" s="282" t="s">
        <v>239</v>
      </c>
      <c r="B124" s="49">
        <v>830074184</v>
      </c>
      <c r="C124" s="73" t="s">
        <v>247</v>
      </c>
      <c r="D124" s="283">
        <v>43172</v>
      </c>
      <c r="E124" s="283">
        <v>43172</v>
      </c>
      <c r="F124" s="284">
        <v>1041678</v>
      </c>
    </row>
    <row r="125" spans="1:6" s="59" customFormat="1">
      <c r="A125" s="282" t="s">
        <v>239</v>
      </c>
      <c r="B125" s="49">
        <v>830074184</v>
      </c>
      <c r="C125" s="73" t="s">
        <v>247</v>
      </c>
      <c r="D125" s="283">
        <v>43172</v>
      </c>
      <c r="E125" s="283">
        <v>43172</v>
      </c>
      <c r="F125" s="284">
        <v>2186115</v>
      </c>
    </row>
    <row r="126" spans="1:6" s="59" customFormat="1">
      <c r="A126" s="282" t="s">
        <v>239</v>
      </c>
      <c r="B126" s="49">
        <v>830074184</v>
      </c>
      <c r="C126" s="73" t="s">
        <v>247</v>
      </c>
      <c r="D126" s="283">
        <v>43172</v>
      </c>
      <c r="E126" s="283">
        <v>43172</v>
      </c>
      <c r="F126" s="284">
        <v>6623077</v>
      </c>
    </row>
    <row r="127" spans="1:6" s="59" customFormat="1">
      <c r="A127" s="282" t="s">
        <v>649</v>
      </c>
      <c r="B127" s="49">
        <v>805000427</v>
      </c>
      <c r="C127" s="73" t="s">
        <v>248</v>
      </c>
      <c r="D127" s="283">
        <v>43174</v>
      </c>
      <c r="E127" s="283">
        <v>43174</v>
      </c>
      <c r="F127" s="284">
        <v>11276494</v>
      </c>
    </row>
    <row r="128" spans="1:6" s="59" customFormat="1">
      <c r="A128" s="282" t="s">
        <v>38</v>
      </c>
      <c r="B128" s="49">
        <v>901097473</v>
      </c>
      <c r="C128" s="73" t="s">
        <v>248</v>
      </c>
      <c r="D128" s="283">
        <v>43174</v>
      </c>
      <c r="E128" s="283">
        <v>43174</v>
      </c>
      <c r="F128" s="284">
        <v>4593267</v>
      </c>
    </row>
    <row r="129" spans="1:6" s="59" customFormat="1">
      <c r="A129" s="282" t="s">
        <v>38</v>
      </c>
      <c r="B129" s="49">
        <v>901097473</v>
      </c>
      <c r="C129" s="73" t="s">
        <v>248</v>
      </c>
      <c r="D129" s="283">
        <v>43174</v>
      </c>
      <c r="E129" s="283">
        <v>43174</v>
      </c>
      <c r="F129" s="284">
        <v>43027626</v>
      </c>
    </row>
    <row r="130" spans="1:6" s="59" customFormat="1">
      <c r="A130" s="282" t="s">
        <v>649</v>
      </c>
      <c r="B130" s="49">
        <v>805000427</v>
      </c>
      <c r="C130" s="73" t="s">
        <v>249</v>
      </c>
      <c r="D130" s="283">
        <v>43182</v>
      </c>
      <c r="E130" s="283">
        <v>43182</v>
      </c>
      <c r="F130" s="284">
        <v>1837582</v>
      </c>
    </row>
    <row r="131" spans="1:6" s="59" customFormat="1">
      <c r="A131" s="282" t="s">
        <v>38</v>
      </c>
      <c r="B131" s="49">
        <v>901097473</v>
      </c>
      <c r="C131" s="73" t="s">
        <v>249</v>
      </c>
      <c r="D131" s="283">
        <v>43182</v>
      </c>
      <c r="E131" s="283">
        <v>43182</v>
      </c>
      <c r="F131" s="284">
        <v>1329022</v>
      </c>
    </row>
    <row r="132" spans="1:6" s="59" customFormat="1">
      <c r="A132" s="282" t="s">
        <v>38</v>
      </c>
      <c r="B132" s="49">
        <v>901097473</v>
      </c>
      <c r="C132" s="73" t="s">
        <v>249</v>
      </c>
      <c r="D132" s="283">
        <v>43182</v>
      </c>
      <c r="E132" s="283">
        <v>43182</v>
      </c>
      <c r="F132" s="284">
        <v>4280397</v>
      </c>
    </row>
    <row r="133" spans="1:6" s="59" customFormat="1">
      <c r="A133" s="282" t="s">
        <v>649</v>
      </c>
      <c r="B133" s="49">
        <v>805000427</v>
      </c>
      <c r="C133" s="73" t="s">
        <v>263</v>
      </c>
      <c r="D133" s="283">
        <v>43195</v>
      </c>
      <c r="E133" s="283">
        <v>43195</v>
      </c>
      <c r="F133" s="284">
        <v>15000000</v>
      </c>
    </row>
    <row r="134" spans="1:6" s="59" customFormat="1">
      <c r="A134" s="282" t="s">
        <v>38</v>
      </c>
      <c r="B134" s="49">
        <v>901097473</v>
      </c>
      <c r="C134" s="73" t="s">
        <v>263</v>
      </c>
      <c r="D134" s="283">
        <v>43195</v>
      </c>
      <c r="E134" s="283">
        <v>43195</v>
      </c>
      <c r="F134" s="284">
        <v>12476691</v>
      </c>
    </row>
    <row r="135" spans="1:6" s="59" customFormat="1">
      <c r="A135" s="282" t="s">
        <v>649</v>
      </c>
      <c r="B135" s="49">
        <v>805000427</v>
      </c>
      <c r="C135" s="73" t="s">
        <v>264</v>
      </c>
      <c r="D135" s="283">
        <v>43202</v>
      </c>
      <c r="E135" s="283">
        <v>43202</v>
      </c>
      <c r="F135" s="284">
        <v>23714384</v>
      </c>
    </row>
    <row r="136" spans="1:6" s="59" customFormat="1">
      <c r="A136" s="282" t="s">
        <v>649</v>
      </c>
      <c r="B136" s="49">
        <v>805000427</v>
      </c>
      <c r="C136" s="73" t="s">
        <v>264</v>
      </c>
      <c r="D136" s="283">
        <v>43202</v>
      </c>
      <c r="E136" s="283">
        <v>43202</v>
      </c>
      <c r="F136" s="284">
        <v>17920015</v>
      </c>
    </row>
    <row r="137" spans="1:6" s="59" customFormat="1">
      <c r="A137" s="282" t="s">
        <v>649</v>
      </c>
      <c r="B137" s="49">
        <v>805000427</v>
      </c>
      <c r="C137" s="73" t="s">
        <v>264</v>
      </c>
      <c r="D137" s="283">
        <v>43202</v>
      </c>
      <c r="E137" s="283">
        <v>43202</v>
      </c>
      <c r="F137" s="284">
        <v>67665973</v>
      </c>
    </row>
    <row r="138" spans="1:6" s="59" customFormat="1">
      <c r="A138" s="282" t="s">
        <v>38</v>
      </c>
      <c r="B138" s="49">
        <v>901097473</v>
      </c>
      <c r="C138" s="73" t="s">
        <v>264</v>
      </c>
      <c r="D138" s="283">
        <v>43202</v>
      </c>
      <c r="E138" s="283">
        <v>43202</v>
      </c>
      <c r="F138" s="284">
        <v>34816809</v>
      </c>
    </row>
    <row r="139" spans="1:6" s="59" customFormat="1">
      <c r="A139" s="282" t="s">
        <v>38</v>
      </c>
      <c r="B139" s="49">
        <v>901097473</v>
      </c>
      <c r="C139" s="73" t="s">
        <v>264</v>
      </c>
      <c r="D139" s="283">
        <v>43202</v>
      </c>
      <c r="E139" s="283">
        <v>43202</v>
      </c>
      <c r="F139" s="284">
        <v>7430457</v>
      </c>
    </row>
    <row r="140" spans="1:6" s="59" customFormat="1">
      <c r="A140" s="282" t="s">
        <v>38</v>
      </c>
      <c r="B140" s="49">
        <v>901097473</v>
      </c>
      <c r="C140" s="73" t="s">
        <v>265</v>
      </c>
      <c r="D140" s="283">
        <v>43209</v>
      </c>
      <c r="E140" s="283">
        <v>43209</v>
      </c>
      <c r="F140" s="284">
        <v>13406813</v>
      </c>
    </row>
    <row r="141" spans="1:6" s="59" customFormat="1">
      <c r="A141" s="282" t="s">
        <v>38</v>
      </c>
      <c r="B141" s="49">
        <v>901097473</v>
      </c>
      <c r="C141" s="73" t="s">
        <v>265</v>
      </c>
      <c r="D141" s="283">
        <v>43209</v>
      </c>
      <c r="E141" s="283">
        <v>43209</v>
      </c>
      <c r="F141" s="284">
        <v>3680583</v>
      </c>
    </row>
    <row r="142" spans="1:6" s="59" customFormat="1">
      <c r="A142" s="282" t="s">
        <v>649</v>
      </c>
      <c r="B142" s="49">
        <v>805000427</v>
      </c>
      <c r="C142" s="73" t="s">
        <v>266</v>
      </c>
      <c r="D142" s="283">
        <v>43216</v>
      </c>
      <c r="E142" s="283">
        <v>43216</v>
      </c>
      <c r="F142" s="284">
        <v>3972593</v>
      </c>
    </row>
    <row r="143" spans="1:6" s="59" customFormat="1">
      <c r="A143" s="282" t="s">
        <v>32</v>
      </c>
      <c r="B143" s="49">
        <v>805001157</v>
      </c>
      <c r="C143" s="73" t="s">
        <v>266</v>
      </c>
      <c r="D143" s="283">
        <v>43216</v>
      </c>
      <c r="E143" s="283">
        <v>43216</v>
      </c>
      <c r="F143" s="284">
        <v>1504532</v>
      </c>
    </row>
    <row r="144" spans="1:6" s="59" customFormat="1">
      <c r="A144" s="282" t="s">
        <v>239</v>
      </c>
      <c r="B144" s="49">
        <v>830074184</v>
      </c>
      <c r="C144" s="73" t="s">
        <v>266</v>
      </c>
      <c r="D144" s="283">
        <v>43216</v>
      </c>
      <c r="E144" s="283">
        <v>43216</v>
      </c>
      <c r="F144" s="284">
        <v>15332974</v>
      </c>
    </row>
    <row r="145" spans="1:6" s="59" customFormat="1">
      <c r="A145" s="282" t="s">
        <v>38</v>
      </c>
      <c r="B145" s="49">
        <v>901097473</v>
      </c>
      <c r="C145" s="73" t="s">
        <v>266</v>
      </c>
      <c r="D145" s="283">
        <v>43216</v>
      </c>
      <c r="E145" s="283">
        <v>43216</v>
      </c>
      <c r="F145" s="284">
        <v>6081252</v>
      </c>
    </row>
    <row r="146" spans="1:6" s="59" customFormat="1">
      <c r="A146" s="282" t="s">
        <v>38</v>
      </c>
      <c r="B146" s="49">
        <v>901097473</v>
      </c>
      <c r="C146" s="73" t="s">
        <v>266</v>
      </c>
      <c r="D146" s="283">
        <v>43216</v>
      </c>
      <c r="E146" s="283">
        <v>43216</v>
      </c>
      <c r="F146" s="284">
        <v>5192773</v>
      </c>
    </row>
    <row r="147" spans="1:6" s="59" customFormat="1">
      <c r="A147" s="282" t="s">
        <v>38</v>
      </c>
      <c r="B147" s="49">
        <v>901097473</v>
      </c>
      <c r="C147" s="73" t="s">
        <v>266</v>
      </c>
      <c r="D147" s="283">
        <v>43216</v>
      </c>
      <c r="E147" s="283">
        <v>43216</v>
      </c>
      <c r="F147" s="284">
        <v>1869782</v>
      </c>
    </row>
    <row r="148" spans="1:6" s="59" customFormat="1">
      <c r="A148" s="282" t="s">
        <v>38</v>
      </c>
      <c r="B148" s="49">
        <v>901097473</v>
      </c>
      <c r="C148" s="73" t="s">
        <v>266</v>
      </c>
      <c r="D148" s="283">
        <v>43216</v>
      </c>
      <c r="E148" s="283">
        <v>43216</v>
      </c>
      <c r="F148" s="284">
        <v>24813836</v>
      </c>
    </row>
    <row r="149" spans="1:6" s="59" customFormat="1">
      <c r="A149" s="282" t="s">
        <v>239</v>
      </c>
      <c r="B149" s="49">
        <v>830074184</v>
      </c>
      <c r="C149" s="73" t="s">
        <v>282</v>
      </c>
      <c r="D149" s="283">
        <v>43230</v>
      </c>
      <c r="E149" s="283">
        <v>43230</v>
      </c>
      <c r="F149" s="284">
        <v>5629437</v>
      </c>
    </row>
    <row r="150" spans="1:6" s="59" customFormat="1">
      <c r="A150" s="282" t="s">
        <v>38</v>
      </c>
      <c r="B150" s="49">
        <v>901097473</v>
      </c>
      <c r="C150" s="73" t="s">
        <v>282</v>
      </c>
      <c r="D150" s="283">
        <v>43230</v>
      </c>
      <c r="E150" s="283">
        <v>43230</v>
      </c>
      <c r="F150" s="284">
        <v>3113126</v>
      </c>
    </row>
    <row r="151" spans="1:6" s="59" customFormat="1">
      <c r="A151" s="282" t="s">
        <v>38</v>
      </c>
      <c r="B151" s="49">
        <v>901097473</v>
      </c>
      <c r="C151" s="73" t="s">
        <v>282</v>
      </c>
      <c r="D151" s="283">
        <v>43230</v>
      </c>
      <c r="E151" s="283">
        <v>43230</v>
      </c>
      <c r="F151" s="284">
        <v>5040077</v>
      </c>
    </row>
    <row r="152" spans="1:6" s="59" customFormat="1">
      <c r="A152" s="282" t="s">
        <v>38</v>
      </c>
      <c r="B152" s="49">
        <v>901097473</v>
      </c>
      <c r="C152" s="73" t="s">
        <v>282</v>
      </c>
      <c r="D152" s="283">
        <v>43230</v>
      </c>
      <c r="E152" s="283">
        <v>43230</v>
      </c>
      <c r="F152" s="284">
        <v>10932657</v>
      </c>
    </row>
    <row r="153" spans="1:6" s="59" customFormat="1">
      <c r="A153" s="282" t="s">
        <v>38</v>
      </c>
      <c r="B153" s="49">
        <v>901097473</v>
      </c>
      <c r="C153" s="73" t="s">
        <v>282</v>
      </c>
      <c r="D153" s="283">
        <v>43230</v>
      </c>
      <c r="E153" s="283">
        <v>43230</v>
      </c>
      <c r="F153" s="284">
        <v>19740719</v>
      </c>
    </row>
    <row r="154" spans="1:6" s="59" customFormat="1">
      <c r="A154" s="282" t="s">
        <v>38</v>
      </c>
      <c r="B154" s="49">
        <v>901097473</v>
      </c>
      <c r="C154" s="73" t="s">
        <v>282</v>
      </c>
      <c r="D154" s="283">
        <v>43230</v>
      </c>
      <c r="E154" s="283">
        <v>43230</v>
      </c>
      <c r="F154" s="284">
        <v>68716659</v>
      </c>
    </row>
    <row r="155" spans="1:6" s="59" customFormat="1">
      <c r="A155" s="282" t="s">
        <v>649</v>
      </c>
      <c r="B155" s="49">
        <v>805000427</v>
      </c>
      <c r="C155" s="73" t="s">
        <v>283</v>
      </c>
      <c r="D155" s="283">
        <v>43238</v>
      </c>
      <c r="E155" s="283">
        <v>43238</v>
      </c>
      <c r="F155" s="284">
        <v>4565525</v>
      </c>
    </row>
    <row r="156" spans="1:6" s="59" customFormat="1">
      <c r="A156" s="282" t="s">
        <v>32</v>
      </c>
      <c r="B156" s="49">
        <v>805001157</v>
      </c>
      <c r="C156" s="73" t="s">
        <v>283</v>
      </c>
      <c r="D156" s="283">
        <v>43238</v>
      </c>
      <c r="E156" s="283">
        <v>43238</v>
      </c>
      <c r="F156" s="284">
        <v>1022543</v>
      </c>
    </row>
    <row r="157" spans="1:6" s="59" customFormat="1">
      <c r="A157" s="282" t="s">
        <v>38</v>
      </c>
      <c r="B157" s="49">
        <v>901097473</v>
      </c>
      <c r="C157" s="73" t="s">
        <v>283</v>
      </c>
      <c r="D157" s="283">
        <v>43238</v>
      </c>
      <c r="E157" s="283">
        <v>43238</v>
      </c>
      <c r="F157" s="284">
        <v>1486473</v>
      </c>
    </row>
    <row r="158" spans="1:6" s="59" customFormat="1">
      <c r="A158" s="282" t="s">
        <v>38</v>
      </c>
      <c r="B158" s="49">
        <v>901097473</v>
      </c>
      <c r="C158" s="73" t="s">
        <v>283</v>
      </c>
      <c r="D158" s="283">
        <v>43238</v>
      </c>
      <c r="E158" s="283">
        <v>43238</v>
      </c>
      <c r="F158" s="284">
        <v>4234792</v>
      </c>
    </row>
    <row r="159" spans="1:6" s="59" customFormat="1">
      <c r="A159" s="282" t="s">
        <v>32</v>
      </c>
      <c r="B159" s="49">
        <v>805001157</v>
      </c>
      <c r="C159" s="73" t="s">
        <v>284</v>
      </c>
      <c r="D159" s="283">
        <v>43243</v>
      </c>
      <c r="E159" s="283">
        <v>43243</v>
      </c>
      <c r="F159" s="284">
        <v>1101698</v>
      </c>
    </row>
    <row r="160" spans="1:6" s="59" customFormat="1">
      <c r="A160" s="282" t="s">
        <v>649</v>
      </c>
      <c r="B160" s="49">
        <v>805000427</v>
      </c>
      <c r="C160" s="73" t="s">
        <v>284</v>
      </c>
      <c r="D160" s="283">
        <v>43245</v>
      </c>
      <c r="E160" s="283">
        <v>43245</v>
      </c>
      <c r="F160" s="284">
        <v>2583339</v>
      </c>
    </row>
    <row r="161" spans="1:6" s="59" customFormat="1">
      <c r="A161" s="282" t="s">
        <v>649</v>
      </c>
      <c r="B161" s="49">
        <v>805000427</v>
      </c>
      <c r="C161" s="73" t="s">
        <v>285</v>
      </c>
      <c r="D161" s="283">
        <v>43251</v>
      </c>
      <c r="E161" s="283">
        <v>43251</v>
      </c>
      <c r="F161" s="284">
        <v>1000000</v>
      </c>
    </row>
    <row r="162" spans="1:6" s="59" customFormat="1">
      <c r="A162" s="282" t="s">
        <v>38</v>
      </c>
      <c r="B162" s="49">
        <v>901097473</v>
      </c>
      <c r="C162" s="73" t="s">
        <v>285</v>
      </c>
      <c r="D162" s="283">
        <v>43251</v>
      </c>
      <c r="E162" s="283">
        <v>43251</v>
      </c>
      <c r="F162" s="284">
        <v>1747617</v>
      </c>
    </row>
    <row r="163" spans="1:6" s="59" customFormat="1">
      <c r="A163" s="282" t="s">
        <v>649</v>
      </c>
      <c r="B163" s="49">
        <v>805000427</v>
      </c>
      <c r="C163" s="73" t="s">
        <v>334</v>
      </c>
      <c r="D163" s="283">
        <v>43259</v>
      </c>
      <c r="E163" s="283">
        <v>43259</v>
      </c>
      <c r="F163" s="284">
        <v>1000000</v>
      </c>
    </row>
    <row r="164" spans="1:6" s="59" customFormat="1">
      <c r="A164" s="282" t="s">
        <v>649</v>
      </c>
      <c r="B164" s="49">
        <v>805000427</v>
      </c>
      <c r="C164" s="73" t="s">
        <v>335</v>
      </c>
      <c r="D164" s="283">
        <v>43259</v>
      </c>
      <c r="E164" s="283">
        <v>43259</v>
      </c>
      <c r="F164" s="284">
        <v>7672212</v>
      </c>
    </row>
    <row r="165" spans="1:6" s="59" customFormat="1">
      <c r="A165" s="282" t="s">
        <v>38</v>
      </c>
      <c r="B165" s="49">
        <v>901097473</v>
      </c>
      <c r="C165" s="73" t="s">
        <v>335</v>
      </c>
      <c r="D165" s="283">
        <v>43259</v>
      </c>
      <c r="E165" s="283">
        <v>43259</v>
      </c>
      <c r="F165" s="284">
        <v>1511483</v>
      </c>
    </row>
    <row r="166" spans="1:6" s="59" customFormat="1">
      <c r="A166" s="282" t="s">
        <v>649</v>
      </c>
      <c r="B166" s="49">
        <v>805000427</v>
      </c>
      <c r="C166" s="73" t="s">
        <v>336</v>
      </c>
      <c r="D166" s="283">
        <v>43266</v>
      </c>
      <c r="E166" s="283">
        <v>43266</v>
      </c>
      <c r="F166" s="284">
        <v>22064883</v>
      </c>
    </row>
    <row r="167" spans="1:6" s="59" customFormat="1">
      <c r="A167" s="282" t="s">
        <v>32</v>
      </c>
      <c r="B167" s="49">
        <v>805001157</v>
      </c>
      <c r="C167" s="73" t="s">
        <v>336</v>
      </c>
      <c r="D167" s="283">
        <v>43266</v>
      </c>
      <c r="E167" s="283">
        <v>43266</v>
      </c>
      <c r="F167" s="284">
        <v>1329275</v>
      </c>
    </row>
    <row r="168" spans="1:6" s="59" customFormat="1">
      <c r="A168" s="282" t="s">
        <v>38</v>
      </c>
      <c r="B168" s="49">
        <v>901097473</v>
      </c>
      <c r="C168" s="73" t="s">
        <v>336</v>
      </c>
      <c r="D168" s="283">
        <v>43266</v>
      </c>
      <c r="E168" s="283">
        <v>43266</v>
      </c>
      <c r="F168" s="284">
        <v>2904252</v>
      </c>
    </row>
    <row r="169" spans="1:6" s="59" customFormat="1">
      <c r="A169" s="282" t="s">
        <v>32</v>
      </c>
      <c r="B169" s="49">
        <v>805001157</v>
      </c>
      <c r="C169" s="73" t="s">
        <v>337</v>
      </c>
      <c r="D169" s="283">
        <v>43272</v>
      </c>
      <c r="E169" s="283">
        <v>43272</v>
      </c>
      <c r="F169" s="284">
        <v>3302906</v>
      </c>
    </row>
    <row r="170" spans="1:6" s="59" customFormat="1">
      <c r="A170" s="282" t="s">
        <v>13</v>
      </c>
      <c r="B170" s="49">
        <v>830009783</v>
      </c>
      <c r="C170" s="73" t="s">
        <v>337</v>
      </c>
      <c r="D170" s="283">
        <v>43272</v>
      </c>
      <c r="E170" s="283">
        <v>43272</v>
      </c>
      <c r="F170" s="284">
        <v>1040824</v>
      </c>
    </row>
    <row r="171" spans="1:6" s="59" customFormat="1">
      <c r="A171" s="282" t="s">
        <v>13</v>
      </c>
      <c r="B171" s="49">
        <v>830009783</v>
      </c>
      <c r="C171" s="73" t="s">
        <v>337</v>
      </c>
      <c r="D171" s="283">
        <v>43272</v>
      </c>
      <c r="E171" s="283">
        <v>43272</v>
      </c>
      <c r="F171" s="284">
        <v>4641275</v>
      </c>
    </row>
    <row r="172" spans="1:6" s="59" customFormat="1">
      <c r="A172" s="282" t="s">
        <v>32</v>
      </c>
      <c r="B172" s="49">
        <v>805001157</v>
      </c>
      <c r="C172" s="73" t="s">
        <v>338</v>
      </c>
      <c r="D172" s="283">
        <v>43280</v>
      </c>
      <c r="E172" s="283">
        <v>43280</v>
      </c>
      <c r="F172" s="284">
        <v>1207261</v>
      </c>
    </row>
    <row r="173" spans="1:6" s="59" customFormat="1">
      <c r="A173" s="282" t="s">
        <v>239</v>
      </c>
      <c r="B173" s="49">
        <v>830074184</v>
      </c>
      <c r="C173" s="73" t="s">
        <v>338</v>
      </c>
      <c r="D173" s="283">
        <v>43280</v>
      </c>
      <c r="E173" s="283">
        <v>43280</v>
      </c>
      <c r="F173" s="284">
        <v>2430586</v>
      </c>
    </row>
    <row r="174" spans="1:6" s="59" customFormat="1">
      <c r="A174" s="282" t="s">
        <v>649</v>
      </c>
      <c r="B174" s="49">
        <v>805000427</v>
      </c>
      <c r="C174" s="73" t="s">
        <v>377</v>
      </c>
      <c r="D174" s="283">
        <v>43287</v>
      </c>
      <c r="E174" s="283">
        <v>43287</v>
      </c>
      <c r="F174" s="284">
        <v>8101615</v>
      </c>
    </row>
    <row r="175" spans="1:6" s="59" customFormat="1">
      <c r="A175" s="282" t="s">
        <v>38</v>
      </c>
      <c r="B175" s="49">
        <v>901097473</v>
      </c>
      <c r="C175" s="73" t="s">
        <v>377</v>
      </c>
      <c r="D175" s="283">
        <v>43287</v>
      </c>
      <c r="E175" s="283">
        <v>43287</v>
      </c>
      <c r="F175" s="284">
        <v>2771862</v>
      </c>
    </row>
    <row r="176" spans="1:6" s="59" customFormat="1">
      <c r="A176" s="282" t="s">
        <v>38</v>
      </c>
      <c r="B176" s="49">
        <v>901097473</v>
      </c>
      <c r="C176" s="73" t="s">
        <v>377</v>
      </c>
      <c r="D176" s="283">
        <v>43287</v>
      </c>
      <c r="E176" s="283">
        <v>43287</v>
      </c>
      <c r="F176" s="284">
        <v>3052012</v>
      </c>
    </row>
    <row r="177" spans="1:6" s="59" customFormat="1">
      <c r="A177" s="282" t="s">
        <v>38</v>
      </c>
      <c r="B177" s="49">
        <v>901097473</v>
      </c>
      <c r="C177" s="73" t="s">
        <v>379</v>
      </c>
      <c r="D177" s="283">
        <v>43293</v>
      </c>
      <c r="E177" s="283">
        <v>43293</v>
      </c>
      <c r="F177" s="284">
        <v>6903595</v>
      </c>
    </row>
    <row r="178" spans="1:6" s="59" customFormat="1">
      <c r="A178" s="282" t="s">
        <v>38</v>
      </c>
      <c r="B178" s="49">
        <v>901097473</v>
      </c>
      <c r="C178" s="73" t="s">
        <v>380</v>
      </c>
      <c r="D178" s="283">
        <v>43300</v>
      </c>
      <c r="E178" s="283">
        <v>43300</v>
      </c>
      <c r="F178" s="284">
        <v>5888093</v>
      </c>
    </row>
    <row r="179" spans="1:6" s="59" customFormat="1">
      <c r="A179" s="282" t="s">
        <v>38</v>
      </c>
      <c r="B179" s="49">
        <v>901097473</v>
      </c>
      <c r="C179" s="73" t="s">
        <v>380</v>
      </c>
      <c r="D179" s="283">
        <v>43300</v>
      </c>
      <c r="E179" s="283">
        <v>43300</v>
      </c>
      <c r="F179" s="284">
        <v>6836384</v>
      </c>
    </row>
    <row r="180" spans="1:6" s="59" customFormat="1">
      <c r="A180" s="282" t="s">
        <v>32</v>
      </c>
      <c r="B180" s="49">
        <v>805001157</v>
      </c>
      <c r="C180" s="73" t="s">
        <v>378</v>
      </c>
      <c r="D180" s="283">
        <v>43308</v>
      </c>
      <c r="E180" s="283">
        <v>43308</v>
      </c>
      <c r="F180" s="284">
        <v>2190482</v>
      </c>
    </row>
    <row r="181" spans="1:6" s="59" customFormat="1">
      <c r="A181" s="282" t="s">
        <v>239</v>
      </c>
      <c r="B181" s="49">
        <v>830074184</v>
      </c>
      <c r="C181" s="73" t="s">
        <v>378</v>
      </c>
      <c r="D181" s="283">
        <v>43308</v>
      </c>
      <c r="E181" s="283">
        <v>43308</v>
      </c>
      <c r="F181" s="284">
        <v>1293547</v>
      </c>
    </row>
    <row r="182" spans="1:6" s="59" customFormat="1">
      <c r="A182" s="282" t="s">
        <v>239</v>
      </c>
      <c r="B182" s="49">
        <v>830074184</v>
      </c>
      <c r="C182" s="73" t="s">
        <v>378</v>
      </c>
      <c r="D182" s="283">
        <v>43308</v>
      </c>
      <c r="E182" s="283">
        <v>43308</v>
      </c>
      <c r="F182" s="284">
        <v>2187527</v>
      </c>
    </row>
    <row r="183" spans="1:6" s="59" customFormat="1">
      <c r="A183" s="282" t="s">
        <v>239</v>
      </c>
      <c r="B183" s="49">
        <v>830074184</v>
      </c>
      <c r="C183" s="73" t="s">
        <v>378</v>
      </c>
      <c r="D183" s="283">
        <v>43308</v>
      </c>
      <c r="E183" s="283">
        <v>43308</v>
      </c>
      <c r="F183" s="284">
        <v>4393395</v>
      </c>
    </row>
    <row r="184" spans="1:6" s="59" customFormat="1">
      <c r="A184" s="282" t="s">
        <v>239</v>
      </c>
      <c r="B184" s="49">
        <v>830074184</v>
      </c>
      <c r="C184" s="73" t="s">
        <v>378</v>
      </c>
      <c r="D184" s="283">
        <v>43308</v>
      </c>
      <c r="E184" s="283">
        <v>43308</v>
      </c>
      <c r="F184" s="284">
        <v>9534087</v>
      </c>
    </row>
    <row r="185" spans="1:6" s="59" customFormat="1">
      <c r="A185" s="282" t="s">
        <v>38</v>
      </c>
      <c r="B185" s="49">
        <v>901097473</v>
      </c>
      <c r="C185" s="73" t="s">
        <v>417</v>
      </c>
      <c r="D185" s="283">
        <v>43325</v>
      </c>
      <c r="E185" s="283">
        <v>43325</v>
      </c>
      <c r="F185" s="284">
        <v>1962698</v>
      </c>
    </row>
    <row r="186" spans="1:6" s="59" customFormat="1">
      <c r="A186" s="282" t="s">
        <v>38</v>
      </c>
      <c r="B186" s="49">
        <v>901097473</v>
      </c>
      <c r="C186" s="73" t="s">
        <v>417</v>
      </c>
      <c r="D186" s="283">
        <v>43325</v>
      </c>
      <c r="E186" s="283">
        <v>43325</v>
      </c>
      <c r="F186" s="284">
        <v>2311955</v>
      </c>
    </row>
    <row r="187" spans="1:6" s="59" customFormat="1">
      <c r="A187" s="282" t="s">
        <v>38</v>
      </c>
      <c r="B187" s="49">
        <v>901097473</v>
      </c>
      <c r="C187" s="73" t="s">
        <v>417</v>
      </c>
      <c r="D187" s="283">
        <v>43325</v>
      </c>
      <c r="E187" s="283">
        <v>43325</v>
      </c>
      <c r="F187" s="284">
        <v>3492557</v>
      </c>
    </row>
    <row r="188" spans="1:6" s="59" customFormat="1">
      <c r="A188" s="282" t="s">
        <v>32</v>
      </c>
      <c r="B188" s="49">
        <v>805001157</v>
      </c>
      <c r="C188" s="73" t="s">
        <v>415</v>
      </c>
      <c r="D188" s="283">
        <v>43327</v>
      </c>
      <c r="E188" s="283">
        <v>43327</v>
      </c>
      <c r="F188" s="284">
        <v>14175307</v>
      </c>
    </row>
    <row r="189" spans="1:6" s="59" customFormat="1">
      <c r="A189" s="282" t="s">
        <v>13</v>
      </c>
      <c r="B189" s="49">
        <v>830009783</v>
      </c>
      <c r="C189" s="73" t="s">
        <v>415</v>
      </c>
      <c r="D189" s="283">
        <v>43327</v>
      </c>
      <c r="E189" s="283">
        <v>43327</v>
      </c>
      <c r="F189" s="284">
        <v>3068306</v>
      </c>
    </row>
    <row r="190" spans="1:6" s="59" customFormat="1">
      <c r="A190" s="282" t="s">
        <v>38</v>
      </c>
      <c r="B190" s="49">
        <v>901097473</v>
      </c>
      <c r="C190" s="73" t="s">
        <v>415</v>
      </c>
      <c r="D190" s="283">
        <v>43327</v>
      </c>
      <c r="E190" s="283">
        <v>43327</v>
      </c>
      <c r="F190" s="284">
        <v>6985114</v>
      </c>
    </row>
    <row r="191" spans="1:6" s="59" customFormat="1">
      <c r="A191" s="282" t="s">
        <v>38</v>
      </c>
      <c r="B191" s="49">
        <v>901097473</v>
      </c>
      <c r="C191" s="73" t="s">
        <v>418</v>
      </c>
      <c r="D191" s="283">
        <v>43336</v>
      </c>
      <c r="E191" s="283">
        <v>43336</v>
      </c>
      <c r="F191" s="284">
        <v>3925395</v>
      </c>
    </row>
    <row r="192" spans="1:6" s="59" customFormat="1">
      <c r="A192" s="282" t="s">
        <v>38</v>
      </c>
      <c r="B192" s="49">
        <v>901097473</v>
      </c>
      <c r="C192" s="73" t="s">
        <v>418</v>
      </c>
      <c r="D192" s="283">
        <v>43336</v>
      </c>
      <c r="E192" s="283">
        <v>43336</v>
      </c>
      <c r="F192" s="284">
        <v>4623910</v>
      </c>
    </row>
    <row r="193" spans="1:6" s="59" customFormat="1">
      <c r="A193" s="282" t="s">
        <v>239</v>
      </c>
      <c r="B193" s="49">
        <v>830074184</v>
      </c>
      <c r="C193" s="73" t="s">
        <v>416</v>
      </c>
      <c r="D193" s="283">
        <v>43343</v>
      </c>
      <c r="E193" s="283">
        <v>43343</v>
      </c>
      <c r="F193" s="284">
        <v>1004675</v>
      </c>
    </row>
    <row r="194" spans="1:6" s="59" customFormat="1">
      <c r="A194" s="282" t="s">
        <v>649</v>
      </c>
      <c r="B194" s="49">
        <v>805000427</v>
      </c>
      <c r="C194" s="73" t="s">
        <v>439</v>
      </c>
      <c r="D194" s="283">
        <v>43357</v>
      </c>
      <c r="E194" s="283">
        <v>43357</v>
      </c>
      <c r="F194" s="284">
        <v>1887481</v>
      </c>
    </row>
    <row r="195" spans="1:6" s="59" customFormat="1">
      <c r="A195" s="282" t="s">
        <v>649</v>
      </c>
      <c r="B195" s="49">
        <v>805000427</v>
      </c>
      <c r="C195" s="73" t="s">
        <v>439</v>
      </c>
      <c r="D195" s="283">
        <v>43357</v>
      </c>
      <c r="E195" s="283">
        <v>43357</v>
      </c>
      <c r="F195" s="284">
        <v>4747481</v>
      </c>
    </row>
    <row r="196" spans="1:6" s="59" customFormat="1">
      <c r="A196" s="282" t="s">
        <v>649</v>
      </c>
      <c r="B196" s="49">
        <v>805000427</v>
      </c>
      <c r="C196" s="73" t="s">
        <v>440</v>
      </c>
      <c r="D196" s="283">
        <v>43363</v>
      </c>
      <c r="E196" s="283">
        <v>43363</v>
      </c>
      <c r="F196" s="284">
        <v>1775556</v>
      </c>
    </row>
    <row r="197" spans="1:6" s="59" customFormat="1">
      <c r="A197" s="282" t="s">
        <v>649</v>
      </c>
      <c r="B197" s="49">
        <v>805000427</v>
      </c>
      <c r="C197" s="73" t="s">
        <v>440</v>
      </c>
      <c r="D197" s="283">
        <v>43363</v>
      </c>
      <c r="E197" s="283">
        <v>43363</v>
      </c>
      <c r="F197" s="284">
        <v>2663334</v>
      </c>
    </row>
    <row r="198" spans="1:6" s="59" customFormat="1">
      <c r="A198" s="282" t="s">
        <v>649</v>
      </c>
      <c r="B198" s="49">
        <v>805000427</v>
      </c>
      <c r="C198" s="73" t="s">
        <v>440</v>
      </c>
      <c r="D198" s="283">
        <v>43363</v>
      </c>
      <c r="E198" s="283">
        <v>43363</v>
      </c>
      <c r="F198" s="284">
        <v>8877780</v>
      </c>
    </row>
    <row r="199" spans="1:6" s="59" customFormat="1">
      <c r="A199" s="282" t="s">
        <v>32</v>
      </c>
      <c r="B199" s="49">
        <v>805001157</v>
      </c>
      <c r="C199" s="73" t="s">
        <v>440</v>
      </c>
      <c r="D199" s="283">
        <v>43363</v>
      </c>
      <c r="E199" s="283">
        <v>43363</v>
      </c>
      <c r="F199" s="284">
        <v>31645793</v>
      </c>
    </row>
    <row r="200" spans="1:6" s="59" customFormat="1">
      <c r="A200" s="282" t="s">
        <v>239</v>
      </c>
      <c r="B200" s="49">
        <v>830074184</v>
      </c>
      <c r="C200" s="73" t="s">
        <v>440</v>
      </c>
      <c r="D200" s="283">
        <v>43363</v>
      </c>
      <c r="E200" s="283">
        <v>43363</v>
      </c>
      <c r="F200" s="284">
        <v>180000000</v>
      </c>
    </row>
    <row r="201" spans="1:6" s="59" customFormat="1">
      <c r="A201" s="282" t="s">
        <v>649</v>
      </c>
      <c r="B201" s="49">
        <v>805000427</v>
      </c>
      <c r="C201" s="73" t="s">
        <v>441</v>
      </c>
      <c r="D201" s="283">
        <v>43371</v>
      </c>
      <c r="E201" s="283">
        <v>43371</v>
      </c>
      <c r="F201" s="284">
        <v>1000000</v>
      </c>
    </row>
    <row r="202" spans="1:6" s="59" customFormat="1">
      <c r="A202" s="282" t="s">
        <v>38</v>
      </c>
      <c r="B202" s="49">
        <v>901097473</v>
      </c>
      <c r="C202" s="73" t="s">
        <v>441</v>
      </c>
      <c r="D202" s="283">
        <v>43371</v>
      </c>
      <c r="E202" s="283">
        <v>43371</v>
      </c>
      <c r="F202" s="284">
        <v>1170245</v>
      </c>
    </row>
    <row r="203" spans="1:6" s="59" customFormat="1">
      <c r="A203" s="282" t="s">
        <v>38</v>
      </c>
      <c r="B203" s="49">
        <v>901097473</v>
      </c>
      <c r="C203" s="73" t="s">
        <v>441</v>
      </c>
      <c r="D203" s="283">
        <v>43371</v>
      </c>
      <c r="E203" s="283">
        <v>43371</v>
      </c>
      <c r="F203" s="284">
        <v>1767909</v>
      </c>
    </row>
    <row r="204" spans="1:6" s="59" customFormat="1">
      <c r="A204" s="282" t="s">
        <v>38</v>
      </c>
      <c r="B204" s="49">
        <v>901097473</v>
      </c>
      <c r="C204" s="73" t="s">
        <v>441</v>
      </c>
      <c r="D204" s="283">
        <v>43371</v>
      </c>
      <c r="E204" s="283">
        <v>43371</v>
      </c>
      <c r="F204" s="284">
        <v>32815959</v>
      </c>
    </row>
    <row r="205" spans="1:6" s="59" customFormat="1">
      <c r="A205" s="282" t="s">
        <v>649</v>
      </c>
      <c r="B205" s="49">
        <v>805000427</v>
      </c>
      <c r="C205" s="73" t="s">
        <v>466</v>
      </c>
      <c r="D205" s="283">
        <v>43378</v>
      </c>
      <c r="E205" s="283">
        <v>43378</v>
      </c>
      <c r="F205" s="284">
        <v>1000000</v>
      </c>
    </row>
    <row r="206" spans="1:6" s="59" customFormat="1">
      <c r="A206" s="282" t="s">
        <v>649</v>
      </c>
      <c r="B206" s="49">
        <v>805000427</v>
      </c>
      <c r="C206" s="73" t="s">
        <v>466</v>
      </c>
      <c r="D206" s="283">
        <v>43378</v>
      </c>
      <c r="E206" s="283">
        <v>43378</v>
      </c>
      <c r="F206" s="284">
        <v>1000000</v>
      </c>
    </row>
    <row r="207" spans="1:6" s="59" customFormat="1">
      <c r="A207" s="282" t="s">
        <v>649</v>
      </c>
      <c r="B207" s="49">
        <v>805000427</v>
      </c>
      <c r="C207" s="73" t="s">
        <v>466</v>
      </c>
      <c r="D207" s="283">
        <v>43378</v>
      </c>
      <c r="E207" s="283">
        <v>43378</v>
      </c>
      <c r="F207" s="284">
        <v>1000000</v>
      </c>
    </row>
    <row r="208" spans="1:6" s="59" customFormat="1">
      <c r="A208" s="282" t="s">
        <v>649</v>
      </c>
      <c r="B208" s="49">
        <v>805000427</v>
      </c>
      <c r="C208" s="73" t="s">
        <v>466</v>
      </c>
      <c r="D208" s="283">
        <v>43378</v>
      </c>
      <c r="E208" s="283">
        <v>43378</v>
      </c>
      <c r="F208" s="284">
        <v>1543419</v>
      </c>
    </row>
    <row r="209" spans="1:6" s="59" customFormat="1">
      <c r="A209" s="282" t="s">
        <v>649</v>
      </c>
      <c r="B209" s="49">
        <v>805000427</v>
      </c>
      <c r="C209" s="73" t="s">
        <v>466</v>
      </c>
      <c r="D209" s="283">
        <v>43378</v>
      </c>
      <c r="E209" s="283">
        <v>43378</v>
      </c>
      <c r="F209" s="284">
        <v>1295492</v>
      </c>
    </row>
    <row r="210" spans="1:6" s="59" customFormat="1">
      <c r="A210" s="282" t="s">
        <v>649</v>
      </c>
      <c r="B210" s="49">
        <v>805000427</v>
      </c>
      <c r="C210" s="73" t="s">
        <v>466</v>
      </c>
      <c r="D210" s="283">
        <v>43378</v>
      </c>
      <c r="E210" s="283">
        <v>43378</v>
      </c>
      <c r="F210" s="284">
        <v>333300</v>
      </c>
    </row>
    <row r="211" spans="1:6" s="59" customFormat="1">
      <c r="A211" s="282" t="s">
        <v>649</v>
      </c>
      <c r="B211" s="49">
        <v>805000427</v>
      </c>
      <c r="C211" s="73" t="s">
        <v>466</v>
      </c>
      <c r="D211" s="283">
        <v>43378</v>
      </c>
      <c r="E211" s="283">
        <v>43378</v>
      </c>
      <c r="F211" s="284">
        <v>1000000</v>
      </c>
    </row>
    <row r="212" spans="1:6" s="59" customFormat="1">
      <c r="A212" s="282" t="s">
        <v>649</v>
      </c>
      <c r="B212" s="49">
        <v>805000427</v>
      </c>
      <c r="C212" s="73" t="s">
        <v>466</v>
      </c>
      <c r="D212" s="283">
        <v>43378</v>
      </c>
      <c r="E212" s="283">
        <v>43378</v>
      </c>
      <c r="F212" s="284">
        <v>3930400</v>
      </c>
    </row>
    <row r="213" spans="1:6" s="59" customFormat="1">
      <c r="A213" s="282" t="s">
        <v>649</v>
      </c>
      <c r="B213" s="49">
        <v>805000427</v>
      </c>
      <c r="C213" s="73" t="s">
        <v>466</v>
      </c>
      <c r="D213" s="283">
        <v>43378</v>
      </c>
      <c r="E213" s="283">
        <v>43378</v>
      </c>
      <c r="F213" s="284">
        <v>1000000</v>
      </c>
    </row>
    <row r="214" spans="1:6" s="59" customFormat="1">
      <c r="A214" s="282" t="s">
        <v>649</v>
      </c>
      <c r="B214" s="49">
        <v>805000427</v>
      </c>
      <c r="C214" s="73" t="s">
        <v>466</v>
      </c>
      <c r="D214" s="283">
        <v>43378</v>
      </c>
      <c r="E214" s="283">
        <v>43378</v>
      </c>
      <c r="F214" s="284">
        <v>1000000</v>
      </c>
    </row>
    <row r="215" spans="1:6" s="59" customFormat="1">
      <c r="A215" s="282" t="s">
        <v>649</v>
      </c>
      <c r="B215" s="49">
        <v>805000427</v>
      </c>
      <c r="C215" s="73" t="s">
        <v>466</v>
      </c>
      <c r="D215" s="283">
        <v>43378</v>
      </c>
      <c r="E215" s="283">
        <v>43378</v>
      </c>
      <c r="F215" s="284">
        <v>5048162</v>
      </c>
    </row>
    <row r="216" spans="1:6" s="59" customFormat="1">
      <c r="A216" s="282" t="s">
        <v>649</v>
      </c>
      <c r="B216" s="49">
        <v>805000427</v>
      </c>
      <c r="C216" s="73" t="s">
        <v>466</v>
      </c>
      <c r="D216" s="283">
        <v>43378</v>
      </c>
      <c r="E216" s="283">
        <v>43378</v>
      </c>
      <c r="F216" s="284">
        <v>1000000</v>
      </c>
    </row>
    <row r="217" spans="1:6" s="59" customFormat="1">
      <c r="A217" s="282" t="s">
        <v>649</v>
      </c>
      <c r="B217" s="49">
        <v>805000427</v>
      </c>
      <c r="C217" s="73" t="s">
        <v>466</v>
      </c>
      <c r="D217" s="283">
        <v>43378</v>
      </c>
      <c r="E217" s="283">
        <v>43378</v>
      </c>
      <c r="F217" s="284">
        <v>2421020</v>
      </c>
    </row>
    <row r="218" spans="1:6" s="59" customFormat="1">
      <c r="A218" s="282" t="s">
        <v>649</v>
      </c>
      <c r="B218" s="49">
        <v>805000427</v>
      </c>
      <c r="C218" s="73" t="s">
        <v>466</v>
      </c>
      <c r="D218" s="283">
        <v>43378</v>
      </c>
      <c r="E218" s="283">
        <v>43378</v>
      </c>
      <c r="F218" s="284">
        <v>1000000</v>
      </c>
    </row>
    <row r="219" spans="1:6" s="59" customFormat="1">
      <c r="A219" s="282" t="s">
        <v>649</v>
      </c>
      <c r="B219" s="49">
        <v>805000427</v>
      </c>
      <c r="C219" s="73" t="s">
        <v>466</v>
      </c>
      <c r="D219" s="283">
        <v>43378</v>
      </c>
      <c r="E219" s="283">
        <v>43378</v>
      </c>
      <c r="F219" s="284">
        <v>16028244</v>
      </c>
    </row>
    <row r="220" spans="1:6" s="59" customFormat="1">
      <c r="A220" s="282" t="s">
        <v>32</v>
      </c>
      <c r="B220" s="49">
        <v>805001157</v>
      </c>
      <c r="C220" s="73" t="s">
        <v>466</v>
      </c>
      <c r="D220" s="283">
        <v>43378</v>
      </c>
      <c r="E220" s="283">
        <v>43378</v>
      </c>
      <c r="F220" s="284">
        <v>13591147</v>
      </c>
    </row>
    <row r="221" spans="1:6" s="59" customFormat="1">
      <c r="A221" s="282" t="s">
        <v>38</v>
      </c>
      <c r="B221" s="49">
        <v>901097473</v>
      </c>
      <c r="C221" s="73" t="s">
        <v>466</v>
      </c>
      <c r="D221" s="283">
        <v>43378</v>
      </c>
      <c r="E221" s="283">
        <v>43378</v>
      </c>
      <c r="F221" s="284">
        <v>1325932</v>
      </c>
    </row>
    <row r="222" spans="1:6" s="59" customFormat="1">
      <c r="A222" s="282" t="s">
        <v>38</v>
      </c>
      <c r="B222" s="49">
        <v>901097473</v>
      </c>
      <c r="C222" s="73" t="s">
        <v>466</v>
      </c>
      <c r="D222" s="283">
        <v>43378</v>
      </c>
      <c r="E222" s="283">
        <v>43378</v>
      </c>
      <c r="F222" s="284">
        <v>1416016</v>
      </c>
    </row>
    <row r="223" spans="1:6" s="59" customFormat="1">
      <c r="A223" s="282" t="s">
        <v>38</v>
      </c>
      <c r="B223" s="49">
        <v>901097473</v>
      </c>
      <c r="C223" s="73" t="s">
        <v>466</v>
      </c>
      <c r="D223" s="283">
        <v>43378</v>
      </c>
      <c r="E223" s="283">
        <v>43378</v>
      </c>
      <c r="F223" s="284">
        <v>24637213</v>
      </c>
    </row>
    <row r="224" spans="1:6" s="59" customFormat="1">
      <c r="A224" s="282" t="s">
        <v>13</v>
      </c>
      <c r="B224" s="49">
        <v>830009783</v>
      </c>
      <c r="C224" s="73" t="s">
        <v>466</v>
      </c>
      <c r="D224" s="283">
        <v>43381</v>
      </c>
      <c r="E224" s="283">
        <v>43381</v>
      </c>
      <c r="F224" s="284">
        <v>1797721</v>
      </c>
    </row>
    <row r="225" spans="1:6" s="59" customFormat="1">
      <c r="A225" s="282" t="s">
        <v>13</v>
      </c>
      <c r="B225" s="49">
        <v>830009783</v>
      </c>
      <c r="C225" s="73" t="s">
        <v>466</v>
      </c>
      <c r="D225" s="283">
        <v>43381</v>
      </c>
      <c r="E225" s="283">
        <v>43381</v>
      </c>
      <c r="F225" s="284">
        <v>9243227</v>
      </c>
    </row>
    <row r="226" spans="1:6" s="59" customFormat="1">
      <c r="A226" s="282" t="s">
        <v>13</v>
      </c>
      <c r="B226" s="49">
        <v>830009783</v>
      </c>
      <c r="C226" s="73" t="s">
        <v>466</v>
      </c>
      <c r="D226" s="283">
        <v>43381</v>
      </c>
      <c r="E226" s="283">
        <v>43381</v>
      </c>
      <c r="F226" s="284">
        <v>13334006</v>
      </c>
    </row>
    <row r="227" spans="1:6" s="59" customFormat="1">
      <c r="A227" s="282" t="s">
        <v>649</v>
      </c>
      <c r="B227" s="49">
        <v>805000427</v>
      </c>
      <c r="C227" s="73" t="s">
        <v>467</v>
      </c>
      <c r="D227" s="283">
        <v>43385</v>
      </c>
      <c r="E227" s="283">
        <v>43385</v>
      </c>
      <c r="F227" s="284">
        <v>2397379</v>
      </c>
    </row>
    <row r="228" spans="1:6" s="59" customFormat="1">
      <c r="A228" s="282" t="s">
        <v>649</v>
      </c>
      <c r="B228" s="49">
        <v>805000427</v>
      </c>
      <c r="C228" s="73" t="s">
        <v>467</v>
      </c>
      <c r="D228" s="283">
        <v>43385</v>
      </c>
      <c r="E228" s="283">
        <v>43385</v>
      </c>
      <c r="F228" s="284">
        <v>2667586</v>
      </c>
    </row>
    <row r="229" spans="1:6" s="59" customFormat="1">
      <c r="A229" s="282" t="s">
        <v>649</v>
      </c>
      <c r="B229" s="49">
        <v>805000427</v>
      </c>
      <c r="C229" s="73" t="s">
        <v>467</v>
      </c>
      <c r="D229" s="283">
        <v>43385</v>
      </c>
      <c r="E229" s="283">
        <v>43385</v>
      </c>
      <c r="F229" s="284">
        <v>1000000</v>
      </c>
    </row>
    <row r="230" spans="1:6" s="59" customFormat="1">
      <c r="A230" s="282" t="s">
        <v>649</v>
      </c>
      <c r="B230" s="49">
        <v>805000427</v>
      </c>
      <c r="C230" s="73" t="s">
        <v>467</v>
      </c>
      <c r="D230" s="283">
        <v>43385</v>
      </c>
      <c r="E230" s="283">
        <v>43385</v>
      </c>
      <c r="F230" s="284">
        <v>1209823</v>
      </c>
    </row>
    <row r="231" spans="1:6" s="59" customFormat="1">
      <c r="A231" s="282" t="s">
        <v>649</v>
      </c>
      <c r="B231" s="49">
        <v>805000427</v>
      </c>
      <c r="C231" s="73" t="s">
        <v>467</v>
      </c>
      <c r="D231" s="283">
        <v>43385</v>
      </c>
      <c r="E231" s="283">
        <v>43385</v>
      </c>
      <c r="F231" s="284">
        <v>2037326</v>
      </c>
    </row>
    <row r="232" spans="1:6" s="59" customFormat="1">
      <c r="A232" s="282" t="s">
        <v>649</v>
      </c>
      <c r="B232" s="49">
        <v>805000427</v>
      </c>
      <c r="C232" s="73" t="s">
        <v>467</v>
      </c>
      <c r="D232" s="283">
        <v>43385</v>
      </c>
      <c r="E232" s="283">
        <v>43385</v>
      </c>
      <c r="F232" s="284">
        <v>1000000</v>
      </c>
    </row>
    <row r="233" spans="1:6" s="59" customFormat="1">
      <c r="A233" s="282" t="s">
        <v>649</v>
      </c>
      <c r="B233" s="49">
        <v>805000427</v>
      </c>
      <c r="C233" s="73" t="s">
        <v>467</v>
      </c>
      <c r="D233" s="283">
        <v>43385</v>
      </c>
      <c r="E233" s="283">
        <v>43385</v>
      </c>
      <c r="F233" s="284">
        <v>333300</v>
      </c>
    </row>
    <row r="234" spans="1:6" s="59" customFormat="1">
      <c r="A234" s="282" t="s">
        <v>649</v>
      </c>
      <c r="B234" s="49">
        <v>805000427</v>
      </c>
      <c r="C234" s="73" t="s">
        <v>467</v>
      </c>
      <c r="D234" s="283">
        <v>43385</v>
      </c>
      <c r="E234" s="283">
        <v>43385</v>
      </c>
      <c r="F234" s="284">
        <v>1000000</v>
      </c>
    </row>
    <row r="235" spans="1:6" s="59" customFormat="1">
      <c r="A235" s="282" t="s">
        <v>649</v>
      </c>
      <c r="B235" s="49">
        <v>805000427</v>
      </c>
      <c r="C235" s="73" t="s">
        <v>467</v>
      </c>
      <c r="D235" s="283">
        <v>43385</v>
      </c>
      <c r="E235" s="283">
        <v>43385</v>
      </c>
      <c r="F235" s="284">
        <v>1911321</v>
      </c>
    </row>
    <row r="236" spans="1:6" s="59" customFormat="1">
      <c r="A236" s="282" t="s">
        <v>649</v>
      </c>
      <c r="B236" s="49">
        <v>805000427</v>
      </c>
      <c r="C236" s="73" t="s">
        <v>467</v>
      </c>
      <c r="D236" s="283">
        <v>43385</v>
      </c>
      <c r="E236" s="283">
        <v>43385</v>
      </c>
      <c r="F236" s="284">
        <v>2691780</v>
      </c>
    </row>
    <row r="237" spans="1:6" s="59" customFormat="1">
      <c r="A237" s="282" t="s">
        <v>649</v>
      </c>
      <c r="B237" s="49">
        <v>805000427</v>
      </c>
      <c r="C237" s="73" t="s">
        <v>467</v>
      </c>
      <c r="D237" s="283">
        <v>43385</v>
      </c>
      <c r="E237" s="283">
        <v>43385</v>
      </c>
      <c r="F237" s="284">
        <v>1316953</v>
      </c>
    </row>
    <row r="238" spans="1:6" s="59" customFormat="1">
      <c r="A238" s="282" t="s">
        <v>649</v>
      </c>
      <c r="B238" s="49">
        <v>805000427</v>
      </c>
      <c r="C238" s="73" t="s">
        <v>467</v>
      </c>
      <c r="D238" s="283">
        <v>43385</v>
      </c>
      <c r="E238" s="283">
        <v>43385</v>
      </c>
      <c r="F238" s="284">
        <v>1879229</v>
      </c>
    </row>
    <row r="239" spans="1:6" s="59" customFormat="1">
      <c r="A239" s="282" t="s">
        <v>649</v>
      </c>
      <c r="B239" s="49">
        <v>805000427</v>
      </c>
      <c r="C239" s="73" t="s">
        <v>467</v>
      </c>
      <c r="D239" s="283">
        <v>43385</v>
      </c>
      <c r="E239" s="283">
        <v>43385</v>
      </c>
      <c r="F239" s="284">
        <v>1093863</v>
      </c>
    </row>
    <row r="240" spans="1:6" s="59" customFormat="1">
      <c r="A240" s="282" t="s">
        <v>649</v>
      </c>
      <c r="B240" s="49">
        <v>805000427</v>
      </c>
      <c r="C240" s="73" t="s">
        <v>467</v>
      </c>
      <c r="D240" s="283">
        <v>43385</v>
      </c>
      <c r="E240" s="283">
        <v>43385</v>
      </c>
      <c r="F240" s="284">
        <v>5499038</v>
      </c>
    </row>
    <row r="241" spans="1:6" s="59" customFormat="1">
      <c r="A241" s="282" t="s">
        <v>649</v>
      </c>
      <c r="B241" s="49">
        <v>805000427</v>
      </c>
      <c r="C241" s="73" t="s">
        <v>467</v>
      </c>
      <c r="D241" s="283">
        <v>43385</v>
      </c>
      <c r="E241" s="283">
        <v>43385</v>
      </c>
      <c r="F241" s="284">
        <v>18109979</v>
      </c>
    </row>
    <row r="242" spans="1:6" s="59" customFormat="1">
      <c r="A242" s="282" t="s">
        <v>649</v>
      </c>
      <c r="B242" s="49">
        <v>805000427</v>
      </c>
      <c r="C242" s="73" t="s">
        <v>467</v>
      </c>
      <c r="D242" s="283">
        <v>43385</v>
      </c>
      <c r="E242" s="283">
        <v>43385</v>
      </c>
      <c r="F242" s="284">
        <v>3164956</v>
      </c>
    </row>
    <row r="243" spans="1:6" s="59" customFormat="1">
      <c r="A243" s="282" t="s">
        <v>649</v>
      </c>
      <c r="B243" s="49">
        <v>805000427</v>
      </c>
      <c r="C243" s="73" t="s">
        <v>467</v>
      </c>
      <c r="D243" s="283">
        <v>43385</v>
      </c>
      <c r="E243" s="283">
        <v>43385</v>
      </c>
      <c r="F243" s="284">
        <v>1000000</v>
      </c>
    </row>
    <row r="244" spans="1:6" s="59" customFormat="1">
      <c r="A244" s="282" t="s">
        <v>649</v>
      </c>
      <c r="B244" s="49">
        <v>805000427</v>
      </c>
      <c r="C244" s="73" t="s">
        <v>467</v>
      </c>
      <c r="D244" s="283">
        <v>43385</v>
      </c>
      <c r="E244" s="283">
        <v>43385</v>
      </c>
      <c r="F244" s="284">
        <v>10033427</v>
      </c>
    </row>
    <row r="245" spans="1:6" s="59" customFormat="1">
      <c r="A245" s="282" t="s">
        <v>649</v>
      </c>
      <c r="B245" s="49">
        <v>805000427</v>
      </c>
      <c r="C245" s="73" t="s">
        <v>467</v>
      </c>
      <c r="D245" s="283">
        <v>43385</v>
      </c>
      <c r="E245" s="283">
        <v>43385</v>
      </c>
      <c r="F245" s="284">
        <v>2439902</v>
      </c>
    </row>
    <row r="246" spans="1:6" s="59" customFormat="1">
      <c r="A246" s="282" t="s">
        <v>649</v>
      </c>
      <c r="B246" s="49">
        <v>805000427</v>
      </c>
      <c r="C246" s="73" t="s">
        <v>467</v>
      </c>
      <c r="D246" s="283">
        <v>43385</v>
      </c>
      <c r="E246" s="283">
        <v>43385</v>
      </c>
      <c r="F246" s="284">
        <v>1000000</v>
      </c>
    </row>
    <row r="247" spans="1:6" s="59" customFormat="1">
      <c r="A247" s="282" t="s">
        <v>649</v>
      </c>
      <c r="B247" s="49">
        <v>805000427</v>
      </c>
      <c r="C247" s="73" t="s">
        <v>468</v>
      </c>
      <c r="D247" s="283">
        <v>43385</v>
      </c>
      <c r="E247" s="283">
        <v>43385</v>
      </c>
      <c r="F247" s="284">
        <v>1000000</v>
      </c>
    </row>
    <row r="248" spans="1:6" s="59" customFormat="1">
      <c r="A248" s="282" t="s">
        <v>649</v>
      </c>
      <c r="B248" s="49">
        <v>805000427</v>
      </c>
      <c r="C248" s="73" t="s">
        <v>468</v>
      </c>
      <c r="D248" s="283">
        <v>43385</v>
      </c>
      <c r="E248" s="283">
        <v>43385</v>
      </c>
      <c r="F248" s="284">
        <v>1000000</v>
      </c>
    </row>
    <row r="249" spans="1:6" s="59" customFormat="1">
      <c r="A249" s="282" t="s">
        <v>649</v>
      </c>
      <c r="B249" s="49">
        <v>805000427</v>
      </c>
      <c r="C249" s="73" t="s">
        <v>468</v>
      </c>
      <c r="D249" s="283">
        <v>43385</v>
      </c>
      <c r="E249" s="283">
        <v>43385</v>
      </c>
      <c r="F249" s="284">
        <v>1000000</v>
      </c>
    </row>
    <row r="250" spans="1:6" s="59" customFormat="1">
      <c r="A250" s="282" t="s">
        <v>38</v>
      </c>
      <c r="B250" s="49">
        <v>901097473</v>
      </c>
      <c r="C250" s="73" t="s">
        <v>467</v>
      </c>
      <c r="D250" s="283">
        <v>43385</v>
      </c>
      <c r="E250" s="283">
        <v>43385</v>
      </c>
      <c r="F250" s="284">
        <v>4826218</v>
      </c>
    </row>
    <row r="251" spans="1:6" s="59" customFormat="1">
      <c r="A251" s="282" t="s">
        <v>38</v>
      </c>
      <c r="B251" s="49">
        <v>901097473</v>
      </c>
      <c r="C251" s="73" t="s">
        <v>467</v>
      </c>
      <c r="D251" s="283">
        <v>43385</v>
      </c>
      <c r="E251" s="283">
        <v>43385</v>
      </c>
      <c r="F251" s="284">
        <v>5257536</v>
      </c>
    </row>
    <row r="252" spans="1:6" s="59" customFormat="1">
      <c r="A252" s="282" t="s">
        <v>649</v>
      </c>
      <c r="B252" s="49">
        <v>805000427</v>
      </c>
      <c r="C252" s="73" t="s">
        <v>469</v>
      </c>
      <c r="D252" s="283">
        <v>43395</v>
      </c>
      <c r="E252" s="283">
        <v>43395</v>
      </c>
      <c r="F252" s="284">
        <v>1000000</v>
      </c>
    </row>
    <row r="253" spans="1:6" s="59" customFormat="1">
      <c r="A253" s="282" t="s">
        <v>649</v>
      </c>
      <c r="B253" s="49">
        <v>805000427</v>
      </c>
      <c r="C253" s="73" t="s">
        <v>469</v>
      </c>
      <c r="D253" s="283">
        <v>43395</v>
      </c>
      <c r="E253" s="283">
        <v>43395</v>
      </c>
      <c r="F253" s="284">
        <v>1000000</v>
      </c>
    </row>
    <row r="254" spans="1:6" s="59" customFormat="1">
      <c r="A254" s="282" t="s">
        <v>649</v>
      </c>
      <c r="B254" s="49">
        <v>805000427</v>
      </c>
      <c r="C254" s="73" t="s">
        <v>469</v>
      </c>
      <c r="D254" s="283">
        <v>43395</v>
      </c>
      <c r="E254" s="283">
        <v>43395</v>
      </c>
      <c r="F254" s="284">
        <v>1000000</v>
      </c>
    </row>
    <row r="255" spans="1:6" s="59" customFormat="1">
      <c r="A255" s="282" t="s">
        <v>649</v>
      </c>
      <c r="B255" s="49">
        <v>805000427</v>
      </c>
      <c r="C255" s="73" t="s">
        <v>469</v>
      </c>
      <c r="D255" s="283">
        <v>43395</v>
      </c>
      <c r="E255" s="283">
        <v>43395</v>
      </c>
      <c r="F255" s="284">
        <v>1000000</v>
      </c>
    </row>
    <row r="256" spans="1:6" s="59" customFormat="1">
      <c r="A256" s="282" t="s">
        <v>649</v>
      </c>
      <c r="B256" s="49">
        <v>805000427</v>
      </c>
      <c r="C256" s="73" t="s">
        <v>469</v>
      </c>
      <c r="D256" s="283">
        <v>43395</v>
      </c>
      <c r="E256" s="283">
        <v>43395</v>
      </c>
      <c r="F256" s="284">
        <v>1000000</v>
      </c>
    </row>
    <row r="257" spans="1:6" s="59" customFormat="1">
      <c r="A257" s="282" t="s">
        <v>649</v>
      </c>
      <c r="B257" s="49">
        <v>805000427</v>
      </c>
      <c r="C257" s="73" t="s">
        <v>469</v>
      </c>
      <c r="D257" s="283">
        <v>43395</v>
      </c>
      <c r="E257" s="283">
        <v>43395</v>
      </c>
      <c r="F257" s="284">
        <v>1000000</v>
      </c>
    </row>
    <row r="258" spans="1:6" s="59" customFormat="1">
      <c r="A258" s="282" t="s">
        <v>649</v>
      </c>
      <c r="B258" s="49">
        <v>805000427</v>
      </c>
      <c r="C258" s="73" t="s">
        <v>469</v>
      </c>
      <c r="D258" s="283">
        <v>43395</v>
      </c>
      <c r="E258" s="283">
        <v>43395</v>
      </c>
      <c r="F258" s="284">
        <v>1000000</v>
      </c>
    </row>
    <row r="259" spans="1:6" s="59" customFormat="1">
      <c r="A259" s="282" t="s">
        <v>649</v>
      </c>
      <c r="B259" s="49">
        <v>805000427</v>
      </c>
      <c r="C259" s="73" t="s">
        <v>469</v>
      </c>
      <c r="D259" s="283">
        <v>43395</v>
      </c>
      <c r="E259" s="283">
        <v>43395</v>
      </c>
      <c r="F259" s="284">
        <v>1000000</v>
      </c>
    </row>
    <row r="260" spans="1:6" s="59" customFormat="1">
      <c r="A260" s="282" t="s">
        <v>649</v>
      </c>
      <c r="B260" s="49">
        <v>805000427</v>
      </c>
      <c r="C260" s="73" t="s">
        <v>469</v>
      </c>
      <c r="D260" s="283">
        <v>43395</v>
      </c>
      <c r="E260" s="283">
        <v>43395</v>
      </c>
      <c r="F260" s="284">
        <v>1000000</v>
      </c>
    </row>
    <row r="261" spans="1:6" s="59" customFormat="1">
      <c r="A261" s="282" t="s">
        <v>649</v>
      </c>
      <c r="B261" s="49">
        <v>805000427</v>
      </c>
      <c r="C261" s="73" t="s">
        <v>469</v>
      </c>
      <c r="D261" s="283">
        <v>43395</v>
      </c>
      <c r="E261" s="283">
        <v>43395</v>
      </c>
      <c r="F261" s="284">
        <v>1000000</v>
      </c>
    </row>
    <row r="262" spans="1:6" s="59" customFormat="1">
      <c r="A262" s="282" t="s">
        <v>649</v>
      </c>
      <c r="B262" s="49">
        <v>805000427</v>
      </c>
      <c r="C262" s="73" t="s">
        <v>469</v>
      </c>
      <c r="D262" s="283">
        <v>43395</v>
      </c>
      <c r="E262" s="283">
        <v>43395</v>
      </c>
      <c r="F262" s="284">
        <v>9505742</v>
      </c>
    </row>
    <row r="263" spans="1:6" s="59" customFormat="1">
      <c r="A263" s="282" t="s">
        <v>649</v>
      </c>
      <c r="B263" s="49">
        <v>805000427</v>
      </c>
      <c r="C263" s="73" t="s">
        <v>469</v>
      </c>
      <c r="D263" s="283">
        <v>43395</v>
      </c>
      <c r="E263" s="283">
        <v>43395</v>
      </c>
      <c r="F263" s="284">
        <v>1000000</v>
      </c>
    </row>
    <row r="264" spans="1:6" s="59" customFormat="1">
      <c r="A264" s="282" t="s">
        <v>649</v>
      </c>
      <c r="B264" s="49">
        <v>805000427</v>
      </c>
      <c r="C264" s="73" t="s">
        <v>469</v>
      </c>
      <c r="D264" s="283">
        <v>43395</v>
      </c>
      <c r="E264" s="283">
        <v>43395</v>
      </c>
      <c r="F264" s="284">
        <v>1000000</v>
      </c>
    </row>
    <row r="265" spans="1:6" s="59" customFormat="1">
      <c r="A265" s="282" t="s">
        <v>649</v>
      </c>
      <c r="B265" s="49">
        <v>805000427</v>
      </c>
      <c r="C265" s="73" t="s">
        <v>469</v>
      </c>
      <c r="D265" s="283">
        <v>43395</v>
      </c>
      <c r="E265" s="283">
        <v>43395</v>
      </c>
      <c r="F265" s="284">
        <v>1000000</v>
      </c>
    </row>
    <row r="266" spans="1:6" s="59" customFormat="1">
      <c r="A266" s="282" t="s">
        <v>649</v>
      </c>
      <c r="B266" s="49">
        <v>805000427</v>
      </c>
      <c r="C266" s="73" t="s">
        <v>469</v>
      </c>
      <c r="D266" s="283">
        <v>43395</v>
      </c>
      <c r="E266" s="283">
        <v>43395</v>
      </c>
      <c r="F266" s="284">
        <v>12357465</v>
      </c>
    </row>
    <row r="267" spans="1:6" s="59" customFormat="1">
      <c r="A267" s="282" t="s">
        <v>649</v>
      </c>
      <c r="B267" s="49">
        <v>805000427</v>
      </c>
      <c r="C267" s="73" t="s">
        <v>469</v>
      </c>
      <c r="D267" s="283">
        <v>43395</v>
      </c>
      <c r="E267" s="283">
        <v>43395</v>
      </c>
      <c r="F267" s="284">
        <v>1000000</v>
      </c>
    </row>
    <row r="268" spans="1:6" s="59" customFormat="1">
      <c r="A268" s="282" t="s">
        <v>649</v>
      </c>
      <c r="B268" s="49">
        <v>805000427</v>
      </c>
      <c r="C268" s="73" t="s">
        <v>469</v>
      </c>
      <c r="D268" s="283">
        <v>43395</v>
      </c>
      <c r="E268" s="283">
        <v>43395</v>
      </c>
      <c r="F268" s="284">
        <v>4752871</v>
      </c>
    </row>
    <row r="269" spans="1:6" s="59" customFormat="1">
      <c r="A269" s="282" t="s">
        <v>649</v>
      </c>
      <c r="B269" s="49">
        <v>805000427</v>
      </c>
      <c r="C269" s="73" t="s">
        <v>469</v>
      </c>
      <c r="D269" s="283">
        <v>43395</v>
      </c>
      <c r="E269" s="283">
        <v>43395</v>
      </c>
      <c r="F269" s="284">
        <v>1000000</v>
      </c>
    </row>
    <row r="270" spans="1:6" s="59" customFormat="1">
      <c r="A270" s="282" t="s">
        <v>649</v>
      </c>
      <c r="B270" s="49">
        <v>805000427</v>
      </c>
      <c r="C270" s="73" t="s">
        <v>469</v>
      </c>
      <c r="D270" s="283">
        <v>43395</v>
      </c>
      <c r="E270" s="283">
        <v>43395</v>
      </c>
      <c r="F270" s="284">
        <v>9505742</v>
      </c>
    </row>
    <row r="271" spans="1:6" s="59" customFormat="1">
      <c r="A271" s="282" t="s">
        <v>649</v>
      </c>
      <c r="B271" s="49">
        <v>805000427</v>
      </c>
      <c r="C271" s="73" t="s">
        <v>469</v>
      </c>
      <c r="D271" s="283">
        <v>43395</v>
      </c>
      <c r="E271" s="283">
        <v>43395</v>
      </c>
      <c r="F271" s="284">
        <v>1000000</v>
      </c>
    </row>
    <row r="272" spans="1:6" s="59" customFormat="1">
      <c r="A272" s="282" t="s">
        <v>649</v>
      </c>
      <c r="B272" s="49">
        <v>805000427</v>
      </c>
      <c r="C272" s="73" t="s">
        <v>469</v>
      </c>
      <c r="D272" s="283">
        <v>43395</v>
      </c>
      <c r="E272" s="283">
        <v>43395</v>
      </c>
      <c r="F272" s="284">
        <v>1000000</v>
      </c>
    </row>
    <row r="273" spans="1:6" s="59" customFormat="1">
      <c r="A273" s="282" t="s">
        <v>13</v>
      </c>
      <c r="B273" s="49">
        <v>830009783</v>
      </c>
      <c r="C273" s="73" t="s">
        <v>469</v>
      </c>
      <c r="D273" s="283">
        <v>43395</v>
      </c>
      <c r="E273" s="283">
        <v>43395</v>
      </c>
      <c r="F273" s="284">
        <v>5000000</v>
      </c>
    </row>
    <row r="274" spans="1:6" s="59" customFormat="1">
      <c r="A274" s="282" t="s">
        <v>239</v>
      </c>
      <c r="B274" s="49">
        <v>830074184</v>
      </c>
      <c r="C274" s="73" t="s">
        <v>470</v>
      </c>
      <c r="D274" s="283">
        <v>43395</v>
      </c>
      <c r="E274" s="283">
        <v>43395</v>
      </c>
      <c r="F274" s="284">
        <v>1521546</v>
      </c>
    </row>
    <row r="275" spans="1:6" s="59" customFormat="1">
      <c r="A275" s="282" t="s">
        <v>38</v>
      </c>
      <c r="B275" s="49">
        <v>901097473</v>
      </c>
      <c r="C275" s="73" t="s">
        <v>469</v>
      </c>
      <c r="D275" s="283">
        <v>43395</v>
      </c>
      <c r="E275" s="283">
        <v>43395</v>
      </c>
      <c r="F275" s="284">
        <v>1551011</v>
      </c>
    </row>
    <row r="276" spans="1:6" s="59" customFormat="1">
      <c r="A276" s="282" t="s">
        <v>38</v>
      </c>
      <c r="B276" s="49">
        <v>901097473</v>
      </c>
      <c r="C276" s="73" t="s">
        <v>469</v>
      </c>
      <c r="D276" s="283">
        <v>43395</v>
      </c>
      <c r="E276" s="283">
        <v>43395</v>
      </c>
      <c r="F276" s="284">
        <v>4669518</v>
      </c>
    </row>
    <row r="277" spans="1:6" s="59" customFormat="1">
      <c r="A277" s="282" t="s">
        <v>38</v>
      </c>
      <c r="B277" s="49">
        <v>901097473</v>
      </c>
      <c r="C277" s="73" t="s">
        <v>469</v>
      </c>
      <c r="D277" s="283">
        <v>43395</v>
      </c>
      <c r="E277" s="283">
        <v>43395</v>
      </c>
      <c r="F277" s="284">
        <v>20498161</v>
      </c>
    </row>
    <row r="278" spans="1:6" s="59" customFormat="1">
      <c r="A278" s="282" t="s">
        <v>649</v>
      </c>
      <c r="B278" s="49">
        <v>805000427</v>
      </c>
      <c r="C278" s="73" t="s">
        <v>471</v>
      </c>
      <c r="D278" s="283">
        <v>43399</v>
      </c>
      <c r="E278" s="283">
        <v>43399</v>
      </c>
      <c r="F278" s="284">
        <v>1000000</v>
      </c>
    </row>
    <row r="279" spans="1:6" s="59" customFormat="1">
      <c r="A279" s="282" t="s">
        <v>649</v>
      </c>
      <c r="B279" s="49">
        <v>805000427</v>
      </c>
      <c r="C279" s="73" t="s">
        <v>471</v>
      </c>
      <c r="D279" s="283">
        <v>43399</v>
      </c>
      <c r="E279" s="283">
        <v>43399</v>
      </c>
      <c r="F279" s="284">
        <v>1000000</v>
      </c>
    </row>
    <row r="280" spans="1:6" s="59" customFormat="1">
      <c r="A280" s="282" t="s">
        <v>649</v>
      </c>
      <c r="B280" s="49">
        <v>805000427</v>
      </c>
      <c r="C280" s="73" t="s">
        <v>471</v>
      </c>
      <c r="D280" s="283">
        <v>43399</v>
      </c>
      <c r="E280" s="283">
        <v>43399</v>
      </c>
      <c r="F280" s="284">
        <v>1000000</v>
      </c>
    </row>
    <row r="281" spans="1:6" s="59" customFormat="1">
      <c r="A281" s="282" t="s">
        <v>649</v>
      </c>
      <c r="B281" s="49">
        <v>805000427</v>
      </c>
      <c r="C281" s="73" t="s">
        <v>471</v>
      </c>
      <c r="D281" s="283">
        <v>43399</v>
      </c>
      <c r="E281" s="283">
        <v>43399</v>
      </c>
      <c r="F281" s="284">
        <v>1000000</v>
      </c>
    </row>
    <row r="282" spans="1:6" s="59" customFormat="1">
      <c r="A282" s="282" t="s">
        <v>649</v>
      </c>
      <c r="B282" s="49">
        <v>805000427</v>
      </c>
      <c r="C282" s="73" t="s">
        <v>471</v>
      </c>
      <c r="D282" s="283">
        <v>43399</v>
      </c>
      <c r="E282" s="283">
        <v>43399</v>
      </c>
      <c r="F282" s="284">
        <v>1000000</v>
      </c>
    </row>
    <row r="283" spans="1:6" s="59" customFormat="1">
      <c r="A283" s="282" t="s">
        <v>649</v>
      </c>
      <c r="B283" s="49">
        <v>805000427</v>
      </c>
      <c r="C283" s="73" t="s">
        <v>471</v>
      </c>
      <c r="D283" s="283">
        <v>43399</v>
      </c>
      <c r="E283" s="283">
        <v>43399</v>
      </c>
      <c r="F283" s="284">
        <v>1000000</v>
      </c>
    </row>
    <row r="284" spans="1:6" s="59" customFormat="1">
      <c r="A284" s="282" t="s">
        <v>649</v>
      </c>
      <c r="B284" s="49">
        <v>805000427</v>
      </c>
      <c r="C284" s="73" t="s">
        <v>471</v>
      </c>
      <c r="D284" s="283">
        <v>43399</v>
      </c>
      <c r="E284" s="283">
        <v>43399</v>
      </c>
      <c r="F284" s="284">
        <v>1000000</v>
      </c>
    </row>
    <row r="285" spans="1:6" s="59" customFormat="1">
      <c r="A285" s="282" t="s">
        <v>649</v>
      </c>
      <c r="B285" s="49">
        <v>805000427</v>
      </c>
      <c r="C285" s="73" t="s">
        <v>471</v>
      </c>
      <c r="D285" s="283">
        <v>43399</v>
      </c>
      <c r="E285" s="283">
        <v>43399</v>
      </c>
      <c r="F285" s="284">
        <v>1000000</v>
      </c>
    </row>
    <row r="286" spans="1:6" s="59" customFormat="1">
      <c r="A286" s="282" t="s">
        <v>649</v>
      </c>
      <c r="B286" s="49">
        <v>805000427</v>
      </c>
      <c r="C286" s="73" t="s">
        <v>472</v>
      </c>
      <c r="D286" s="283">
        <v>43399</v>
      </c>
      <c r="E286" s="283">
        <v>43399</v>
      </c>
      <c r="F286" s="284">
        <v>1245363</v>
      </c>
    </row>
    <row r="287" spans="1:6" s="59" customFormat="1">
      <c r="A287" s="282" t="s">
        <v>13</v>
      </c>
      <c r="B287" s="49">
        <v>830009783</v>
      </c>
      <c r="C287" s="73" t="s">
        <v>471</v>
      </c>
      <c r="D287" s="283">
        <v>43399</v>
      </c>
      <c r="E287" s="283">
        <v>43399</v>
      </c>
      <c r="F287" s="284">
        <v>1000000</v>
      </c>
    </row>
    <row r="288" spans="1:6" s="59" customFormat="1">
      <c r="A288" s="282" t="s">
        <v>239</v>
      </c>
      <c r="B288" s="49">
        <v>830074184</v>
      </c>
      <c r="C288" s="73" t="s">
        <v>471</v>
      </c>
      <c r="D288" s="283">
        <v>43399</v>
      </c>
      <c r="E288" s="283">
        <v>43399</v>
      </c>
      <c r="F288" s="284">
        <v>3352437</v>
      </c>
    </row>
    <row r="289" spans="1:6" s="59" customFormat="1">
      <c r="A289" s="282" t="s">
        <v>649</v>
      </c>
      <c r="B289" s="49">
        <v>805000427</v>
      </c>
      <c r="C289" s="73" t="s">
        <v>498</v>
      </c>
      <c r="D289" s="283">
        <v>43417</v>
      </c>
      <c r="E289" s="283">
        <v>43417</v>
      </c>
      <c r="F289" s="284">
        <v>1000000</v>
      </c>
    </row>
    <row r="290" spans="1:6" s="59" customFormat="1">
      <c r="A290" s="282" t="s">
        <v>649</v>
      </c>
      <c r="B290" s="49">
        <v>805000427</v>
      </c>
      <c r="C290" s="73" t="s">
        <v>498</v>
      </c>
      <c r="D290" s="283">
        <v>43417</v>
      </c>
      <c r="E290" s="283">
        <v>43417</v>
      </c>
      <c r="F290" s="284">
        <v>1000000</v>
      </c>
    </row>
    <row r="291" spans="1:6" s="59" customFormat="1">
      <c r="A291" s="282" t="s">
        <v>649</v>
      </c>
      <c r="B291" s="49">
        <v>805000427</v>
      </c>
      <c r="C291" s="73" t="s">
        <v>498</v>
      </c>
      <c r="D291" s="283">
        <v>43417</v>
      </c>
      <c r="E291" s="283">
        <v>43417</v>
      </c>
      <c r="F291" s="284">
        <v>1000000</v>
      </c>
    </row>
    <row r="292" spans="1:6" s="59" customFormat="1">
      <c r="A292" s="282" t="s">
        <v>649</v>
      </c>
      <c r="B292" s="49">
        <v>805000427</v>
      </c>
      <c r="C292" s="73" t="s">
        <v>498</v>
      </c>
      <c r="D292" s="283">
        <v>43417</v>
      </c>
      <c r="E292" s="283">
        <v>43417</v>
      </c>
      <c r="F292" s="284">
        <v>1000000</v>
      </c>
    </row>
    <row r="293" spans="1:6" s="59" customFormat="1">
      <c r="A293" s="282" t="s">
        <v>649</v>
      </c>
      <c r="B293" s="49">
        <v>805000427</v>
      </c>
      <c r="C293" s="73" t="s">
        <v>498</v>
      </c>
      <c r="D293" s="283">
        <v>43417</v>
      </c>
      <c r="E293" s="283">
        <v>43417</v>
      </c>
      <c r="F293" s="284">
        <v>1000000</v>
      </c>
    </row>
    <row r="294" spans="1:6" s="59" customFormat="1">
      <c r="A294" s="282" t="s">
        <v>649</v>
      </c>
      <c r="B294" s="49">
        <v>805000427</v>
      </c>
      <c r="C294" s="73" t="s">
        <v>498</v>
      </c>
      <c r="D294" s="283">
        <v>43417</v>
      </c>
      <c r="E294" s="283">
        <v>43417</v>
      </c>
      <c r="F294" s="284">
        <v>1000000</v>
      </c>
    </row>
    <row r="295" spans="1:6" s="59" customFormat="1">
      <c r="A295" s="282" t="s">
        <v>649</v>
      </c>
      <c r="B295" s="49">
        <v>805000427</v>
      </c>
      <c r="C295" s="73" t="s">
        <v>498</v>
      </c>
      <c r="D295" s="283">
        <v>43417</v>
      </c>
      <c r="E295" s="283">
        <v>43417</v>
      </c>
      <c r="F295" s="284">
        <v>1000000</v>
      </c>
    </row>
    <row r="296" spans="1:6" s="59" customFormat="1">
      <c r="A296" s="282" t="s">
        <v>649</v>
      </c>
      <c r="B296" s="49">
        <v>805000427</v>
      </c>
      <c r="C296" s="73" t="s">
        <v>498</v>
      </c>
      <c r="D296" s="283">
        <v>43417</v>
      </c>
      <c r="E296" s="283">
        <v>43417</v>
      </c>
      <c r="F296" s="284">
        <v>1000000</v>
      </c>
    </row>
    <row r="297" spans="1:6" s="59" customFormat="1">
      <c r="A297" s="282" t="s">
        <v>649</v>
      </c>
      <c r="B297" s="49">
        <v>805000427</v>
      </c>
      <c r="C297" s="73" t="s">
        <v>498</v>
      </c>
      <c r="D297" s="283">
        <v>43417</v>
      </c>
      <c r="E297" s="283">
        <v>43417</v>
      </c>
      <c r="F297" s="284">
        <v>1000000</v>
      </c>
    </row>
    <row r="298" spans="1:6" s="59" customFormat="1">
      <c r="A298" s="282" t="s">
        <v>649</v>
      </c>
      <c r="B298" s="49">
        <v>805000427</v>
      </c>
      <c r="C298" s="73" t="s">
        <v>498</v>
      </c>
      <c r="D298" s="283">
        <v>43417</v>
      </c>
      <c r="E298" s="283">
        <v>43417</v>
      </c>
      <c r="F298" s="284">
        <v>1000000</v>
      </c>
    </row>
    <row r="299" spans="1:6" s="59" customFormat="1">
      <c r="A299" s="282" t="s">
        <v>13</v>
      </c>
      <c r="B299" s="49">
        <v>830009783</v>
      </c>
      <c r="C299" s="73" t="s">
        <v>499</v>
      </c>
      <c r="D299" s="283">
        <v>43417</v>
      </c>
      <c r="E299" s="283">
        <v>43417</v>
      </c>
      <c r="F299" s="284">
        <v>3000000</v>
      </c>
    </row>
    <row r="300" spans="1:6" s="59" customFormat="1">
      <c r="A300" s="282" t="s">
        <v>239</v>
      </c>
      <c r="B300" s="49">
        <v>830074184</v>
      </c>
      <c r="C300" s="73" t="s">
        <v>498</v>
      </c>
      <c r="D300" s="283">
        <v>43417</v>
      </c>
      <c r="E300" s="283">
        <v>43417</v>
      </c>
      <c r="F300" s="284">
        <v>3182063</v>
      </c>
    </row>
    <row r="301" spans="1:6" s="59" customFormat="1">
      <c r="A301" s="282" t="s">
        <v>38</v>
      </c>
      <c r="B301" s="49">
        <v>901097473</v>
      </c>
      <c r="C301" s="73" t="s">
        <v>498</v>
      </c>
      <c r="D301" s="283">
        <v>43417</v>
      </c>
      <c r="E301" s="283">
        <v>43417</v>
      </c>
      <c r="F301" s="284">
        <v>3114805</v>
      </c>
    </row>
    <row r="302" spans="1:6" s="59" customFormat="1">
      <c r="A302" s="282" t="s">
        <v>38</v>
      </c>
      <c r="B302" s="49">
        <v>901097473</v>
      </c>
      <c r="C302" s="73" t="s">
        <v>498</v>
      </c>
      <c r="D302" s="283">
        <v>43417</v>
      </c>
      <c r="E302" s="283">
        <v>43417</v>
      </c>
      <c r="F302" s="284">
        <v>1509877</v>
      </c>
    </row>
    <row r="303" spans="1:6" s="59" customFormat="1">
      <c r="A303" s="282" t="s">
        <v>38</v>
      </c>
      <c r="B303" s="49">
        <v>901097473</v>
      </c>
      <c r="C303" s="73" t="s">
        <v>498</v>
      </c>
      <c r="D303" s="283">
        <v>43417</v>
      </c>
      <c r="E303" s="283">
        <v>43417</v>
      </c>
      <c r="F303" s="284">
        <v>2467938</v>
      </c>
    </row>
    <row r="304" spans="1:6" s="59" customFormat="1">
      <c r="A304" s="282" t="s">
        <v>38</v>
      </c>
      <c r="B304" s="49">
        <v>901097473</v>
      </c>
      <c r="C304" s="73" t="s">
        <v>498</v>
      </c>
      <c r="D304" s="283">
        <v>43417</v>
      </c>
      <c r="E304" s="283">
        <v>43417</v>
      </c>
      <c r="F304" s="284">
        <v>1051155</v>
      </c>
    </row>
    <row r="305" spans="1:6" s="59" customFormat="1">
      <c r="A305" s="282" t="s">
        <v>38</v>
      </c>
      <c r="B305" s="49">
        <v>901097473</v>
      </c>
      <c r="C305" s="73" t="s">
        <v>498</v>
      </c>
      <c r="D305" s="283">
        <v>43417</v>
      </c>
      <c r="E305" s="283">
        <v>43417</v>
      </c>
      <c r="F305" s="284">
        <v>4139052</v>
      </c>
    </row>
    <row r="306" spans="1:6" s="59" customFormat="1">
      <c r="A306" s="282" t="s">
        <v>38</v>
      </c>
      <c r="B306" s="49">
        <v>901097473</v>
      </c>
      <c r="C306" s="73" t="s">
        <v>498</v>
      </c>
      <c r="D306" s="283">
        <v>43417</v>
      </c>
      <c r="E306" s="283">
        <v>43417</v>
      </c>
      <c r="F306" s="284">
        <v>6697934.5</v>
      </c>
    </row>
    <row r="307" spans="1:6" s="59" customFormat="1">
      <c r="A307" s="282" t="s">
        <v>649</v>
      </c>
      <c r="B307" s="49">
        <v>805000427</v>
      </c>
      <c r="C307" s="73" t="s">
        <v>499</v>
      </c>
      <c r="D307" s="283">
        <v>43417</v>
      </c>
      <c r="E307" s="283">
        <v>43417</v>
      </c>
      <c r="F307" s="284">
        <v>1000000</v>
      </c>
    </row>
    <row r="308" spans="1:6" s="59" customFormat="1">
      <c r="A308" s="282" t="s">
        <v>649</v>
      </c>
      <c r="B308" s="49">
        <v>805000427</v>
      </c>
      <c r="C308" s="73" t="s">
        <v>499</v>
      </c>
      <c r="D308" s="283">
        <v>43417</v>
      </c>
      <c r="E308" s="283">
        <v>43417</v>
      </c>
      <c r="F308" s="284">
        <v>1000000</v>
      </c>
    </row>
    <row r="309" spans="1:6" s="59" customFormat="1">
      <c r="A309" s="282" t="s">
        <v>89</v>
      </c>
      <c r="B309" s="49">
        <v>804002105</v>
      </c>
      <c r="C309" s="73" t="s">
        <v>500</v>
      </c>
      <c r="D309" s="283">
        <v>43423</v>
      </c>
      <c r="E309" s="283">
        <v>43423</v>
      </c>
      <c r="F309" s="284">
        <v>7718269</v>
      </c>
    </row>
    <row r="310" spans="1:6" s="59" customFormat="1">
      <c r="A310" s="282" t="s">
        <v>649</v>
      </c>
      <c r="B310" s="49">
        <v>805000427</v>
      </c>
      <c r="C310" s="73" t="s">
        <v>501</v>
      </c>
      <c r="D310" s="283">
        <v>43423</v>
      </c>
      <c r="E310" s="283">
        <v>43423</v>
      </c>
      <c r="F310" s="284">
        <v>1000000</v>
      </c>
    </row>
    <row r="311" spans="1:6" s="59" customFormat="1">
      <c r="A311" s="282" t="s">
        <v>649</v>
      </c>
      <c r="B311" s="49">
        <v>805000427</v>
      </c>
      <c r="C311" s="73" t="s">
        <v>501</v>
      </c>
      <c r="D311" s="283">
        <v>43423</v>
      </c>
      <c r="E311" s="283">
        <v>43423</v>
      </c>
      <c r="F311" s="284">
        <v>1000000</v>
      </c>
    </row>
    <row r="312" spans="1:6" s="59" customFormat="1">
      <c r="A312" s="282" t="s">
        <v>649</v>
      </c>
      <c r="B312" s="49">
        <v>805000427</v>
      </c>
      <c r="C312" s="73" t="s">
        <v>501</v>
      </c>
      <c r="D312" s="283">
        <v>43423</v>
      </c>
      <c r="E312" s="283">
        <v>43423</v>
      </c>
      <c r="F312" s="284">
        <v>1000000</v>
      </c>
    </row>
    <row r="313" spans="1:6" s="59" customFormat="1">
      <c r="A313" s="282" t="s">
        <v>649</v>
      </c>
      <c r="B313" s="49">
        <v>805000427</v>
      </c>
      <c r="C313" s="73" t="s">
        <v>501</v>
      </c>
      <c r="D313" s="283">
        <v>43423</v>
      </c>
      <c r="E313" s="283">
        <v>43423</v>
      </c>
      <c r="F313" s="284">
        <v>1000000</v>
      </c>
    </row>
    <row r="314" spans="1:6" s="59" customFormat="1">
      <c r="A314" s="282" t="s">
        <v>649</v>
      </c>
      <c r="B314" s="49">
        <v>805000427</v>
      </c>
      <c r="C314" s="73" t="s">
        <v>501</v>
      </c>
      <c r="D314" s="283">
        <v>43423</v>
      </c>
      <c r="E314" s="283">
        <v>43423</v>
      </c>
      <c r="F314" s="284">
        <v>1000000</v>
      </c>
    </row>
    <row r="315" spans="1:6" s="59" customFormat="1">
      <c r="A315" s="282" t="s">
        <v>832</v>
      </c>
      <c r="B315" s="49">
        <v>901021565</v>
      </c>
      <c r="C315" s="73" t="s">
        <v>501</v>
      </c>
      <c r="D315" s="283">
        <v>43423</v>
      </c>
      <c r="E315" s="283">
        <v>43423</v>
      </c>
      <c r="F315" s="284">
        <v>15052385</v>
      </c>
    </row>
    <row r="316" spans="1:6" s="59" customFormat="1">
      <c r="A316" s="282" t="s">
        <v>502</v>
      </c>
      <c r="B316" s="49">
        <v>818000140</v>
      </c>
      <c r="C316" s="73" t="s">
        <v>501</v>
      </c>
      <c r="D316" s="283">
        <v>43423</v>
      </c>
      <c r="E316" s="283">
        <v>43423</v>
      </c>
      <c r="F316" s="284">
        <v>1234730</v>
      </c>
    </row>
    <row r="317" spans="1:6" s="59" customFormat="1">
      <c r="A317" s="282" t="s">
        <v>502</v>
      </c>
      <c r="B317" s="49">
        <v>818000140</v>
      </c>
      <c r="C317" s="73" t="s">
        <v>501</v>
      </c>
      <c r="D317" s="283">
        <v>43423</v>
      </c>
      <c r="E317" s="283">
        <v>43423</v>
      </c>
      <c r="F317" s="284">
        <v>1796088</v>
      </c>
    </row>
    <row r="318" spans="1:6" s="59" customFormat="1">
      <c r="A318" s="282" t="s">
        <v>502</v>
      </c>
      <c r="B318" s="49">
        <v>818000140</v>
      </c>
      <c r="C318" s="73" t="s">
        <v>501</v>
      </c>
      <c r="D318" s="283">
        <v>43423</v>
      </c>
      <c r="E318" s="283">
        <v>43423</v>
      </c>
      <c r="F318" s="284">
        <v>6003100</v>
      </c>
    </row>
    <row r="319" spans="1:6" s="59" customFormat="1">
      <c r="A319" s="282" t="s">
        <v>502</v>
      </c>
      <c r="B319" s="49">
        <v>818000140</v>
      </c>
      <c r="C319" s="73" t="s">
        <v>501</v>
      </c>
      <c r="D319" s="283">
        <v>43423</v>
      </c>
      <c r="E319" s="283">
        <v>43423</v>
      </c>
      <c r="F319" s="284">
        <v>9114085</v>
      </c>
    </row>
    <row r="320" spans="1:6" s="59" customFormat="1">
      <c r="A320" s="282" t="s">
        <v>502</v>
      </c>
      <c r="B320" s="49">
        <v>818000140</v>
      </c>
      <c r="C320" s="73" t="s">
        <v>501</v>
      </c>
      <c r="D320" s="283">
        <v>43423</v>
      </c>
      <c r="E320" s="283">
        <v>43423</v>
      </c>
      <c r="F320" s="284">
        <v>17176196</v>
      </c>
    </row>
    <row r="321" spans="1:6" s="59" customFormat="1">
      <c r="A321" s="282" t="s">
        <v>503</v>
      </c>
      <c r="B321" s="49">
        <v>824001398</v>
      </c>
      <c r="C321" s="73" t="s">
        <v>501</v>
      </c>
      <c r="D321" s="283">
        <v>43423</v>
      </c>
      <c r="E321" s="283">
        <v>43423</v>
      </c>
      <c r="F321" s="284">
        <v>2040915</v>
      </c>
    </row>
    <row r="322" spans="1:6" s="59" customFormat="1">
      <c r="A322" s="282" t="s">
        <v>313</v>
      </c>
      <c r="B322" s="49">
        <v>830003564</v>
      </c>
      <c r="C322" s="73" t="s">
        <v>501</v>
      </c>
      <c r="D322" s="283">
        <v>43423</v>
      </c>
      <c r="E322" s="283">
        <v>43423</v>
      </c>
      <c r="F322" s="284">
        <v>1042222</v>
      </c>
    </row>
    <row r="323" spans="1:6" s="59" customFormat="1">
      <c r="A323" s="282" t="s">
        <v>313</v>
      </c>
      <c r="B323" s="49">
        <v>830003564</v>
      </c>
      <c r="C323" s="73" t="s">
        <v>501</v>
      </c>
      <c r="D323" s="283">
        <v>43423</v>
      </c>
      <c r="E323" s="283">
        <v>43423</v>
      </c>
      <c r="F323" s="284">
        <v>3909770</v>
      </c>
    </row>
    <row r="324" spans="1:6" s="59" customFormat="1">
      <c r="A324" s="282" t="s">
        <v>313</v>
      </c>
      <c r="B324" s="49">
        <v>830003564</v>
      </c>
      <c r="C324" s="73" t="s">
        <v>501</v>
      </c>
      <c r="D324" s="283">
        <v>43423</v>
      </c>
      <c r="E324" s="283">
        <v>43423</v>
      </c>
      <c r="F324" s="284">
        <v>4692138</v>
      </c>
    </row>
    <row r="325" spans="1:6" s="59" customFormat="1">
      <c r="A325" s="282" t="s">
        <v>313</v>
      </c>
      <c r="B325" s="49">
        <v>830003564</v>
      </c>
      <c r="C325" s="73" t="s">
        <v>501</v>
      </c>
      <c r="D325" s="283">
        <v>43423</v>
      </c>
      <c r="E325" s="283">
        <v>43423</v>
      </c>
      <c r="F325" s="284">
        <v>7161480</v>
      </c>
    </row>
    <row r="326" spans="1:6" s="59" customFormat="1">
      <c r="A326" s="282" t="s">
        <v>313</v>
      </c>
      <c r="B326" s="49">
        <v>830003564</v>
      </c>
      <c r="C326" s="73" t="s">
        <v>501</v>
      </c>
      <c r="D326" s="283">
        <v>43423</v>
      </c>
      <c r="E326" s="283">
        <v>43423</v>
      </c>
      <c r="F326" s="284">
        <v>8471133</v>
      </c>
    </row>
    <row r="327" spans="1:6" s="59" customFormat="1">
      <c r="A327" s="282" t="s">
        <v>396</v>
      </c>
      <c r="B327" s="49">
        <v>900935126</v>
      </c>
      <c r="C327" s="73" t="s">
        <v>501</v>
      </c>
      <c r="D327" s="283">
        <v>43423</v>
      </c>
      <c r="E327" s="283">
        <v>43423</v>
      </c>
      <c r="F327" s="284">
        <v>2566687</v>
      </c>
    </row>
    <row r="328" spans="1:6" s="59" customFormat="1">
      <c r="A328" s="282" t="s">
        <v>38</v>
      </c>
      <c r="B328" s="49">
        <v>901097473</v>
      </c>
      <c r="C328" s="73" t="s">
        <v>501</v>
      </c>
      <c r="D328" s="283">
        <v>43423</v>
      </c>
      <c r="E328" s="283">
        <v>43423</v>
      </c>
      <c r="F328" s="284">
        <v>10015733</v>
      </c>
    </row>
    <row r="329" spans="1:6" s="59" customFormat="1">
      <c r="A329" s="282" t="s">
        <v>38</v>
      </c>
      <c r="B329" s="49">
        <v>901097473</v>
      </c>
      <c r="C329" s="73" t="s">
        <v>501</v>
      </c>
      <c r="D329" s="283">
        <v>43423</v>
      </c>
      <c r="E329" s="283">
        <v>43423</v>
      </c>
      <c r="F329" s="284">
        <v>13817680</v>
      </c>
    </row>
    <row r="330" spans="1:6" s="59" customFormat="1">
      <c r="A330" s="282" t="s">
        <v>38</v>
      </c>
      <c r="B330" s="49">
        <v>901097473</v>
      </c>
      <c r="C330" s="73" t="s">
        <v>501</v>
      </c>
      <c r="D330" s="283">
        <v>43423</v>
      </c>
      <c r="E330" s="283">
        <v>43423</v>
      </c>
      <c r="F330" s="284">
        <v>2189385</v>
      </c>
    </row>
    <row r="331" spans="1:6" s="59" customFormat="1">
      <c r="A331" s="282" t="s">
        <v>649</v>
      </c>
      <c r="B331" s="49">
        <v>805000427</v>
      </c>
      <c r="C331" s="73" t="s">
        <v>504</v>
      </c>
      <c r="D331" s="283">
        <v>43430</v>
      </c>
      <c r="E331" s="283">
        <v>43430</v>
      </c>
      <c r="F331" s="284">
        <v>1000000</v>
      </c>
    </row>
    <row r="332" spans="1:6" s="59" customFormat="1">
      <c r="A332" s="282" t="s">
        <v>649</v>
      </c>
      <c r="B332" s="49">
        <v>805000427</v>
      </c>
      <c r="C332" s="73" t="s">
        <v>504</v>
      </c>
      <c r="D332" s="283">
        <v>43430</v>
      </c>
      <c r="E332" s="283">
        <v>43430</v>
      </c>
      <c r="F332" s="284">
        <v>1000000</v>
      </c>
    </row>
    <row r="333" spans="1:6" s="59" customFormat="1">
      <c r="A333" s="282" t="s">
        <v>649</v>
      </c>
      <c r="B333" s="49">
        <v>805000427</v>
      </c>
      <c r="C333" s="73" t="s">
        <v>504</v>
      </c>
      <c r="D333" s="283">
        <v>43430</v>
      </c>
      <c r="E333" s="283">
        <v>43430</v>
      </c>
      <c r="F333" s="284">
        <v>1000000</v>
      </c>
    </row>
    <row r="334" spans="1:6" s="59" customFormat="1">
      <c r="A334" s="282" t="s">
        <v>649</v>
      </c>
      <c r="B334" s="49">
        <v>805000427</v>
      </c>
      <c r="C334" s="73" t="s">
        <v>504</v>
      </c>
      <c r="D334" s="283">
        <v>43430</v>
      </c>
      <c r="E334" s="283">
        <v>43430</v>
      </c>
      <c r="F334" s="284">
        <v>1000000</v>
      </c>
    </row>
    <row r="335" spans="1:6" s="59" customFormat="1">
      <c r="A335" s="282" t="s">
        <v>649</v>
      </c>
      <c r="B335" s="49">
        <v>805000427</v>
      </c>
      <c r="C335" s="73" t="s">
        <v>504</v>
      </c>
      <c r="D335" s="283">
        <v>43430</v>
      </c>
      <c r="E335" s="283">
        <v>43430</v>
      </c>
      <c r="F335" s="284">
        <v>1000000</v>
      </c>
    </row>
    <row r="336" spans="1:6" s="59" customFormat="1">
      <c r="A336" s="282" t="s">
        <v>649</v>
      </c>
      <c r="B336" s="49">
        <v>805000427</v>
      </c>
      <c r="C336" s="73" t="s">
        <v>504</v>
      </c>
      <c r="D336" s="283">
        <v>43430</v>
      </c>
      <c r="E336" s="283">
        <v>43430</v>
      </c>
      <c r="F336" s="284">
        <v>1000000</v>
      </c>
    </row>
    <row r="337" spans="1:6" s="59" customFormat="1">
      <c r="A337" s="282" t="s">
        <v>649</v>
      </c>
      <c r="B337" s="49">
        <v>805000427</v>
      </c>
      <c r="C337" s="73" t="s">
        <v>504</v>
      </c>
      <c r="D337" s="283">
        <v>43430</v>
      </c>
      <c r="E337" s="283">
        <v>43430</v>
      </c>
      <c r="F337" s="284">
        <v>1000000</v>
      </c>
    </row>
    <row r="338" spans="1:6" s="59" customFormat="1">
      <c r="A338" s="282" t="s">
        <v>649</v>
      </c>
      <c r="B338" s="49">
        <v>805000427</v>
      </c>
      <c r="C338" s="73" t="s">
        <v>504</v>
      </c>
      <c r="D338" s="283">
        <v>43430</v>
      </c>
      <c r="E338" s="283">
        <v>43430</v>
      </c>
      <c r="F338" s="284">
        <v>1000000</v>
      </c>
    </row>
    <row r="339" spans="1:6" s="59" customFormat="1">
      <c r="A339" s="282" t="s">
        <v>649</v>
      </c>
      <c r="B339" s="49">
        <v>805000427</v>
      </c>
      <c r="C339" s="73" t="s">
        <v>504</v>
      </c>
      <c r="D339" s="283">
        <v>43430</v>
      </c>
      <c r="E339" s="283">
        <v>43430</v>
      </c>
      <c r="F339" s="284">
        <v>1000000</v>
      </c>
    </row>
    <row r="340" spans="1:6" s="59" customFormat="1">
      <c r="A340" s="282" t="s">
        <v>649</v>
      </c>
      <c r="B340" s="49">
        <v>805000427</v>
      </c>
      <c r="C340" s="73" t="s">
        <v>504</v>
      </c>
      <c r="D340" s="283">
        <v>43430</v>
      </c>
      <c r="E340" s="283">
        <v>43430</v>
      </c>
      <c r="F340" s="284">
        <v>2000000</v>
      </c>
    </row>
    <row r="341" spans="1:6" s="59" customFormat="1">
      <c r="A341" s="282" t="s">
        <v>649</v>
      </c>
      <c r="B341" s="49">
        <v>805000427</v>
      </c>
      <c r="C341" s="73" t="s">
        <v>504</v>
      </c>
      <c r="D341" s="283">
        <v>43430</v>
      </c>
      <c r="E341" s="283">
        <v>43430</v>
      </c>
      <c r="F341" s="284">
        <v>1000000</v>
      </c>
    </row>
    <row r="342" spans="1:6" s="59" customFormat="1">
      <c r="A342" s="282" t="s">
        <v>649</v>
      </c>
      <c r="B342" s="49">
        <v>805000427</v>
      </c>
      <c r="C342" s="73" t="s">
        <v>505</v>
      </c>
      <c r="D342" s="283">
        <v>43430</v>
      </c>
      <c r="E342" s="283">
        <v>43430</v>
      </c>
      <c r="F342" s="284">
        <v>1000000</v>
      </c>
    </row>
    <row r="343" spans="1:6" s="59" customFormat="1">
      <c r="A343" s="282" t="s">
        <v>32</v>
      </c>
      <c r="B343" s="49">
        <v>805001157</v>
      </c>
      <c r="C343" s="73" t="s">
        <v>506</v>
      </c>
      <c r="D343" s="283">
        <v>43430</v>
      </c>
      <c r="E343" s="283">
        <v>43430</v>
      </c>
      <c r="F343" s="284">
        <v>2516638</v>
      </c>
    </row>
    <row r="344" spans="1:6" s="59" customFormat="1">
      <c r="A344" s="282" t="s">
        <v>502</v>
      </c>
      <c r="B344" s="49">
        <v>818000140</v>
      </c>
      <c r="C344" s="73" t="s">
        <v>506</v>
      </c>
      <c r="D344" s="283">
        <v>43430</v>
      </c>
      <c r="E344" s="283">
        <v>43430</v>
      </c>
      <c r="F344" s="284">
        <v>1065477</v>
      </c>
    </row>
    <row r="345" spans="1:6" s="59" customFormat="1">
      <c r="A345" s="282" t="s">
        <v>502</v>
      </c>
      <c r="B345" s="49">
        <v>818000140</v>
      </c>
      <c r="C345" s="73" t="s">
        <v>506</v>
      </c>
      <c r="D345" s="283">
        <v>43430</v>
      </c>
      <c r="E345" s="283">
        <v>43430</v>
      </c>
      <c r="F345" s="284">
        <v>36915510</v>
      </c>
    </row>
    <row r="346" spans="1:6" s="59" customFormat="1">
      <c r="A346" s="282" t="s">
        <v>13</v>
      </c>
      <c r="B346" s="49">
        <v>830009783</v>
      </c>
      <c r="C346" s="73" t="s">
        <v>506</v>
      </c>
      <c r="D346" s="283">
        <v>43430</v>
      </c>
      <c r="E346" s="283">
        <v>43430</v>
      </c>
      <c r="F346" s="284">
        <v>2482863</v>
      </c>
    </row>
    <row r="347" spans="1:6" s="59" customFormat="1">
      <c r="A347" s="282" t="s">
        <v>38</v>
      </c>
      <c r="B347" s="49">
        <v>901097473</v>
      </c>
      <c r="C347" s="73" t="s">
        <v>506</v>
      </c>
      <c r="D347" s="283">
        <v>43430</v>
      </c>
      <c r="E347" s="283">
        <v>43430</v>
      </c>
      <c r="F347" s="284">
        <v>1010688</v>
      </c>
    </row>
    <row r="348" spans="1:6" s="59" customFormat="1">
      <c r="A348" s="282" t="s">
        <v>649</v>
      </c>
      <c r="B348" s="49">
        <v>805000427</v>
      </c>
      <c r="C348" s="73" t="s">
        <v>507</v>
      </c>
      <c r="D348" s="283">
        <v>43434</v>
      </c>
      <c r="E348" s="283">
        <v>43434</v>
      </c>
      <c r="F348" s="284">
        <v>2000000</v>
      </c>
    </row>
    <row r="349" spans="1:6" s="59" customFormat="1">
      <c r="A349" s="282" t="s">
        <v>649</v>
      </c>
      <c r="B349" s="49">
        <v>805000427</v>
      </c>
      <c r="C349" s="73" t="s">
        <v>507</v>
      </c>
      <c r="D349" s="283">
        <v>43434</v>
      </c>
      <c r="E349" s="283">
        <v>43434</v>
      </c>
      <c r="F349" s="284">
        <v>2000000</v>
      </c>
    </row>
    <row r="350" spans="1:6" s="59" customFormat="1">
      <c r="A350" s="282" t="s">
        <v>32</v>
      </c>
      <c r="B350" s="49">
        <v>805001157</v>
      </c>
      <c r="C350" s="73" t="s">
        <v>507</v>
      </c>
      <c r="D350" s="283">
        <v>43434</v>
      </c>
      <c r="E350" s="283">
        <v>43434</v>
      </c>
      <c r="F350" s="284">
        <v>6461297</v>
      </c>
    </row>
    <row r="351" spans="1:6" s="59" customFormat="1">
      <c r="A351" s="282" t="s">
        <v>121</v>
      </c>
      <c r="B351" s="49">
        <v>811004055</v>
      </c>
      <c r="C351" s="73" t="s">
        <v>507</v>
      </c>
      <c r="D351" s="283">
        <v>43434</v>
      </c>
      <c r="E351" s="283">
        <v>43434</v>
      </c>
      <c r="F351" s="284">
        <v>5084500</v>
      </c>
    </row>
    <row r="352" spans="1:6" s="59" customFormat="1">
      <c r="A352" s="282" t="s">
        <v>121</v>
      </c>
      <c r="B352" s="49">
        <v>811004055</v>
      </c>
      <c r="C352" s="73" t="s">
        <v>507</v>
      </c>
      <c r="D352" s="283">
        <v>43434</v>
      </c>
      <c r="E352" s="283">
        <v>43434</v>
      </c>
      <c r="F352" s="284">
        <v>2731088</v>
      </c>
    </row>
    <row r="353" spans="1:6" s="59" customFormat="1">
      <c r="A353" s="282" t="s">
        <v>502</v>
      </c>
      <c r="B353" s="49">
        <v>818000140</v>
      </c>
      <c r="C353" s="73" t="s">
        <v>507</v>
      </c>
      <c r="D353" s="283">
        <v>43434</v>
      </c>
      <c r="E353" s="283">
        <v>43434</v>
      </c>
      <c r="F353" s="284">
        <v>75842584</v>
      </c>
    </row>
    <row r="354" spans="1:6" s="59" customFormat="1">
      <c r="A354" s="282" t="s">
        <v>239</v>
      </c>
      <c r="B354" s="49">
        <v>830074184</v>
      </c>
      <c r="C354" s="73" t="s">
        <v>507</v>
      </c>
      <c r="D354" s="283">
        <v>43434</v>
      </c>
      <c r="E354" s="283">
        <v>43434</v>
      </c>
      <c r="F354" s="284">
        <v>6188158</v>
      </c>
    </row>
    <row r="355" spans="1:6" s="59" customFormat="1">
      <c r="A355" s="282" t="s">
        <v>239</v>
      </c>
      <c r="B355" s="49">
        <v>830074184</v>
      </c>
      <c r="C355" s="73" t="s">
        <v>507</v>
      </c>
      <c r="D355" s="283">
        <v>43434</v>
      </c>
      <c r="E355" s="283">
        <v>43434</v>
      </c>
      <c r="F355" s="284">
        <v>1602363</v>
      </c>
    </row>
    <row r="356" spans="1:6" s="59" customFormat="1">
      <c r="A356" s="282" t="s">
        <v>239</v>
      </c>
      <c r="B356" s="49">
        <v>830074184</v>
      </c>
      <c r="C356" s="73" t="s">
        <v>507</v>
      </c>
      <c r="D356" s="283">
        <v>43434</v>
      </c>
      <c r="E356" s="283">
        <v>43434</v>
      </c>
      <c r="F356" s="284">
        <v>1624967</v>
      </c>
    </row>
    <row r="357" spans="1:6" s="59" customFormat="1">
      <c r="A357" s="282" t="s">
        <v>239</v>
      </c>
      <c r="B357" s="49">
        <v>830074184</v>
      </c>
      <c r="C357" s="73" t="s">
        <v>507</v>
      </c>
      <c r="D357" s="283">
        <v>43434</v>
      </c>
      <c r="E357" s="283">
        <v>43434</v>
      </c>
      <c r="F357" s="284">
        <v>2430586</v>
      </c>
    </row>
    <row r="358" spans="1:6" s="59" customFormat="1">
      <c r="A358" s="282" t="s">
        <v>271</v>
      </c>
      <c r="B358" s="49">
        <v>891080005</v>
      </c>
      <c r="C358" s="73" t="s">
        <v>507</v>
      </c>
      <c r="D358" s="283">
        <v>43434</v>
      </c>
      <c r="E358" s="283">
        <v>43434</v>
      </c>
      <c r="F358" s="284">
        <v>3870396</v>
      </c>
    </row>
    <row r="359" spans="1:6" s="59" customFormat="1">
      <c r="A359" s="282" t="s">
        <v>38</v>
      </c>
      <c r="B359" s="49">
        <v>901097473</v>
      </c>
      <c r="C359" s="73" t="s">
        <v>508</v>
      </c>
      <c r="D359" s="283">
        <v>43434</v>
      </c>
      <c r="E359" s="283">
        <v>43434</v>
      </c>
      <c r="F359" s="284">
        <v>4139052</v>
      </c>
    </row>
    <row r="360" spans="1:6" s="59" customFormat="1">
      <c r="A360" s="282" t="s">
        <v>649</v>
      </c>
      <c r="B360" s="49">
        <v>805000427</v>
      </c>
      <c r="C360" s="73" t="s">
        <v>563</v>
      </c>
      <c r="D360" s="283">
        <v>43441</v>
      </c>
      <c r="E360" s="283">
        <v>43441</v>
      </c>
      <c r="F360" s="284">
        <v>1000000</v>
      </c>
    </row>
    <row r="361" spans="1:6" s="59" customFormat="1">
      <c r="A361" s="282" t="s">
        <v>649</v>
      </c>
      <c r="B361" s="49">
        <v>805000427</v>
      </c>
      <c r="C361" s="73" t="s">
        <v>563</v>
      </c>
      <c r="D361" s="283">
        <v>43441</v>
      </c>
      <c r="E361" s="283">
        <v>43441</v>
      </c>
      <c r="F361" s="284">
        <v>1000000</v>
      </c>
    </row>
    <row r="362" spans="1:6" s="59" customFormat="1">
      <c r="A362" s="282" t="s">
        <v>649</v>
      </c>
      <c r="B362" s="49">
        <v>805000427</v>
      </c>
      <c r="C362" s="73" t="s">
        <v>563</v>
      </c>
      <c r="D362" s="283">
        <v>43441</v>
      </c>
      <c r="E362" s="283">
        <v>43441</v>
      </c>
      <c r="F362" s="284">
        <v>1000000</v>
      </c>
    </row>
    <row r="363" spans="1:6" s="59" customFormat="1">
      <c r="A363" s="282" t="s">
        <v>649</v>
      </c>
      <c r="B363" s="49">
        <v>805000427</v>
      </c>
      <c r="C363" s="73" t="s">
        <v>563</v>
      </c>
      <c r="D363" s="283">
        <v>43441</v>
      </c>
      <c r="E363" s="283">
        <v>43441</v>
      </c>
      <c r="F363" s="284">
        <v>1000000</v>
      </c>
    </row>
    <row r="364" spans="1:6" s="59" customFormat="1">
      <c r="A364" s="282" t="s">
        <v>649</v>
      </c>
      <c r="B364" s="49">
        <v>805000427</v>
      </c>
      <c r="C364" s="73" t="s">
        <v>563</v>
      </c>
      <c r="D364" s="283">
        <v>43441</v>
      </c>
      <c r="E364" s="283">
        <v>43441</v>
      </c>
      <c r="F364" s="284">
        <v>1000000</v>
      </c>
    </row>
    <row r="365" spans="1:6" s="59" customFormat="1">
      <c r="A365" s="282" t="s">
        <v>649</v>
      </c>
      <c r="B365" s="49">
        <v>805000427</v>
      </c>
      <c r="C365" s="73" t="s">
        <v>563</v>
      </c>
      <c r="D365" s="283">
        <v>43441</v>
      </c>
      <c r="E365" s="283">
        <v>43441</v>
      </c>
      <c r="F365" s="284">
        <v>1000000</v>
      </c>
    </row>
    <row r="366" spans="1:6" s="59" customFormat="1">
      <c r="A366" s="282" t="s">
        <v>649</v>
      </c>
      <c r="B366" s="49">
        <v>805000427</v>
      </c>
      <c r="C366" s="73" t="s">
        <v>563</v>
      </c>
      <c r="D366" s="283">
        <v>43441</v>
      </c>
      <c r="E366" s="283">
        <v>43441</v>
      </c>
      <c r="F366" s="284">
        <v>1000000</v>
      </c>
    </row>
    <row r="367" spans="1:6" s="59" customFormat="1">
      <c r="A367" s="282" t="s">
        <v>649</v>
      </c>
      <c r="B367" s="49">
        <v>805000427</v>
      </c>
      <c r="C367" s="73" t="s">
        <v>563</v>
      </c>
      <c r="D367" s="283">
        <v>43441</v>
      </c>
      <c r="E367" s="283">
        <v>43441</v>
      </c>
      <c r="F367" s="284">
        <v>1000000</v>
      </c>
    </row>
    <row r="368" spans="1:6" s="59" customFormat="1">
      <c r="A368" s="282" t="s">
        <v>649</v>
      </c>
      <c r="B368" s="49">
        <v>805000427</v>
      </c>
      <c r="C368" s="73" t="s">
        <v>563</v>
      </c>
      <c r="D368" s="283">
        <v>43441</v>
      </c>
      <c r="E368" s="283">
        <v>43441</v>
      </c>
      <c r="F368" s="284">
        <v>1000000</v>
      </c>
    </row>
    <row r="369" spans="1:6" s="59" customFormat="1">
      <c r="A369" s="282" t="s">
        <v>649</v>
      </c>
      <c r="B369" s="49">
        <v>805000427</v>
      </c>
      <c r="C369" s="73" t="s">
        <v>563</v>
      </c>
      <c r="D369" s="283">
        <v>43441</v>
      </c>
      <c r="E369" s="283">
        <v>43441</v>
      </c>
      <c r="F369" s="284">
        <v>1000000</v>
      </c>
    </row>
    <row r="370" spans="1:6" s="59" customFormat="1">
      <c r="A370" s="282" t="s">
        <v>649</v>
      </c>
      <c r="B370" s="49">
        <v>805000427</v>
      </c>
      <c r="C370" s="73" t="s">
        <v>563</v>
      </c>
      <c r="D370" s="283">
        <v>43441</v>
      </c>
      <c r="E370" s="283">
        <v>43441</v>
      </c>
      <c r="F370" s="284">
        <v>1000000</v>
      </c>
    </row>
    <row r="371" spans="1:6" s="59" customFormat="1">
      <c r="A371" s="282" t="s">
        <v>649</v>
      </c>
      <c r="B371" s="49">
        <v>805000427</v>
      </c>
      <c r="C371" s="73" t="s">
        <v>563</v>
      </c>
      <c r="D371" s="283">
        <v>43441</v>
      </c>
      <c r="E371" s="283">
        <v>43441</v>
      </c>
      <c r="F371" s="284">
        <v>1000000</v>
      </c>
    </row>
    <row r="372" spans="1:6" s="59" customFormat="1">
      <c r="A372" s="282" t="s">
        <v>649</v>
      </c>
      <c r="B372" s="49">
        <v>805000427</v>
      </c>
      <c r="C372" s="73" t="s">
        <v>563</v>
      </c>
      <c r="D372" s="283">
        <v>43441</v>
      </c>
      <c r="E372" s="283">
        <v>43441</v>
      </c>
      <c r="F372" s="284">
        <v>1000000</v>
      </c>
    </row>
    <row r="373" spans="1:6" s="59" customFormat="1">
      <c r="A373" s="282" t="s">
        <v>649</v>
      </c>
      <c r="B373" s="49">
        <v>805000427</v>
      </c>
      <c r="C373" s="73" t="s">
        <v>563</v>
      </c>
      <c r="D373" s="283">
        <v>43441</v>
      </c>
      <c r="E373" s="283">
        <v>43441</v>
      </c>
      <c r="F373" s="284">
        <v>1000000</v>
      </c>
    </row>
    <row r="374" spans="1:6" s="59" customFormat="1">
      <c r="A374" s="282" t="s">
        <v>649</v>
      </c>
      <c r="B374" s="49">
        <v>805000427</v>
      </c>
      <c r="C374" s="73" t="s">
        <v>563</v>
      </c>
      <c r="D374" s="283">
        <v>43441</v>
      </c>
      <c r="E374" s="283">
        <v>43441</v>
      </c>
      <c r="F374" s="284">
        <v>1000000</v>
      </c>
    </row>
    <row r="375" spans="1:6" s="59" customFormat="1">
      <c r="A375" s="282" t="s">
        <v>649</v>
      </c>
      <c r="B375" s="49">
        <v>805000427</v>
      </c>
      <c r="C375" s="73" t="s">
        <v>563</v>
      </c>
      <c r="D375" s="283">
        <v>43441</v>
      </c>
      <c r="E375" s="283">
        <v>43441</v>
      </c>
      <c r="F375" s="284">
        <v>1000000</v>
      </c>
    </row>
    <row r="376" spans="1:6" s="59" customFormat="1">
      <c r="A376" s="282" t="s">
        <v>649</v>
      </c>
      <c r="B376" s="49">
        <v>805000427</v>
      </c>
      <c r="C376" s="73" t="s">
        <v>564</v>
      </c>
      <c r="D376" s="283">
        <v>43441</v>
      </c>
      <c r="E376" s="283">
        <v>43441</v>
      </c>
      <c r="F376" s="284">
        <v>1000000</v>
      </c>
    </row>
    <row r="377" spans="1:6" s="59" customFormat="1">
      <c r="A377" s="282" t="s">
        <v>649</v>
      </c>
      <c r="B377" s="49">
        <v>805000427</v>
      </c>
      <c r="C377" s="73" t="s">
        <v>564</v>
      </c>
      <c r="D377" s="283">
        <v>43441</v>
      </c>
      <c r="E377" s="283">
        <v>43441</v>
      </c>
      <c r="F377" s="284">
        <v>1000000</v>
      </c>
    </row>
    <row r="378" spans="1:6" s="59" customFormat="1">
      <c r="A378" s="282" t="s">
        <v>649</v>
      </c>
      <c r="B378" s="49">
        <v>805000427</v>
      </c>
      <c r="C378" s="73" t="s">
        <v>564</v>
      </c>
      <c r="D378" s="283">
        <v>43441</v>
      </c>
      <c r="E378" s="283">
        <v>43441</v>
      </c>
      <c r="F378" s="284">
        <v>1000000</v>
      </c>
    </row>
    <row r="379" spans="1:6" s="59" customFormat="1">
      <c r="A379" s="282" t="s">
        <v>502</v>
      </c>
      <c r="B379" s="49">
        <v>818000140</v>
      </c>
      <c r="C379" s="73" t="s">
        <v>563</v>
      </c>
      <c r="D379" s="283">
        <v>43441</v>
      </c>
      <c r="E379" s="283">
        <v>43441</v>
      </c>
      <c r="F379" s="284">
        <v>1051151</v>
      </c>
    </row>
    <row r="380" spans="1:6" s="59" customFormat="1">
      <c r="A380" s="282" t="s">
        <v>13</v>
      </c>
      <c r="B380" s="49">
        <v>830009783</v>
      </c>
      <c r="C380" s="73" t="s">
        <v>563</v>
      </c>
      <c r="D380" s="283">
        <v>43441</v>
      </c>
      <c r="E380" s="283">
        <v>43441</v>
      </c>
      <c r="F380" s="284">
        <v>5000000</v>
      </c>
    </row>
    <row r="381" spans="1:6" s="59" customFormat="1">
      <c r="A381" s="282" t="s">
        <v>38</v>
      </c>
      <c r="B381" s="49">
        <v>901097473</v>
      </c>
      <c r="C381" s="73" t="s">
        <v>563</v>
      </c>
      <c r="D381" s="283">
        <v>43441</v>
      </c>
      <c r="E381" s="283">
        <v>43441</v>
      </c>
      <c r="F381" s="284">
        <v>1219034</v>
      </c>
    </row>
    <row r="382" spans="1:6" s="59" customFormat="1">
      <c r="A382" s="282" t="s">
        <v>38</v>
      </c>
      <c r="B382" s="49">
        <v>901097473</v>
      </c>
      <c r="C382" s="73" t="s">
        <v>563</v>
      </c>
      <c r="D382" s="283">
        <v>43441</v>
      </c>
      <c r="E382" s="283">
        <v>43441</v>
      </c>
      <c r="F382" s="284">
        <v>8651508</v>
      </c>
    </row>
    <row r="383" spans="1:6" s="59" customFormat="1">
      <c r="A383" s="282" t="s">
        <v>649</v>
      </c>
      <c r="B383" s="49">
        <v>805000427</v>
      </c>
      <c r="C383" s="73" t="s">
        <v>565</v>
      </c>
      <c r="D383" s="283">
        <v>43448</v>
      </c>
      <c r="E383" s="283">
        <v>43448</v>
      </c>
      <c r="F383" s="284">
        <v>1000000</v>
      </c>
    </row>
    <row r="384" spans="1:6" s="59" customFormat="1">
      <c r="A384" s="282" t="s">
        <v>649</v>
      </c>
      <c r="B384" s="49">
        <v>805000427</v>
      </c>
      <c r="C384" s="73" t="s">
        <v>565</v>
      </c>
      <c r="D384" s="283">
        <v>43448</v>
      </c>
      <c r="E384" s="283">
        <v>43448</v>
      </c>
      <c r="F384" s="284">
        <v>1000000</v>
      </c>
    </row>
    <row r="385" spans="1:6" s="59" customFormat="1">
      <c r="A385" s="282" t="s">
        <v>649</v>
      </c>
      <c r="B385" s="49">
        <v>805000427</v>
      </c>
      <c r="C385" s="73" t="s">
        <v>565</v>
      </c>
      <c r="D385" s="283">
        <v>43448</v>
      </c>
      <c r="E385" s="283">
        <v>43448</v>
      </c>
      <c r="F385" s="284">
        <v>1000000</v>
      </c>
    </row>
    <row r="386" spans="1:6" s="59" customFormat="1">
      <c r="A386" s="282" t="s">
        <v>121</v>
      </c>
      <c r="B386" s="49">
        <v>811004055</v>
      </c>
      <c r="C386" s="73" t="s">
        <v>565</v>
      </c>
      <c r="D386" s="283">
        <v>43448</v>
      </c>
      <c r="E386" s="283">
        <v>43448</v>
      </c>
      <c r="F386" s="284">
        <v>9358581</v>
      </c>
    </row>
    <row r="387" spans="1:6" s="59" customFormat="1">
      <c r="A387" s="282" t="s">
        <v>832</v>
      </c>
      <c r="B387" s="49">
        <v>901021565</v>
      </c>
      <c r="C387" s="73" t="s">
        <v>565</v>
      </c>
      <c r="D387" s="283">
        <v>43448</v>
      </c>
      <c r="E387" s="283">
        <v>43448</v>
      </c>
      <c r="F387" s="284">
        <v>5343395</v>
      </c>
    </row>
    <row r="388" spans="1:6" s="59" customFormat="1">
      <c r="A388" s="282" t="s">
        <v>502</v>
      </c>
      <c r="B388" s="49">
        <v>818000140</v>
      </c>
      <c r="C388" s="73" t="s">
        <v>565</v>
      </c>
      <c r="D388" s="283">
        <v>43448</v>
      </c>
      <c r="E388" s="283">
        <v>43448</v>
      </c>
      <c r="F388" s="284">
        <v>1508030</v>
      </c>
    </row>
    <row r="389" spans="1:6" s="59" customFormat="1">
      <c r="A389" s="282" t="s">
        <v>502</v>
      </c>
      <c r="B389" s="49">
        <v>818000140</v>
      </c>
      <c r="C389" s="73" t="s">
        <v>565</v>
      </c>
      <c r="D389" s="283">
        <v>43448</v>
      </c>
      <c r="E389" s="283">
        <v>43448</v>
      </c>
      <c r="F389" s="284">
        <v>2055051</v>
      </c>
    </row>
    <row r="390" spans="1:6" s="59" customFormat="1">
      <c r="A390" s="282" t="s">
        <v>502</v>
      </c>
      <c r="B390" s="49">
        <v>818000140</v>
      </c>
      <c r="C390" s="73" t="s">
        <v>565</v>
      </c>
      <c r="D390" s="283">
        <v>43448</v>
      </c>
      <c r="E390" s="283">
        <v>43448</v>
      </c>
      <c r="F390" s="284">
        <v>750276.62999999989</v>
      </c>
    </row>
    <row r="391" spans="1:6" s="59" customFormat="1">
      <c r="A391" s="282" t="s">
        <v>503</v>
      </c>
      <c r="B391" s="49">
        <v>824001398</v>
      </c>
      <c r="C391" s="73" t="s">
        <v>565</v>
      </c>
      <c r="D391" s="283">
        <v>43448</v>
      </c>
      <c r="E391" s="283">
        <v>43448</v>
      </c>
      <c r="F391" s="284">
        <v>28229095</v>
      </c>
    </row>
    <row r="392" spans="1:6" s="59" customFormat="1">
      <c r="A392" s="282" t="s">
        <v>239</v>
      </c>
      <c r="B392" s="49">
        <v>830074184</v>
      </c>
      <c r="C392" s="73" t="s">
        <v>565</v>
      </c>
      <c r="D392" s="283">
        <v>43448</v>
      </c>
      <c r="E392" s="283">
        <v>43448</v>
      </c>
      <c r="F392" s="284">
        <v>91382295</v>
      </c>
    </row>
    <row r="393" spans="1:6" s="59" customFormat="1">
      <c r="A393" s="282" t="s">
        <v>38</v>
      </c>
      <c r="B393" s="49">
        <v>901097473</v>
      </c>
      <c r="C393" s="73" t="s">
        <v>565</v>
      </c>
      <c r="D393" s="283">
        <v>43448</v>
      </c>
      <c r="E393" s="283">
        <v>43448</v>
      </c>
      <c r="F393" s="284">
        <v>2903895</v>
      </c>
    </row>
    <row r="394" spans="1:6" s="59" customFormat="1">
      <c r="A394" s="282" t="s">
        <v>38</v>
      </c>
      <c r="B394" s="49">
        <v>901097473</v>
      </c>
      <c r="C394" s="73" t="s">
        <v>565</v>
      </c>
      <c r="D394" s="283">
        <v>43448</v>
      </c>
      <c r="E394" s="283">
        <v>43448</v>
      </c>
      <c r="F394" s="284">
        <v>4367029</v>
      </c>
    </row>
    <row r="395" spans="1:6" s="59" customFormat="1">
      <c r="A395" s="282" t="s">
        <v>38</v>
      </c>
      <c r="B395" s="49">
        <v>901097473</v>
      </c>
      <c r="C395" s="73" t="s">
        <v>565</v>
      </c>
      <c r="D395" s="283">
        <v>43448</v>
      </c>
      <c r="E395" s="283">
        <v>43448</v>
      </c>
      <c r="F395" s="284">
        <v>59615033</v>
      </c>
    </row>
    <row r="396" spans="1:6" s="59" customFormat="1">
      <c r="A396" s="282" t="s">
        <v>649</v>
      </c>
      <c r="B396" s="49">
        <v>805000427</v>
      </c>
      <c r="C396" s="73" t="s">
        <v>566</v>
      </c>
      <c r="D396" s="283">
        <v>43455</v>
      </c>
      <c r="E396" s="283">
        <v>43455</v>
      </c>
      <c r="F396" s="284">
        <v>1000000</v>
      </c>
    </row>
    <row r="397" spans="1:6" s="59" customFormat="1">
      <c r="A397" s="282" t="s">
        <v>121</v>
      </c>
      <c r="B397" s="49">
        <v>811004055</v>
      </c>
      <c r="C397" s="73" t="s">
        <v>566</v>
      </c>
      <c r="D397" s="283">
        <v>43455</v>
      </c>
      <c r="E397" s="283">
        <v>43455</v>
      </c>
      <c r="F397" s="284">
        <v>4672782</v>
      </c>
    </row>
    <row r="398" spans="1:6" s="59" customFormat="1">
      <c r="A398" s="282" t="s">
        <v>121</v>
      </c>
      <c r="B398" s="49">
        <v>811004055</v>
      </c>
      <c r="C398" s="73" t="s">
        <v>566</v>
      </c>
      <c r="D398" s="283">
        <v>43455</v>
      </c>
      <c r="E398" s="283">
        <v>43455</v>
      </c>
      <c r="F398" s="284">
        <v>1697125</v>
      </c>
    </row>
    <row r="399" spans="1:6" s="59" customFormat="1">
      <c r="A399" s="282" t="s">
        <v>832</v>
      </c>
      <c r="B399" s="49">
        <v>901021565</v>
      </c>
      <c r="C399" s="73" t="s">
        <v>566</v>
      </c>
      <c r="D399" s="283">
        <v>43455</v>
      </c>
      <c r="E399" s="283">
        <v>43455</v>
      </c>
      <c r="F399" s="284">
        <v>3828255</v>
      </c>
    </row>
    <row r="400" spans="1:6" s="59" customFormat="1">
      <c r="A400" s="282" t="s">
        <v>502</v>
      </c>
      <c r="B400" s="49">
        <v>818000140</v>
      </c>
      <c r="C400" s="73" t="s">
        <v>566</v>
      </c>
      <c r="D400" s="283">
        <v>43455</v>
      </c>
      <c r="E400" s="283">
        <v>43455</v>
      </c>
      <c r="F400" s="284">
        <v>1356400</v>
      </c>
    </row>
    <row r="401" spans="1:6" s="59" customFormat="1">
      <c r="A401" s="282" t="s">
        <v>100</v>
      </c>
      <c r="B401" s="49">
        <v>892115006</v>
      </c>
      <c r="C401" s="73" t="s">
        <v>566</v>
      </c>
      <c r="D401" s="283">
        <v>43455</v>
      </c>
      <c r="E401" s="283">
        <v>43455</v>
      </c>
      <c r="F401" s="284">
        <v>12398223</v>
      </c>
    </row>
    <row r="402" spans="1:6" s="59" customFormat="1">
      <c r="A402" s="282" t="s">
        <v>38</v>
      </c>
      <c r="B402" s="49">
        <v>901097473</v>
      </c>
      <c r="C402" s="73" t="s">
        <v>566</v>
      </c>
      <c r="D402" s="283">
        <v>43455</v>
      </c>
      <c r="E402" s="283">
        <v>43455</v>
      </c>
      <c r="F402" s="284">
        <v>11840896</v>
      </c>
    </row>
    <row r="403" spans="1:6" s="59" customFormat="1">
      <c r="A403" s="282" t="s">
        <v>239</v>
      </c>
      <c r="B403" s="49">
        <v>830074184</v>
      </c>
      <c r="C403" s="73" t="s">
        <v>567</v>
      </c>
      <c r="D403" s="283">
        <v>43461</v>
      </c>
      <c r="E403" s="283">
        <v>43461</v>
      </c>
      <c r="F403" s="284">
        <v>2047354</v>
      </c>
    </row>
    <row r="404" spans="1:6" s="59" customFormat="1">
      <c r="A404" s="282" t="s">
        <v>239</v>
      </c>
      <c r="B404" s="49">
        <v>830074184</v>
      </c>
      <c r="C404" s="73" t="s">
        <v>567</v>
      </c>
      <c r="D404" s="283">
        <v>43461</v>
      </c>
      <c r="E404" s="283">
        <v>43461</v>
      </c>
      <c r="F404" s="284">
        <v>2901225</v>
      </c>
    </row>
    <row r="405" spans="1:6" s="59" customFormat="1">
      <c r="A405" s="282" t="s">
        <v>239</v>
      </c>
      <c r="B405" s="49">
        <v>830074184</v>
      </c>
      <c r="C405" s="73" t="s">
        <v>567</v>
      </c>
      <c r="D405" s="283">
        <v>43461</v>
      </c>
      <c r="E405" s="283">
        <v>43461</v>
      </c>
      <c r="F405" s="284">
        <v>11875081</v>
      </c>
    </row>
    <row r="406" spans="1:6" s="59" customFormat="1">
      <c r="A406" s="282" t="s">
        <v>649</v>
      </c>
      <c r="B406" s="49">
        <v>805000427</v>
      </c>
      <c r="C406" s="73" t="s">
        <v>609</v>
      </c>
      <c r="D406" s="283">
        <v>43480</v>
      </c>
      <c r="E406" s="283">
        <v>43480</v>
      </c>
      <c r="F406" s="284">
        <v>3093734</v>
      </c>
    </row>
    <row r="407" spans="1:6" s="59" customFormat="1">
      <c r="A407" s="282" t="s">
        <v>121</v>
      </c>
      <c r="B407" s="49">
        <v>811004055</v>
      </c>
      <c r="C407" s="73" t="s">
        <v>610</v>
      </c>
      <c r="D407" s="283">
        <v>43480</v>
      </c>
      <c r="E407" s="283">
        <v>43480</v>
      </c>
      <c r="F407" s="284">
        <v>11453000</v>
      </c>
    </row>
    <row r="408" spans="1:6" s="59" customFormat="1">
      <c r="A408" s="282" t="s">
        <v>502</v>
      </c>
      <c r="B408" s="49">
        <v>818000140</v>
      </c>
      <c r="C408" s="73" t="s">
        <v>609</v>
      </c>
      <c r="D408" s="283">
        <v>43480</v>
      </c>
      <c r="E408" s="283">
        <v>43480</v>
      </c>
      <c r="F408" s="284">
        <v>5593262</v>
      </c>
    </row>
    <row r="409" spans="1:6" s="59" customFormat="1">
      <c r="A409" s="282" t="s">
        <v>38</v>
      </c>
      <c r="B409" s="49">
        <v>901097473</v>
      </c>
      <c r="C409" s="73" t="s">
        <v>609</v>
      </c>
      <c r="D409" s="283">
        <v>43480</v>
      </c>
      <c r="E409" s="283">
        <v>43480</v>
      </c>
      <c r="F409" s="284">
        <v>4682206</v>
      </c>
    </row>
    <row r="410" spans="1:6" s="59" customFormat="1">
      <c r="A410" s="282" t="s">
        <v>502</v>
      </c>
      <c r="B410" s="49">
        <v>818000140</v>
      </c>
      <c r="C410" s="73" t="s">
        <v>611</v>
      </c>
      <c r="D410" s="283">
        <v>43486</v>
      </c>
      <c r="E410" s="283">
        <v>43486</v>
      </c>
      <c r="F410" s="284">
        <v>796065.05</v>
      </c>
    </row>
    <row r="411" spans="1:6" s="59" customFormat="1">
      <c r="A411" s="282" t="s">
        <v>239</v>
      </c>
      <c r="B411" s="49">
        <v>830074184</v>
      </c>
      <c r="C411" s="73" t="s">
        <v>611</v>
      </c>
      <c r="D411" s="283">
        <v>43486</v>
      </c>
      <c r="E411" s="283">
        <v>43486</v>
      </c>
      <c r="F411" s="284">
        <v>288380145</v>
      </c>
    </row>
    <row r="412" spans="1:6" s="59" customFormat="1">
      <c r="A412" s="282" t="s">
        <v>239</v>
      </c>
      <c r="B412" s="49">
        <v>830074184</v>
      </c>
      <c r="C412" s="73" t="s">
        <v>611</v>
      </c>
      <c r="D412" s="283">
        <v>43486</v>
      </c>
      <c r="E412" s="283">
        <v>43486</v>
      </c>
      <c r="F412" s="284">
        <v>72601170</v>
      </c>
    </row>
    <row r="413" spans="1:6" s="59" customFormat="1">
      <c r="A413" s="282" t="s">
        <v>38</v>
      </c>
      <c r="B413" s="49">
        <v>901097473</v>
      </c>
      <c r="C413" s="73" t="s">
        <v>612</v>
      </c>
      <c r="D413" s="283">
        <v>43486</v>
      </c>
      <c r="E413" s="283">
        <v>43486</v>
      </c>
      <c r="F413" s="284">
        <v>1844110</v>
      </c>
    </row>
    <row r="414" spans="1:6" s="59" customFormat="1">
      <c r="A414" s="282" t="s">
        <v>502</v>
      </c>
      <c r="B414" s="49">
        <v>818000140</v>
      </c>
      <c r="C414" s="73" t="s">
        <v>613</v>
      </c>
      <c r="D414" s="283">
        <v>43490</v>
      </c>
      <c r="E414" s="283">
        <v>43490</v>
      </c>
      <c r="F414" s="284">
        <v>1811793</v>
      </c>
    </row>
    <row r="415" spans="1:6" s="59" customFormat="1">
      <c r="A415" s="282" t="s">
        <v>502</v>
      </c>
      <c r="B415" s="49">
        <v>818000140</v>
      </c>
      <c r="C415" s="73" t="s">
        <v>613</v>
      </c>
      <c r="D415" s="283">
        <v>43490</v>
      </c>
      <c r="E415" s="283">
        <v>43490</v>
      </c>
      <c r="F415" s="284">
        <v>22793103</v>
      </c>
    </row>
    <row r="416" spans="1:6" s="59" customFormat="1">
      <c r="A416" s="282" t="s">
        <v>313</v>
      </c>
      <c r="B416" s="49">
        <v>830003564</v>
      </c>
      <c r="C416" s="73" t="s">
        <v>613</v>
      </c>
      <c r="D416" s="283">
        <v>43490</v>
      </c>
      <c r="E416" s="283">
        <v>43490</v>
      </c>
      <c r="F416" s="284">
        <v>10964725</v>
      </c>
    </row>
    <row r="417" spans="1:6" s="59" customFormat="1">
      <c r="A417" s="282" t="s">
        <v>98</v>
      </c>
      <c r="B417" s="49">
        <v>891280008</v>
      </c>
      <c r="C417" s="73" t="s">
        <v>614</v>
      </c>
      <c r="D417" s="283">
        <v>43490</v>
      </c>
      <c r="E417" s="283">
        <v>43490</v>
      </c>
      <c r="F417" s="284">
        <v>1715008.81</v>
      </c>
    </row>
    <row r="418" spans="1:6" s="59" customFormat="1">
      <c r="A418" s="282" t="s">
        <v>100</v>
      </c>
      <c r="B418" s="49">
        <v>892115006</v>
      </c>
      <c r="C418" s="73" t="s">
        <v>615</v>
      </c>
      <c r="D418" s="283">
        <v>43490</v>
      </c>
      <c r="E418" s="283">
        <v>43490</v>
      </c>
      <c r="F418" s="284">
        <v>1209418</v>
      </c>
    </row>
    <row r="419" spans="1:6" s="59" customFormat="1">
      <c r="A419" s="282" t="s">
        <v>332</v>
      </c>
      <c r="B419" s="49">
        <v>900604350</v>
      </c>
      <c r="C419" s="73" t="s">
        <v>614</v>
      </c>
      <c r="D419" s="283">
        <v>43490</v>
      </c>
      <c r="E419" s="283">
        <v>43490</v>
      </c>
      <c r="F419" s="284">
        <v>6585185</v>
      </c>
    </row>
    <row r="420" spans="1:6" s="59" customFormat="1">
      <c r="A420" s="282" t="s">
        <v>38</v>
      </c>
      <c r="B420" s="49">
        <v>901097473</v>
      </c>
      <c r="C420" s="73" t="s">
        <v>614</v>
      </c>
      <c r="D420" s="283">
        <v>43490</v>
      </c>
      <c r="E420" s="283">
        <v>43490</v>
      </c>
      <c r="F420" s="284">
        <v>1124413</v>
      </c>
    </row>
    <row r="421" spans="1:6" s="59" customFormat="1">
      <c r="A421" s="282" t="s">
        <v>38</v>
      </c>
      <c r="B421" s="49">
        <v>901097473</v>
      </c>
      <c r="C421" s="73" t="s">
        <v>614</v>
      </c>
      <c r="D421" s="283">
        <v>43490</v>
      </c>
      <c r="E421" s="283">
        <v>43490</v>
      </c>
      <c r="F421" s="284">
        <v>54002.949999999953</v>
      </c>
    </row>
    <row r="422" spans="1:6" s="59" customFormat="1">
      <c r="A422" s="282" t="s">
        <v>239</v>
      </c>
      <c r="B422" s="49">
        <v>830074184</v>
      </c>
      <c r="C422" s="73" t="s">
        <v>616</v>
      </c>
      <c r="D422" s="283">
        <v>43493</v>
      </c>
      <c r="E422" s="283">
        <v>43493</v>
      </c>
      <c r="F422" s="284">
        <v>37776443</v>
      </c>
    </row>
    <row r="423" spans="1:6" s="59" customFormat="1">
      <c r="A423" s="282" t="s">
        <v>239</v>
      </c>
      <c r="B423" s="49">
        <v>830074184</v>
      </c>
      <c r="C423" s="73" t="s">
        <v>613</v>
      </c>
      <c r="D423" s="283">
        <v>43493</v>
      </c>
      <c r="E423" s="283">
        <v>43493</v>
      </c>
      <c r="F423" s="284">
        <v>1000000</v>
      </c>
    </row>
    <row r="424" spans="1:6" s="59" customFormat="1">
      <c r="A424" s="282" t="s">
        <v>239</v>
      </c>
      <c r="B424" s="49">
        <v>830074184</v>
      </c>
      <c r="C424" s="73" t="s">
        <v>613</v>
      </c>
      <c r="D424" s="283">
        <v>43493</v>
      </c>
      <c r="E424" s="283">
        <v>43493</v>
      </c>
      <c r="F424" s="284">
        <v>1000000</v>
      </c>
    </row>
    <row r="425" spans="1:6" s="59" customFormat="1">
      <c r="A425" s="282" t="s">
        <v>239</v>
      </c>
      <c r="B425" s="49">
        <v>830074184</v>
      </c>
      <c r="C425" s="73" t="s">
        <v>613</v>
      </c>
      <c r="D425" s="283">
        <v>43493</v>
      </c>
      <c r="E425" s="283">
        <v>43493</v>
      </c>
      <c r="F425" s="284">
        <v>1000000</v>
      </c>
    </row>
    <row r="426" spans="1:6" s="59" customFormat="1">
      <c r="A426" s="282" t="s">
        <v>239</v>
      </c>
      <c r="B426" s="49">
        <v>830074184</v>
      </c>
      <c r="C426" s="73" t="s">
        <v>613</v>
      </c>
      <c r="D426" s="283">
        <v>43493</v>
      </c>
      <c r="E426" s="283">
        <v>43493</v>
      </c>
      <c r="F426" s="284">
        <v>1000000</v>
      </c>
    </row>
    <row r="427" spans="1:6" s="59" customFormat="1">
      <c r="A427" s="282" t="s">
        <v>239</v>
      </c>
      <c r="B427" s="49">
        <v>830074184</v>
      </c>
      <c r="C427" s="73" t="s">
        <v>613</v>
      </c>
      <c r="D427" s="283">
        <v>43493</v>
      </c>
      <c r="E427" s="283">
        <v>43493</v>
      </c>
      <c r="F427" s="284">
        <v>1000000</v>
      </c>
    </row>
    <row r="428" spans="1:6" s="59" customFormat="1">
      <c r="A428" s="282" t="s">
        <v>239</v>
      </c>
      <c r="B428" s="49">
        <v>830074184</v>
      </c>
      <c r="C428" s="73" t="s">
        <v>613</v>
      </c>
      <c r="D428" s="283">
        <v>43493</v>
      </c>
      <c r="E428" s="283">
        <v>43493</v>
      </c>
      <c r="F428" s="284">
        <v>1000000</v>
      </c>
    </row>
    <row r="429" spans="1:6" s="59" customFormat="1">
      <c r="A429" s="282" t="s">
        <v>239</v>
      </c>
      <c r="B429" s="49">
        <v>830074184</v>
      </c>
      <c r="C429" s="73" t="s">
        <v>613</v>
      </c>
      <c r="D429" s="283">
        <v>43493</v>
      </c>
      <c r="E429" s="283">
        <v>43493</v>
      </c>
      <c r="F429" s="284">
        <v>1000000</v>
      </c>
    </row>
    <row r="430" spans="1:6" s="59" customFormat="1">
      <c r="A430" s="282" t="s">
        <v>239</v>
      </c>
      <c r="B430" s="49">
        <v>830074184</v>
      </c>
      <c r="C430" s="73" t="s">
        <v>613</v>
      </c>
      <c r="D430" s="283">
        <v>43493</v>
      </c>
      <c r="E430" s="283">
        <v>43493</v>
      </c>
      <c r="F430" s="284">
        <v>1000000</v>
      </c>
    </row>
    <row r="431" spans="1:6" s="59" customFormat="1">
      <c r="A431" s="282" t="s">
        <v>239</v>
      </c>
      <c r="B431" s="49">
        <v>830074184</v>
      </c>
      <c r="C431" s="73" t="s">
        <v>613</v>
      </c>
      <c r="D431" s="283">
        <v>43493</v>
      </c>
      <c r="E431" s="283">
        <v>43493</v>
      </c>
      <c r="F431" s="284">
        <v>1000000</v>
      </c>
    </row>
    <row r="432" spans="1:6" s="59" customFormat="1">
      <c r="A432" s="282" t="s">
        <v>239</v>
      </c>
      <c r="B432" s="49">
        <v>830074184</v>
      </c>
      <c r="C432" s="73" t="s">
        <v>616</v>
      </c>
      <c r="D432" s="283">
        <v>43493</v>
      </c>
      <c r="E432" s="283">
        <v>43493</v>
      </c>
      <c r="F432" s="284">
        <v>1370771</v>
      </c>
    </row>
    <row r="433" spans="1:6" s="59" customFormat="1">
      <c r="A433" s="282" t="s">
        <v>239</v>
      </c>
      <c r="B433" s="49">
        <v>830074184</v>
      </c>
      <c r="C433" s="73" t="s">
        <v>616</v>
      </c>
      <c r="D433" s="283">
        <v>43493</v>
      </c>
      <c r="E433" s="283">
        <v>43493</v>
      </c>
      <c r="F433" s="284">
        <v>1096652.01</v>
      </c>
    </row>
    <row r="434" spans="1:6" s="59" customFormat="1">
      <c r="A434" s="282" t="s">
        <v>239</v>
      </c>
      <c r="B434" s="49">
        <v>830074184</v>
      </c>
      <c r="C434" s="73" t="s">
        <v>613</v>
      </c>
      <c r="D434" s="283">
        <v>43493</v>
      </c>
      <c r="E434" s="283">
        <v>43493</v>
      </c>
      <c r="F434" s="284">
        <v>2430586</v>
      </c>
    </row>
    <row r="435" spans="1:6" s="59" customFormat="1">
      <c r="A435" s="282" t="s">
        <v>239</v>
      </c>
      <c r="B435" s="49">
        <v>830074184</v>
      </c>
      <c r="C435" s="73" t="s">
        <v>616</v>
      </c>
      <c r="D435" s="283">
        <v>43493</v>
      </c>
      <c r="E435" s="283">
        <v>43493</v>
      </c>
      <c r="F435" s="284">
        <v>3078756</v>
      </c>
    </row>
    <row r="436" spans="1:6" s="59" customFormat="1">
      <c r="A436" s="282" t="s">
        <v>239</v>
      </c>
      <c r="B436" s="49">
        <v>830074184</v>
      </c>
      <c r="C436" s="73" t="s">
        <v>616</v>
      </c>
      <c r="D436" s="283">
        <v>43493</v>
      </c>
      <c r="E436" s="283">
        <v>43493</v>
      </c>
      <c r="F436" s="284">
        <v>3243248</v>
      </c>
    </row>
    <row r="437" spans="1:6" s="59" customFormat="1">
      <c r="A437" s="282" t="s">
        <v>239</v>
      </c>
      <c r="B437" s="49">
        <v>830074184</v>
      </c>
      <c r="C437" s="73" t="s">
        <v>616</v>
      </c>
      <c r="D437" s="283">
        <v>43493</v>
      </c>
      <c r="E437" s="283">
        <v>43493</v>
      </c>
      <c r="F437" s="284">
        <v>3375624</v>
      </c>
    </row>
    <row r="438" spans="1:6" s="59" customFormat="1">
      <c r="A438" s="282" t="s">
        <v>239</v>
      </c>
      <c r="B438" s="49">
        <v>830074184</v>
      </c>
      <c r="C438" s="73" t="s">
        <v>616</v>
      </c>
      <c r="D438" s="283">
        <v>43493</v>
      </c>
      <c r="E438" s="283">
        <v>43493</v>
      </c>
      <c r="F438" s="284">
        <v>12395391</v>
      </c>
    </row>
    <row r="439" spans="1:6" s="59" customFormat="1">
      <c r="A439" s="282" t="s">
        <v>239</v>
      </c>
      <c r="B439" s="49">
        <v>830074184</v>
      </c>
      <c r="C439" s="73" t="s">
        <v>616</v>
      </c>
      <c r="D439" s="283">
        <v>43493</v>
      </c>
      <c r="E439" s="283">
        <v>43493</v>
      </c>
      <c r="F439" s="284">
        <v>17935189</v>
      </c>
    </row>
    <row r="440" spans="1:6" s="59" customFormat="1">
      <c r="A440" s="282" t="s">
        <v>239</v>
      </c>
      <c r="B440" s="49">
        <v>830074184</v>
      </c>
      <c r="C440" s="73" t="s">
        <v>616</v>
      </c>
      <c r="D440" s="283">
        <v>43493</v>
      </c>
      <c r="E440" s="283">
        <v>43493</v>
      </c>
      <c r="F440" s="284">
        <v>18513672</v>
      </c>
    </row>
    <row r="441" spans="1:6" s="59" customFormat="1">
      <c r="A441" s="282" t="s">
        <v>433</v>
      </c>
      <c r="B441" s="49">
        <v>900298372</v>
      </c>
      <c r="C441" s="73" t="s">
        <v>617</v>
      </c>
      <c r="D441" s="283">
        <v>43493</v>
      </c>
      <c r="E441" s="283">
        <v>43493</v>
      </c>
      <c r="F441" s="284">
        <v>2073105</v>
      </c>
    </row>
    <row r="442" spans="1:6" s="59" customFormat="1">
      <c r="A442" s="282" t="s">
        <v>38</v>
      </c>
      <c r="B442" s="49">
        <v>901097473</v>
      </c>
      <c r="C442" s="73" t="s">
        <v>618</v>
      </c>
      <c r="D442" s="283">
        <v>43496</v>
      </c>
      <c r="E442" s="283">
        <v>43496</v>
      </c>
      <c r="F442" s="284">
        <v>2166864</v>
      </c>
    </row>
    <row r="443" spans="1:6" s="59" customFormat="1">
      <c r="A443" s="282" t="s">
        <v>239</v>
      </c>
      <c r="B443" s="49">
        <v>830074184</v>
      </c>
      <c r="C443" s="73" t="s">
        <v>651</v>
      </c>
      <c r="D443" s="283">
        <v>43497</v>
      </c>
      <c r="E443" s="283">
        <v>43497</v>
      </c>
      <c r="F443" s="284">
        <v>1000000</v>
      </c>
    </row>
    <row r="444" spans="1:6" s="59" customFormat="1">
      <c r="A444" s="282" t="s">
        <v>239</v>
      </c>
      <c r="B444" s="49">
        <v>830074184</v>
      </c>
      <c r="C444" s="73" t="s">
        <v>651</v>
      </c>
      <c r="D444" s="283">
        <v>43497</v>
      </c>
      <c r="E444" s="283">
        <v>43497</v>
      </c>
      <c r="F444" s="284">
        <v>1000000</v>
      </c>
    </row>
    <row r="445" spans="1:6" s="59" customFormat="1">
      <c r="A445" s="282" t="s">
        <v>239</v>
      </c>
      <c r="B445" s="49">
        <v>830074184</v>
      </c>
      <c r="C445" s="73" t="s">
        <v>651</v>
      </c>
      <c r="D445" s="283">
        <v>43497</v>
      </c>
      <c r="E445" s="283">
        <v>43497</v>
      </c>
      <c r="F445" s="284">
        <v>1000000</v>
      </c>
    </row>
    <row r="446" spans="1:6" s="59" customFormat="1">
      <c r="A446" s="282" t="s">
        <v>239</v>
      </c>
      <c r="B446" s="49">
        <v>830074184</v>
      </c>
      <c r="C446" s="73" t="s">
        <v>651</v>
      </c>
      <c r="D446" s="283">
        <v>43497</v>
      </c>
      <c r="E446" s="283">
        <v>43497</v>
      </c>
      <c r="F446" s="284">
        <v>1000000</v>
      </c>
    </row>
    <row r="447" spans="1:6" s="59" customFormat="1">
      <c r="A447" s="282" t="s">
        <v>239</v>
      </c>
      <c r="B447" s="49">
        <v>830074184</v>
      </c>
      <c r="C447" s="73" t="s">
        <v>651</v>
      </c>
      <c r="D447" s="283">
        <v>43497</v>
      </c>
      <c r="E447" s="283">
        <v>43497</v>
      </c>
      <c r="F447" s="284">
        <v>1000000</v>
      </c>
    </row>
    <row r="448" spans="1:6" s="59" customFormat="1">
      <c r="A448" s="282" t="s">
        <v>239</v>
      </c>
      <c r="B448" s="49">
        <v>830074184</v>
      </c>
      <c r="C448" s="73" t="s">
        <v>651</v>
      </c>
      <c r="D448" s="283">
        <v>43497</v>
      </c>
      <c r="E448" s="283">
        <v>43497</v>
      </c>
      <c r="F448" s="284">
        <v>1000000</v>
      </c>
    </row>
    <row r="449" spans="1:6" s="59" customFormat="1">
      <c r="A449" s="282" t="s">
        <v>239</v>
      </c>
      <c r="B449" s="49">
        <v>830074184</v>
      </c>
      <c r="C449" s="73" t="s">
        <v>651</v>
      </c>
      <c r="D449" s="283">
        <v>43497</v>
      </c>
      <c r="E449" s="283">
        <v>43497</v>
      </c>
      <c r="F449" s="284">
        <v>1000000</v>
      </c>
    </row>
    <row r="450" spans="1:6" s="59" customFormat="1">
      <c r="A450" s="282" t="s">
        <v>239</v>
      </c>
      <c r="B450" s="49">
        <v>830074184</v>
      </c>
      <c r="C450" s="73" t="s">
        <v>651</v>
      </c>
      <c r="D450" s="283">
        <v>43497</v>
      </c>
      <c r="E450" s="283">
        <v>43497</v>
      </c>
      <c r="F450" s="284">
        <v>1000000</v>
      </c>
    </row>
    <row r="451" spans="1:6" s="59" customFormat="1">
      <c r="A451" s="282" t="s">
        <v>239</v>
      </c>
      <c r="B451" s="49">
        <v>830074184</v>
      </c>
      <c r="C451" s="73" t="s">
        <v>651</v>
      </c>
      <c r="D451" s="283">
        <v>43497</v>
      </c>
      <c r="E451" s="283">
        <v>43497</v>
      </c>
      <c r="F451" s="284">
        <v>1000000</v>
      </c>
    </row>
    <row r="452" spans="1:6" s="59" customFormat="1">
      <c r="A452" s="282" t="s">
        <v>239</v>
      </c>
      <c r="B452" s="49">
        <v>830074184</v>
      </c>
      <c r="C452" s="73" t="s">
        <v>651</v>
      </c>
      <c r="D452" s="283">
        <v>43497</v>
      </c>
      <c r="E452" s="283">
        <v>43497</v>
      </c>
      <c r="F452" s="284">
        <v>1000000</v>
      </c>
    </row>
    <row r="453" spans="1:6" s="59" customFormat="1">
      <c r="A453" s="282" t="s">
        <v>239</v>
      </c>
      <c r="B453" s="49">
        <v>830074184</v>
      </c>
      <c r="C453" s="73" t="s">
        <v>651</v>
      </c>
      <c r="D453" s="283">
        <v>43497</v>
      </c>
      <c r="E453" s="283">
        <v>43497</v>
      </c>
      <c r="F453" s="284">
        <v>1000000</v>
      </c>
    </row>
    <row r="454" spans="1:6" s="59" customFormat="1">
      <c r="A454" s="282" t="s">
        <v>239</v>
      </c>
      <c r="B454" s="49">
        <v>830074184</v>
      </c>
      <c r="C454" s="73" t="s">
        <v>651</v>
      </c>
      <c r="D454" s="283">
        <v>43497</v>
      </c>
      <c r="E454" s="283">
        <v>43497</v>
      </c>
      <c r="F454" s="284">
        <v>1000000</v>
      </c>
    </row>
    <row r="455" spans="1:6" s="59" customFormat="1">
      <c r="A455" s="282" t="s">
        <v>239</v>
      </c>
      <c r="B455" s="49">
        <v>830074184</v>
      </c>
      <c r="C455" s="73" t="s">
        <v>651</v>
      </c>
      <c r="D455" s="283">
        <v>43497</v>
      </c>
      <c r="E455" s="283">
        <v>43497</v>
      </c>
      <c r="F455" s="284">
        <v>40000000</v>
      </c>
    </row>
    <row r="456" spans="1:6" s="59" customFormat="1">
      <c r="A456" s="282" t="s">
        <v>502</v>
      </c>
      <c r="B456" s="49">
        <v>818000140</v>
      </c>
      <c r="C456" s="73" t="s">
        <v>652</v>
      </c>
      <c r="D456" s="283">
        <v>43503</v>
      </c>
      <c r="E456" s="283">
        <v>43503</v>
      </c>
      <c r="F456" s="284">
        <v>5014419</v>
      </c>
    </row>
    <row r="457" spans="1:6" s="59" customFormat="1">
      <c r="A457" s="282" t="s">
        <v>13</v>
      </c>
      <c r="B457" s="49">
        <v>830009783</v>
      </c>
      <c r="C457" s="73" t="s">
        <v>653</v>
      </c>
      <c r="D457" s="283">
        <v>43503</v>
      </c>
      <c r="E457" s="283">
        <v>43503</v>
      </c>
      <c r="F457" s="284">
        <v>1233731</v>
      </c>
    </row>
    <row r="458" spans="1:6" s="59" customFormat="1">
      <c r="A458" s="282" t="s">
        <v>239</v>
      </c>
      <c r="B458" s="49">
        <v>830074184</v>
      </c>
      <c r="C458" s="73" t="s">
        <v>653</v>
      </c>
      <c r="D458" s="283">
        <v>43504</v>
      </c>
      <c r="E458" s="283">
        <v>43504</v>
      </c>
      <c r="F458" s="284">
        <v>16327591</v>
      </c>
    </row>
    <row r="459" spans="1:6" s="59" customFormat="1">
      <c r="A459" s="282" t="s">
        <v>239</v>
      </c>
      <c r="B459" s="49">
        <v>830074184</v>
      </c>
      <c r="C459" s="73" t="s">
        <v>653</v>
      </c>
      <c r="D459" s="283">
        <v>43504</v>
      </c>
      <c r="E459" s="283">
        <v>43504</v>
      </c>
      <c r="F459" s="284">
        <v>36103223</v>
      </c>
    </row>
    <row r="460" spans="1:6" s="59" customFormat="1">
      <c r="A460" s="282" t="s">
        <v>239</v>
      </c>
      <c r="B460" s="49">
        <v>830074184</v>
      </c>
      <c r="C460" s="73" t="s">
        <v>653</v>
      </c>
      <c r="D460" s="283">
        <v>43504</v>
      </c>
      <c r="E460" s="283">
        <v>43504</v>
      </c>
      <c r="F460" s="284">
        <v>56335327</v>
      </c>
    </row>
    <row r="461" spans="1:6" s="59" customFormat="1">
      <c r="A461" s="282" t="s">
        <v>239</v>
      </c>
      <c r="B461" s="49">
        <v>830074184</v>
      </c>
      <c r="C461" s="73" t="s">
        <v>653</v>
      </c>
      <c r="D461" s="283">
        <v>43504</v>
      </c>
      <c r="E461" s="283">
        <v>43504</v>
      </c>
      <c r="F461" s="284">
        <v>87255846</v>
      </c>
    </row>
    <row r="462" spans="1:6" s="59" customFormat="1">
      <c r="A462" s="282" t="s">
        <v>38</v>
      </c>
      <c r="B462" s="49">
        <v>901097473</v>
      </c>
      <c r="C462" s="73" t="s">
        <v>652</v>
      </c>
      <c r="D462" s="283">
        <v>43504</v>
      </c>
      <c r="E462" s="283">
        <v>43504</v>
      </c>
      <c r="F462" s="284">
        <v>5202655</v>
      </c>
    </row>
    <row r="463" spans="1:6" s="59" customFormat="1">
      <c r="A463" s="282" t="s">
        <v>502</v>
      </c>
      <c r="B463" s="49">
        <v>818000140</v>
      </c>
      <c r="C463" s="73" t="s">
        <v>654</v>
      </c>
      <c r="D463" s="283">
        <v>43510</v>
      </c>
      <c r="E463" s="283">
        <v>43510</v>
      </c>
      <c r="F463" s="284">
        <v>1206500</v>
      </c>
    </row>
    <row r="464" spans="1:6" s="59" customFormat="1">
      <c r="A464" s="282" t="s">
        <v>396</v>
      </c>
      <c r="B464" s="49">
        <v>900935126</v>
      </c>
      <c r="C464" s="73" t="s">
        <v>654</v>
      </c>
      <c r="D464" s="283">
        <v>43510</v>
      </c>
      <c r="E464" s="283">
        <v>43510</v>
      </c>
      <c r="F464" s="284">
        <v>5000000</v>
      </c>
    </row>
    <row r="465" spans="1:6" s="59" customFormat="1">
      <c r="A465" s="282" t="s">
        <v>32</v>
      </c>
      <c r="B465" s="49">
        <v>805001157</v>
      </c>
      <c r="C465" s="73" t="s">
        <v>654</v>
      </c>
      <c r="D465" s="283">
        <v>43511</v>
      </c>
      <c r="E465" s="283">
        <v>43511</v>
      </c>
      <c r="F465" s="284">
        <v>2669329</v>
      </c>
    </row>
    <row r="466" spans="1:6" s="59" customFormat="1">
      <c r="A466" s="282" t="s">
        <v>832</v>
      </c>
      <c r="B466" s="49">
        <v>901021565</v>
      </c>
      <c r="C466" s="73" t="s">
        <v>654</v>
      </c>
      <c r="D466" s="283">
        <v>43511</v>
      </c>
      <c r="E466" s="283">
        <v>43511</v>
      </c>
      <c r="F466" s="284">
        <v>1213694</v>
      </c>
    </row>
    <row r="467" spans="1:6" s="59" customFormat="1">
      <c r="A467" s="282" t="s">
        <v>239</v>
      </c>
      <c r="B467" s="49">
        <v>830074184</v>
      </c>
      <c r="C467" s="73" t="s">
        <v>655</v>
      </c>
      <c r="D467" s="283">
        <v>43511</v>
      </c>
      <c r="E467" s="283">
        <v>43511</v>
      </c>
      <c r="F467" s="284">
        <v>1128486</v>
      </c>
    </row>
    <row r="468" spans="1:6" s="59" customFormat="1">
      <c r="A468" s="282" t="s">
        <v>239</v>
      </c>
      <c r="B468" s="49">
        <v>830074184</v>
      </c>
      <c r="C468" s="73" t="s">
        <v>655</v>
      </c>
      <c r="D468" s="283">
        <v>43511</v>
      </c>
      <c r="E468" s="283">
        <v>43511</v>
      </c>
      <c r="F468" s="284">
        <v>1262789</v>
      </c>
    </row>
    <row r="469" spans="1:6" s="59" customFormat="1">
      <c r="A469" s="282" t="s">
        <v>239</v>
      </c>
      <c r="B469" s="49">
        <v>830074184</v>
      </c>
      <c r="C469" s="73" t="s">
        <v>655</v>
      </c>
      <c r="D469" s="283">
        <v>43511</v>
      </c>
      <c r="E469" s="283">
        <v>43511</v>
      </c>
      <c r="F469" s="284">
        <v>1262789</v>
      </c>
    </row>
    <row r="470" spans="1:6" s="59" customFormat="1">
      <c r="A470" s="282" t="s">
        <v>239</v>
      </c>
      <c r="B470" s="49">
        <v>830074184</v>
      </c>
      <c r="C470" s="73" t="s">
        <v>655</v>
      </c>
      <c r="D470" s="283">
        <v>43511</v>
      </c>
      <c r="E470" s="283">
        <v>43511</v>
      </c>
      <c r="F470" s="284">
        <v>1262789</v>
      </c>
    </row>
    <row r="471" spans="1:6" s="59" customFormat="1">
      <c r="A471" s="282" t="s">
        <v>239</v>
      </c>
      <c r="B471" s="49">
        <v>830074184</v>
      </c>
      <c r="C471" s="73" t="s">
        <v>655</v>
      </c>
      <c r="D471" s="283">
        <v>43511</v>
      </c>
      <c r="E471" s="283">
        <v>43511</v>
      </c>
      <c r="F471" s="284">
        <v>1262789</v>
      </c>
    </row>
    <row r="472" spans="1:6" s="59" customFormat="1">
      <c r="A472" s="282" t="s">
        <v>239</v>
      </c>
      <c r="B472" s="49">
        <v>830074184</v>
      </c>
      <c r="C472" s="73" t="s">
        <v>655</v>
      </c>
      <c r="D472" s="283">
        <v>43511</v>
      </c>
      <c r="E472" s="283">
        <v>43511</v>
      </c>
      <c r="F472" s="284">
        <v>1262789</v>
      </c>
    </row>
    <row r="473" spans="1:6" s="59" customFormat="1">
      <c r="A473" s="282" t="s">
        <v>239</v>
      </c>
      <c r="B473" s="49">
        <v>830074184</v>
      </c>
      <c r="C473" s="73" t="s">
        <v>655</v>
      </c>
      <c r="D473" s="283">
        <v>43511</v>
      </c>
      <c r="E473" s="283">
        <v>43511</v>
      </c>
      <c r="F473" s="284">
        <v>1262789</v>
      </c>
    </row>
    <row r="474" spans="1:6" s="59" customFormat="1">
      <c r="A474" s="282" t="s">
        <v>239</v>
      </c>
      <c r="B474" s="49">
        <v>830074184</v>
      </c>
      <c r="C474" s="73" t="s">
        <v>655</v>
      </c>
      <c r="D474" s="283">
        <v>43511</v>
      </c>
      <c r="E474" s="283">
        <v>43511</v>
      </c>
      <c r="F474" s="284">
        <v>1262789</v>
      </c>
    </row>
    <row r="475" spans="1:6" s="59" customFormat="1">
      <c r="A475" s="282" t="s">
        <v>239</v>
      </c>
      <c r="B475" s="49">
        <v>830074184</v>
      </c>
      <c r="C475" s="73" t="s">
        <v>655</v>
      </c>
      <c r="D475" s="283">
        <v>43511</v>
      </c>
      <c r="E475" s="283">
        <v>43511</v>
      </c>
      <c r="F475" s="284">
        <v>1262789</v>
      </c>
    </row>
    <row r="476" spans="1:6" s="59" customFormat="1">
      <c r="A476" s="282" t="s">
        <v>239</v>
      </c>
      <c r="B476" s="49">
        <v>830074184</v>
      </c>
      <c r="C476" s="73" t="s">
        <v>655</v>
      </c>
      <c r="D476" s="283">
        <v>43511</v>
      </c>
      <c r="E476" s="283">
        <v>43511</v>
      </c>
      <c r="F476" s="284">
        <v>1262789</v>
      </c>
    </row>
    <row r="477" spans="1:6" s="59" customFormat="1">
      <c r="A477" s="282" t="s">
        <v>239</v>
      </c>
      <c r="B477" s="49">
        <v>830074184</v>
      </c>
      <c r="C477" s="73" t="s">
        <v>655</v>
      </c>
      <c r="D477" s="283">
        <v>43511</v>
      </c>
      <c r="E477" s="283">
        <v>43511</v>
      </c>
      <c r="F477" s="284">
        <v>56398645</v>
      </c>
    </row>
    <row r="478" spans="1:6" s="59" customFormat="1">
      <c r="A478" s="282" t="s">
        <v>38</v>
      </c>
      <c r="B478" s="49">
        <v>901097473</v>
      </c>
      <c r="C478" s="73" t="s">
        <v>654</v>
      </c>
      <c r="D478" s="283">
        <v>43511</v>
      </c>
      <c r="E478" s="283">
        <v>43511</v>
      </c>
      <c r="F478" s="284">
        <v>1120497</v>
      </c>
    </row>
    <row r="479" spans="1:6" s="59" customFormat="1">
      <c r="A479" s="282" t="s">
        <v>649</v>
      </c>
      <c r="B479" s="49">
        <v>805000427</v>
      </c>
      <c r="C479" s="73" t="s">
        <v>656</v>
      </c>
      <c r="D479" s="283">
        <v>43517</v>
      </c>
      <c r="E479" s="283">
        <v>43517</v>
      </c>
      <c r="F479" s="284">
        <v>2397831</v>
      </c>
    </row>
    <row r="480" spans="1:6" s="59" customFormat="1">
      <c r="A480" s="282" t="s">
        <v>649</v>
      </c>
      <c r="B480" s="49">
        <v>805000427</v>
      </c>
      <c r="C480" s="73" t="s">
        <v>656</v>
      </c>
      <c r="D480" s="283">
        <v>43517</v>
      </c>
      <c r="E480" s="283">
        <v>43517</v>
      </c>
      <c r="F480" s="284">
        <v>4423099</v>
      </c>
    </row>
    <row r="481" spans="1:6" s="59" customFormat="1">
      <c r="A481" s="282" t="s">
        <v>502</v>
      </c>
      <c r="B481" s="49">
        <v>818000140</v>
      </c>
      <c r="C481" s="73" t="s">
        <v>657</v>
      </c>
      <c r="D481" s="283">
        <v>43517</v>
      </c>
      <c r="E481" s="283">
        <v>43517</v>
      </c>
      <c r="F481" s="284">
        <v>1064829</v>
      </c>
    </row>
    <row r="482" spans="1:6" s="59" customFormat="1">
      <c r="A482" s="282" t="s">
        <v>502</v>
      </c>
      <c r="B482" s="49">
        <v>818000140</v>
      </c>
      <c r="C482" s="73" t="s">
        <v>657</v>
      </c>
      <c r="D482" s="283">
        <v>43517</v>
      </c>
      <c r="E482" s="283">
        <v>43517</v>
      </c>
      <c r="F482" s="284">
        <v>11175878</v>
      </c>
    </row>
    <row r="483" spans="1:6" s="59" customFormat="1">
      <c r="A483" s="282" t="s">
        <v>313</v>
      </c>
      <c r="B483" s="49">
        <v>830003564</v>
      </c>
      <c r="C483" s="73" t="s">
        <v>657</v>
      </c>
      <c r="D483" s="283">
        <v>43517</v>
      </c>
      <c r="E483" s="283">
        <v>43517</v>
      </c>
      <c r="F483" s="284">
        <v>4196195</v>
      </c>
    </row>
    <row r="484" spans="1:6" s="59" customFormat="1">
      <c r="A484" s="282" t="s">
        <v>239</v>
      </c>
      <c r="B484" s="49">
        <v>830074184</v>
      </c>
      <c r="C484" s="73" t="s">
        <v>656</v>
      </c>
      <c r="D484" s="283">
        <v>43517</v>
      </c>
      <c r="E484" s="283">
        <v>43517</v>
      </c>
      <c r="F484" s="284">
        <v>1419792</v>
      </c>
    </row>
    <row r="485" spans="1:6" s="59" customFormat="1">
      <c r="A485" s="282" t="s">
        <v>239</v>
      </c>
      <c r="B485" s="49">
        <v>830074184</v>
      </c>
      <c r="C485" s="73" t="s">
        <v>656</v>
      </c>
      <c r="D485" s="283">
        <v>43517</v>
      </c>
      <c r="E485" s="283">
        <v>43517</v>
      </c>
      <c r="F485" s="284">
        <v>1419792</v>
      </c>
    </row>
    <row r="486" spans="1:6" s="59" customFormat="1">
      <c r="A486" s="282" t="s">
        <v>239</v>
      </c>
      <c r="B486" s="49">
        <v>830074184</v>
      </c>
      <c r="C486" s="73" t="s">
        <v>656</v>
      </c>
      <c r="D486" s="283">
        <v>43517</v>
      </c>
      <c r="E486" s="283">
        <v>43517</v>
      </c>
      <c r="F486" s="284">
        <v>1419792</v>
      </c>
    </row>
    <row r="487" spans="1:6" s="59" customFormat="1">
      <c r="A487" s="282" t="s">
        <v>239</v>
      </c>
      <c r="B487" s="49">
        <v>830074184</v>
      </c>
      <c r="C487" s="73" t="s">
        <v>656</v>
      </c>
      <c r="D487" s="283">
        <v>43517</v>
      </c>
      <c r="E487" s="283">
        <v>43517</v>
      </c>
      <c r="F487" s="284">
        <v>1419792</v>
      </c>
    </row>
    <row r="488" spans="1:6" s="59" customFormat="1">
      <c r="A488" s="282" t="s">
        <v>239</v>
      </c>
      <c r="B488" s="49">
        <v>830074184</v>
      </c>
      <c r="C488" s="73" t="s">
        <v>656</v>
      </c>
      <c r="D488" s="283">
        <v>43517</v>
      </c>
      <c r="E488" s="283">
        <v>43517</v>
      </c>
      <c r="F488" s="284">
        <v>1419792</v>
      </c>
    </row>
    <row r="489" spans="1:6" s="59" customFormat="1">
      <c r="A489" s="282" t="s">
        <v>239</v>
      </c>
      <c r="B489" s="49">
        <v>830074184</v>
      </c>
      <c r="C489" s="73" t="s">
        <v>656</v>
      </c>
      <c r="D489" s="283">
        <v>43517</v>
      </c>
      <c r="E489" s="283">
        <v>43517</v>
      </c>
      <c r="F489" s="284">
        <v>1419792</v>
      </c>
    </row>
    <row r="490" spans="1:6" s="59" customFormat="1">
      <c r="A490" s="282" t="s">
        <v>239</v>
      </c>
      <c r="B490" s="49">
        <v>830074184</v>
      </c>
      <c r="C490" s="73" t="s">
        <v>656</v>
      </c>
      <c r="D490" s="283">
        <v>43517</v>
      </c>
      <c r="E490" s="283">
        <v>43517</v>
      </c>
      <c r="F490" s="284">
        <v>1419792</v>
      </c>
    </row>
    <row r="491" spans="1:6" s="59" customFormat="1">
      <c r="A491" s="282" t="s">
        <v>239</v>
      </c>
      <c r="B491" s="49">
        <v>830074184</v>
      </c>
      <c r="C491" s="73" t="s">
        <v>656</v>
      </c>
      <c r="D491" s="283">
        <v>43517</v>
      </c>
      <c r="E491" s="283">
        <v>43517</v>
      </c>
      <c r="F491" s="284">
        <v>48583375</v>
      </c>
    </row>
    <row r="492" spans="1:6" s="59" customFormat="1">
      <c r="A492" s="282" t="s">
        <v>239</v>
      </c>
      <c r="B492" s="49">
        <v>830074184</v>
      </c>
      <c r="C492" s="73" t="s">
        <v>656</v>
      </c>
      <c r="D492" s="283">
        <v>43517</v>
      </c>
      <c r="E492" s="283">
        <v>43517</v>
      </c>
      <c r="F492" s="284">
        <v>68149201</v>
      </c>
    </row>
    <row r="493" spans="1:6" s="59" customFormat="1">
      <c r="A493" s="282" t="s">
        <v>239</v>
      </c>
      <c r="B493" s="49">
        <v>830074184</v>
      </c>
      <c r="C493" s="73" t="s">
        <v>656</v>
      </c>
      <c r="D493" s="283">
        <v>43517</v>
      </c>
      <c r="E493" s="283">
        <v>43517</v>
      </c>
      <c r="F493" s="284">
        <v>136601777</v>
      </c>
    </row>
    <row r="494" spans="1:6" s="59" customFormat="1">
      <c r="A494" s="282" t="s">
        <v>396</v>
      </c>
      <c r="B494" s="49">
        <v>900935126</v>
      </c>
      <c r="C494" s="73" t="s">
        <v>657</v>
      </c>
      <c r="D494" s="283">
        <v>43517</v>
      </c>
      <c r="E494" s="283">
        <v>43517</v>
      </c>
      <c r="F494" s="284">
        <v>50000000</v>
      </c>
    </row>
    <row r="495" spans="1:6" s="59" customFormat="1">
      <c r="A495" s="282" t="s">
        <v>38</v>
      </c>
      <c r="B495" s="49">
        <v>901097473</v>
      </c>
      <c r="C495" s="73" t="s">
        <v>657</v>
      </c>
      <c r="D495" s="283">
        <v>43517</v>
      </c>
      <c r="E495" s="283">
        <v>43517</v>
      </c>
      <c r="F495" s="284">
        <v>5679416</v>
      </c>
    </row>
    <row r="496" spans="1:6" s="59" customFormat="1">
      <c r="A496" s="282" t="s">
        <v>38</v>
      </c>
      <c r="B496" s="49">
        <v>901097473</v>
      </c>
      <c r="C496" s="73" t="s">
        <v>657</v>
      </c>
      <c r="D496" s="283">
        <v>43517</v>
      </c>
      <c r="E496" s="283">
        <v>43517</v>
      </c>
      <c r="F496" s="284">
        <v>12834129</v>
      </c>
    </row>
    <row r="497" spans="1:6" s="59" customFormat="1">
      <c r="A497" s="282" t="s">
        <v>832</v>
      </c>
      <c r="B497" s="49">
        <v>901021565</v>
      </c>
      <c r="C497" s="73" t="s">
        <v>686</v>
      </c>
      <c r="D497" s="283">
        <v>43525</v>
      </c>
      <c r="E497" s="283">
        <v>43525</v>
      </c>
      <c r="F497" s="284">
        <v>2037190</v>
      </c>
    </row>
    <row r="498" spans="1:6" s="59" customFormat="1">
      <c r="A498" s="282" t="s">
        <v>502</v>
      </c>
      <c r="B498" s="49">
        <v>818000140</v>
      </c>
      <c r="C498" s="73" t="s">
        <v>687</v>
      </c>
      <c r="D498" s="283">
        <v>43525</v>
      </c>
      <c r="E498" s="283">
        <v>43525</v>
      </c>
      <c r="F498" s="284">
        <v>2024957</v>
      </c>
    </row>
    <row r="499" spans="1:6" s="59" customFormat="1">
      <c r="A499" s="282" t="s">
        <v>239</v>
      </c>
      <c r="B499" s="49">
        <v>830074184</v>
      </c>
      <c r="C499" s="73" t="s">
        <v>686</v>
      </c>
      <c r="D499" s="283">
        <v>43525</v>
      </c>
      <c r="E499" s="283">
        <v>43525</v>
      </c>
      <c r="F499" s="284">
        <v>129623264</v>
      </c>
    </row>
    <row r="500" spans="1:6" s="59" customFormat="1">
      <c r="A500" s="282" t="s">
        <v>239</v>
      </c>
      <c r="B500" s="49">
        <v>830074184</v>
      </c>
      <c r="C500" s="73" t="s">
        <v>686</v>
      </c>
      <c r="D500" s="283">
        <v>43525</v>
      </c>
      <c r="E500" s="283">
        <v>43525</v>
      </c>
      <c r="F500" s="284">
        <v>1509797</v>
      </c>
    </row>
    <row r="501" spans="1:6" s="59" customFormat="1">
      <c r="A501" s="282" t="s">
        <v>239</v>
      </c>
      <c r="B501" s="49">
        <v>830074184</v>
      </c>
      <c r="C501" s="73" t="s">
        <v>686</v>
      </c>
      <c r="D501" s="283">
        <v>43525</v>
      </c>
      <c r="E501" s="283">
        <v>43525</v>
      </c>
      <c r="F501" s="284">
        <v>1509797</v>
      </c>
    </row>
    <row r="502" spans="1:6" s="59" customFormat="1">
      <c r="A502" s="282" t="s">
        <v>239</v>
      </c>
      <c r="B502" s="49">
        <v>830074184</v>
      </c>
      <c r="C502" s="73" t="s">
        <v>686</v>
      </c>
      <c r="D502" s="283">
        <v>43525</v>
      </c>
      <c r="E502" s="283">
        <v>43525</v>
      </c>
      <c r="F502" s="284">
        <v>1509797</v>
      </c>
    </row>
    <row r="503" spans="1:6" s="59" customFormat="1">
      <c r="A503" s="282" t="s">
        <v>239</v>
      </c>
      <c r="B503" s="49">
        <v>830074184</v>
      </c>
      <c r="C503" s="73" t="s">
        <v>686</v>
      </c>
      <c r="D503" s="283">
        <v>43525</v>
      </c>
      <c r="E503" s="283">
        <v>43525</v>
      </c>
      <c r="F503" s="284">
        <v>1509797</v>
      </c>
    </row>
    <row r="504" spans="1:6" s="59" customFormat="1">
      <c r="A504" s="282" t="s">
        <v>239</v>
      </c>
      <c r="B504" s="49">
        <v>830074184</v>
      </c>
      <c r="C504" s="73" t="s">
        <v>686</v>
      </c>
      <c r="D504" s="283">
        <v>43525</v>
      </c>
      <c r="E504" s="283">
        <v>43525</v>
      </c>
      <c r="F504" s="284">
        <v>1509797</v>
      </c>
    </row>
    <row r="505" spans="1:6" s="59" customFormat="1">
      <c r="A505" s="282" t="s">
        <v>239</v>
      </c>
      <c r="B505" s="49">
        <v>830074184</v>
      </c>
      <c r="C505" s="73" t="s">
        <v>686</v>
      </c>
      <c r="D505" s="283">
        <v>43525</v>
      </c>
      <c r="E505" s="283">
        <v>43525</v>
      </c>
      <c r="F505" s="284">
        <v>1509797</v>
      </c>
    </row>
    <row r="506" spans="1:6" s="59" customFormat="1">
      <c r="A506" s="282" t="s">
        <v>239</v>
      </c>
      <c r="B506" s="49">
        <v>830074184</v>
      </c>
      <c r="C506" s="73" t="s">
        <v>686</v>
      </c>
      <c r="D506" s="283">
        <v>43525</v>
      </c>
      <c r="E506" s="283">
        <v>43525</v>
      </c>
      <c r="F506" s="284">
        <v>1509797</v>
      </c>
    </row>
    <row r="507" spans="1:6" s="59" customFormat="1">
      <c r="A507" s="282" t="s">
        <v>239</v>
      </c>
      <c r="B507" s="49">
        <v>830074184</v>
      </c>
      <c r="C507" s="73" t="s">
        <v>686</v>
      </c>
      <c r="D507" s="283">
        <v>43525</v>
      </c>
      <c r="E507" s="283">
        <v>43525</v>
      </c>
      <c r="F507" s="284">
        <v>2048218</v>
      </c>
    </row>
    <row r="508" spans="1:6" s="59" customFormat="1">
      <c r="A508" s="282" t="s">
        <v>239</v>
      </c>
      <c r="B508" s="49">
        <v>830074184</v>
      </c>
      <c r="C508" s="73" t="s">
        <v>686</v>
      </c>
      <c r="D508" s="283">
        <v>43525</v>
      </c>
      <c r="E508" s="283">
        <v>43525</v>
      </c>
      <c r="F508" s="284">
        <v>6652744</v>
      </c>
    </row>
    <row r="509" spans="1:6" s="59" customFormat="1">
      <c r="A509" s="282" t="s">
        <v>239</v>
      </c>
      <c r="B509" s="49">
        <v>830074184</v>
      </c>
      <c r="C509" s="73" t="s">
        <v>686</v>
      </c>
      <c r="D509" s="283">
        <v>43525</v>
      </c>
      <c r="E509" s="283">
        <v>43525</v>
      </c>
      <c r="F509" s="284">
        <v>9380145</v>
      </c>
    </row>
    <row r="510" spans="1:6" s="59" customFormat="1">
      <c r="A510" s="282" t="s">
        <v>239</v>
      </c>
      <c r="B510" s="49">
        <v>830074184</v>
      </c>
      <c r="C510" s="73" t="s">
        <v>686</v>
      </c>
      <c r="D510" s="283">
        <v>43525</v>
      </c>
      <c r="E510" s="283">
        <v>43525</v>
      </c>
      <c r="F510" s="284">
        <v>14317238</v>
      </c>
    </row>
    <row r="511" spans="1:6" s="59" customFormat="1">
      <c r="A511" s="282" t="s">
        <v>239</v>
      </c>
      <c r="B511" s="49">
        <v>830074184</v>
      </c>
      <c r="C511" s="73" t="s">
        <v>686</v>
      </c>
      <c r="D511" s="283">
        <v>43525</v>
      </c>
      <c r="E511" s="283">
        <v>43525</v>
      </c>
      <c r="F511" s="284">
        <v>22006736</v>
      </c>
    </row>
    <row r="512" spans="1:6" s="59" customFormat="1">
      <c r="A512" s="282" t="s">
        <v>239</v>
      </c>
      <c r="B512" s="49">
        <v>830074184</v>
      </c>
      <c r="C512" s="73" t="s">
        <v>686</v>
      </c>
      <c r="D512" s="283">
        <v>43525</v>
      </c>
      <c r="E512" s="283">
        <v>43525</v>
      </c>
      <c r="F512" s="284">
        <v>30376736</v>
      </c>
    </row>
    <row r="513" spans="1:6" s="59" customFormat="1">
      <c r="A513" s="282" t="s">
        <v>332</v>
      </c>
      <c r="B513" s="49">
        <v>900604350</v>
      </c>
      <c r="C513" s="73" t="s">
        <v>686</v>
      </c>
      <c r="D513" s="283">
        <v>43525</v>
      </c>
      <c r="E513" s="283">
        <v>43525</v>
      </c>
      <c r="F513" s="284">
        <v>3615313</v>
      </c>
    </row>
    <row r="514" spans="1:6" s="59" customFormat="1">
      <c r="A514" s="282" t="s">
        <v>38</v>
      </c>
      <c r="B514" s="49">
        <v>901097473</v>
      </c>
      <c r="C514" s="73" t="s">
        <v>687</v>
      </c>
      <c r="D514" s="283">
        <v>43525</v>
      </c>
      <c r="E514" s="283">
        <v>43525</v>
      </c>
      <c r="F514" s="284">
        <v>1267483</v>
      </c>
    </row>
    <row r="515" spans="1:6" s="59" customFormat="1">
      <c r="A515" s="282" t="s">
        <v>608</v>
      </c>
      <c r="B515" s="49">
        <v>892200015</v>
      </c>
      <c r="C515" s="73" t="s">
        <v>686</v>
      </c>
      <c r="D515" s="283">
        <v>43525</v>
      </c>
      <c r="E515" s="283">
        <v>43525</v>
      </c>
      <c r="F515" s="284">
        <v>23137389</v>
      </c>
    </row>
    <row r="516" spans="1:6" s="59" customFormat="1">
      <c r="A516" s="282" t="s">
        <v>502</v>
      </c>
      <c r="B516" s="49">
        <v>818000140</v>
      </c>
      <c r="C516" s="73" t="s">
        <v>688</v>
      </c>
      <c r="D516" s="283">
        <v>43532</v>
      </c>
      <c r="E516" s="283">
        <v>43532</v>
      </c>
      <c r="F516" s="284">
        <v>1341618</v>
      </c>
    </row>
    <row r="517" spans="1:6" s="59" customFormat="1">
      <c r="A517" s="282" t="s">
        <v>503</v>
      </c>
      <c r="B517" s="49">
        <v>824001398</v>
      </c>
      <c r="C517" s="73" t="s">
        <v>688</v>
      </c>
      <c r="D517" s="283">
        <v>43532</v>
      </c>
      <c r="E517" s="283">
        <v>43532</v>
      </c>
      <c r="F517" s="284">
        <v>3604338</v>
      </c>
    </row>
    <row r="518" spans="1:6" s="59" customFormat="1">
      <c r="A518" s="282" t="s">
        <v>239</v>
      </c>
      <c r="B518" s="49">
        <v>830074184</v>
      </c>
      <c r="C518" s="73" t="s">
        <v>689</v>
      </c>
      <c r="D518" s="283">
        <v>43532</v>
      </c>
      <c r="E518" s="283">
        <v>43532</v>
      </c>
      <c r="F518" s="284">
        <v>15644709</v>
      </c>
    </row>
    <row r="519" spans="1:6" s="59" customFormat="1">
      <c r="A519" s="282" t="s">
        <v>239</v>
      </c>
      <c r="B519" s="49">
        <v>830074184</v>
      </c>
      <c r="C519" s="73" t="s">
        <v>689</v>
      </c>
      <c r="D519" s="283">
        <v>43532</v>
      </c>
      <c r="E519" s="283">
        <v>43532</v>
      </c>
      <c r="F519" s="284">
        <v>17869218</v>
      </c>
    </row>
    <row r="520" spans="1:6" s="59" customFormat="1">
      <c r="A520" s="282" t="s">
        <v>239</v>
      </c>
      <c r="B520" s="49">
        <v>830074184</v>
      </c>
      <c r="C520" s="73" t="s">
        <v>689</v>
      </c>
      <c r="D520" s="283">
        <v>43532</v>
      </c>
      <c r="E520" s="283">
        <v>43532</v>
      </c>
      <c r="F520" s="284">
        <v>64000000</v>
      </c>
    </row>
    <row r="521" spans="1:6" s="59" customFormat="1">
      <c r="A521" s="282" t="s">
        <v>239</v>
      </c>
      <c r="B521" s="49">
        <v>830074184</v>
      </c>
      <c r="C521" s="73" t="s">
        <v>690</v>
      </c>
      <c r="D521" s="283">
        <v>43532</v>
      </c>
      <c r="E521" s="283">
        <v>43532</v>
      </c>
      <c r="F521" s="284">
        <v>1000000</v>
      </c>
    </row>
    <row r="522" spans="1:6" s="59" customFormat="1">
      <c r="A522" s="282" t="s">
        <v>239</v>
      </c>
      <c r="B522" s="49">
        <v>830074184</v>
      </c>
      <c r="C522" s="73" t="s">
        <v>690</v>
      </c>
      <c r="D522" s="283">
        <v>43532</v>
      </c>
      <c r="E522" s="283">
        <v>43532</v>
      </c>
      <c r="F522" s="284">
        <v>1000000</v>
      </c>
    </row>
    <row r="523" spans="1:6" s="59" customFormat="1">
      <c r="A523" s="282" t="s">
        <v>239</v>
      </c>
      <c r="B523" s="49">
        <v>830074184</v>
      </c>
      <c r="C523" s="73" t="s">
        <v>690</v>
      </c>
      <c r="D523" s="283">
        <v>43532</v>
      </c>
      <c r="E523" s="283">
        <v>43532</v>
      </c>
      <c r="F523" s="284">
        <v>1000000</v>
      </c>
    </row>
    <row r="524" spans="1:6" s="59" customFormat="1">
      <c r="A524" s="282" t="s">
        <v>239</v>
      </c>
      <c r="B524" s="49">
        <v>830074184</v>
      </c>
      <c r="C524" s="73" t="s">
        <v>690</v>
      </c>
      <c r="D524" s="283">
        <v>43532</v>
      </c>
      <c r="E524" s="283">
        <v>43532</v>
      </c>
      <c r="F524" s="284">
        <v>1000000</v>
      </c>
    </row>
    <row r="525" spans="1:6" s="59" customFormat="1">
      <c r="A525" s="282" t="s">
        <v>239</v>
      </c>
      <c r="B525" s="49">
        <v>830074184</v>
      </c>
      <c r="C525" s="73" t="s">
        <v>690</v>
      </c>
      <c r="D525" s="283">
        <v>43532</v>
      </c>
      <c r="E525" s="283">
        <v>43532</v>
      </c>
      <c r="F525" s="284">
        <v>1000000</v>
      </c>
    </row>
    <row r="526" spans="1:6" s="59" customFormat="1">
      <c r="A526" s="282" t="s">
        <v>239</v>
      </c>
      <c r="B526" s="49">
        <v>830074184</v>
      </c>
      <c r="C526" s="73" t="s">
        <v>690</v>
      </c>
      <c r="D526" s="283">
        <v>43532</v>
      </c>
      <c r="E526" s="283">
        <v>43532</v>
      </c>
      <c r="F526" s="284">
        <v>1000000</v>
      </c>
    </row>
    <row r="527" spans="1:6" s="59" customFormat="1">
      <c r="A527" s="282" t="s">
        <v>239</v>
      </c>
      <c r="B527" s="49">
        <v>830074184</v>
      </c>
      <c r="C527" s="73" t="s">
        <v>690</v>
      </c>
      <c r="D527" s="283">
        <v>43532</v>
      </c>
      <c r="E527" s="283">
        <v>43532</v>
      </c>
      <c r="F527" s="284">
        <v>1000000</v>
      </c>
    </row>
    <row r="528" spans="1:6" s="59" customFormat="1">
      <c r="A528" s="282" t="s">
        <v>239</v>
      </c>
      <c r="B528" s="49">
        <v>830074184</v>
      </c>
      <c r="C528" s="73" t="s">
        <v>691</v>
      </c>
      <c r="D528" s="283">
        <v>43539</v>
      </c>
      <c r="E528" s="283">
        <v>43539</v>
      </c>
      <c r="F528" s="284">
        <v>180518407</v>
      </c>
    </row>
    <row r="529" spans="1:6" s="59" customFormat="1">
      <c r="A529" s="282" t="s">
        <v>239</v>
      </c>
      <c r="B529" s="49">
        <v>830074184</v>
      </c>
      <c r="C529" s="73" t="s">
        <v>692</v>
      </c>
      <c r="D529" s="283">
        <v>43539</v>
      </c>
      <c r="E529" s="283">
        <v>43539</v>
      </c>
      <c r="F529" s="284">
        <v>2119765</v>
      </c>
    </row>
    <row r="530" spans="1:6" s="59" customFormat="1">
      <c r="A530" s="282" t="s">
        <v>239</v>
      </c>
      <c r="B530" s="49">
        <v>830074184</v>
      </c>
      <c r="C530" s="73" t="s">
        <v>692</v>
      </c>
      <c r="D530" s="283">
        <v>43539</v>
      </c>
      <c r="E530" s="283">
        <v>43539</v>
      </c>
      <c r="F530" s="284">
        <v>2601313</v>
      </c>
    </row>
    <row r="531" spans="1:6" s="59" customFormat="1">
      <c r="A531" s="282" t="s">
        <v>239</v>
      </c>
      <c r="B531" s="49">
        <v>830074184</v>
      </c>
      <c r="C531" s="73" t="s">
        <v>691</v>
      </c>
      <c r="D531" s="283">
        <v>43539</v>
      </c>
      <c r="E531" s="283">
        <v>43539</v>
      </c>
      <c r="F531" s="284">
        <v>9093688</v>
      </c>
    </row>
    <row r="532" spans="1:6" s="59" customFormat="1">
      <c r="A532" s="282" t="s">
        <v>239</v>
      </c>
      <c r="B532" s="49">
        <v>830074184</v>
      </c>
      <c r="C532" s="73" t="s">
        <v>691</v>
      </c>
      <c r="D532" s="283">
        <v>43539</v>
      </c>
      <c r="E532" s="283">
        <v>43539</v>
      </c>
      <c r="F532" s="284">
        <v>14542709</v>
      </c>
    </row>
    <row r="533" spans="1:6" s="59" customFormat="1">
      <c r="A533" s="282" t="s">
        <v>239</v>
      </c>
      <c r="B533" s="49">
        <v>830074184</v>
      </c>
      <c r="C533" s="73" t="s">
        <v>691</v>
      </c>
      <c r="D533" s="283">
        <v>43539</v>
      </c>
      <c r="E533" s="283">
        <v>43539</v>
      </c>
      <c r="F533" s="284">
        <v>61180571</v>
      </c>
    </row>
    <row r="534" spans="1:6" s="59" customFormat="1">
      <c r="A534" s="282" t="s">
        <v>100</v>
      </c>
      <c r="B534" s="49">
        <v>892115006</v>
      </c>
      <c r="C534" s="73" t="s">
        <v>692</v>
      </c>
      <c r="D534" s="283">
        <v>43539</v>
      </c>
      <c r="E534" s="283">
        <v>43539</v>
      </c>
      <c r="F534" s="284">
        <v>5359280</v>
      </c>
    </row>
    <row r="535" spans="1:6" s="59" customFormat="1">
      <c r="A535" s="282" t="s">
        <v>38</v>
      </c>
      <c r="B535" s="49">
        <v>901097473</v>
      </c>
      <c r="C535" s="73" t="s">
        <v>692</v>
      </c>
      <c r="D535" s="283">
        <v>43539</v>
      </c>
      <c r="E535" s="283">
        <v>43539</v>
      </c>
      <c r="F535" s="284">
        <v>1320665</v>
      </c>
    </row>
    <row r="536" spans="1:6" s="59" customFormat="1">
      <c r="A536" s="282" t="s">
        <v>38</v>
      </c>
      <c r="B536" s="49">
        <v>901097473</v>
      </c>
      <c r="C536" s="73" t="s">
        <v>692</v>
      </c>
      <c r="D536" s="283">
        <v>43539</v>
      </c>
      <c r="E536" s="283">
        <v>43539</v>
      </c>
      <c r="F536" s="284">
        <v>1486159</v>
      </c>
    </row>
    <row r="537" spans="1:6" s="59" customFormat="1">
      <c r="A537" s="282" t="s">
        <v>649</v>
      </c>
      <c r="B537" s="49">
        <v>805000427</v>
      </c>
      <c r="C537" s="73" t="s">
        <v>693</v>
      </c>
      <c r="D537" s="283">
        <v>43546</v>
      </c>
      <c r="E537" s="283">
        <v>43546</v>
      </c>
      <c r="F537" s="284">
        <v>1000000</v>
      </c>
    </row>
    <row r="538" spans="1:6" s="59" customFormat="1">
      <c r="A538" s="282" t="s">
        <v>649</v>
      </c>
      <c r="B538" s="49">
        <v>805000427</v>
      </c>
      <c r="C538" s="73" t="s">
        <v>693</v>
      </c>
      <c r="D538" s="283">
        <v>43546</v>
      </c>
      <c r="E538" s="283">
        <v>43546</v>
      </c>
      <c r="F538" s="284">
        <v>1000000</v>
      </c>
    </row>
    <row r="539" spans="1:6" s="59" customFormat="1">
      <c r="A539" s="282" t="s">
        <v>649</v>
      </c>
      <c r="B539" s="49">
        <v>805000427</v>
      </c>
      <c r="C539" s="73" t="s">
        <v>690</v>
      </c>
      <c r="D539" s="283">
        <v>43546</v>
      </c>
      <c r="E539" s="283">
        <v>43546</v>
      </c>
      <c r="F539" s="284">
        <v>1000000</v>
      </c>
    </row>
    <row r="540" spans="1:6" s="59" customFormat="1">
      <c r="A540" s="282" t="s">
        <v>649</v>
      </c>
      <c r="B540" s="49">
        <v>805000427</v>
      </c>
      <c r="C540" s="73" t="s">
        <v>690</v>
      </c>
      <c r="D540" s="283">
        <v>43546</v>
      </c>
      <c r="E540" s="283">
        <v>43546</v>
      </c>
      <c r="F540" s="284">
        <v>1000000</v>
      </c>
    </row>
    <row r="541" spans="1:6" s="59" customFormat="1">
      <c r="A541" s="282" t="s">
        <v>502</v>
      </c>
      <c r="B541" s="49">
        <v>818000140</v>
      </c>
      <c r="C541" s="73" t="s">
        <v>690</v>
      </c>
      <c r="D541" s="283">
        <v>43546</v>
      </c>
      <c r="E541" s="283">
        <v>43546</v>
      </c>
      <c r="F541" s="284">
        <v>1100000</v>
      </c>
    </row>
    <row r="542" spans="1:6" s="59" customFormat="1">
      <c r="A542" s="282" t="s">
        <v>502</v>
      </c>
      <c r="B542" s="49">
        <v>818000140</v>
      </c>
      <c r="C542" s="73" t="s">
        <v>690</v>
      </c>
      <c r="D542" s="283">
        <v>43546</v>
      </c>
      <c r="E542" s="283">
        <v>43546</v>
      </c>
      <c r="F542" s="284">
        <v>1918914</v>
      </c>
    </row>
    <row r="543" spans="1:6" s="59" customFormat="1">
      <c r="A543" s="282" t="s">
        <v>502</v>
      </c>
      <c r="B543" s="49">
        <v>818000140</v>
      </c>
      <c r="C543" s="73" t="s">
        <v>690</v>
      </c>
      <c r="D543" s="283">
        <v>43546</v>
      </c>
      <c r="E543" s="283">
        <v>43546</v>
      </c>
      <c r="F543" s="284">
        <v>2029846</v>
      </c>
    </row>
    <row r="544" spans="1:6" s="59" customFormat="1">
      <c r="A544" s="282" t="s">
        <v>239</v>
      </c>
      <c r="B544" s="49">
        <v>830074184</v>
      </c>
      <c r="C544" s="73" t="s">
        <v>690</v>
      </c>
      <c r="D544" s="283">
        <v>43546</v>
      </c>
      <c r="E544" s="283">
        <v>43546</v>
      </c>
      <c r="F544" s="284">
        <v>1000000</v>
      </c>
    </row>
    <row r="545" spans="1:6" s="59" customFormat="1">
      <c r="A545" s="282" t="s">
        <v>239</v>
      </c>
      <c r="B545" s="49">
        <v>830074184</v>
      </c>
      <c r="C545" s="73" t="s">
        <v>690</v>
      </c>
      <c r="D545" s="283">
        <v>43546</v>
      </c>
      <c r="E545" s="283">
        <v>43546</v>
      </c>
      <c r="F545" s="284">
        <v>1000000</v>
      </c>
    </row>
    <row r="546" spans="1:6" s="59" customFormat="1">
      <c r="A546" s="282" t="s">
        <v>239</v>
      </c>
      <c r="B546" s="49">
        <v>830074184</v>
      </c>
      <c r="C546" s="73" t="s">
        <v>690</v>
      </c>
      <c r="D546" s="283">
        <v>43546</v>
      </c>
      <c r="E546" s="283">
        <v>43546</v>
      </c>
      <c r="F546" s="284">
        <v>2143407</v>
      </c>
    </row>
    <row r="547" spans="1:6" s="59" customFormat="1">
      <c r="A547" s="282" t="s">
        <v>239</v>
      </c>
      <c r="B547" s="49">
        <v>830074184</v>
      </c>
      <c r="C547" s="73" t="s">
        <v>690</v>
      </c>
      <c r="D547" s="283">
        <v>43546</v>
      </c>
      <c r="E547" s="283">
        <v>43546</v>
      </c>
      <c r="F547" s="284">
        <v>10102440</v>
      </c>
    </row>
    <row r="548" spans="1:6" s="59" customFormat="1">
      <c r="A548" s="282" t="s">
        <v>38</v>
      </c>
      <c r="B548" s="49">
        <v>901097473</v>
      </c>
      <c r="C548" s="73" t="s">
        <v>690</v>
      </c>
      <c r="D548" s="283">
        <v>43546</v>
      </c>
      <c r="E548" s="283">
        <v>43546</v>
      </c>
      <c r="F548" s="284">
        <v>3238563</v>
      </c>
    </row>
    <row r="549" spans="1:6" s="59" customFormat="1">
      <c r="A549" s="282" t="s">
        <v>649</v>
      </c>
      <c r="B549" s="49">
        <v>805000427</v>
      </c>
      <c r="C549" s="73" t="s">
        <v>776</v>
      </c>
      <c r="D549" s="283">
        <v>43556</v>
      </c>
      <c r="E549" s="283">
        <v>43556</v>
      </c>
      <c r="F549" s="284">
        <v>1000000</v>
      </c>
    </row>
    <row r="550" spans="1:6" s="59" customFormat="1">
      <c r="A550" s="282" t="s">
        <v>502</v>
      </c>
      <c r="B550" s="49">
        <v>818000140</v>
      </c>
      <c r="C550" s="73" t="s">
        <v>776</v>
      </c>
      <c r="D550" s="283">
        <v>43556</v>
      </c>
      <c r="E550" s="283">
        <v>43556</v>
      </c>
      <c r="F550" s="284">
        <v>1932470</v>
      </c>
    </row>
    <row r="551" spans="1:6" s="59" customFormat="1">
      <c r="A551" s="282" t="s">
        <v>502</v>
      </c>
      <c r="B551" s="49">
        <v>818000140</v>
      </c>
      <c r="C551" s="73" t="s">
        <v>776</v>
      </c>
      <c r="D551" s="283">
        <v>43556</v>
      </c>
      <c r="E551" s="283">
        <v>43556</v>
      </c>
      <c r="F551" s="284">
        <v>4284324</v>
      </c>
    </row>
    <row r="552" spans="1:6" s="59" customFormat="1">
      <c r="A552" s="282" t="s">
        <v>239</v>
      </c>
      <c r="B552" s="49">
        <v>830074184</v>
      </c>
      <c r="C552" s="73" t="s">
        <v>776</v>
      </c>
      <c r="D552" s="283">
        <v>43556</v>
      </c>
      <c r="E552" s="283">
        <v>43556</v>
      </c>
      <c r="F552" s="284">
        <v>1000000</v>
      </c>
    </row>
    <row r="553" spans="1:6" s="59" customFormat="1">
      <c r="A553" s="282" t="s">
        <v>239</v>
      </c>
      <c r="B553" s="49">
        <v>830074184</v>
      </c>
      <c r="C553" s="73" t="s">
        <v>776</v>
      </c>
      <c r="D553" s="283">
        <v>43556</v>
      </c>
      <c r="E553" s="283">
        <v>43556</v>
      </c>
      <c r="F553" s="284">
        <v>1000000</v>
      </c>
    </row>
    <row r="554" spans="1:6" s="59" customFormat="1">
      <c r="A554" s="282" t="s">
        <v>239</v>
      </c>
      <c r="B554" s="49">
        <v>830074184</v>
      </c>
      <c r="C554" s="73" t="s">
        <v>776</v>
      </c>
      <c r="D554" s="283">
        <v>43556</v>
      </c>
      <c r="E554" s="283">
        <v>43556</v>
      </c>
      <c r="F554" s="284">
        <v>1000000</v>
      </c>
    </row>
    <row r="555" spans="1:6" s="59" customFormat="1">
      <c r="A555" s="282" t="s">
        <v>239</v>
      </c>
      <c r="B555" s="49">
        <v>830074184</v>
      </c>
      <c r="C555" s="73" t="s">
        <v>776</v>
      </c>
      <c r="D555" s="283">
        <v>43556</v>
      </c>
      <c r="E555" s="283">
        <v>43556</v>
      </c>
      <c r="F555" s="284">
        <v>1000000</v>
      </c>
    </row>
    <row r="556" spans="1:6" s="59" customFormat="1">
      <c r="A556" s="282" t="s">
        <v>239</v>
      </c>
      <c r="B556" s="49">
        <v>830074184</v>
      </c>
      <c r="C556" s="73" t="s">
        <v>776</v>
      </c>
      <c r="D556" s="283">
        <v>43556</v>
      </c>
      <c r="E556" s="283">
        <v>43556</v>
      </c>
      <c r="F556" s="284">
        <v>1000000</v>
      </c>
    </row>
    <row r="557" spans="1:6" s="59" customFormat="1">
      <c r="A557" s="282" t="s">
        <v>239</v>
      </c>
      <c r="B557" s="49">
        <v>830074184</v>
      </c>
      <c r="C557" s="73" t="s">
        <v>776</v>
      </c>
      <c r="D557" s="283">
        <v>43556</v>
      </c>
      <c r="E557" s="283">
        <v>43556</v>
      </c>
      <c r="F557" s="284">
        <v>1000000</v>
      </c>
    </row>
    <row r="558" spans="1:6" s="59" customFormat="1">
      <c r="A558" s="282" t="s">
        <v>239</v>
      </c>
      <c r="B558" s="49">
        <v>830074184</v>
      </c>
      <c r="C558" s="73" t="s">
        <v>777</v>
      </c>
      <c r="D558" s="283">
        <v>43556</v>
      </c>
      <c r="E558" s="283">
        <v>43556</v>
      </c>
      <c r="F558" s="284">
        <v>1195712</v>
      </c>
    </row>
    <row r="559" spans="1:6" s="59" customFormat="1">
      <c r="A559" s="282" t="s">
        <v>239</v>
      </c>
      <c r="B559" s="49">
        <v>830074184</v>
      </c>
      <c r="C559" s="73" t="s">
        <v>777</v>
      </c>
      <c r="D559" s="283">
        <v>43556</v>
      </c>
      <c r="E559" s="283">
        <v>43556</v>
      </c>
      <c r="F559" s="284">
        <v>1527486</v>
      </c>
    </row>
    <row r="560" spans="1:6" s="59" customFormat="1">
      <c r="A560" s="282" t="s">
        <v>239</v>
      </c>
      <c r="B560" s="49">
        <v>830074184</v>
      </c>
      <c r="C560" s="73" t="s">
        <v>777</v>
      </c>
      <c r="D560" s="283">
        <v>43556</v>
      </c>
      <c r="E560" s="283">
        <v>43556</v>
      </c>
      <c r="F560" s="284">
        <v>1612208</v>
      </c>
    </row>
    <row r="561" spans="1:6" s="59" customFormat="1">
      <c r="A561" s="282" t="s">
        <v>38</v>
      </c>
      <c r="B561" s="49">
        <v>901097473</v>
      </c>
      <c r="C561" s="73" t="s">
        <v>776</v>
      </c>
      <c r="D561" s="283">
        <v>43556</v>
      </c>
      <c r="E561" s="283">
        <v>43556</v>
      </c>
      <c r="F561" s="284">
        <v>9683501</v>
      </c>
    </row>
    <row r="562" spans="1:6" s="59" customFormat="1">
      <c r="A562" s="282" t="s">
        <v>502</v>
      </c>
      <c r="B562" s="49">
        <v>818000140</v>
      </c>
      <c r="C562" s="73" t="s">
        <v>778</v>
      </c>
      <c r="D562" s="283">
        <v>43560</v>
      </c>
      <c r="E562" s="283">
        <v>43560</v>
      </c>
      <c r="F562" s="284">
        <v>1115330</v>
      </c>
    </row>
    <row r="563" spans="1:6" s="59" customFormat="1">
      <c r="A563" s="282" t="s">
        <v>502</v>
      </c>
      <c r="B563" s="49">
        <v>818000140</v>
      </c>
      <c r="C563" s="73" t="s">
        <v>778</v>
      </c>
      <c r="D563" s="283">
        <v>43560</v>
      </c>
      <c r="E563" s="283">
        <v>43560</v>
      </c>
      <c r="F563" s="284">
        <v>1639898</v>
      </c>
    </row>
    <row r="564" spans="1:6" s="59" customFormat="1">
      <c r="A564" s="282" t="s">
        <v>502</v>
      </c>
      <c r="B564" s="49">
        <v>818000140</v>
      </c>
      <c r="C564" s="73" t="s">
        <v>778</v>
      </c>
      <c r="D564" s="283">
        <v>43560</v>
      </c>
      <c r="E564" s="283">
        <v>43560</v>
      </c>
      <c r="F564" s="284">
        <v>2742484</v>
      </c>
    </row>
    <row r="565" spans="1:6" s="59" customFormat="1">
      <c r="A565" s="282" t="s">
        <v>239</v>
      </c>
      <c r="B565" s="49">
        <v>830074184</v>
      </c>
      <c r="C565" s="73" t="s">
        <v>779</v>
      </c>
      <c r="D565" s="283">
        <v>43560</v>
      </c>
      <c r="E565" s="283">
        <v>43560</v>
      </c>
      <c r="F565" s="284">
        <v>15666091</v>
      </c>
    </row>
    <row r="566" spans="1:6" s="59" customFormat="1">
      <c r="A566" s="282" t="s">
        <v>239</v>
      </c>
      <c r="B566" s="49">
        <v>830074184</v>
      </c>
      <c r="C566" s="73" t="s">
        <v>779</v>
      </c>
      <c r="D566" s="283">
        <v>43560</v>
      </c>
      <c r="E566" s="283">
        <v>43560</v>
      </c>
      <c r="F566" s="284">
        <v>22100719</v>
      </c>
    </row>
    <row r="567" spans="1:6" s="59" customFormat="1">
      <c r="A567" s="282" t="s">
        <v>38</v>
      </c>
      <c r="B567" s="49">
        <v>901097473</v>
      </c>
      <c r="C567" s="73" t="s">
        <v>779</v>
      </c>
      <c r="D567" s="283">
        <v>43560</v>
      </c>
      <c r="E567" s="283">
        <v>43560</v>
      </c>
      <c r="F567" s="284">
        <v>150566655</v>
      </c>
    </row>
    <row r="568" spans="1:6" s="59" customFormat="1">
      <c r="A568" s="282" t="s">
        <v>38</v>
      </c>
      <c r="B568" s="49">
        <v>901097473</v>
      </c>
      <c r="C568" s="73" t="s">
        <v>779</v>
      </c>
      <c r="D568" s="283">
        <v>43560</v>
      </c>
      <c r="E568" s="283">
        <v>43560</v>
      </c>
      <c r="F568" s="284">
        <v>15564162</v>
      </c>
    </row>
    <row r="569" spans="1:6" s="59" customFormat="1">
      <c r="A569" s="282" t="s">
        <v>38</v>
      </c>
      <c r="B569" s="49">
        <v>901097473</v>
      </c>
      <c r="C569" s="73" t="s">
        <v>779</v>
      </c>
      <c r="D569" s="283">
        <v>43560</v>
      </c>
      <c r="E569" s="283">
        <v>43560</v>
      </c>
      <c r="F569" s="284">
        <v>24081442</v>
      </c>
    </row>
    <row r="570" spans="1:6" s="59" customFormat="1">
      <c r="A570" s="282" t="s">
        <v>38</v>
      </c>
      <c r="B570" s="49">
        <v>901097473</v>
      </c>
      <c r="C570" s="73" t="s">
        <v>779</v>
      </c>
      <c r="D570" s="283">
        <v>43560</v>
      </c>
      <c r="E570" s="283">
        <v>43560</v>
      </c>
      <c r="F570" s="284">
        <v>39802674</v>
      </c>
    </row>
    <row r="571" spans="1:6" s="59" customFormat="1">
      <c r="A571" s="282" t="s">
        <v>38</v>
      </c>
      <c r="B571" s="49">
        <v>901097473</v>
      </c>
      <c r="C571" s="73" t="s">
        <v>779</v>
      </c>
      <c r="D571" s="283">
        <v>43560</v>
      </c>
      <c r="E571" s="283">
        <v>43560</v>
      </c>
      <c r="F571" s="284">
        <v>69456118</v>
      </c>
    </row>
    <row r="572" spans="1:6" s="59" customFormat="1">
      <c r="A572" s="282" t="s">
        <v>38</v>
      </c>
      <c r="B572" s="49">
        <v>901097473</v>
      </c>
      <c r="C572" s="73" t="s">
        <v>779</v>
      </c>
      <c r="D572" s="283">
        <v>43560</v>
      </c>
      <c r="E572" s="283">
        <v>43560</v>
      </c>
      <c r="F572" s="284">
        <v>263117248</v>
      </c>
    </row>
    <row r="573" spans="1:6" s="59" customFormat="1">
      <c r="A573" s="282" t="s">
        <v>38</v>
      </c>
      <c r="B573" s="49">
        <v>901097473</v>
      </c>
      <c r="C573" s="73" t="s">
        <v>779</v>
      </c>
      <c r="D573" s="283">
        <v>43560</v>
      </c>
      <c r="E573" s="283">
        <v>43560</v>
      </c>
      <c r="F573" s="284">
        <v>48089842</v>
      </c>
    </row>
    <row r="574" spans="1:6" s="59" customFormat="1">
      <c r="A574" s="282" t="s">
        <v>38</v>
      </c>
      <c r="B574" s="49">
        <v>901097473</v>
      </c>
      <c r="C574" s="73" t="s">
        <v>779</v>
      </c>
      <c r="D574" s="283">
        <v>43560</v>
      </c>
      <c r="E574" s="283">
        <v>43560</v>
      </c>
      <c r="F574" s="284">
        <v>14031360</v>
      </c>
    </row>
    <row r="575" spans="1:6" s="59" customFormat="1">
      <c r="A575" s="282" t="s">
        <v>38</v>
      </c>
      <c r="B575" s="49">
        <v>901097473</v>
      </c>
      <c r="C575" s="73" t="s">
        <v>779</v>
      </c>
      <c r="D575" s="283">
        <v>43560</v>
      </c>
      <c r="E575" s="283">
        <v>43560</v>
      </c>
      <c r="F575" s="284">
        <v>24258638</v>
      </c>
    </row>
    <row r="576" spans="1:6" s="59" customFormat="1">
      <c r="A576" s="282" t="s">
        <v>38</v>
      </c>
      <c r="B576" s="49">
        <v>901097473</v>
      </c>
      <c r="C576" s="73" t="s">
        <v>779</v>
      </c>
      <c r="D576" s="283">
        <v>43560</v>
      </c>
      <c r="E576" s="283">
        <v>43560</v>
      </c>
      <c r="F576" s="284">
        <v>16500325</v>
      </c>
    </row>
    <row r="577" spans="1:6" s="59" customFormat="1">
      <c r="A577" s="282" t="s">
        <v>38</v>
      </c>
      <c r="B577" s="49">
        <v>901097473</v>
      </c>
      <c r="C577" s="73" t="s">
        <v>779</v>
      </c>
      <c r="D577" s="283">
        <v>43560</v>
      </c>
      <c r="E577" s="283">
        <v>43560</v>
      </c>
      <c r="F577" s="284">
        <v>2792497</v>
      </c>
    </row>
    <row r="578" spans="1:6" s="59" customFormat="1">
      <c r="A578" s="282" t="s">
        <v>38</v>
      </c>
      <c r="B578" s="49">
        <v>901097473</v>
      </c>
      <c r="C578" s="73" t="s">
        <v>779</v>
      </c>
      <c r="D578" s="283">
        <v>43560</v>
      </c>
      <c r="E578" s="283">
        <v>43560</v>
      </c>
      <c r="F578" s="284">
        <v>1172283</v>
      </c>
    </row>
    <row r="579" spans="1:6" s="59" customFormat="1">
      <c r="A579" s="282" t="s">
        <v>649</v>
      </c>
      <c r="B579" s="49">
        <v>805000427</v>
      </c>
      <c r="C579" s="73" t="s">
        <v>780</v>
      </c>
      <c r="D579" s="283">
        <v>43567</v>
      </c>
      <c r="E579" s="283">
        <v>43567</v>
      </c>
      <c r="F579" s="284">
        <v>1000000</v>
      </c>
    </row>
    <row r="580" spans="1:6" s="59" customFormat="1">
      <c r="A580" s="282" t="s">
        <v>502</v>
      </c>
      <c r="B580" s="49">
        <v>818000140</v>
      </c>
      <c r="C580" s="73" t="s">
        <v>780</v>
      </c>
      <c r="D580" s="283">
        <v>43567</v>
      </c>
      <c r="E580" s="283">
        <v>43567</v>
      </c>
      <c r="F580" s="284">
        <v>2742487</v>
      </c>
    </row>
    <row r="581" spans="1:6" s="59" customFormat="1">
      <c r="A581" s="282" t="s">
        <v>38</v>
      </c>
      <c r="B581" s="49">
        <v>901097473</v>
      </c>
      <c r="C581" s="73" t="s">
        <v>781</v>
      </c>
      <c r="D581" s="283">
        <v>43567</v>
      </c>
      <c r="E581" s="283">
        <v>43567</v>
      </c>
      <c r="F581" s="284">
        <v>68656</v>
      </c>
    </row>
    <row r="582" spans="1:6" s="59" customFormat="1">
      <c r="A582" s="282" t="s">
        <v>38</v>
      </c>
      <c r="B582" s="49">
        <v>901097473</v>
      </c>
      <c r="C582" s="73" t="s">
        <v>781</v>
      </c>
      <c r="D582" s="283">
        <v>43567</v>
      </c>
      <c r="E582" s="283">
        <v>43567</v>
      </c>
      <c r="F582" s="284">
        <v>8929266</v>
      </c>
    </row>
    <row r="583" spans="1:6" s="59" customFormat="1">
      <c r="A583" s="282" t="s">
        <v>38</v>
      </c>
      <c r="B583" s="49">
        <v>901097473</v>
      </c>
      <c r="C583" s="73" t="s">
        <v>781</v>
      </c>
      <c r="D583" s="283">
        <v>43567</v>
      </c>
      <c r="E583" s="283">
        <v>43567</v>
      </c>
      <c r="F583" s="285">
        <v>2243167</v>
      </c>
    </row>
    <row r="584" spans="1:6" s="59" customFormat="1">
      <c r="A584" s="282" t="s">
        <v>38</v>
      </c>
      <c r="B584" s="49">
        <v>901097473</v>
      </c>
      <c r="C584" s="73" t="s">
        <v>781</v>
      </c>
      <c r="D584" s="283">
        <v>43567</v>
      </c>
      <c r="E584" s="283">
        <v>43567</v>
      </c>
      <c r="F584" s="285">
        <v>2447022</v>
      </c>
    </row>
    <row r="585" spans="1:6" s="59" customFormat="1">
      <c r="A585" s="282" t="s">
        <v>38</v>
      </c>
      <c r="B585" s="49">
        <v>901097473</v>
      </c>
      <c r="C585" s="73" t="s">
        <v>781</v>
      </c>
      <c r="D585" s="283">
        <v>43567</v>
      </c>
      <c r="E585" s="283">
        <v>43567</v>
      </c>
      <c r="F585" s="285">
        <v>58896048</v>
      </c>
    </row>
    <row r="586" spans="1:6" s="59" customFormat="1">
      <c r="A586" s="282" t="s">
        <v>38</v>
      </c>
      <c r="B586" s="49">
        <v>901097473</v>
      </c>
      <c r="C586" s="73" t="s">
        <v>781</v>
      </c>
      <c r="D586" s="283">
        <v>43567</v>
      </c>
      <c r="E586" s="283">
        <v>43567</v>
      </c>
      <c r="F586" s="285">
        <v>98938045</v>
      </c>
    </row>
    <row r="587" spans="1:6" s="59" customFormat="1">
      <c r="A587" s="282" t="s">
        <v>38</v>
      </c>
      <c r="B587" s="49">
        <v>901097473</v>
      </c>
      <c r="C587" s="73" t="s">
        <v>781</v>
      </c>
      <c r="D587" s="283">
        <v>43567</v>
      </c>
      <c r="E587" s="283">
        <v>43567</v>
      </c>
      <c r="F587" s="285">
        <v>816678</v>
      </c>
    </row>
    <row r="588" spans="1:6" s="59" customFormat="1">
      <c r="A588" s="282" t="s">
        <v>38</v>
      </c>
      <c r="B588" s="49">
        <v>901097473</v>
      </c>
      <c r="C588" s="73" t="s">
        <v>781</v>
      </c>
      <c r="D588" s="283">
        <v>43567</v>
      </c>
      <c r="E588" s="283">
        <v>43567</v>
      </c>
      <c r="F588" s="285">
        <v>189249411</v>
      </c>
    </row>
    <row r="589" spans="1:6" s="59" customFormat="1">
      <c r="A589" s="282" t="s">
        <v>38</v>
      </c>
      <c r="B589" s="49">
        <v>901097473</v>
      </c>
      <c r="C589" s="73" t="s">
        <v>781</v>
      </c>
      <c r="D589" s="283">
        <v>43567</v>
      </c>
      <c r="E589" s="283">
        <v>43567</v>
      </c>
      <c r="F589" s="285">
        <v>1484253</v>
      </c>
    </row>
    <row r="590" spans="1:6" s="59" customFormat="1">
      <c r="A590" s="282" t="s">
        <v>38</v>
      </c>
      <c r="B590" s="49">
        <v>901097473</v>
      </c>
      <c r="C590" s="73" t="s">
        <v>781</v>
      </c>
      <c r="D590" s="283">
        <v>43567</v>
      </c>
      <c r="E590" s="283">
        <v>43567</v>
      </c>
      <c r="F590" s="285">
        <v>16138754</v>
      </c>
    </row>
    <row r="591" spans="1:6" s="59" customFormat="1">
      <c r="A591" s="282" t="s">
        <v>38</v>
      </c>
      <c r="B591" s="49">
        <v>901097473</v>
      </c>
      <c r="C591" s="73" t="s">
        <v>781</v>
      </c>
      <c r="D591" s="283">
        <v>43567</v>
      </c>
      <c r="E591" s="283">
        <v>43567</v>
      </c>
      <c r="F591" s="285">
        <v>1004000</v>
      </c>
    </row>
    <row r="592" spans="1:6" s="59" customFormat="1">
      <c r="A592" s="282" t="s">
        <v>38</v>
      </c>
      <c r="B592" s="49">
        <v>901097473</v>
      </c>
      <c r="C592" s="73" t="s">
        <v>781</v>
      </c>
      <c r="D592" s="283">
        <v>43567</v>
      </c>
      <c r="E592" s="283">
        <v>43567</v>
      </c>
      <c r="F592" s="285">
        <v>112583808</v>
      </c>
    </row>
    <row r="593" spans="1:6" s="59" customFormat="1">
      <c r="A593" s="282" t="s">
        <v>38</v>
      </c>
      <c r="B593" s="49">
        <v>901097473</v>
      </c>
      <c r="C593" s="73" t="s">
        <v>781</v>
      </c>
      <c r="D593" s="283">
        <v>43567</v>
      </c>
      <c r="E593" s="283">
        <v>43567</v>
      </c>
      <c r="F593" s="284">
        <v>2921961</v>
      </c>
    </row>
    <row r="594" spans="1:6" s="59" customFormat="1">
      <c r="A594" s="282" t="s">
        <v>38</v>
      </c>
      <c r="B594" s="49">
        <v>901097473</v>
      </c>
      <c r="C594" s="73" t="s">
        <v>781</v>
      </c>
      <c r="D594" s="283">
        <v>43567</v>
      </c>
      <c r="E594" s="283">
        <v>43567</v>
      </c>
      <c r="F594" s="284">
        <v>2532393</v>
      </c>
    </row>
    <row r="595" spans="1:6" s="59" customFormat="1">
      <c r="A595" s="282" t="s">
        <v>38</v>
      </c>
      <c r="B595" s="49">
        <v>901097473</v>
      </c>
      <c r="C595" s="73" t="s">
        <v>781</v>
      </c>
      <c r="D595" s="283">
        <v>43567</v>
      </c>
      <c r="E595" s="283">
        <v>43567</v>
      </c>
      <c r="F595" s="284">
        <v>15071000</v>
      </c>
    </row>
    <row r="596" spans="1:6" s="59" customFormat="1">
      <c r="A596" s="282" t="s">
        <v>239</v>
      </c>
      <c r="B596" s="49">
        <v>830074184</v>
      </c>
      <c r="C596" s="73" t="s">
        <v>781</v>
      </c>
      <c r="D596" s="283">
        <v>43570</v>
      </c>
      <c r="E596" s="283">
        <v>43570</v>
      </c>
      <c r="F596" s="284">
        <v>1186880</v>
      </c>
    </row>
    <row r="597" spans="1:6" s="59" customFormat="1">
      <c r="A597" s="282" t="s">
        <v>239</v>
      </c>
      <c r="B597" s="49">
        <v>830074184</v>
      </c>
      <c r="C597" s="73" t="s">
        <v>780</v>
      </c>
      <c r="D597" s="283">
        <v>43570</v>
      </c>
      <c r="E597" s="283">
        <v>43570</v>
      </c>
      <c r="F597" s="284">
        <v>2167034</v>
      </c>
    </row>
    <row r="598" spans="1:6" s="59" customFormat="1">
      <c r="A598" s="282" t="s">
        <v>239</v>
      </c>
      <c r="B598" s="49">
        <v>830074184</v>
      </c>
      <c r="C598" s="73" t="s">
        <v>780</v>
      </c>
      <c r="D598" s="283">
        <v>43570</v>
      </c>
      <c r="E598" s="283">
        <v>43570</v>
      </c>
      <c r="F598" s="284">
        <v>2430586</v>
      </c>
    </row>
    <row r="599" spans="1:6" s="59" customFormat="1">
      <c r="A599" s="282" t="s">
        <v>239</v>
      </c>
      <c r="B599" s="49">
        <v>830074184</v>
      </c>
      <c r="C599" s="73" t="s">
        <v>781</v>
      </c>
      <c r="D599" s="283">
        <v>43570</v>
      </c>
      <c r="E599" s="283">
        <v>43570</v>
      </c>
      <c r="F599" s="284">
        <v>15041306</v>
      </c>
    </row>
    <row r="600" spans="1:6" s="59" customFormat="1">
      <c r="A600" s="282" t="s">
        <v>239</v>
      </c>
      <c r="B600" s="49">
        <v>830074184</v>
      </c>
      <c r="C600" s="73" t="s">
        <v>781</v>
      </c>
      <c r="D600" s="283">
        <v>43570</v>
      </c>
      <c r="E600" s="283">
        <v>43570</v>
      </c>
      <c r="F600" s="284">
        <v>66850249</v>
      </c>
    </row>
    <row r="601" spans="1:6" s="59" customFormat="1">
      <c r="A601" s="282" t="s">
        <v>649</v>
      </c>
      <c r="B601" s="49">
        <v>805000427</v>
      </c>
      <c r="C601" s="73" t="s">
        <v>782</v>
      </c>
      <c r="D601" s="283">
        <v>43581</v>
      </c>
      <c r="E601" s="162">
        <v>43581</v>
      </c>
      <c r="F601" s="284">
        <v>1000000</v>
      </c>
    </row>
    <row r="602" spans="1:6" s="59" customFormat="1">
      <c r="A602" s="282" t="s">
        <v>649</v>
      </c>
      <c r="B602" s="49">
        <v>805000427</v>
      </c>
      <c r="C602" s="73" t="s">
        <v>782</v>
      </c>
      <c r="D602" s="283">
        <v>43581</v>
      </c>
      <c r="E602" s="162">
        <v>43581</v>
      </c>
      <c r="F602" s="284">
        <v>1000000</v>
      </c>
    </row>
    <row r="603" spans="1:6" s="59" customFormat="1">
      <c r="A603" s="282" t="s">
        <v>649</v>
      </c>
      <c r="B603" s="49">
        <v>805000427</v>
      </c>
      <c r="C603" s="73" t="s">
        <v>782</v>
      </c>
      <c r="D603" s="283">
        <v>43581</v>
      </c>
      <c r="E603" s="283">
        <v>43581</v>
      </c>
      <c r="F603" s="284">
        <v>1000000</v>
      </c>
    </row>
    <row r="604" spans="1:6" s="59" customFormat="1">
      <c r="A604" s="282" t="s">
        <v>502</v>
      </c>
      <c r="B604" s="49">
        <v>818000140</v>
      </c>
      <c r="C604" s="73" t="s">
        <v>782</v>
      </c>
      <c r="D604" s="283">
        <v>43581</v>
      </c>
      <c r="E604" s="283">
        <v>43581</v>
      </c>
      <c r="F604" s="285">
        <v>1032080</v>
      </c>
    </row>
    <row r="605" spans="1:6" s="59" customFormat="1">
      <c r="A605" s="282" t="s">
        <v>502</v>
      </c>
      <c r="B605" s="49">
        <v>818000140</v>
      </c>
      <c r="C605" s="73" t="s">
        <v>782</v>
      </c>
      <c r="D605" s="283">
        <v>43581</v>
      </c>
      <c r="E605" s="283">
        <v>43581</v>
      </c>
      <c r="F605" s="285">
        <v>4793340</v>
      </c>
    </row>
    <row r="606" spans="1:6" s="59" customFormat="1">
      <c r="A606" s="282" t="s">
        <v>313</v>
      </c>
      <c r="B606" s="49">
        <v>830003564</v>
      </c>
      <c r="C606" s="73" t="s">
        <v>782</v>
      </c>
      <c r="D606" s="283">
        <v>43581</v>
      </c>
      <c r="E606" s="283">
        <v>43581</v>
      </c>
      <c r="F606" s="285">
        <v>2795076</v>
      </c>
    </row>
    <row r="607" spans="1:6" s="59" customFormat="1">
      <c r="A607" s="282" t="s">
        <v>313</v>
      </c>
      <c r="B607" s="49">
        <v>830003564</v>
      </c>
      <c r="C607" s="73" t="s">
        <v>782</v>
      </c>
      <c r="D607" s="283">
        <v>43581</v>
      </c>
      <c r="E607" s="283">
        <v>43581</v>
      </c>
      <c r="F607" s="285">
        <v>2994555</v>
      </c>
    </row>
    <row r="608" spans="1:6" s="59" customFormat="1">
      <c r="A608" s="282" t="s">
        <v>239</v>
      </c>
      <c r="B608" s="49">
        <v>830074184</v>
      </c>
      <c r="C608" s="73" t="s">
        <v>783</v>
      </c>
      <c r="D608" s="283">
        <v>43581</v>
      </c>
      <c r="E608" s="283">
        <v>43581</v>
      </c>
      <c r="F608" s="285">
        <v>217693723</v>
      </c>
    </row>
    <row r="609" spans="1:6" s="59" customFormat="1">
      <c r="A609" s="282" t="s">
        <v>239</v>
      </c>
      <c r="B609" s="49">
        <v>830074184</v>
      </c>
      <c r="C609" s="73" t="s">
        <v>782</v>
      </c>
      <c r="D609" s="283">
        <v>43581</v>
      </c>
      <c r="E609" s="283">
        <v>43581</v>
      </c>
      <c r="F609" s="284">
        <v>220856616</v>
      </c>
    </row>
    <row r="610" spans="1:6" s="59" customFormat="1">
      <c r="A610" s="282" t="s">
        <v>239</v>
      </c>
      <c r="B610" s="49">
        <v>830074184</v>
      </c>
      <c r="C610" s="73" t="s">
        <v>782</v>
      </c>
      <c r="D610" s="283">
        <v>43581</v>
      </c>
      <c r="E610" s="283">
        <v>43581</v>
      </c>
      <c r="F610" s="284">
        <v>1207918</v>
      </c>
    </row>
    <row r="611" spans="1:6" s="59" customFormat="1">
      <c r="A611" s="282" t="s">
        <v>239</v>
      </c>
      <c r="B611" s="49">
        <v>830074184</v>
      </c>
      <c r="C611" s="73" t="s">
        <v>783</v>
      </c>
      <c r="D611" s="283">
        <v>43581</v>
      </c>
      <c r="E611" s="283">
        <v>43581</v>
      </c>
      <c r="F611" s="284">
        <v>8401836</v>
      </c>
    </row>
    <row r="612" spans="1:6" s="59" customFormat="1">
      <c r="A612" s="282" t="s">
        <v>239</v>
      </c>
      <c r="B612" s="49">
        <v>830074184</v>
      </c>
      <c r="C612" s="73" t="s">
        <v>783</v>
      </c>
      <c r="D612" s="283">
        <v>43581</v>
      </c>
      <c r="E612" s="283">
        <v>43581</v>
      </c>
      <c r="F612" s="284">
        <v>15737827</v>
      </c>
    </row>
    <row r="613" spans="1:6" s="59" customFormat="1">
      <c r="A613" s="282" t="s">
        <v>239</v>
      </c>
      <c r="B613" s="49">
        <v>830074184</v>
      </c>
      <c r="C613" s="73" t="s">
        <v>783</v>
      </c>
      <c r="D613" s="283">
        <v>43581</v>
      </c>
      <c r="E613" s="283">
        <v>43581</v>
      </c>
      <c r="F613" s="284">
        <v>21861488</v>
      </c>
    </row>
    <row r="614" spans="1:6" s="59" customFormat="1">
      <c r="A614" s="282" t="s">
        <v>239</v>
      </c>
      <c r="B614" s="49">
        <v>830074184</v>
      </c>
      <c r="C614" s="73" t="s">
        <v>783</v>
      </c>
      <c r="D614" s="283">
        <v>43581</v>
      </c>
      <c r="E614" s="283">
        <v>43581</v>
      </c>
      <c r="F614" s="284">
        <v>73481018</v>
      </c>
    </row>
    <row r="615" spans="1:6" s="59" customFormat="1">
      <c r="A615" s="282" t="s">
        <v>239</v>
      </c>
      <c r="B615" s="49">
        <v>830074184</v>
      </c>
      <c r="C615" s="73" t="s">
        <v>783</v>
      </c>
      <c r="D615" s="283">
        <v>43581</v>
      </c>
      <c r="E615" s="283">
        <v>43581</v>
      </c>
      <c r="F615" s="284">
        <v>80706773</v>
      </c>
    </row>
    <row r="616" spans="1:6" s="59" customFormat="1">
      <c r="A616" s="282" t="s">
        <v>239</v>
      </c>
      <c r="B616" s="49">
        <v>830074184</v>
      </c>
      <c r="C616" s="73" t="s">
        <v>783</v>
      </c>
      <c r="D616" s="283">
        <v>43581</v>
      </c>
      <c r="E616" s="283">
        <v>43581</v>
      </c>
      <c r="F616" s="284">
        <v>84262173</v>
      </c>
    </row>
    <row r="617" spans="1:6" s="59" customFormat="1">
      <c r="A617" s="282" t="s">
        <v>239</v>
      </c>
      <c r="B617" s="49">
        <v>830074184</v>
      </c>
      <c r="C617" s="73" t="s">
        <v>783</v>
      </c>
      <c r="D617" s="283">
        <v>43581</v>
      </c>
      <c r="E617" s="283">
        <v>43581</v>
      </c>
      <c r="F617" s="284">
        <v>139825453</v>
      </c>
    </row>
    <row r="618" spans="1:6" s="59" customFormat="1">
      <c r="A618" s="282" t="s">
        <v>396</v>
      </c>
      <c r="B618" s="49">
        <v>900935126</v>
      </c>
      <c r="C618" s="73" t="s">
        <v>782</v>
      </c>
      <c r="D618" s="283">
        <v>43581</v>
      </c>
      <c r="E618" s="283">
        <v>43581</v>
      </c>
      <c r="F618" s="284">
        <v>7725457</v>
      </c>
    </row>
    <row r="619" spans="1:6" s="59" customFormat="1">
      <c r="A619" s="282" t="s">
        <v>38</v>
      </c>
      <c r="B619" s="49">
        <v>901097473</v>
      </c>
      <c r="C619" s="73" t="s">
        <v>782</v>
      </c>
      <c r="D619" s="283">
        <v>43581</v>
      </c>
      <c r="E619" s="283">
        <v>43581</v>
      </c>
      <c r="F619" s="284">
        <v>1725605</v>
      </c>
    </row>
    <row r="620" spans="1:6" s="59" customFormat="1">
      <c r="A620" s="282" t="s">
        <v>38</v>
      </c>
      <c r="B620" s="49">
        <v>901097473</v>
      </c>
      <c r="C620" s="73" t="s">
        <v>782</v>
      </c>
      <c r="D620" s="283">
        <v>43581</v>
      </c>
      <c r="E620" s="283">
        <v>43581</v>
      </c>
      <c r="F620" s="284">
        <v>5964313</v>
      </c>
    </row>
    <row r="621" spans="1:6" s="59" customFormat="1">
      <c r="A621" s="282" t="s">
        <v>38</v>
      </c>
      <c r="B621" s="49">
        <v>901097473</v>
      </c>
      <c r="C621" s="73" t="s">
        <v>782</v>
      </c>
      <c r="D621" s="283">
        <v>43581</v>
      </c>
      <c r="E621" s="283">
        <v>43581</v>
      </c>
      <c r="F621" s="284">
        <v>12619098</v>
      </c>
    </row>
    <row r="622" spans="1:6" s="59" customFormat="1">
      <c r="A622" s="282" t="s">
        <v>38</v>
      </c>
      <c r="B622" s="49">
        <v>901097473</v>
      </c>
      <c r="C622" s="73" t="s">
        <v>782</v>
      </c>
      <c r="D622" s="283">
        <v>43581</v>
      </c>
      <c r="E622" s="283">
        <v>43581</v>
      </c>
      <c r="F622" s="284">
        <v>13768860</v>
      </c>
    </row>
    <row r="623" spans="1:6" s="59" customFormat="1">
      <c r="A623" s="282" t="s">
        <v>38</v>
      </c>
      <c r="B623" s="49">
        <v>901097473</v>
      </c>
      <c r="C623" s="73" t="s">
        <v>783</v>
      </c>
      <c r="D623" s="283">
        <v>43581</v>
      </c>
      <c r="E623" s="283">
        <v>43581</v>
      </c>
      <c r="F623" s="284">
        <v>690411</v>
      </c>
    </row>
    <row r="624" spans="1:6" s="59" customFormat="1">
      <c r="A624" s="282" t="s">
        <v>38</v>
      </c>
      <c r="B624" s="49">
        <v>901097473</v>
      </c>
      <c r="C624" s="73" t="s">
        <v>783</v>
      </c>
      <c r="D624" s="283">
        <v>43581</v>
      </c>
      <c r="E624" s="283">
        <v>43581</v>
      </c>
      <c r="F624" s="284">
        <v>1573195</v>
      </c>
    </row>
    <row r="625" spans="1:6" s="59" customFormat="1">
      <c r="A625" s="282" t="s">
        <v>38</v>
      </c>
      <c r="B625" s="49">
        <v>901097473</v>
      </c>
      <c r="C625" s="73" t="s">
        <v>783</v>
      </c>
      <c r="D625" s="283">
        <v>43581</v>
      </c>
      <c r="E625" s="283">
        <v>43581</v>
      </c>
      <c r="F625" s="285">
        <v>8457925</v>
      </c>
    </row>
    <row r="626" spans="1:6" s="59" customFormat="1">
      <c r="A626" s="282" t="s">
        <v>38</v>
      </c>
      <c r="B626" s="49">
        <v>901097473</v>
      </c>
      <c r="C626" s="73" t="s">
        <v>783</v>
      </c>
      <c r="D626" s="283">
        <v>43581</v>
      </c>
      <c r="E626" s="283">
        <v>43581</v>
      </c>
      <c r="F626" s="285">
        <v>4906965</v>
      </c>
    </row>
    <row r="627" spans="1:6" s="59" customFormat="1">
      <c r="A627" s="282" t="s">
        <v>38</v>
      </c>
      <c r="B627" s="49">
        <v>901097473</v>
      </c>
      <c r="C627" s="73" t="s">
        <v>783</v>
      </c>
      <c r="D627" s="283">
        <v>43581</v>
      </c>
      <c r="E627" s="283">
        <v>43581</v>
      </c>
      <c r="F627" s="285">
        <v>24498480</v>
      </c>
    </row>
    <row r="628" spans="1:6" s="59" customFormat="1">
      <c r="A628" s="282" t="s">
        <v>38</v>
      </c>
      <c r="B628" s="49">
        <v>901097473</v>
      </c>
      <c r="C628" s="73" t="s">
        <v>783</v>
      </c>
      <c r="D628" s="283">
        <v>43581</v>
      </c>
      <c r="E628" s="283">
        <v>43581</v>
      </c>
      <c r="F628" s="285">
        <v>88836526</v>
      </c>
    </row>
    <row r="629" spans="1:6" s="59" customFormat="1">
      <c r="A629" s="282" t="s">
        <v>38</v>
      </c>
      <c r="B629" s="49">
        <v>901097473</v>
      </c>
      <c r="C629" s="73" t="s">
        <v>783</v>
      </c>
      <c r="D629" s="283">
        <v>43581</v>
      </c>
      <c r="E629" s="283">
        <v>43581</v>
      </c>
      <c r="F629" s="285">
        <v>733700000</v>
      </c>
    </row>
    <row r="630" spans="1:6" s="59" customFormat="1">
      <c r="A630" s="282" t="s">
        <v>38</v>
      </c>
      <c r="B630" s="49">
        <v>901097473</v>
      </c>
      <c r="C630" s="73" t="s">
        <v>783</v>
      </c>
      <c r="D630" s="283">
        <v>43581</v>
      </c>
      <c r="E630" s="283">
        <v>43581</v>
      </c>
      <c r="F630" s="285">
        <v>33044797</v>
      </c>
    </row>
    <row r="631" spans="1:6" s="59" customFormat="1">
      <c r="A631" s="282" t="s">
        <v>38</v>
      </c>
      <c r="B631" s="49">
        <v>901097473</v>
      </c>
      <c r="C631" s="73" t="s">
        <v>783</v>
      </c>
      <c r="D631" s="283">
        <v>43581</v>
      </c>
      <c r="E631" s="283">
        <v>43581</v>
      </c>
      <c r="F631" s="285">
        <v>438200</v>
      </c>
    </row>
    <row r="632" spans="1:6" s="59" customFormat="1">
      <c r="A632" s="282" t="s">
        <v>502</v>
      </c>
      <c r="B632" s="49">
        <v>818000140</v>
      </c>
      <c r="C632" s="73" t="s">
        <v>836</v>
      </c>
      <c r="D632" s="283">
        <v>43595</v>
      </c>
      <c r="E632" s="283">
        <v>43595</v>
      </c>
      <c r="F632" s="285">
        <v>11874280</v>
      </c>
    </row>
    <row r="633" spans="1:6" s="59" customFormat="1">
      <c r="A633" s="282" t="s">
        <v>239</v>
      </c>
      <c r="B633" s="49">
        <v>830074184</v>
      </c>
      <c r="C633" s="73" t="s">
        <v>837</v>
      </c>
      <c r="D633" s="283">
        <v>43595</v>
      </c>
      <c r="E633" s="283">
        <v>43595</v>
      </c>
      <c r="F633" s="285">
        <v>1000000</v>
      </c>
    </row>
    <row r="634" spans="1:6" s="59" customFormat="1">
      <c r="A634" s="282" t="s">
        <v>239</v>
      </c>
      <c r="B634" s="49">
        <v>830074184</v>
      </c>
      <c r="C634" s="73" t="s">
        <v>837</v>
      </c>
      <c r="D634" s="283">
        <v>43595</v>
      </c>
      <c r="E634" s="283">
        <v>43595</v>
      </c>
      <c r="F634" s="285">
        <v>1000000</v>
      </c>
    </row>
    <row r="635" spans="1:6" s="59" customFormat="1">
      <c r="A635" s="282" t="s">
        <v>239</v>
      </c>
      <c r="B635" s="49">
        <v>830074184</v>
      </c>
      <c r="C635" s="73" t="s">
        <v>837</v>
      </c>
      <c r="D635" s="283">
        <v>43595</v>
      </c>
      <c r="E635" s="283">
        <v>43595</v>
      </c>
      <c r="F635" s="285">
        <v>1000000</v>
      </c>
    </row>
    <row r="636" spans="1:6" s="59" customFormat="1">
      <c r="A636" s="282" t="s">
        <v>239</v>
      </c>
      <c r="B636" s="49">
        <v>830074184</v>
      </c>
      <c r="C636" s="73" t="s">
        <v>837</v>
      </c>
      <c r="D636" s="283">
        <v>43595</v>
      </c>
      <c r="E636" s="283">
        <v>43595</v>
      </c>
      <c r="F636" s="285">
        <v>1000000</v>
      </c>
    </row>
    <row r="637" spans="1:6" s="59" customFormat="1">
      <c r="A637" s="282" t="s">
        <v>38</v>
      </c>
      <c r="B637" s="49">
        <v>901097473</v>
      </c>
      <c r="C637" s="73" t="s">
        <v>837</v>
      </c>
      <c r="D637" s="283">
        <v>43595</v>
      </c>
      <c r="E637" s="283">
        <v>43595</v>
      </c>
      <c r="F637" s="285">
        <v>6935140</v>
      </c>
    </row>
    <row r="638" spans="1:6" s="59" customFormat="1">
      <c r="A638" s="282" t="s">
        <v>38</v>
      </c>
      <c r="B638" s="49">
        <v>901097473</v>
      </c>
      <c r="C638" s="73" t="s">
        <v>838</v>
      </c>
      <c r="D638" s="283">
        <v>43595</v>
      </c>
      <c r="E638" s="283">
        <v>43595</v>
      </c>
      <c r="F638" s="284">
        <v>89582</v>
      </c>
    </row>
    <row r="639" spans="1:6" s="59" customFormat="1">
      <c r="A639" s="282" t="s">
        <v>38</v>
      </c>
      <c r="B639" s="49">
        <v>901097473</v>
      </c>
      <c r="C639" s="73" t="s">
        <v>838</v>
      </c>
      <c r="D639" s="283">
        <v>43595</v>
      </c>
      <c r="E639" s="283">
        <v>43595</v>
      </c>
      <c r="F639" s="284">
        <v>24918792</v>
      </c>
    </row>
    <row r="640" spans="1:6" s="59" customFormat="1">
      <c r="A640" s="282" t="s">
        <v>38</v>
      </c>
      <c r="B640" s="49">
        <v>901097473</v>
      </c>
      <c r="C640" s="73" t="s">
        <v>838</v>
      </c>
      <c r="D640" s="283">
        <v>43595</v>
      </c>
      <c r="E640" s="283">
        <v>43595</v>
      </c>
      <c r="F640" s="284">
        <v>910368</v>
      </c>
    </row>
    <row r="641" spans="1:6" s="59" customFormat="1">
      <c r="A641" s="282" t="s">
        <v>502</v>
      </c>
      <c r="B641" s="49">
        <v>818000140</v>
      </c>
      <c r="C641" s="73" t="s">
        <v>839</v>
      </c>
      <c r="D641" s="283">
        <v>43602</v>
      </c>
      <c r="E641" s="283">
        <v>43602</v>
      </c>
      <c r="F641" s="284">
        <v>7439701</v>
      </c>
    </row>
    <row r="642" spans="1:6" s="59" customFormat="1">
      <c r="A642" s="282" t="s">
        <v>502</v>
      </c>
      <c r="B642" s="49">
        <v>818000140</v>
      </c>
      <c r="C642" s="73" t="s">
        <v>839</v>
      </c>
      <c r="D642" s="283">
        <v>43602</v>
      </c>
      <c r="E642" s="162">
        <v>43602</v>
      </c>
      <c r="F642" s="285">
        <v>1177190</v>
      </c>
    </row>
    <row r="643" spans="1:6" s="59" customFormat="1">
      <c r="A643" s="282" t="s">
        <v>239</v>
      </c>
      <c r="B643" s="49">
        <v>830074184</v>
      </c>
      <c r="C643" s="73" t="s">
        <v>839</v>
      </c>
      <c r="D643" s="283">
        <v>43602</v>
      </c>
      <c r="E643" s="162">
        <v>43602</v>
      </c>
      <c r="F643" s="285">
        <v>1000000</v>
      </c>
    </row>
    <row r="644" spans="1:6" s="59" customFormat="1">
      <c r="A644" s="282" t="s">
        <v>239</v>
      </c>
      <c r="B644" s="49">
        <v>830074184</v>
      </c>
      <c r="C644" s="73" t="s">
        <v>839</v>
      </c>
      <c r="D644" s="283">
        <v>43602</v>
      </c>
      <c r="E644" s="162">
        <v>43602</v>
      </c>
      <c r="F644" s="285">
        <v>1000000</v>
      </c>
    </row>
    <row r="645" spans="1:6" s="59" customFormat="1">
      <c r="A645" s="282" t="s">
        <v>239</v>
      </c>
      <c r="B645" s="49">
        <v>830074184</v>
      </c>
      <c r="C645" s="73" t="s">
        <v>839</v>
      </c>
      <c r="D645" s="283">
        <v>43602</v>
      </c>
      <c r="E645" s="162">
        <v>43602</v>
      </c>
      <c r="F645" s="285">
        <v>1000000</v>
      </c>
    </row>
    <row r="646" spans="1:6" s="59" customFormat="1">
      <c r="A646" s="282" t="s">
        <v>239</v>
      </c>
      <c r="B646" s="49">
        <v>830074184</v>
      </c>
      <c r="C646" s="73" t="s">
        <v>839</v>
      </c>
      <c r="D646" s="283">
        <v>43602</v>
      </c>
      <c r="E646" s="162">
        <v>43602</v>
      </c>
      <c r="F646" s="285">
        <v>1000000</v>
      </c>
    </row>
    <row r="647" spans="1:6" s="59" customFormat="1">
      <c r="A647" s="282" t="s">
        <v>239</v>
      </c>
      <c r="B647" s="49">
        <v>830074184</v>
      </c>
      <c r="C647" s="73" t="s">
        <v>839</v>
      </c>
      <c r="D647" s="283">
        <v>43602</v>
      </c>
      <c r="E647" s="162">
        <v>43602</v>
      </c>
      <c r="F647" s="284">
        <v>1000000</v>
      </c>
    </row>
    <row r="648" spans="1:6" s="59" customFormat="1">
      <c r="A648" s="282" t="s">
        <v>239</v>
      </c>
      <c r="B648" s="49">
        <v>830074184</v>
      </c>
      <c r="C648" s="73" t="s">
        <v>839</v>
      </c>
      <c r="D648" s="283">
        <v>43602</v>
      </c>
      <c r="E648" s="162">
        <v>43602</v>
      </c>
      <c r="F648" s="284">
        <v>1000000</v>
      </c>
    </row>
    <row r="649" spans="1:6" s="59" customFormat="1">
      <c r="A649" s="282" t="s">
        <v>239</v>
      </c>
      <c r="B649" s="49">
        <v>830074184</v>
      </c>
      <c r="C649" s="73" t="s">
        <v>839</v>
      </c>
      <c r="D649" s="283">
        <v>43602</v>
      </c>
      <c r="E649" s="162">
        <v>43602</v>
      </c>
      <c r="F649" s="284">
        <v>1000000</v>
      </c>
    </row>
    <row r="650" spans="1:6" s="59" customFormat="1">
      <c r="A650" s="282" t="s">
        <v>239</v>
      </c>
      <c r="B650" s="49">
        <v>830074184</v>
      </c>
      <c r="C650" s="73" t="s">
        <v>839</v>
      </c>
      <c r="D650" s="283">
        <v>43602</v>
      </c>
      <c r="E650" s="162">
        <v>43602</v>
      </c>
      <c r="F650" s="284">
        <v>1446938</v>
      </c>
    </row>
    <row r="651" spans="1:6" s="59" customFormat="1">
      <c r="A651" s="282" t="s">
        <v>239</v>
      </c>
      <c r="B651" s="49">
        <v>830074184</v>
      </c>
      <c r="C651" s="73" t="s">
        <v>839</v>
      </c>
      <c r="D651" s="283">
        <v>43602</v>
      </c>
      <c r="E651" s="162">
        <v>43602</v>
      </c>
      <c r="F651" s="284">
        <v>3348585</v>
      </c>
    </row>
    <row r="652" spans="1:6" s="59" customFormat="1">
      <c r="A652" s="282" t="s">
        <v>239</v>
      </c>
      <c r="B652" s="49">
        <v>830074184</v>
      </c>
      <c r="C652" s="73" t="s">
        <v>839</v>
      </c>
      <c r="D652" s="283">
        <v>43602</v>
      </c>
      <c r="E652" s="162">
        <v>43602</v>
      </c>
      <c r="F652" s="284">
        <v>6865805</v>
      </c>
    </row>
    <row r="653" spans="1:6" s="59" customFormat="1">
      <c r="A653" s="282" t="s">
        <v>38</v>
      </c>
      <c r="B653" s="49">
        <v>901097473</v>
      </c>
      <c r="C653" s="73" t="s">
        <v>840</v>
      </c>
      <c r="D653" s="283">
        <v>43602</v>
      </c>
      <c r="E653" s="162">
        <v>43602</v>
      </c>
      <c r="F653" s="284">
        <v>23718562</v>
      </c>
    </row>
    <row r="654" spans="1:6" s="59" customFormat="1">
      <c r="A654" s="282" t="s">
        <v>38</v>
      </c>
      <c r="B654" s="49">
        <v>901097473</v>
      </c>
      <c r="C654" s="73" t="s">
        <v>840</v>
      </c>
      <c r="D654" s="283">
        <v>43602</v>
      </c>
      <c r="E654" s="162">
        <v>43602</v>
      </c>
      <c r="F654" s="284">
        <v>25289483</v>
      </c>
    </row>
    <row r="655" spans="1:6" s="59" customFormat="1">
      <c r="A655" s="282" t="s">
        <v>38</v>
      </c>
      <c r="B655" s="49">
        <v>901097473</v>
      </c>
      <c r="C655" s="73" t="s">
        <v>840</v>
      </c>
      <c r="D655" s="283">
        <v>43602</v>
      </c>
      <c r="E655" s="162">
        <v>43602</v>
      </c>
      <c r="F655" s="284">
        <v>55656366</v>
      </c>
    </row>
    <row r="656" spans="1:6" s="59" customFormat="1">
      <c r="A656" s="282" t="s">
        <v>38</v>
      </c>
      <c r="B656" s="49">
        <v>901097473</v>
      </c>
      <c r="C656" s="73" t="s">
        <v>840</v>
      </c>
      <c r="D656" s="283">
        <v>43602</v>
      </c>
      <c r="E656" s="162">
        <v>43602</v>
      </c>
      <c r="F656" s="284">
        <v>55656366</v>
      </c>
    </row>
    <row r="657" spans="1:6" s="59" customFormat="1">
      <c r="A657" s="282" t="s">
        <v>38</v>
      </c>
      <c r="B657" s="49">
        <v>901097473</v>
      </c>
      <c r="C657" s="73" t="s">
        <v>840</v>
      </c>
      <c r="D657" s="283">
        <v>43602</v>
      </c>
      <c r="E657" s="162">
        <v>43602</v>
      </c>
      <c r="F657" s="284">
        <v>56123331</v>
      </c>
    </row>
    <row r="658" spans="1:6" s="59" customFormat="1">
      <c r="A658" s="282" t="s">
        <v>38</v>
      </c>
      <c r="B658" s="49">
        <v>901097473</v>
      </c>
      <c r="C658" s="73" t="s">
        <v>840</v>
      </c>
      <c r="D658" s="283">
        <v>43602</v>
      </c>
      <c r="E658" s="162">
        <v>43602</v>
      </c>
      <c r="F658" s="284">
        <v>56458055</v>
      </c>
    </row>
    <row r="659" spans="1:6" s="59" customFormat="1">
      <c r="A659" s="282" t="s">
        <v>38</v>
      </c>
      <c r="B659" s="49">
        <v>901097473</v>
      </c>
      <c r="C659" s="73" t="s">
        <v>840</v>
      </c>
      <c r="D659" s="283">
        <v>43602</v>
      </c>
      <c r="E659" s="162">
        <v>43602</v>
      </c>
      <c r="F659" s="284">
        <v>85673259</v>
      </c>
    </row>
    <row r="660" spans="1:6" s="59" customFormat="1">
      <c r="A660" s="282" t="s">
        <v>38</v>
      </c>
      <c r="B660" s="49">
        <v>901097473</v>
      </c>
      <c r="C660" s="73" t="s">
        <v>840</v>
      </c>
      <c r="D660" s="283">
        <v>43602</v>
      </c>
      <c r="E660" s="162">
        <v>43602</v>
      </c>
      <c r="F660" s="284">
        <v>94827219</v>
      </c>
    </row>
    <row r="661" spans="1:6" s="59" customFormat="1">
      <c r="A661" s="282" t="s">
        <v>38</v>
      </c>
      <c r="B661" s="49">
        <v>901097473</v>
      </c>
      <c r="C661" s="73" t="s">
        <v>840</v>
      </c>
      <c r="D661" s="283">
        <v>43602</v>
      </c>
      <c r="E661" s="162">
        <v>43602</v>
      </c>
      <c r="F661" s="284">
        <v>97788003</v>
      </c>
    </row>
    <row r="662" spans="1:6" s="59" customFormat="1">
      <c r="A662" s="282" t="s">
        <v>38</v>
      </c>
      <c r="B662" s="49">
        <v>901097473</v>
      </c>
      <c r="C662" s="73" t="s">
        <v>840</v>
      </c>
      <c r="D662" s="283">
        <v>43602</v>
      </c>
      <c r="E662" s="162">
        <v>43602</v>
      </c>
      <c r="F662" s="284">
        <v>133337513</v>
      </c>
    </row>
    <row r="663" spans="1:6" s="59" customFormat="1">
      <c r="A663" s="282" t="s">
        <v>38</v>
      </c>
      <c r="B663" s="49">
        <v>901097473</v>
      </c>
      <c r="C663" s="73" t="s">
        <v>840</v>
      </c>
      <c r="D663" s="283">
        <v>43602</v>
      </c>
      <c r="E663" s="162">
        <v>43602</v>
      </c>
      <c r="F663" s="284">
        <v>136784515</v>
      </c>
    </row>
    <row r="664" spans="1:6" s="59" customFormat="1">
      <c r="A664" s="282" t="s">
        <v>38</v>
      </c>
      <c r="B664" s="49">
        <v>901097473</v>
      </c>
      <c r="C664" s="73" t="s">
        <v>840</v>
      </c>
      <c r="D664" s="283">
        <v>43602</v>
      </c>
      <c r="E664" s="162">
        <v>43602</v>
      </c>
      <c r="F664" s="284">
        <v>149734557</v>
      </c>
    </row>
    <row r="665" spans="1:6" s="59" customFormat="1">
      <c r="A665" s="282" t="s">
        <v>38</v>
      </c>
      <c r="B665" s="49">
        <v>901097473</v>
      </c>
      <c r="C665" s="73" t="s">
        <v>840</v>
      </c>
      <c r="D665" s="283">
        <v>43602</v>
      </c>
      <c r="E665" s="162">
        <v>43602</v>
      </c>
      <c r="F665" s="284">
        <v>222088773</v>
      </c>
    </row>
    <row r="666" spans="1:6" s="59" customFormat="1">
      <c r="A666" s="282" t="s">
        <v>38</v>
      </c>
      <c r="B666" s="49">
        <v>901097473</v>
      </c>
      <c r="C666" s="73" t="s">
        <v>840</v>
      </c>
      <c r="D666" s="283">
        <v>43602</v>
      </c>
      <c r="E666" s="162">
        <v>43602</v>
      </c>
      <c r="F666" s="284">
        <v>246991362</v>
      </c>
    </row>
    <row r="667" spans="1:6" s="59" customFormat="1">
      <c r="A667" s="282" t="s">
        <v>38</v>
      </c>
      <c r="B667" s="49">
        <v>901097473</v>
      </c>
      <c r="C667" s="73" t="s">
        <v>840</v>
      </c>
      <c r="D667" s="283">
        <v>43602</v>
      </c>
      <c r="E667" s="162">
        <v>43602</v>
      </c>
      <c r="F667" s="284">
        <v>268049362</v>
      </c>
    </row>
    <row r="668" spans="1:6" s="59" customFormat="1">
      <c r="A668" s="282" t="s">
        <v>38</v>
      </c>
      <c r="B668" s="49">
        <v>901097473</v>
      </c>
      <c r="C668" s="73" t="s">
        <v>840</v>
      </c>
      <c r="D668" s="283">
        <v>43602</v>
      </c>
      <c r="E668" s="162">
        <v>43602</v>
      </c>
      <c r="F668" s="284">
        <v>300000000</v>
      </c>
    </row>
    <row r="669" spans="1:6" s="59" customFormat="1">
      <c r="A669" s="282" t="s">
        <v>38</v>
      </c>
      <c r="B669" s="49">
        <v>901097473</v>
      </c>
      <c r="C669" s="73" t="s">
        <v>840</v>
      </c>
      <c r="D669" s="283">
        <v>43602</v>
      </c>
      <c r="E669" s="162">
        <v>43602</v>
      </c>
      <c r="F669" s="284">
        <v>339576298</v>
      </c>
    </row>
    <row r="670" spans="1:6" s="59" customFormat="1">
      <c r="A670" s="282" t="s">
        <v>38</v>
      </c>
      <c r="B670" s="49">
        <v>901097473</v>
      </c>
      <c r="C670" s="73" t="s">
        <v>840</v>
      </c>
      <c r="D670" s="283">
        <v>43602</v>
      </c>
      <c r="E670" s="162">
        <v>43602</v>
      </c>
      <c r="F670" s="284">
        <v>394364538</v>
      </c>
    </row>
    <row r="671" spans="1:6" s="59" customFormat="1">
      <c r="A671" s="282" t="s">
        <v>38</v>
      </c>
      <c r="B671" s="49">
        <v>901097473</v>
      </c>
      <c r="C671" s="73" t="s">
        <v>840</v>
      </c>
      <c r="D671" s="283">
        <v>43602</v>
      </c>
      <c r="E671" s="162">
        <v>43602</v>
      </c>
      <c r="F671" s="284">
        <v>455590315</v>
      </c>
    </row>
    <row r="672" spans="1:6" s="59" customFormat="1">
      <c r="A672" s="282" t="s">
        <v>38</v>
      </c>
      <c r="B672" s="49">
        <v>901097473</v>
      </c>
      <c r="C672" s="73" t="s">
        <v>840</v>
      </c>
      <c r="D672" s="283">
        <v>43602</v>
      </c>
      <c r="E672" s="162">
        <v>43602</v>
      </c>
      <c r="F672" s="284">
        <v>458205029</v>
      </c>
    </row>
    <row r="673" spans="1:6" s="59" customFormat="1">
      <c r="A673" s="282" t="s">
        <v>38</v>
      </c>
      <c r="B673" s="49">
        <v>901097473</v>
      </c>
      <c r="C673" s="73" t="s">
        <v>840</v>
      </c>
      <c r="D673" s="283">
        <v>43602</v>
      </c>
      <c r="E673" s="162">
        <v>43602</v>
      </c>
      <c r="F673" s="284">
        <v>499999972</v>
      </c>
    </row>
    <row r="674" spans="1:6" s="59" customFormat="1">
      <c r="A674" s="282" t="s">
        <v>38</v>
      </c>
      <c r="B674" s="49">
        <v>901097473</v>
      </c>
      <c r="C674" s="73" t="s">
        <v>840</v>
      </c>
      <c r="D674" s="283">
        <v>43602</v>
      </c>
      <c r="E674" s="162">
        <v>43602</v>
      </c>
      <c r="F674" s="284">
        <v>837136590</v>
      </c>
    </row>
    <row r="675" spans="1:6" s="59" customFormat="1">
      <c r="A675" s="282" t="s">
        <v>38</v>
      </c>
      <c r="B675" s="49">
        <v>901097473</v>
      </c>
      <c r="C675" s="73" t="s">
        <v>840</v>
      </c>
      <c r="D675" s="283">
        <v>43602</v>
      </c>
      <c r="E675" s="162">
        <v>43602</v>
      </c>
      <c r="F675" s="284">
        <v>883333334</v>
      </c>
    </row>
    <row r="676" spans="1:6" s="59" customFormat="1">
      <c r="A676" s="282" t="s">
        <v>38</v>
      </c>
      <c r="B676" s="49">
        <v>901097473</v>
      </c>
      <c r="C676" s="73" t="s">
        <v>840</v>
      </c>
      <c r="D676" s="283">
        <v>43602</v>
      </c>
      <c r="E676" s="162">
        <v>43602</v>
      </c>
      <c r="F676" s="284">
        <v>955031073</v>
      </c>
    </row>
    <row r="677" spans="1:6" s="59" customFormat="1">
      <c r="A677" s="282" t="s">
        <v>38</v>
      </c>
      <c r="B677" s="49">
        <v>901097473</v>
      </c>
      <c r="C677" s="73" t="s">
        <v>840</v>
      </c>
      <c r="D677" s="283">
        <v>43602</v>
      </c>
      <c r="E677" s="162">
        <v>43602</v>
      </c>
      <c r="F677" s="284">
        <v>1101242782</v>
      </c>
    </row>
    <row r="678" spans="1:6" s="59" customFormat="1">
      <c r="A678" s="282" t="s">
        <v>38</v>
      </c>
      <c r="B678" s="49">
        <v>901097473</v>
      </c>
      <c r="C678" s="73" t="s">
        <v>840</v>
      </c>
      <c r="D678" s="283">
        <v>43602</v>
      </c>
      <c r="E678" s="162">
        <v>43602</v>
      </c>
      <c r="F678" s="284">
        <v>1200000000</v>
      </c>
    </row>
    <row r="679" spans="1:6" s="59" customFormat="1">
      <c r="A679" s="282" t="s">
        <v>38</v>
      </c>
      <c r="B679" s="49">
        <v>901097473</v>
      </c>
      <c r="C679" s="73" t="s">
        <v>840</v>
      </c>
      <c r="D679" s="283">
        <v>43602</v>
      </c>
      <c r="E679" s="162">
        <v>43602</v>
      </c>
      <c r="F679" s="284">
        <v>1251072222</v>
      </c>
    </row>
    <row r="680" spans="1:6" s="59" customFormat="1">
      <c r="A680" s="282" t="s">
        <v>38</v>
      </c>
      <c r="B680" s="49">
        <v>901097473</v>
      </c>
      <c r="C680" s="73" t="s">
        <v>840</v>
      </c>
      <c r="D680" s="283">
        <v>43602</v>
      </c>
      <c r="E680" s="162">
        <v>43602</v>
      </c>
      <c r="F680" s="284">
        <v>1801835655</v>
      </c>
    </row>
    <row r="681" spans="1:6" s="59" customFormat="1">
      <c r="A681" s="282" t="s">
        <v>38</v>
      </c>
      <c r="B681" s="49">
        <v>901097473</v>
      </c>
      <c r="C681" s="73" t="s">
        <v>840</v>
      </c>
      <c r="D681" s="283">
        <v>43602</v>
      </c>
      <c r="E681" s="162">
        <v>43602</v>
      </c>
      <c r="F681" s="284">
        <v>1925373465</v>
      </c>
    </row>
    <row r="682" spans="1:6" s="59" customFormat="1">
      <c r="A682" s="282" t="s">
        <v>649</v>
      </c>
      <c r="B682" s="49">
        <v>805000427</v>
      </c>
      <c r="C682" s="73" t="s">
        <v>841</v>
      </c>
      <c r="D682" s="283">
        <v>43609</v>
      </c>
      <c r="E682" s="162">
        <v>43609</v>
      </c>
      <c r="F682" s="284">
        <v>15908191</v>
      </c>
    </row>
    <row r="683" spans="1:6" s="59" customFormat="1">
      <c r="A683" s="282" t="s">
        <v>503</v>
      </c>
      <c r="B683" s="49">
        <v>824001398</v>
      </c>
      <c r="C683" s="73" t="s">
        <v>841</v>
      </c>
      <c r="D683" s="283">
        <v>43609</v>
      </c>
      <c r="E683" s="162">
        <v>43609</v>
      </c>
      <c r="F683" s="284">
        <v>4666705</v>
      </c>
    </row>
    <row r="684" spans="1:6" s="59" customFormat="1">
      <c r="A684" s="282" t="s">
        <v>13</v>
      </c>
      <c r="B684" s="49">
        <v>830009783</v>
      </c>
      <c r="C684" s="73" t="s">
        <v>841</v>
      </c>
      <c r="D684" s="283">
        <v>43609</v>
      </c>
      <c r="E684" s="162">
        <v>43609</v>
      </c>
      <c r="F684" s="284">
        <v>2500000</v>
      </c>
    </row>
    <row r="685" spans="1:6" s="59" customFormat="1">
      <c r="A685" s="282" t="s">
        <v>239</v>
      </c>
      <c r="B685" s="49">
        <v>830074184</v>
      </c>
      <c r="C685" s="73" t="s">
        <v>841</v>
      </c>
      <c r="D685" s="283">
        <v>43609</v>
      </c>
      <c r="E685" s="162">
        <v>43609</v>
      </c>
      <c r="F685" s="284">
        <v>1037316</v>
      </c>
    </row>
    <row r="686" spans="1:6" s="59" customFormat="1">
      <c r="A686" s="282" t="s">
        <v>239</v>
      </c>
      <c r="B686" s="49">
        <v>830074184</v>
      </c>
      <c r="C686" s="73" t="s">
        <v>841</v>
      </c>
      <c r="D686" s="283">
        <v>43609</v>
      </c>
      <c r="E686" s="162">
        <v>43609</v>
      </c>
      <c r="F686" s="284">
        <v>1100448</v>
      </c>
    </row>
    <row r="687" spans="1:6" s="59" customFormat="1">
      <c r="A687" s="282" t="s">
        <v>239</v>
      </c>
      <c r="B687" s="49">
        <v>830074184</v>
      </c>
      <c r="C687" s="73" t="s">
        <v>841</v>
      </c>
      <c r="D687" s="283">
        <v>43609</v>
      </c>
      <c r="E687" s="162">
        <v>43609</v>
      </c>
      <c r="F687" s="284">
        <v>1100448</v>
      </c>
    </row>
    <row r="688" spans="1:6" s="59" customFormat="1">
      <c r="A688" s="282" t="s">
        <v>239</v>
      </c>
      <c r="B688" s="49">
        <v>830074184</v>
      </c>
      <c r="C688" s="73" t="s">
        <v>841</v>
      </c>
      <c r="D688" s="283">
        <v>43609</v>
      </c>
      <c r="E688" s="162">
        <v>43609</v>
      </c>
      <c r="F688" s="284">
        <v>1146157</v>
      </c>
    </row>
    <row r="689" spans="1:6" s="59" customFormat="1">
      <c r="A689" s="282" t="s">
        <v>239</v>
      </c>
      <c r="B689" s="49">
        <v>830074184</v>
      </c>
      <c r="C689" s="73" t="s">
        <v>841</v>
      </c>
      <c r="D689" s="283">
        <v>43609</v>
      </c>
      <c r="E689" s="162">
        <v>43609</v>
      </c>
      <c r="F689" s="284">
        <v>1146157</v>
      </c>
    </row>
    <row r="690" spans="1:6" s="59" customFormat="1">
      <c r="A690" s="282" t="s">
        <v>239</v>
      </c>
      <c r="B690" s="49">
        <v>830074184</v>
      </c>
      <c r="C690" s="73" t="s">
        <v>841</v>
      </c>
      <c r="D690" s="283">
        <v>43609</v>
      </c>
      <c r="E690" s="162">
        <v>43609</v>
      </c>
      <c r="F690" s="284">
        <v>1146157</v>
      </c>
    </row>
    <row r="691" spans="1:6" s="59" customFormat="1">
      <c r="A691" s="282" t="s">
        <v>239</v>
      </c>
      <c r="B691" s="49">
        <v>830074184</v>
      </c>
      <c r="C691" s="73" t="s">
        <v>841</v>
      </c>
      <c r="D691" s="283">
        <v>43609</v>
      </c>
      <c r="E691" s="162">
        <v>43609</v>
      </c>
      <c r="F691" s="284">
        <v>1146157</v>
      </c>
    </row>
    <row r="692" spans="1:6" s="59" customFormat="1">
      <c r="A692" s="282" t="s">
        <v>239</v>
      </c>
      <c r="B692" s="49">
        <v>830074184</v>
      </c>
      <c r="C692" s="73" t="s">
        <v>841</v>
      </c>
      <c r="D692" s="283">
        <v>43609</v>
      </c>
      <c r="E692" s="162">
        <v>43609</v>
      </c>
      <c r="F692" s="284">
        <v>1162924</v>
      </c>
    </row>
    <row r="693" spans="1:6" s="59" customFormat="1">
      <c r="A693" s="282" t="s">
        <v>38</v>
      </c>
      <c r="B693" s="49">
        <v>901097473</v>
      </c>
      <c r="C693" s="73" t="s">
        <v>842</v>
      </c>
      <c r="D693" s="283">
        <v>43609</v>
      </c>
      <c r="E693" s="162">
        <v>43609</v>
      </c>
      <c r="F693" s="284">
        <v>4043050</v>
      </c>
    </row>
    <row r="694" spans="1:6" s="59" customFormat="1">
      <c r="A694" s="282" t="s">
        <v>38</v>
      </c>
      <c r="B694" s="49">
        <v>901097473</v>
      </c>
      <c r="C694" s="73" t="s">
        <v>842</v>
      </c>
      <c r="D694" s="283">
        <v>43609</v>
      </c>
      <c r="E694" s="162">
        <v>43609</v>
      </c>
      <c r="F694" s="284">
        <v>6868461</v>
      </c>
    </row>
    <row r="695" spans="1:6" s="59" customFormat="1">
      <c r="A695" s="282" t="s">
        <v>38</v>
      </c>
      <c r="B695" s="49">
        <v>901097473</v>
      </c>
      <c r="C695" s="73" t="s">
        <v>842</v>
      </c>
      <c r="D695" s="283">
        <v>43609</v>
      </c>
      <c r="E695" s="162">
        <v>43609</v>
      </c>
      <c r="F695" s="284">
        <v>23718563</v>
      </c>
    </row>
    <row r="696" spans="1:6" s="59" customFormat="1">
      <c r="A696" s="282" t="s">
        <v>38</v>
      </c>
      <c r="B696" s="49">
        <v>901097473</v>
      </c>
      <c r="C696" s="73" t="s">
        <v>842</v>
      </c>
      <c r="D696" s="283">
        <v>43609</v>
      </c>
      <c r="E696" s="162">
        <v>43609</v>
      </c>
      <c r="F696" s="284">
        <v>48894001</v>
      </c>
    </row>
    <row r="697" spans="1:6" s="59" customFormat="1">
      <c r="A697" s="282" t="s">
        <v>38</v>
      </c>
      <c r="B697" s="49">
        <v>901097473</v>
      </c>
      <c r="C697" s="73" t="s">
        <v>842</v>
      </c>
      <c r="D697" s="283">
        <v>43609</v>
      </c>
      <c r="E697" s="162">
        <v>43609</v>
      </c>
      <c r="F697" s="284">
        <v>56123330</v>
      </c>
    </row>
    <row r="698" spans="1:6" s="59" customFormat="1">
      <c r="A698" s="282" t="s">
        <v>38</v>
      </c>
      <c r="B698" s="49">
        <v>901097473</v>
      </c>
      <c r="C698" s="73" t="s">
        <v>842</v>
      </c>
      <c r="D698" s="283">
        <v>43609</v>
      </c>
      <c r="E698" s="162">
        <v>43609</v>
      </c>
      <c r="F698" s="284">
        <v>56458055</v>
      </c>
    </row>
    <row r="699" spans="1:6" s="59" customFormat="1">
      <c r="A699" s="282" t="s">
        <v>38</v>
      </c>
      <c r="B699" s="49">
        <v>901097473</v>
      </c>
      <c r="C699" s="73" t="s">
        <v>842</v>
      </c>
      <c r="D699" s="283">
        <v>43609</v>
      </c>
      <c r="E699" s="162">
        <v>43609</v>
      </c>
      <c r="F699" s="284">
        <v>85673259</v>
      </c>
    </row>
    <row r="700" spans="1:6" s="59" customFormat="1">
      <c r="A700" s="282" t="s">
        <v>38</v>
      </c>
      <c r="B700" s="49">
        <v>901097473</v>
      </c>
      <c r="C700" s="73" t="s">
        <v>842</v>
      </c>
      <c r="D700" s="283">
        <v>43609</v>
      </c>
      <c r="E700" s="162">
        <v>43609</v>
      </c>
      <c r="F700" s="284">
        <v>103979472</v>
      </c>
    </row>
    <row r="701" spans="1:6" s="59" customFormat="1">
      <c r="A701" s="282" t="s">
        <v>38</v>
      </c>
      <c r="B701" s="49">
        <v>901097473</v>
      </c>
      <c r="C701" s="73" t="s">
        <v>842</v>
      </c>
      <c r="D701" s="283">
        <v>43609</v>
      </c>
      <c r="E701" s="162">
        <v>43609</v>
      </c>
      <c r="F701" s="284">
        <v>222943428</v>
      </c>
    </row>
    <row r="702" spans="1:6" s="59" customFormat="1">
      <c r="A702" s="282" t="s">
        <v>38</v>
      </c>
      <c r="B702" s="49">
        <v>901097473</v>
      </c>
      <c r="C702" s="73" t="s">
        <v>842</v>
      </c>
      <c r="D702" s="283">
        <v>43609</v>
      </c>
      <c r="E702" s="162">
        <v>43609</v>
      </c>
      <c r="F702" s="284">
        <v>236468692</v>
      </c>
    </row>
    <row r="703" spans="1:6" s="59" customFormat="1">
      <c r="A703" s="282" t="s">
        <v>38</v>
      </c>
      <c r="B703" s="49">
        <v>901097473</v>
      </c>
      <c r="C703" s="73" t="s">
        <v>842</v>
      </c>
      <c r="D703" s="283">
        <v>43609</v>
      </c>
      <c r="E703" s="162">
        <v>43609</v>
      </c>
      <c r="F703" s="284">
        <v>288101921</v>
      </c>
    </row>
    <row r="704" spans="1:6" s="59" customFormat="1">
      <c r="A704" s="282" t="s">
        <v>38</v>
      </c>
      <c r="B704" s="49">
        <v>901097473</v>
      </c>
      <c r="C704" s="73" t="s">
        <v>842</v>
      </c>
      <c r="D704" s="283">
        <v>43609</v>
      </c>
      <c r="E704" s="162">
        <v>43609</v>
      </c>
      <c r="F704" s="284">
        <v>300000000</v>
      </c>
    </row>
    <row r="705" spans="1:6" s="59" customFormat="1">
      <c r="A705" s="282" t="s">
        <v>38</v>
      </c>
      <c r="B705" s="49">
        <v>901097473</v>
      </c>
      <c r="C705" s="73" t="s">
        <v>842</v>
      </c>
      <c r="D705" s="283">
        <v>43609</v>
      </c>
      <c r="E705" s="162">
        <v>43609</v>
      </c>
      <c r="F705" s="284">
        <v>458205029</v>
      </c>
    </row>
    <row r="706" spans="1:6" s="59" customFormat="1">
      <c r="A706" s="282" t="s">
        <v>38</v>
      </c>
      <c r="B706" s="49">
        <v>901097473</v>
      </c>
      <c r="C706" s="73" t="s">
        <v>842</v>
      </c>
      <c r="D706" s="283">
        <v>43609</v>
      </c>
      <c r="E706" s="162">
        <v>43609</v>
      </c>
      <c r="F706" s="284">
        <v>500000000</v>
      </c>
    </row>
    <row r="707" spans="1:6" s="59" customFormat="1">
      <c r="A707" s="282" t="s">
        <v>38</v>
      </c>
      <c r="B707" s="49">
        <v>901097473</v>
      </c>
      <c r="C707" s="73" t="s">
        <v>842</v>
      </c>
      <c r="D707" s="283">
        <v>43609</v>
      </c>
      <c r="E707" s="162">
        <v>43609</v>
      </c>
      <c r="F707" s="284">
        <v>541472356</v>
      </c>
    </row>
    <row r="708" spans="1:6" s="59" customFormat="1">
      <c r="A708" s="282" t="s">
        <v>38</v>
      </c>
      <c r="B708" s="49">
        <v>901097473</v>
      </c>
      <c r="C708" s="73" t="s">
        <v>842</v>
      </c>
      <c r="D708" s="283">
        <v>43609</v>
      </c>
      <c r="E708" s="162">
        <v>43609</v>
      </c>
      <c r="F708" s="284">
        <v>577701420</v>
      </c>
    </row>
    <row r="709" spans="1:6" s="59" customFormat="1">
      <c r="A709" s="282" t="s">
        <v>38</v>
      </c>
      <c r="B709" s="49">
        <v>901097473</v>
      </c>
      <c r="C709" s="73" t="s">
        <v>842</v>
      </c>
      <c r="D709" s="283">
        <v>43609</v>
      </c>
      <c r="E709" s="162">
        <v>43609</v>
      </c>
      <c r="F709" s="284">
        <v>592628397</v>
      </c>
    </row>
    <row r="710" spans="1:6" s="59" customFormat="1">
      <c r="A710" s="282" t="s">
        <v>38</v>
      </c>
      <c r="B710" s="49">
        <v>901097473</v>
      </c>
      <c r="C710" s="73" t="s">
        <v>842</v>
      </c>
      <c r="D710" s="283">
        <v>43609</v>
      </c>
      <c r="E710" s="162">
        <v>43609</v>
      </c>
      <c r="F710" s="284">
        <v>598387841</v>
      </c>
    </row>
    <row r="711" spans="1:6" s="59" customFormat="1">
      <c r="A711" s="282" t="s">
        <v>38</v>
      </c>
      <c r="B711" s="49">
        <v>901097473</v>
      </c>
      <c r="C711" s="73" t="s">
        <v>842</v>
      </c>
      <c r="D711" s="283">
        <v>43609</v>
      </c>
      <c r="E711" s="162">
        <v>43609</v>
      </c>
      <c r="F711" s="284">
        <v>600000000</v>
      </c>
    </row>
    <row r="712" spans="1:6" s="59" customFormat="1">
      <c r="A712" s="282" t="s">
        <v>38</v>
      </c>
      <c r="B712" s="49">
        <v>901097473</v>
      </c>
      <c r="C712" s="73" t="s">
        <v>842</v>
      </c>
      <c r="D712" s="283">
        <v>43609</v>
      </c>
      <c r="E712" s="162">
        <v>43609</v>
      </c>
      <c r="F712" s="284">
        <v>708990106</v>
      </c>
    </row>
    <row r="713" spans="1:6" s="59" customFormat="1">
      <c r="A713" s="282" t="s">
        <v>38</v>
      </c>
      <c r="B713" s="49">
        <v>901097473</v>
      </c>
      <c r="C713" s="73" t="s">
        <v>842</v>
      </c>
      <c r="D713" s="283">
        <v>43609</v>
      </c>
      <c r="E713" s="162">
        <v>43609</v>
      </c>
      <c r="F713" s="284">
        <v>800000000</v>
      </c>
    </row>
    <row r="714" spans="1:6" s="59" customFormat="1">
      <c r="A714" s="282" t="s">
        <v>38</v>
      </c>
      <c r="B714" s="49">
        <v>901097473</v>
      </c>
      <c r="C714" s="73" t="s">
        <v>842</v>
      </c>
      <c r="D714" s="283">
        <v>43609</v>
      </c>
      <c r="E714" s="162">
        <v>43609</v>
      </c>
      <c r="F714" s="284">
        <v>891900694</v>
      </c>
    </row>
    <row r="715" spans="1:6" s="59" customFormat="1">
      <c r="A715" s="282" t="s">
        <v>38</v>
      </c>
      <c r="B715" s="49">
        <v>901097473</v>
      </c>
      <c r="C715" s="73" t="s">
        <v>842</v>
      </c>
      <c r="D715" s="283">
        <v>43609</v>
      </c>
      <c r="E715" s="162">
        <v>43609</v>
      </c>
      <c r="F715" s="284">
        <v>937136590</v>
      </c>
    </row>
    <row r="716" spans="1:6" s="59" customFormat="1">
      <c r="A716" s="282" t="s">
        <v>38</v>
      </c>
      <c r="B716" s="49">
        <v>901097473</v>
      </c>
      <c r="C716" s="73" t="s">
        <v>842</v>
      </c>
      <c r="D716" s="283">
        <v>43609</v>
      </c>
      <c r="E716" s="162">
        <v>43609</v>
      </c>
      <c r="F716" s="284">
        <v>1500000000</v>
      </c>
    </row>
    <row r="717" spans="1:6" s="59" customFormat="1">
      <c r="A717" s="282" t="s">
        <v>38</v>
      </c>
      <c r="B717" s="49">
        <v>901097473</v>
      </c>
      <c r="C717" s="73" t="s">
        <v>842</v>
      </c>
      <c r="D717" s="283">
        <v>43609</v>
      </c>
      <c r="E717" s="162">
        <v>43609</v>
      </c>
      <c r="F717" s="284">
        <v>1500000000</v>
      </c>
    </row>
    <row r="718" spans="1:6" s="59" customFormat="1">
      <c r="A718" s="282" t="s">
        <v>38</v>
      </c>
      <c r="B718" s="49">
        <v>901097473</v>
      </c>
      <c r="C718" s="73" t="s">
        <v>841</v>
      </c>
      <c r="D718" s="283">
        <v>43609</v>
      </c>
      <c r="E718" s="162">
        <v>43609</v>
      </c>
      <c r="F718" s="284">
        <v>110094945</v>
      </c>
    </row>
    <row r="719" spans="1:6" s="59" customFormat="1">
      <c r="A719" s="282" t="s">
        <v>38</v>
      </c>
      <c r="B719" s="49">
        <v>901097473</v>
      </c>
      <c r="C719" s="73" t="s">
        <v>841</v>
      </c>
      <c r="D719" s="283">
        <v>43609</v>
      </c>
      <c r="E719" s="162">
        <v>43609</v>
      </c>
      <c r="F719" s="284">
        <v>1402095</v>
      </c>
    </row>
    <row r="720" spans="1:6" s="59" customFormat="1">
      <c r="A720" s="282" t="s">
        <v>313</v>
      </c>
      <c r="B720" s="49">
        <v>830003564</v>
      </c>
      <c r="C720" s="73" t="s">
        <v>843</v>
      </c>
      <c r="D720" s="283">
        <v>43616</v>
      </c>
      <c r="E720" s="162">
        <v>43616</v>
      </c>
      <c r="F720" s="284">
        <v>3000000000</v>
      </c>
    </row>
    <row r="721" spans="1:6" s="59" customFormat="1">
      <c r="A721" s="282" t="s">
        <v>239</v>
      </c>
      <c r="B721" s="49">
        <v>830074184</v>
      </c>
      <c r="C721" s="73" t="s">
        <v>844</v>
      </c>
      <c r="D721" s="283">
        <v>43616</v>
      </c>
      <c r="E721" s="162">
        <v>43616</v>
      </c>
      <c r="F721" s="284">
        <v>1000000</v>
      </c>
    </row>
    <row r="722" spans="1:6" s="59" customFormat="1">
      <c r="A722" s="282" t="s">
        <v>239</v>
      </c>
      <c r="B722" s="49">
        <v>830074184</v>
      </c>
      <c r="C722" s="73" t="s">
        <v>844</v>
      </c>
      <c r="D722" s="283">
        <v>43616</v>
      </c>
      <c r="E722" s="162">
        <v>43616</v>
      </c>
      <c r="F722" s="284">
        <v>1000000</v>
      </c>
    </row>
    <row r="723" spans="1:6" s="59" customFormat="1">
      <c r="A723" s="282" t="s">
        <v>239</v>
      </c>
      <c r="B723" s="49">
        <v>830074184</v>
      </c>
      <c r="C723" s="73" t="s">
        <v>844</v>
      </c>
      <c r="D723" s="283">
        <v>43616</v>
      </c>
      <c r="E723" s="162">
        <v>43616</v>
      </c>
      <c r="F723" s="284">
        <v>1000000</v>
      </c>
    </row>
    <row r="724" spans="1:6" s="59" customFormat="1">
      <c r="A724" s="282" t="s">
        <v>239</v>
      </c>
      <c r="B724" s="49">
        <v>830074184</v>
      </c>
      <c r="C724" s="73" t="s">
        <v>844</v>
      </c>
      <c r="D724" s="283">
        <v>43616</v>
      </c>
      <c r="E724" s="162">
        <v>43616</v>
      </c>
      <c r="F724" s="284">
        <v>1000000</v>
      </c>
    </row>
    <row r="725" spans="1:6" s="59" customFormat="1">
      <c r="A725" s="282" t="s">
        <v>239</v>
      </c>
      <c r="B725" s="49">
        <v>830074184</v>
      </c>
      <c r="C725" s="73" t="s">
        <v>844</v>
      </c>
      <c r="D725" s="283">
        <v>43616</v>
      </c>
      <c r="E725" s="162">
        <v>43616</v>
      </c>
      <c r="F725" s="284">
        <v>1000000</v>
      </c>
    </row>
    <row r="726" spans="1:6" s="59" customFormat="1">
      <c r="A726" s="282" t="s">
        <v>239</v>
      </c>
      <c r="B726" s="49">
        <v>830074184</v>
      </c>
      <c r="C726" s="73" t="s">
        <v>844</v>
      </c>
      <c r="D726" s="283">
        <v>43616</v>
      </c>
      <c r="E726" s="162">
        <v>43616</v>
      </c>
      <c r="F726" s="284">
        <v>1000000</v>
      </c>
    </row>
    <row r="727" spans="1:6" s="59" customFormat="1">
      <c r="A727" s="282" t="s">
        <v>332</v>
      </c>
      <c r="B727" s="49">
        <v>900604350</v>
      </c>
      <c r="C727" s="73" t="s">
        <v>845</v>
      </c>
      <c r="D727" s="283">
        <v>43616</v>
      </c>
      <c r="E727" s="162">
        <v>43616</v>
      </c>
      <c r="F727" s="284">
        <v>2008528</v>
      </c>
    </row>
    <row r="728" spans="1:6" s="59" customFormat="1">
      <c r="A728" s="282" t="s">
        <v>38</v>
      </c>
      <c r="B728" s="49">
        <v>901097473</v>
      </c>
      <c r="C728" s="73" t="s">
        <v>844</v>
      </c>
      <c r="D728" s="283">
        <v>43616</v>
      </c>
      <c r="E728" s="162">
        <v>43616</v>
      </c>
      <c r="F728" s="284">
        <v>1367189</v>
      </c>
    </row>
    <row r="729" spans="1:6" s="59" customFormat="1">
      <c r="A729" s="282" t="s">
        <v>38</v>
      </c>
      <c r="B729" s="49">
        <v>901097473</v>
      </c>
      <c r="C729" s="73" t="s">
        <v>844</v>
      </c>
      <c r="D729" s="283">
        <v>43616</v>
      </c>
      <c r="E729" s="162">
        <v>43616</v>
      </c>
      <c r="F729" s="284">
        <v>4590960</v>
      </c>
    </row>
    <row r="730" spans="1:6" s="59" customFormat="1">
      <c r="A730" s="282" t="s">
        <v>38</v>
      </c>
      <c r="B730" s="49">
        <v>901097473</v>
      </c>
      <c r="C730" s="73" t="s">
        <v>846</v>
      </c>
      <c r="D730" s="283">
        <v>43616</v>
      </c>
      <c r="E730" s="162">
        <v>43616</v>
      </c>
      <c r="F730" s="284">
        <v>12709693</v>
      </c>
    </row>
    <row r="731" spans="1:6" s="59" customFormat="1">
      <c r="A731" s="282" t="s">
        <v>38</v>
      </c>
      <c r="B731" s="49">
        <v>901097473</v>
      </c>
      <c r="C731" s="73" t="s">
        <v>846</v>
      </c>
      <c r="D731" s="283">
        <v>43616</v>
      </c>
      <c r="E731" s="162">
        <v>43616</v>
      </c>
      <c r="F731" s="284">
        <v>33757263</v>
      </c>
    </row>
    <row r="732" spans="1:6" s="59" customFormat="1">
      <c r="A732" s="282" t="s">
        <v>38</v>
      </c>
      <c r="B732" s="49">
        <v>901097473</v>
      </c>
      <c r="C732" s="73" t="s">
        <v>846</v>
      </c>
      <c r="D732" s="283">
        <v>43616</v>
      </c>
      <c r="E732" s="162">
        <v>43616</v>
      </c>
      <c r="F732" s="284">
        <v>45113056</v>
      </c>
    </row>
    <row r="733" spans="1:6" s="59" customFormat="1">
      <c r="A733" s="282" t="s">
        <v>38</v>
      </c>
      <c r="B733" s="49">
        <v>901097473</v>
      </c>
      <c r="C733" s="73" t="s">
        <v>846</v>
      </c>
      <c r="D733" s="283">
        <v>43616</v>
      </c>
      <c r="E733" s="162">
        <v>43616</v>
      </c>
      <c r="F733" s="284">
        <v>56458056</v>
      </c>
    </row>
    <row r="734" spans="1:6" s="59" customFormat="1">
      <c r="A734" s="282" t="s">
        <v>38</v>
      </c>
      <c r="B734" s="49">
        <v>901097473</v>
      </c>
      <c r="C734" s="73" t="s">
        <v>846</v>
      </c>
      <c r="D734" s="283">
        <v>43616</v>
      </c>
      <c r="E734" s="162">
        <v>43616</v>
      </c>
      <c r="F734" s="284">
        <v>121390983</v>
      </c>
    </row>
    <row r="735" spans="1:6" s="59" customFormat="1">
      <c r="A735" s="282" t="s">
        <v>38</v>
      </c>
      <c r="B735" s="49">
        <v>901097473</v>
      </c>
      <c r="C735" s="73" t="s">
        <v>846</v>
      </c>
      <c r="D735" s="283">
        <v>43616</v>
      </c>
      <c r="E735" s="162">
        <v>43616</v>
      </c>
      <c r="F735" s="284">
        <v>134024682</v>
      </c>
    </row>
    <row r="736" spans="1:6" s="59" customFormat="1">
      <c r="A736" s="282" t="s">
        <v>38</v>
      </c>
      <c r="B736" s="49">
        <v>901097473</v>
      </c>
      <c r="C736" s="73" t="s">
        <v>846</v>
      </c>
      <c r="D736" s="283">
        <v>43616</v>
      </c>
      <c r="E736" s="162">
        <v>43616</v>
      </c>
      <c r="F736" s="284">
        <v>200627847</v>
      </c>
    </row>
    <row r="737" spans="1:8" s="59" customFormat="1">
      <c r="A737" s="282" t="s">
        <v>38</v>
      </c>
      <c r="B737" s="49">
        <v>901097473</v>
      </c>
      <c r="C737" s="73" t="s">
        <v>846</v>
      </c>
      <c r="D737" s="283">
        <v>43616</v>
      </c>
      <c r="E737" s="162">
        <v>43616</v>
      </c>
      <c r="F737" s="284">
        <v>203671311</v>
      </c>
    </row>
    <row r="738" spans="1:8" s="59" customFormat="1">
      <c r="A738" s="282" t="s">
        <v>38</v>
      </c>
      <c r="B738" s="49">
        <v>901097473</v>
      </c>
      <c r="C738" s="73" t="s">
        <v>846</v>
      </c>
      <c r="D738" s="283">
        <v>43616</v>
      </c>
      <c r="E738" s="162">
        <v>43616</v>
      </c>
      <c r="F738" s="284">
        <v>222236430</v>
      </c>
    </row>
    <row r="739" spans="1:8" s="59" customFormat="1">
      <c r="A739" s="282" t="s">
        <v>38</v>
      </c>
      <c r="B739" s="49">
        <v>901097473</v>
      </c>
      <c r="C739" s="73" t="s">
        <v>846</v>
      </c>
      <c r="D739" s="283">
        <v>43616</v>
      </c>
      <c r="E739" s="162">
        <v>43616</v>
      </c>
      <c r="F739" s="284">
        <v>278502247</v>
      </c>
    </row>
    <row r="740" spans="1:8" s="59" customFormat="1">
      <c r="A740" s="282" t="s">
        <v>38</v>
      </c>
      <c r="B740" s="49">
        <v>901097473</v>
      </c>
      <c r="C740" s="73" t="s">
        <v>846</v>
      </c>
      <c r="D740" s="283">
        <v>43616</v>
      </c>
      <c r="E740" s="162">
        <v>43616</v>
      </c>
      <c r="F740" s="284">
        <v>284748732</v>
      </c>
    </row>
    <row r="741" spans="1:8" s="59" customFormat="1">
      <c r="A741" s="282" t="s">
        <v>38</v>
      </c>
      <c r="B741" s="49">
        <v>901097473</v>
      </c>
      <c r="C741" s="73" t="s">
        <v>846</v>
      </c>
      <c r="D741" s="283">
        <v>43616</v>
      </c>
      <c r="E741" s="162">
        <v>43616</v>
      </c>
      <c r="F741" s="284">
        <v>376075851</v>
      </c>
    </row>
    <row r="742" spans="1:8" s="59" customFormat="1">
      <c r="A742" s="282" t="s">
        <v>38</v>
      </c>
      <c r="B742" s="49">
        <v>901097473</v>
      </c>
      <c r="C742" s="73" t="s">
        <v>846</v>
      </c>
      <c r="D742" s="283">
        <v>43616</v>
      </c>
      <c r="E742" s="162">
        <v>43616</v>
      </c>
      <c r="F742" s="284">
        <v>506625129</v>
      </c>
    </row>
    <row r="743" spans="1:8" s="59" customFormat="1">
      <c r="A743" s="282" t="s">
        <v>38</v>
      </c>
      <c r="B743" s="49">
        <v>901097473</v>
      </c>
      <c r="C743" s="73" t="s">
        <v>846</v>
      </c>
      <c r="D743" s="283">
        <v>43616</v>
      </c>
      <c r="E743" s="162">
        <v>43616</v>
      </c>
      <c r="F743" s="284">
        <v>549325499</v>
      </c>
    </row>
    <row r="744" spans="1:8" s="59" customFormat="1">
      <c r="A744" s="282" t="s">
        <v>38</v>
      </c>
      <c r="B744" s="49">
        <v>901097473</v>
      </c>
      <c r="C744" s="73" t="s">
        <v>846</v>
      </c>
      <c r="D744" s="283">
        <v>43616</v>
      </c>
      <c r="E744" s="162">
        <v>43616</v>
      </c>
      <c r="F744" s="284">
        <v>641761510</v>
      </c>
    </row>
    <row r="745" spans="1:8" s="59" customFormat="1">
      <c r="A745" s="282" t="s">
        <v>38</v>
      </c>
      <c r="B745" s="49">
        <v>901097473</v>
      </c>
      <c r="C745" s="73" t="s">
        <v>846</v>
      </c>
      <c r="D745" s="283">
        <v>43616</v>
      </c>
      <c r="E745" s="162">
        <v>43616</v>
      </c>
      <c r="F745" s="284">
        <v>787782147</v>
      </c>
    </row>
    <row r="746" spans="1:8" s="59" customFormat="1">
      <c r="A746" s="282" t="s">
        <v>38</v>
      </c>
      <c r="B746" s="49">
        <v>901097473</v>
      </c>
      <c r="C746" s="73" t="s">
        <v>846</v>
      </c>
      <c r="D746" s="283">
        <v>43616</v>
      </c>
      <c r="E746" s="162">
        <v>43616</v>
      </c>
      <c r="F746" s="284">
        <v>833316431</v>
      </c>
    </row>
    <row r="747" spans="1:8" s="59" customFormat="1">
      <c r="A747" s="282" t="s">
        <v>38</v>
      </c>
      <c r="B747" s="49">
        <v>901097473</v>
      </c>
      <c r="C747" s="73" t="s">
        <v>846</v>
      </c>
      <c r="D747" s="283">
        <v>43616</v>
      </c>
      <c r="E747" s="162">
        <v>43616</v>
      </c>
      <c r="F747" s="284">
        <v>940399855</v>
      </c>
    </row>
    <row r="748" spans="1:8" s="59" customFormat="1">
      <c r="A748" s="282" t="s">
        <v>38</v>
      </c>
      <c r="B748" s="49">
        <v>901097473</v>
      </c>
      <c r="C748" s="73" t="s">
        <v>846</v>
      </c>
      <c r="D748" s="283">
        <v>43616</v>
      </c>
      <c r="E748" s="162">
        <v>43616</v>
      </c>
      <c r="F748" s="284">
        <v>986818896</v>
      </c>
    </row>
    <row r="749" spans="1:8" s="59" customFormat="1">
      <c r="A749" s="282" t="s">
        <v>38</v>
      </c>
      <c r="B749" s="49">
        <v>901097473</v>
      </c>
      <c r="C749" s="73" t="s">
        <v>846</v>
      </c>
      <c r="D749" s="283">
        <v>43616</v>
      </c>
      <c r="E749" s="162">
        <v>43616</v>
      </c>
      <c r="F749" s="284">
        <v>1125650562</v>
      </c>
    </row>
    <row r="750" spans="1:8">
      <c r="A750" s="610" t="s">
        <v>25</v>
      </c>
      <c r="B750" s="611"/>
      <c r="C750" s="611"/>
      <c r="D750" s="91"/>
      <c r="E750" s="91"/>
      <c r="F750" s="91">
        <f>SUM(F8:F749)</f>
        <v>45674442282.449997</v>
      </c>
      <c r="G750" s="78">
        <v>45674442282.449997</v>
      </c>
      <c r="H750" s="78">
        <f>+F750-G750</f>
        <v>0</v>
      </c>
    </row>
  </sheetData>
  <mergeCells count="5">
    <mergeCell ref="A750:C750"/>
    <mergeCell ref="A2:F2"/>
    <mergeCell ref="A3:F3"/>
    <mergeCell ref="A4:F4"/>
    <mergeCell ref="A6:F6"/>
  </mergeCells>
  <printOptions horizontalCentered="1" verticalCentered="1"/>
  <pageMargins left="0.23622047244094491" right="0.23622047244094491" top="0.39370078740157483" bottom="0.39370078740157483" header="0.31496062992125984" footer="0.31496062992125984"/>
  <pageSetup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3">
    <tabColor theme="9" tint="-0.249977111117893"/>
  </sheetPr>
  <dimension ref="A1:G21"/>
  <sheetViews>
    <sheetView view="pageBreakPreview" zoomScaleNormal="100" zoomScaleSheetLayoutView="100" workbookViewId="0"/>
  </sheetViews>
  <sheetFormatPr baseColWidth="10" defaultColWidth="11.42578125" defaultRowHeight="12.75"/>
  <cols>
    <col min="1" max="1" width="55.5703125" style="32" customWidth="1"/>
    <col min="2" max="2" width="14.28515625" style="32" customWidth="1"/>
    <col min="3" max="3" width="37.42578125" style="32" customWidth="1"/>
    <col min="4" max="4" width="11.5703125" style="32" bestFit="1" customWidth="1"/>
    <col min="5" max="5" width="19.85546875" style="32" customWidth="1"/>
    <col min="6" max="6" width="13.42578125" style="32" customWidth="1"/>
    <col min="7" max="7" width="13.85546875" style="32" customWidth="1"/>
    <col min="8" max="16384" width="11.42578125" style="32"/>
  </cols>
  <sheetData>
    <row r="1" spans="1:5">
      <c r="A1" s="40"/>
      <c r="B1" s="79"/>
      <c r="C1" s="40"/>
      <c r="D1" s="80"/>
      <c r="E1" s="81"/>
    </row>
    <row r="2" spans="1:5" ht="15.75">
      <c r="A2" s="612" t="s">
        <v>43</v>
      </c>
      <c r="B2" s="612"/>
      <c r="C2" s="612"/>
      <c r="D2" s="612"/>
      <c r="E2" s="612"/>
    </row>
    <row r="3" spans="1:5" s="84" customFormat="1" ht="15.75">
      <c r="A3" s="613" t="s">
        <v>483</v>
      </c>
      <c r="B3" s="613"/>
      <c r="C3" s="613"/>
      <c r="D3" s="613"/>
      <c r="E3" s="613"/>
    </row>
    <row r="4" spans="1:5" s="84" customFormat="1" ht="15.75">
      <c r="A4" s="613" t="e">
        <f>+'24100107 LV'!A4:F4</f>
        <v>#REF!</v>
      </c>
      <c r="B4" s="613"/>
      <c r="C4" s="613"/>
      <c r="D4" s="613"/>
      <c r="E4" s="613"/>
    </row>
    <row r="5" spans="1:5" s="84" customFormat="1" ht="15.75">
      <c r="E5" s="85" t="s">
        <v>826</v>
      </c>
    </row>
    <row r="6" spans="1:5" ht="13.5" thickBot="1">
      <c r="E6" s="81"/>
    </row>
    <row r="7" spans="1:5">
      <c r="A7" s="592" t="s">
        <v>484</v>
      </c>
      <c r="B7" s="593"/>
      <c r="C7" s="593"/>
      <c r="D7" s="593"/>
      <c r="E7" s="594"/>
    </row>
    <row r="8" spans="1:5">
      <c r="A8" s="390" t="s">
        <v>0</v>
      </c>
      <c r="B8" s="110" t="s">
        <v>1</v>
      </c>
      <c r="C8" s="68" t="s">
        <v>2</v>
      </c>
      <c r="D8" s="69" t="s">
        <v>103</v>
      </c>
      <c r="E8" s="391" t="s">
        <v>5</v>
      </c>
    </row>
    <row r="9" spans="1:5">
      <c r="A9" s="392" t="s">
        <v>435</v>
      </c>
      <c r="B9" s="302">
        <v>900718525</v>
      </c>
      <c r="C9" s="300" t="s">
        <v>569</v>
      </c>
      <c r="D9" s="301">
        <v>43322</v>
      </c>
      <c r="E9" s="307">
        <v>242217</v>
      </c>
    </row>
    <row r="10" spans="1:5">
      <c r="A10" s="393" t="s">
        <v>485</v>
      </c>
      <c r="B10" s="303">
        <v>800116217</v>
      </c>
      <c r="C10" s="82" t="s">
        <v>569</v>
      </c>
      <c r="D10" s="83">
        <v>43465</v>
      </c>
      <c r="E10" s="306">
        <v>4164851</v>
      </c>
    </row>
    <row r="11" spans="1:5">
      <c r="A11" s="393" t="s">
        <v>570</v>
      </c>
      <c r="B11" s="303">
        <v>830094920</v>
      </c>
      <c r="C11" s="82" t="s">
        <v>569</v>
      </c>
      <c r="D11" s="83">
        <v>43465</v>
      </c>
      <c r="E11" s="306">
        <v>1015614</v>
      </c>
    </row>
    <row r="12" spans="1:5">
      <c r="A12" s="393" t="s">
        <v>571</v>
      </c>
      <c r="B12" s="303">
        <v>860050906</v>
      </c>
      <c r="C12" s="82" t="s">
        <v>569</v>
      </c>
      <c r="D12" s="83">
        <v>43461</v>
      </c>
      <c r="E12" s="306">
        <v>1719167</v>
      </c>
    </row>
    <row r="13" spans="1:5">
      <c r="A13" s="393" t="s">
        <v>621</v>
      </c>
      <c r="B13" s="303">
        <v>900333133</v>
      </c>
      <c r="C13" s="82" t="s">
        <v>620</v>
      </c>
      <c r="D13" s="83">
        <v>43467</v>
      </c>
      <c r="E13" s="306">
        <v>383092</v>
      </c>
    </row>
    <row r="14" spans="1:5">
      <c r="A14" s="393" t="s">
        <v>695</v>
      </c>
      <c r="B14" s="303">
        <v>899999090</v>
      </c>
      <c r="C14" s="82" t="s">
        <v>848</v>
      </c>
      <c r="D14" s="83">
        <v>43615</v>
      </c>
      <c r="E14" s="306">
        <v>4922353</v>
      </c>
    </row>
    <row r="15" spans="1:5">
      <c r="A15" s="393" t="s">
        <v>695</v>
      </c>
      <c r="B15" s="303">
        <v>899999090</v>
      </c>
      <c r="C15" s="82" t="s">
        <v>848</v>
      </c>
      <c r="D15" s="83">
        <v>43615</v>
      </c>
      <c r="E15" s="306">
        <v>5929347</v>
      </c>
    </row>
    <row r="16" spans="1:5">
      <c r="A16" s="393" t="s">
        <v>695</v>
      </c>
      <c r="B16" s="303">
        <v>899999090</v>
      </c>
      <c r="C16" s="82" t="s">
        <v>849</v>
      </c>
      <c r="D16" s="83">
        <v>43615</v>
      </c>
      <c r="E16" s="306">
        <v>335249</v>
      </c>
    </row>
    <row r="17" spans="1:7">
      <c r="A17" s="393" t="s">
        <v>695</v>
      </c>
      <c r="B17" s="303">
        <v>899999090</v>
      </c>
      <c r="C17" s="82" t="s">
        <v>849</v>
      </c>
      <c r="D17" s="83">
        <v>43615</v>
      </c>
      <c r="E17" s="306">
        <v>483053</v>
      </c>
    </row>
    <row r="18" spans="1:7">
      <c r="A18" s="393" t="s">
        <v>695</v>
      </c>
      <c r="B18" s="303">
        <v>899999090</v>
      </c>
      <c r="C18" s="82" t="s">
        <v>850</v>
      </c>
      <c r="D18" s="83">
        <v>43615</v>
      </c>
      <c r="E18" s="306">
        <v>62641</v>
      </c>
    </row>
    <row r="19" spans="1:7" ht="13.5" thickBot="1">
      <c r="A19" s="595" t="s">
        <v>25</v>
      </c>
      <c r="B19" s="596"/>
      <c r="C19" s="596"/>
      <c r="D19" s="596"/>
      <c r="E19" s="233">
        <f>SUM(E9:E18)</f>
        <v>19257584</v>
      </c>
      <c r="F19" s="35">
        <v>19257584</v>
      </c>
      <c r="G19" s="35">
        <f>+E19-F19</f>
        <v>0</v>
      </c>
    </row>
    <row r="20" spans="1:7">
      <c r="A20" s="86"/>
      <c r="B20" s="86"/>
      <c r="C20" s="86"/>
      <c r="D20" s="86"/>
      <c r="E20" s="87"/>
    </row>
    <row r="21" spans="1:7">
      <c r="A21" s="86"/>
      <c r="B21" s="86"/>
      <c r="C21" s="86"/>
      <c r="D21" s="86"/>
      <c r="E21" s="87"/>
    </row>
  </sheetData>
  <mergeCells count="5">
    <mergeCell ref="A7:E7"/>
    <mergeCell ref="A2:E2"/>
    <mergeCell ref="A3:E3"/>
    <mergeCell ref="A4:E4"/>
    <mergeCell ref="A19:D19"/>
  </mergeCells>
  <printOptions horizontalCentered="1"/>
  <pageMargins left="0.70866141732283472" right="0.51181102362204722" top="0.35433070866141736" bottom="0.35433070866141736" header="0.31496062992125984" footer="0.31496062992125984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6">
    <tabColor theme="9" tint="-0.249977111117893"/>
  </sheetPr>
  <dimension ref="A1:J101"/>
  <sheetViews>
    <sheetView view="pageBreakPreview" topLeftCell="B89" zoomScaleNormal="100" zoomScaleSheetLayoutView="100" workbookViewId="0"/>
  </sheetViews>
  <sheetFormatPr baseColWidth="10" defaultColWidth="50.7109375" defaultRowHeight="12.75"/>
  <cols>
    <col min="1" max="1" width="36.42578125" style="118" customWidth="1"/>
    <col min="2" max="2" width="14" style="119" bestFit="1" customWidth="1"/>
    <col min="3" max="3" width="38.42578125" style="253" customWidth="1"/>
    <col min="4" max="4" width="8.7109375" style="120" customWidth="1"/>
    <col min="5" max="5" width="42.5703125" style="118" customWidth="1"/>
    <col min="6" max="6" width="9.28515625" style="118" customWidth="1"/>
    <col min="7" max="7" width="9.140625" style="118" customWidth="1"/>
    <col min="8" max="8" width="14.7109375" style="118" bestFit="1" customWidth="1"/>
    <col min="9" max="9" width="15.28515625" style="118" customWidth="1"/>
    <col min="10" max="10" width="19.140625" style="118" customWidth="1"/>
    <col min="11" max="16384" width="50.7109375" style="118"/>
  </cols>
  <sheetData>
    <row r="1" spans="1:8">
      <c r="A1" s="40"/>
      <c r="B1" s="41"/>
      <c r="C1" s="250"/>
      <c r="D1" s="43"/>
      <c r="E1" s="80"/>
      <c r="F1" s="44"/>
    </row>
    <row r="2" spans="1:8" s="121" customFormat="1" ht="15.75">
      <c r="A2" s="586" t="s">
        <v>110</v>
      </c>
      <c r="B2" s="586"/>
      <c r="C2" s="586"/>
      <c r="D2" s="586"/>
      <c r="E2" s="586"/>
      <c r="F2" s="586"/>
      <c r="G2" s="586"/>
      <c r="H2" s="586"/>
    </row>
    <row r="3" spans="1:8" s="121" customFormat="1" ht="15.75">
      <c r="A3" s="586" t="s">
        <v>122</v>
      </c>
      <c r="B3" s="586"/>
      <c r="C3" s="586"/>
      <c r="D3" s="586"/>
      <c r="E3" s="586"/>
      <c r="F3" s="586"/>
      <c r="G3" s="586"/>
      <c r="H3" s="586"/>
    </row>
    <row r="4" spans="1:8" s="121" customFormat="1" ht="15.75">
      <c r="A4" s="586" t="e">
        <f>+'24100201 SA'!A4:E4</f>
        <v>#REF!</v>
      </c>
      <c r="B4" s="586"/>
      <c r="C4" s="586"/>
      <c r="D4" s="586"/>
      <c r="E4" s="586"/>
      <c r="F4" s="586"/>
      <c r="G4" s="586"/>
      <c r="H4" s="586"/>
    </row>
    <row r="5" spans="1:8" s="121" customFormat="1" ht="16.5" thickBot="1">
      <c r="A5" s="171"/>
      <c r="B5" s="172"/>
      <c r="C5" s="251"/>
      <c r="D5" s="173"/>
      <c r="E5" s="171"/>
      <c r="F5" s="171"/>
    </row>
    <row r="6" spans="1:8" s="98" customFormat="1">
      <c r="A6" s="617" t="s">
        <v>585</v>
      </c>
      <c r="B6" s="618"/>
      <c r="C6" s="618"/>
      <c r="D6" s="618"/>
      <c r="E6" s="618"/>
      <c r="F6" s="618"/>
      <c r="G6" s="618"/>
      <c r="H6" s="619"/>
    </row>
    <row r="7" spans="1:8" s="98" customFormat="1" ht="25.5">
      <c r="A7" s="211" t="s">
        <v>486</v>
      </c>
      <c r="B7" s="113" t="s">
        <v>1</v>
      </c>
      <c r="C7" s="67" t="s">
        <v>487</v>
      </c>
      <c r="D7" s="110" t="s">
        <v>104</v>
      </c>
      <c r="E7" s="68" t="s">
        <v>2</v>
      </c>
      <c r="F7" s="66" t="s">
        <v>3</v>
      </c>
      <c r="G7" s="66" t="s">
        <v>4</v>
      </c>
      <c r="H7" s="212" t="s">
        <v>5</v>
      </c>
    </row>
    <row r="8" spans="1:8" s="98" customFormat="1" ht="25.5">
      <c r="A8" s="213" t="s">
        <v>32</v>
      </c>
      <c r="B8" s="114">
        <v>805001157</v>
      </c>
      <c r="C8" s="252" t="s">
        <v>16</v>
      </c>
      <c r="D8" s="115" t="s">
        <v>16</v>
      </c>
      <c r="E8" s="116" t="s">
        <v>120</v>
      </c>
      <c r="F8" s="109">
        <v>42947</v>
      </c>
      <c r="G8" s="117">
        <v>42948</v>
      </c>
      <c r="H8" s="214">
        <v>3391.84</v>
      </c>
    </row>
    <row r="9" spans="1:8" s="98" customFormat="1" ht="25.5">
      <c r="A9" s="213" t="s">
        <v>32</v>
      </c>
      <c r="B9" s="114">
        <v>805001157</v>
      </c>
      <c r="C9" s="252" t="s">
        <v>16</v>
      </c>
      <c r="D9" s="115" t="s">
        <v>16</v>
      </c>
      <c r="E9" s="116" t="s">
        <v>119</v>
      </c>
      <c r="F9" s="109">
        <v>42947</v>
      </c>
      <c r="G9" s="117">
        <v>42948</v>
      </c>
      <c r="H9" s="214">
        <v>30863.41</v>
      </c>
    </row>
    <row r="10" spans="1:8" s="98" customFormat="1" ht="25.5">
      <c r="A10" s="213" t="s">
        <v>116</v>
      </c>
      <c r="B10" s="114">
        <v>812002376</v>
      </c>
      <c r="C10" s="252" t="s">
        <v>16</v>
      </c>
      <c r="D10" s="115" t="s">
        <v>16</v>
      </c>
      <c r="E10" s="116" t="s">
        <v>118</v>
      </c>
      <c r="F10" s="109" t="s">
        <v>16</v>
      </c>
      <c r="G10" s="117">
        <v>42953</v>
      </c>
      <c r="H10" s="214">
        <v>1062298.22</v>
      </c>
    </row>
    <row r="11" spans="1:8" s="98" customFormat="1" ht="25.5">
      <c r="A11" s="213" t="s">
        <v>116</v>
      </c>
      <c r="B11" s="114">
        <v>812002376</v>
      </c>
      <c r="C11" s="252" t="s">
        <v>16</v>
      </c>
      <c r="D11" s="115" t="s">
        <v>16</v>
      </c>
      <c r="E11" s="116" t="s">
        <v>117</v>
      </c>
      <c r="F11" s="109" t="s">
        <v>16</v>
      </c>
      <c r="G11" s="117">
        <v>42985</v>
      </c>
      <c r="H11" s="214">
        <v>282373.96000000002</v>
      </c>
    </row>
    <row r="12" spans="1:8" s="98" customFormat="1">
      <c r="A12" s="213" t="s">
        <v>116</v>
      </c>
      <c r="B12" s="114">
        <v>812002376</v>
      </c>
      <c r="C12" s="252" t="s">
        <v>16</v>
      </c>
      <c r="D12" s="115" t="s">
        <v>16</v>
      </c>
      <c r="E12" s="116" t="s">
        <v>115</v>
      </c>
      <c r="F12" s="109" t="s">
        <v>16</v>
      </c>
      <c r="G12" s="117">
        <v>43042</v>
      </c>
      <c r="H12" s="214">
        <v>77663.379999999888</v>
      </c>
    </row>
    <row r="13" spans="1:8" s="98" customFormat="1">
      <c r="A13" s="213" t="s">
        <v>14</v>
      </c>
      <c r="B13" s="114">
        <v>800140949</v>
      </c>
      <c r="C13" s="252" t="s">
        <v>16</v>
      </c>
      <c r="D13" s="115" t="s">
        <v>16</v>
      </c>
      <c r="E13" s="116" t="s">
        <v>224</v>
      </c>
      <c r="F13" s="109" t="s">
        <v>16</v>
      </c>
      <c r="G13" s="117">
        <v>43075</v>
      </c>
      <c r="H13" s="214">
        <v>666144.02</v>
      </c>
    </row>
    <row r="14" spans="1:8" s="98" customFormat="1">
      <c r="A14" s="213" t="s">
        <v>116</v>
      </c>
      <c r="B14" s="114">
        <v>812002376</v>
      </c>
      <c r="C14" s="252" t="s">
        <v>16</v>
      </c>
      <c r="D14" s="115" t="s">
        <v>16</v>
      </c>
      <c r="E14" s="116" t="s">
        <v>224</v>
      </c>
      <c r="F14" s="109" t="s">
        <v>16</v>
      </c>
      <c r="G14" s="117">
        <v>43075</v>
      </c>
      <c r="H14" s="214">
        <v>24151555.149999999</v>
      </c>
    </row>
    <row r="15" spans="1:8" s="98" customFormat="1" ht="25.5">
      <c r="A15" s="213" t="s">
        <v>14</v>
      </c>
      <c r="B15" s="114">
        <v>800140949</v>
      </c>
      <c r="C15" s="252" t="s">
        <v>16</v>
      </c>
      <c r="D15" s="115" t="s">
        <v>16</v>
      </c>
      <c r="E15" s="116" t="s">
        <v>252</v>
      </c>
      <c r="F15" s="109" t="s">
        <v>16</v>
      </c>
      <c r="G15" s="117">
        <v>43165</v>
      </c>
      <c r="H15" s="214">
        <v>4046512.3199999984</v>
      </c>
    </row>
    <row r="16" spans="1:8" s="98" customFormat="1">
      <c r="A16" s="213" t="s">
        <v>121</v>
      </c>
      <c r="B16" s="114">
        <v>811004055</v>
      </c>
      <c r="C16" s="252" t="s">
        <v>16</v>
      </c>
      <c r="D16" s="115" t="s">
        <v>16</v>
      </c>
      <c r="E16" s="116" t="s">
        <v>291</v>
      </c>
      <c r="F16" s="109"/>
      <c r="G16" s="117">
        <v>43244</v>
      </c>
      <c r="H16" s="214">
        <v>230596752.13999999</v>
      </c>
    </row>
    <row r="17" spans="1:8" s="98" customFormat="1" ht="25.5">
      <c r="A17" s="213" t="s">
        <v>239</v>
      </c>
      <c r="B17" s="114">
        <v>830074184</v>
      </c>
      <c r="C17" s="252" t="s">
        <v>16</v>
      </c>
      <c r="D17" s="115" t="s">
        <v>16</v>
      </c>
      <c r="E17" s="116" t="s">
        <v>899</v>
      </c>
      <c r="F17" s="109" t="s">
        <v>16</v>
      </c>
      <c r="G17" s="117">
        <v>43349</v>
      </c>
      <c r="H17" s="214">
        <v>4344582539</v>
      </c>
    </row>
    <row r="18" spans="1:8" s="98" customFormat="1">
      <c r="A18" s="213" t="s">
        <v>488</v>
      </c>
      <c r="B18" s="114">
        <v>890701077</v>
      </c>
      <c r="C18" s="252" t="s">
        <v>489</v>
      </c>
      <c r="D18" s="115">
        <v>900318153</v>
      </c>
      <c r="E18" s="116" t="s">
        <v>490</v>
      </c>
      <c r="F18" s="109"/>
      <c r="G18" s="117">
        <v>43411</v>
      </c>
      <c r="H18" s="214">
        <v>31298949</v>
      </c>
    </row>
    <row r="19" spans="1:8" s="98" customFormat="1">
      <c r="A19" s="213" t="s">
        <v>493</v>
      </c>
      <c r="B19" s="114">
        <v>800100053</v>
      </c>
      <c r="C19" s="252" t="s">
        <v>494</v>
      </c>
      <c r="D19" s="115">
        <v>900073857</v>
      </c>
      <c r="E19" s="116" t="s">
        <v>224</v>
      </c>
      <c r="F19" s="109"/>
      <c r="G19" s="117">
        <v>43411</v>
      </c>
      <c r="H19" s="214">
        <v>3000000</v>
      </c>
    </row>
    <row r="20" spans="1:8" s="98" customFormat="1">
      <c r="A20" s="213" t="s">
        <v>579</v>
      </c>
      <c r="B20" s="114">
        <v>800100055</v>
      </c>
      <c r="C20" s="252" t="s">
        <v>900</v>
      </c>
      <c r="D20" s="115">
        <v>900772388</v>
      </c>
      <c r="E20" s="116" t="s">
        <v>224</v>
      </c>
      <c r="F20" s="109"/>
      <c r="G20" s="117">
        <v>43441</v>
      </c>
      <c r="H20" s="214">
        <v>3988949</v>
      </c>
    </row>
    <row r="21" spans="1:8" s="98" customFormat="1">
      <c r="A21" s="213" t="s">
        <v>491</v>
      </c>
      <c r="B21" s="114">
        <v>819000985</v>
      </c>
      <c r="C21" s="252" t="s">
        <v>901</v>
      </c>
      <c r="D21" s="115">
        <v>900454409</v>
      </c>
      <c r="E21" s="116" t="s">
        <v>224</v>
      </c>
      <c r="F21" s="109"/>
      <c r="G21" s="117">
        <v>43441</v>
      </c>
      <c r="H21" s="214">
        <v>3270873</v>
      </c>
    </row>
    <row r="22" spans="1:8" s="98" customFormat="1" ht="25.5">
      <c r="A22" s="213" t="s">
        <v>239</v>
      </c>
      <c r="B22" s="114">
        <v>830074184</v>
      </c>
      <c r="C22" s="252" t="s">
        <v>16</v>
      </c>
      <c r="D22" s="115" t="s">
        <v>16</v>
      </c>
      <c r="E22" s="116" t="s">
        <v>902</v>
      </c>
      <c r="F22" s="109" t="s">
        <v>16</v>
      </c>
      <c r="G22" s="117">
        <v>43465</v>
      </c>
      <c r="H22" s="214">
        <v>1810904834</v>
      </c>
    </row>
    <row r="23" spans="1:8" s="98" customFormat="1" ht="25.5">
      <c r="A23" s="213" t="s">
        <v>243</v>
      </c>
      <c r="B23" s="114">
        <v>824001398</v>
      </c>
      <c r="C23" s="252"/>
      <c r="D23" s="115" t="s">
        <v>16</v>
      </c>
      <c r="E23" s="116" t="s">
        <v>622</v>
      </c>
      <c r="F23" s="109" t="s">
        <v>16</v>
      </c>
      <c r="G23" s="117">
        <v>43490</v>
      </c>
      <c r="H23" s="214">
        <v>10179157077.16</v>
      </c>
    </row>
    <row r="24" spans="1:8" s="98" customFormat="1">
      <c r="A24" s="213" t="s">
        <v>626</v>
      </c>
      <c r="B24" s="114">
        <v>890680154</v>
      </c>
      <c r="C24" s="252"/>
      <c r="D24" s="115"/>
      <c r="E24" s="116" t="s">
        <v>224</v>
      </c>
      <c r="F24" s="109" t="s">
        <v>16</v>
      </c>
      <c r="G24" s="117">
        <v>43491</v>
      </c>
      <c r="H24" s="214">
        <v>187803.75</v>
      </c>
    </row>
    <row r="25" spans="1:8" s="98" customFormat="1">
      <c r="A25" s="213" t="s">
        <v>245</v>
      </c>
      <c r="B25" s="114">
        <v>891480030</v>
      </c>
      <c r="C25" s="252"/>
      <c r="D25" s="115"/>
      <c r="E25" s="116" t="s">
        <v>224</v>
      </c>
      <c r="F25" s="109" t="s">
        <v>16</v>
      </c>
      <c r="G25" s="117">
        <v>43491</v>
      </c>
      <c r="H25" s="214">
        <v>1311234</v>
      </c>
    </row>
    <row r="26" spans="1:8" s="98" customFormat="1">
      <c r="A26" s="213" t="s">
        <v>624</v>
      </c>
      <c r="B26" s="114">
        <v>890700842</v>
      </c>
      <c r="C26" s="252"/>
      <c r="D26" s="115"/>
      <c r="E26" s="116" t="s">
        <v>224</v>
      </c>
      <c r="F26" s="109" t="s">
        <v>16</v>
      </c>
      <c r="G26" s="117">
        <v>43503</v>
      </c>
      <c r="H26" s="214">
        <v>3171415</v>
      </c>
    </row>
    <row r="27" spans="1:8" s="396" customFormat="1" ht="25.5">
      <c r="A27" s="213" t="s">
        <v>271</v>
      </c>
      <c r="B27" s="114">
        <v>891080005</v>
      </c>
      <c r="C27" s="394"/>
      <c r="D27" s="395"/>
      <c r="E27" s="116" t="s">
        <v>684</v>
      </c>
      <c r="F27" s="109" t="s">
        <v>16</v>
      </c>
      <c r="G27" s="117">
        <v>43502</v>
      </c>
      <c r="H27" s="214">
        <v>97197995.61000061</v>
      </c>
    </row>
    <row r="28" spans="1:8" s="98" customFormat="1" ht="25.5">
      <c r="A28" s="213" t="s">
        <v>239</v>
      </c>
      <c r="B28" s="114">
        <v>830074184</v>
      </c>
      <c r="C28" s="252"/>
      <c r="D28" s="115"/>
      <c r="E28" s="116" t="s">
        <v>903</v>
      </c>
      <c r="F28" s="109" t="s">
        <v>16</v>
      </c>
      <c r="G28" s="117">
        <v>43514</v>
      </c>
      <c r="H28" s="214">
        <v>6914861459</v>
      </c>
    </row>
    <row r="29" spans="1:8" s="98" customFormat="1" ht="25.5">
      <c r="A29" s="213" t="s">
        <v>239</v>
      </c>
      <c r="B29" s="114">
        <v>830074184</v>
      </c>
      <c r="C29" s="252"/>
      <c r="D29" s="115"/>
      <c r="E29" s="116" t="s">
        <v>904</v>
      </c>
      <c r="F29" s="109" t="s">
        <v>16</v>
      </c>
      <c r="G29" s="117">
        <v>43514</v>
      </c>
      <c r="H29" s="214">
        <v>9415169728</v>
      </c>
    </row>
    <row r="30" spans="1:8" s="98" customFormat="1" ht="25.5">
      <c r="A30" s="213" t="s">
        <v>271</v>
      </c>
      <c r="B30" s="114">
        <v>891080005</v>
      </c>
      <c r="C30" s="252"/>
      <c r="D30" s="115"/>
      <c r="E30" s="116" t="s">
        <v>714</v>
      </c>
      <c r="F30" s="109" t="s">
        <v>16</v>
      </c>
      <c r="G30" s="117">
        <v>43529</v>
      </c>
      <c r="H30" s="214">
        <v>5053140576.9499969</v>
      </c>
    </row>
    <row r="31" spans="1:8" s="98" customFormat="1">
      <c r="A31" s="213" t="s">
        <v>715</v>
      </c>
      <c r="B31" s="114">
        <v>800011271</v>
      </c>
      <c r="C31" s="252" t="s">
        <v>716</v>
      </c>
      <c r="D31" s="115">
        <v>900181419</v>
      </c>
      <c r="E31" s="116" t="s">
        <v>224</v>
      </c>
      <c r="F31" s="109" t="s">
        <v>16</v>
      </c>
      <c r="G31" s="117">
        <v>43529</v>
      </c>
      <c r="H31" s="214">
        <v>170987</v>
      </c>
    </row>
    <row r="32" spans="1:8" s="98" customFormat="1">
      <c r="A32" s="213" t="s">
        <v>717</v>
      </c>
      <c r="B32" s="114">
        <v>800100145</v>
      </c>
      <c r="C32" s="252" t="s">
        <v>716</v>
      </c>
      <c r="D32" s="115">
        <v>900181419</v>
      </c>
      <c r="E32" s="116" t="s">
        <v>224</v>
      </c>
      <c r="F32" s="109" t="s">
        <v>16</v>
      </c>
      <c r="G32" s="117">
        <v>43529</v>
      </c>
      <c r="H32" s="214">
        <v>295669</v>
      </c>
    </row>
    <row r="33" spans="1:8" s="98" customFormat="1">
      <c r="A33" s="213" t="s">
        <v>718</v>
      </c>
      <c r="B33" s="114">
        <v>800100144</v>
      </c>
      <c r="C33" s="252" t="s">
        <v>716</v>
      </c>
      <c r="D33" s="115">
        <v>900181419</v>
      </c>
      <c r="E33" s="116" t="s">
        <v>224</v>
      </c>
      <c r="F33" s="109" t="s">
        <v>16</v>
      </c>
      <c r="G33" s="117">
        <v>43529</v>
      </c>
      <c r="H33" s="214">
        <v>321379</v>
      </c>
    </row>
    <row r="34" spans="1:8" s="98" customFormat="1">
      <c r="A34" s="213" t="s">
        <v>719</v>
      </c>
      <c r="B34" s="114">
        <v>890680390</v>
      </c>
      <c r="C34" s="252" t="s">
        <v>716</v>
      </c>
      <c r="D34" s="115">
        <v>900181419</v>
      </c>
      <c r="E34" s="116" t="s">
        <v>224</v>
      </c>
      <c r="F34" s="109" t="s">
        <v>16</v>
      </c>
      <c r="G34" s="117">
        <v>43529</v>
      </c>
      <c r="H34" s="214">
        <v>457805</v>
      </c>
    </row>
    <row r="35" spans="1:8" s="98" customFormat="1">
      <c r="A35" s="213" t="s">
        <v>720</v>
      </c>
      <c r="B35" s="114">
        <v>890072044</v>
      </c>
      <c r="C35" s="252" t="s">
        <v>716</v>
      </c>
      <c r="D35" s="115">
        <v>900181419</v>
      </c>
      <c r="E35" s="116" t="s">
        <v>224</v>
      </c>
      <c r="F35" s="109" t="s">
        <v>16</v>
      </c>
      <c r="G35" s="117">
        <v>43529</v>
      </c>
      <c r="H35" s="214">
        <v>776452</v>
      </c>
    </row>
    <row r="36" spans="1:8" s="98" customFormat="1">
      <c r="A36" s="213" t="s">
        <v>125</v>
      </c>
      <c r="B36" s="114">
        <v>800100051</v>
      </c>
      <c r="C36" s="252" t="s">
        <v>716</v>
      </c>
      <c r="D36" s="115">
        <v>900181419</v>
      </c>
      <c r="E36" s="116" t="s">
        <v>224</v>
      </c>
      <c r="F36" s="109" t="s">
        <v>16</v>
      </c>
      <c r="G36" s="117">
        <v>43529</v>
      </c>
      <c r="H36" s="214">
        <v>961566</v>
      </c>
    </row>
    <row r="37" spans="1:8" s="98" customFormat="1">
      <c r="A37" s="213" t="s">
        <v>579</v>
      </c>
      <c r="B37" s="114">
        <v>800100055</v>
      </c>
      <c r="C37" s="252" t="s">
        <v>716</v>
      </c>
      <c r="D37" s="115">
        <v>900181419</v>
      </c>
      <c r="E37" s="116" t="s">
        <v>224</v>
      </c>
      <c r="F37" s="109" t="s">
        <v>16</v>
      </c>
      <c r="G37" s="117">
        <v>43529</v>
      </c>
      <c r="H37" s="214">
        <v>1086261</v>
      </c>
    </row>
    <row r="38" spans="1:8" s="98" customFormat="1">
      <c r="A38" s="213" t="s">
        <v>721</v>
      </c>
      <c r="B38" s="114">
        <v>891801061</v>
      </c>
      <c r="C38" s="252" t="s">
        <v>722</v>
      </c>
      <c r="D38" s="115">
        <v>900198799</v>
      </c>
      <c r="E38" s="116" t="s">
        <v>224</v>
      </c>
      <c r="F38" s="109" t="s">
        <v>16</v>
      </c>
      <c r="G38" s="117">
        <v>43529</v>
      </c>
      <c r="H38" s="214">
        <v>1153162</v>
      </c>
    </row>
    <row r="39" spans="1:8" s="98" customFormat="1">
      <c r="A39" s="213" t="s">
        <v>723</v>
      </c>
      <c r="B39" s="114">
        <v>800099723</v>
      </c>
      <c r="C39" s="252" t="s">
        <v>722</v>
      </c>
      <c r="D39" s="115">
        <v>900198799</v>
      </c>
      <c r="E39" s="116" t="s">
        <v>224</v>
      </c>
      <c r="F39" s="109" t="s">
        <v>16</v>
      </c>
      <c r="G39" s="117">
        <v>43529</v>
      </c>
      <c r="H39" s="214">
        <v>1588920</v>
      </c>
    </row>
    <row r="40" spans="1:8" s="98" customFormat="1">
      <c r="A40" s="213" t="s">
        <v>724</v>
      </c>
      <c r="B40" s="114">
        <v>890801150</v>
      </c>
      <c r="C40" s="116" t="s">
        <v>716</v>
      </c>
      <c r="D40" s="115">
        <v>900181419</v>
      </c>
      <c r="E40" s="116" t="s">
        <v>224</v>
      </c>
      <c r="F40" s="109" t="s">
        <v>16</v>
      </c>
      <c r="G40" s="117">
        <v>43529</v>
      </c>
      <c r="H40" s="214">
        <v>1803784</v>
      </c>
    </row>
    <row r="41" spans="1:8" s="98" customFormat="1">
      <c r="A41" s="213" t="s">
        <v>725</v>
      </c>
      <c r="B41" s="114">
        <v>800100136</v>
      </c>
      <c r="C41" s="116" t="s">
        <v>716</v>
      </c>
      <c r="D41" s="115">
        <v>900181419</v>
      </c>
      <c r="E41" s="116" t="s">
        <v>224</v>
      </c>
      <c r="F41" s="109" t="s">
        <v>16</v>
      </c>
      <c r="G41" s="117">
        <v>43529</v>
      </c>
      <c r="H41" s="214">
        <v>1908991</v>
      </c>
    </row>
    <row r="42" spans="1:8" s="98" customFormat="1">
      <c r="A42" s="213" t="s">
        <v>726</v>
      </c>
      <c r="B42" s="114">
        <v>890801141</v>
      </c>
      <c r="C42" s="116" t="s">
        <v>716</v>
      </c>
      <c r="D42" s="115">
        <v>900181419</v>
      </c>
      <c r="E42" s="116" t="s">
        <v>224</v>
      </c>
      <c r="F42" s="109" t="s">
        <v>16</v>
      </c>
      <c r="G42" s="117">
        <v>43529</v>
      </c>
      <c r="H42" s="214">
        <v>1925953</v>
      </c>
    </row>
    <row r="43" spans="1:8" s="98" customFormat="1">
      <c r="A43" s="213" t="s">
        <v>727</v>
      </c>
      <c r="B43" s="114">
        <v>890801137</v>
      </c>
      <c r="C43" s="116" t="s">
        <v>716</v>
      </c>
      <c r="D43" s="115">
        <v>900181419</v>
      </c>
      <c r="E43" s="116" t="s">
        <v>224</v>
      </c>
      <c r="F43" s="109" t="s">
        <v>16</v>
      </c>
      <c r="G43" s="117">
        <v>43529</v>
      </c>
      <c r="H43" s="214">
        <v>2081658</v>
      </c>
    </row>
    <row r="44" spans="1:8" s="98" customFormat="1">
      <c r="A44" s="213" t="s">
        <v>728</v>
      </c>
      <c r="B44" s="114">
        <v>800100147</v>
      </c>
      <c r="C44" s="116" t="s">
        <v>716</v>
      </c>
      <c r="D44" s="115">
        <v>900181419</v>
      </c>
      <c r="E44" s="116" t="s">
        <v>224</v>
      </c>
      <c r="F44" s="109" t="s">
        <v>16</v>
      </c>
      <c r="G44" s="117">
        <v>43529</v>
      </c>
      <c r="H44" s="214">
        <v>2193090</v>
      </c>
    </row>
    <row r="45" spans="1:8" s="98" customFormat="1">
      <c r="A45" s="213" t="s">
        <v>729</v>
      </c>
      <c r="B45" s="114">
        <v>890701342</v>
      </c>
      <c r="C45" s="116" t="s">
        <v>716</v>
      </c>
      <c r="D45" s="115">
        <v>900181419</v>
      </c>
      <c r="E45" s="116" t="s">
        <v>224</v>
      </c>
      <c r="F45" s="109" t="s">
        <v>16</v>
      </c>
      <c r="G45" s="117">
        <v>43529</v>
      </c>
      <c r="H45" s="214">
        <v>2544036</v>
      </c>
    </row>
    <row r="46" spans="1:8" s="98" customFormat="1">
      <c r="A46" s="213" t="s">
        <v>730</v>
      </c>
      <c r="B46" s="114">
        <v>890801144</v>
      </c>
      <c r="C46" s="116" t="s">
        <v>716</v>
      </c>
      <c r="D46" s="115">
        <v>900181419</v>
      </c>
      <c r="E46" s="116" t="s">
        <v>224</v>
      </c>
      <c r="F46" s="109" t="s">
        <v>16</v>
      </c>
      <c r="G46" s="117">
        <v>43529</v>
      </c>
      <c r="H46" s="214">
        <v>2567937</v>
      </c>
    </row>
    <row r="47" spans="1:8" s="98" customFormat="1">
      <c r="A47" s="213" t="s">
        <v>731</v>
      </c>
      <c r="B47" s="114">
        <v>890802650</v>
      </c>
      <c r="C47" s="116" t="s">
        <v>716</v>
      </c>
      <c r="D47" s="115">
        <v>900181419</v>
      </c>
      <c r="E47" s="116" t="s">
        <v>224</v>
      </c>
      <c r="F47" s="109" t="s">
        <v>16</v>
      </c>
      <c r="G47" s="117">
        <v>43529</v>
      </c>
      <c r="H47" s="214">
        <v>2579915</v>
      </c>
    </row>
    <row r="48" spans="1:8" s="98" customFormat="1">
      <c r="A48" s="213" t="s">
        <v>732</v>
      </c>
      <c r="B48" s="114">
        <v>890700982</v>
      </c>
      <c r="C48" s="116" t="s">
        <v>716</v>
      </c>
      <c r="D48" s="115">
        <v>900181419</v>
      </c>
      <c r="E48" s="116" t="s">
        <v>224</v>
      </c>
      <c r="F48" s="109" t="s">
        <v>16</v>
      </c>
      <c r="G48" s="117">
        <v>43529</v>
      </c>
      <c r="H48" s="214">
        <v>2784427</v>
      </c>
    </row>
    <row r="49" spans="1:8" s="98" customFormat="1">
      <c r="A49" s="213" t="s">
        <v>488</v>
      </c>
      <c r="B49" s="114">
        <v>890701077</v>
      </c>
      <c r="C49" s="116" t="s">
        <v>716</v>
      </c>
      <c r="D49" s="115">
        <v>900181419</v>
      </c>
      <c r="E49" s="116" t="s">
        <v>224</v>
      </c>
      <c r="F49" s="109" t="s">
        <v>16</v>
      </c>
      <c r="G49" s="117">
        <v>43529</v>
      </c>
      <c r="H49" s="214">
        <v>3314060</v>
      </c>
    </row>
    <row r="50" spans="1:8" s="98" customFormat="1">
      <c r="A50" s="213" t="s">
        <v>493</v>
      </c>
      <c r="B50" s="114">
        <v>800100053</v>
      </c>
      <c r="C50" s="116" t="s">
        <v>716</v>
      </c>
      <c r="D50" s="115">
        <v>900181419</v>
      </c>
      <c r="E50" s="116" t="s">
        <v>224</v>
      </c>
      <c r="F50" s="109" t="s">
        <v>16</v>
      </c>
      <c r="G50" s="117">
        <v>43529</v>
      </c>
      <c r="H50" s="214">
        <v>3784775</v>
      </c>
    </row>
    <row r="51" spans="1:8" s="98" customFormat="1">
      <c r="A51" s="213" t="s">
        <v>733</v>
      </c>
      <c r="B51" s="114">
        <v>800100138</v>
      </c>
      <c r="C51" s="116" t="s">
        <v>716</v>
      </c>
      <c r="D51" s="115">
        <v>900181419</v>
      </c>
      <c r="E51" s="116" t="s">
        <v>224</v>
      </c>
      <c r="F51" s="109" t="s">
        <v>16</v>
      </c>
      <c r="G51" s="117">
        <v>43529</v>
      </c>
      <c r="H51" s="214">
        <v>4017237</v>
      </c>
    </row>
    <row r="52" spans="1:8" s="98" customFormat="1">
      <c r="A52" s="213" t="s">
        <v>734</v>
      </c>
      <c r="B52" s="114">
        <v>890801133</v>
      </c>
      <c r="C52" s="116" t="s">
        <v>716</v>
      </c>
      <c r="D52" s="115">
        <v>900181419</v>
      </c>
      <c r="E52" s="116" t="s">
        <v>224</v>
      </c>
      <c r="F52" s="109" t="s">
        <v>16</v>
      </c>
      <c r="G52" s="117">
        <v>43529</v>
      </c>
      <c r="H52" s="214">
        <v>4062707</v>
      </c>
    </row>
    <row r="53" spans="1:8" s="98" customFormat="1">
      <c r="A53" s="213" t="s">
        <v>735</v>
      </c>
      <c r="B53" s="114">
        <v>890680142</v>
      </c>
      <c r="C53" s="116" t="s">
        <v>716</v>
      </c>
      <c r="D53" s="115">
        <v>900181419</v>
      </c>
      <c r="E53" s="116" t="s">
        <v>224</v>
      </c>
      <c r="F53" s="109" t="s">
        <v>16</v>
      </c>
      <c r="G53" s="117">
        <v>43529</v>
      </c>
      <c r="H53" s="214">
        <v>4164372</v>
      </c>
    </row>
    <row r="54" spans="1:8" s="98" customFormat="1">
      <c r="A54" s="213" t="s">
        <v>736</v>
      </c>
      <c r="B54" s="114">
        <v>800100140</v>
      </c>
      <c r="C54" s="116" t="s">
        <v>716</v>
      </c>
      <c r="D54" s="115">
        <v>900181419</v>
      </c>
      <c r="E54" s="116" t="s">
        <v>224</v>
      </c>
      <c r="F54" s="109" t="s">
        <v>16</v>
      </c>
      <c r="G54" s="117">
        <v>43529</v>
      </c>
      <c r="H54" s="214">
        <v>4221634</v>
      </c>
    </row>
    <row r="55" spans="1:8" s="98" customFormat="1">
      <c r="A55" s="213" t="s">
        <v>624</v>
      </c>
      <c r="B55" s="114">
        <v>890700842</v>
      </c>
      <c r="C55" s="116" t="s">
        <v>716</v>
      </c>
      <c r="D55" s="115">
        <v>900181419</v>
      </c>
      <c r="E55" s="116" t="s">
        <v>224</v>
      </c>
      <c r="F55" s="109" t="s">
        <v>16</v>
      </c>
      <c r="G55" s="117">
        <v>43529</v>
      </c>
      <c r="H55" s="214">
        <v>4717843</v>
      </c>
    </row>
    <row r="56" spans="1:8" s="98" customFormat="1">
      <c r="A56" s="213" t="s">
        <v>737</v>
      </c>
      <c r="B56" s="114">
        <v>890801147</v>
      </c>
      <c r="C56" s="116" t="s">
        <v>716</v>
      </c>
      <c r="D56" s="115">
        <v>900181419</v>
      </c>
      <c r="E56" s="116" t="s">
        <v>224</v>
      </c>
      <c r="F56" s="109" t="s">
        <v>16</v>
      </c>
      <c r="G56" s="117">
        <v>43529</v>
      </c>
      <c r="H56" s="214">
        <v>5634131</v>
      </c>
    </row>
    <row r="57" spans="1:8" s="98" customFormat="1">
      <c r="A57" s="213" t="s">
        <v>738</v>
      </c>
      <c r="B57" s="114">
        <v>891800475</v>
      </c>
      <c r="C57" s="116" t="s">
        <v>739</v>
      </c>
      <c r="D57" s="115">
        <v>811034488</v>
      </c>
      <c r="E57" s="116" t="s">
        <v>224</v>
      </c>
      <c r="F57" s="109" t="s">
        <v>16</v>
      </c>
      <c r="G57" s="117">
        <v>43529</v>
      </c>
      <c r="H57" s="214">
        <v>6464149</v>
      </c>
    </row>
    <row r="58" spans="1:8" s="98" customFormat="1">
      <c r="A58" s="213" t="s">
        <v>740</v>
      </c>
      <c r="B58" s="114">
        <v>890801131</v>
      </c>
      <c r="C58" s="116" t="s">
        <v>716</v>
      </c>
      <c r="D58" s="115">
        <v>900181419</v>
      </c>
      <c r="E58" s="116" t="s">
        <v>224</v>
      </c>
      <c r="F58" s="109" t="s">
        <v>16</v>
      </c>
      <c r="G58" s="117">
        <v>43529</v>
      </c>
      <c r="H58" s="214">
        <v>6822281</v>
      </c>
    </row>
    <row r="59" spans="1:8" s="98" customFormat="1">
      <c r="A59" s="213" t="s">
        <v>741</v>
      </c>
      <c r="B59" s="114">
        <v>800100137</v>
      </c>
      <c r="C59" s="116" t="s">
        <v>716</v>
      </c>
      <c r="D59" s="115">
        <v>900181419</v>
      </c>
      <c r="E59" s="116" t="s">
        <v>224</v>
      </c>
      <c r="F59" s="109" t="s">
        <v>16</v>
      </c>
      <c r="G59" s="117">
        <v>43529</v>
      </c>
      <c r="H59" s="214">
        <v>8384571</v>
      </c>
    </row>
    <row r="60" spans="1:8" s="98" customFormat="1">
      <c r="A60" s="213" t="s">
        <v>742</v>
      </c>
      <c r="B60" s="114">
        <v>890000441</v>
      </c>
      <c r="C60" s="116" t="s">
        <v>716</v>
      </c>
      <c r="D60" s="115">
        <v>900181419</v>
      </c>
      <c r="E60" s="116" t="s">
        <v>224</v>
      </c>
      <c r="F60" s="109" t="s">
        <v>16</v>
      </c>
      <c r="G60" s="117">
        <v>43529</v>
      </c>
      <c r="H60" s="214">
        <v>9551847</v>
      </c>
    </row>
    <row r="61" spans="1:8" s="98" customFormat="1">
      <c r="A61" s="213" t="s">
        <v>743</v>
      </c>
      <c r="B61" s="114">
        <v>890701933</v>
      </c>
      <c r="C61" s="116" t="s">
        <v>716</v>
      </c>
      <c r="D61" s="115">
        <v>900181419</v>
      </c>
      <c r="E61" s="116" t="s">
        <v>224</v>
      </c>
      <c r="F61" s="109" t="s">
        <v>16</v>
      </c>
      <c r="G61" s="117">
        <v>43529</v>
      </c>
      <c r="H61" s="214">
        <v>9705645</v>
      </c>
    </row>
    <row r="62" spans="1:8" s="98" customFormat="1">
      <c r="A62" s="213" t="s">
        <v>625</v>
      </c>
      <c r="B62" s="114">
        <v>890702027</v>
      </c>
      <c r="C62" s="116" t="s">
        <v>716</v>
      </c>
      <c r="D62" s="115">
        <v>900181419</v>
      </c>
      <c r="E62" s="116" t="s">
        <v>224</v>
      </c>
      <c r="F62" s="109" t="s">
        <v>16</v>
      </c>
      <c r="G62" s="117">
        <v>43529</v>
      </c>
      <c r="H62" s="214">
        <v>11343392</v>
      </c>
    </row>
    <row r="63" spans="1:8" s="98" customFormat="1">
      <c r="A63" s="213" t="s">
        <v>258</v>
      </c>
      <c r="B63" s="114">
        <v>891800846</v>
      </c>
      <c r="C63" s="116" t="s">
        <v>722</v>
      </c>
      <c r="D63" s="115">
        <v>900198799</v>
      </c>
      <c r="E63" s="116" t="s">
        <v>224</v>
      </c>
      <c r="F63" s="109" t="s">
        <v>16</v>
      </c>
      <c r="G63" s="117">
        <v>43529</v>
      </c>
      <c r="H63" s="214">
        <v>11602560</v>
      </c>
    </row>
    <row r="64" spans="1:8" s="98" customFormat="1">
      <c r="A64" s="213" t="s">
        <v>327</v>
      </c>
      <c r="B64" s="114">
        <v>899999172</v>
      </c>
      <c r="C64" s="116" t="s">
        <v>716</v>
      </c>
      <c r="D64" s="115">
        <v>900181419</v>
      </c>
      <c r="E64" s="116" t="s">
        <v>224</v>
      </c>
      <c r="F64" s="109" t="s">
        <v>16</v>
      </c>
      <c r="G64" s="117">
        <v>43529</v>
      </c>
      <c r="H64" s="214">
        <v>15646088</v>
      </c>
    </row>
    <row r="65" spans="1:8" s="98" customFormat="1">
      <c r="A65" s="213" t="s">
        <v>744</v>
      </c>
      <c r="B65" s="114">
        <v>890000464</v>
      </c>
      <c r="C65" s="116" t="s">
        <v>716</v>
      </c>
      <c r="D65" s="115">
        <v>900181419</v>
      </c>
      <c r="E65" s="116" t="s">
        <v>224</v>
      </c>
      <c r="F65" s="109" t="s">
        <v>16</v>
      </c>
      <c r="G65" s="117">
        <v>43529</v>
      </c>
      <c r="H65" s="214">
        <v>27413112</v>
      </c>
    </row>
    <row r="66" spans="1:8" s="98" customFormat="1">
      <c r="A66" s="213" t="s">
        <v>745</v>
      </c>
      <c r="B66" s="114">
        <v>890680378</v>
      </c>
      <c r="C66" s="116" t="s">
        <v>716</v>
      </c>
      <c r="D66" s="115">
        <v>900181419</v>
      </c>
      <c r="E66" s="116" t="s">
        <v>224</v>
      </c>
      <c r="F66" s="109" t="s">
        <v>16</v>
      </c>
      <c r="G66" s="117">
        <v>43529</v>
      </c>
      <c r="H66" s="214">
        <v>28207417</v>
      </c>
    </row>
    <row r="67" spans="1:8" s="98" customFormat="1">
      <c r="A67" s="213" t="s">
        <v>623</v>
      </c>
      <c r="B67" s="114">
        <v>890000858</v>
      </c>
      <c r="C67" s="116" t="s">
        <v>716</v>
      </c>
      <c r="D67" s="115">
        <v>900181419</v>
      </c>
      <c r="E67" s="116" t="s">
        <v>224</v>
      </c>
      <c r="F67" s="109" t="s">
        <v>16</v>
      </c>
      <c r="G67" s="117">
        <v>43529</v>
      </c>
      <c r="H67" s="214">
        <v>30917403</v>
      </c>
    </row>
    <row r="68" spans="1:8" s="98" customFormat="1">
      <c r="A68" s="213" t="s">
        <v>746</v>
      </c>
      <c r="B68" s="114">
        <v>892280054</v>
      </c>
      <c r="C68" s="116" t="s">
        <v>747</v>
      </c>
      <c r="D68" s="115">
        <v>802016357</v>
      </c>
      <c r="E68" s="116" t="s">
        <v>224</v>
      </c>
      <c r="F68" s="109" t="s">
        <v>16</v>
      </c>
      <c r="G68" s="117">
        <v>43529</v>
      </c>
      <c r="H68" s="214">
        <v>40147980</v>
      </c>
    </row>
    <row r="69" spans="1:8" s="98" customFormat="1">
      <c r="A69" s="213" t="s">
        <v>748</v>
      </c>
      <c r="B69" s="114">
        <v>800113389</v>
      </c>
      <c r="C69" s="116" t="s">
        <v>716</v>
      </c>
      <c r="D69" s="115">
        <v>900181419</v>
      </c>
      <c r="E69" s="116" t="s">
        <v>224</v>
      </c>
      <c r="F69" s="109" t="s">
        <v>16</v>
      </c>
      <c r="G69" s="117">
        <v>43529</v>
      </c>
      <c r="H69" s="214">
        <v>42176492</v>
      </c>
    </row>
    <row r="70" spans="1:8" s="98" customFormat="1">
      <c r="A70" s="213" t="s">
        <v>619</v>
      </c>
      <c r="B70" s="114">
        <v>890801130</v>
      </c>
      <c r="C70" s="116" t="s">
        <v>716</v>
      </c>
      <c r="D70" s="115">
        <v>900181419</v>
      </c>
      <c r="E70" s="116" t="s">
        <v>224</v>
      </c>
      <c r="F70" s="109" t="s">
        <v>16</v>
      </c>
      <c r="G70" s="117">
        <v>43529</v>
      </c>
      <c r="H70" s="214">
        <v>5111920</v>
      </c>
    </row>
    <row r="71" spans="1:8" s="98" customFormat="1">
      <c r="A71" s="213" t="s">
        <v>619</v>
      </c>
      <c r="B71" s="114">
        <v>890801130</v>
      </c>
      <c r="C71" s="116" t="s">
        <v>749</v>
      </c>
      <c r="D71" s="115">
        <v>812005522</v>
      </c>
      <c r="E71" s="116" t="s">
        <v>224</v>
      </c>
      <c r="F71" s="109" t="s">
        <v>16</v>
      </c>
      <c r="G71" s="117">
        <v>43529</v>
      </c>
      <c r="H71" s="214">
        <v>44921247</v>
      </c>
    </row>
    <row r="72" spans="1:8" s="98" customFormat="1">
      <c r="A72" s="213" t="s">
        <v>244</v>
      </c>
      <c r="B72" s="114">
        <v>890801053</v>
      </c>
      <c r="C72" s="116" t="s">
        <v>716</v>
      </c>
      <c r="D72" s="115">
        <v>900181419</v>
      </c>
      <c r="E72" s="116" t="s">
        <v>224</v>
      </c>
      <c r="F72" s="109" t="s">
        <v>16</v>
      </c>
      <c r="G72" s="117">
        <v>43529</v>
      </c>
      <c r="H72" s="214">
        <v>66191460</v>
      </c>
    </row>
    <row r="73" spans="1:8" s="98" customFormat="1">
      <c r="A73" s="213" t="s">
        <v>750</v>
      </c>
      <c r="B73" s="114">
        <v>800096613</v>
      </c>
      <c r="C73" s="116" t="s">
        <v>905</v>
      </c>
      <c r="D73" s="115">
        <v>900852118</v>
      </c>
      <c r="E73" s="116" t="s">
        <v>224</v>
      </c>
      <c r="F73" s="109" t="s">
        <v>16</v>
      </c>
      <c r="G73" s="117">
        <v>43529</v>
      </c>
      <c r="H73" s="214">
        <v>100000000</v>
      </c>
    </row>
    <row r="74" spans="1:8" s="98" customFormat="1">
      <c r="A74" s="213" t="s">
        <v>751</v>
      </c>
      <c r="B74" s="114">
        <v>890801149</v>
      </c>
      <c r="C74" s="116" t="s">
        <v>752</v>
      </c>
      <c r="D74" s="115">
        <v>900385265</v>
      </c>
      <c r="E74" s="116" t="s">
        <v>224</v>
      </c>
      <c r="F74" s="109" t="s">
        <v>16</v>
      </c>
      <c r="G74" s="117">
        <v>43529</v>
      </c>
      <c r="H74" s="214">
        <v>122208890</v>
      </c>
    </row>
    <row r="75" spans="1:8" s="98" customFormat="1">
      <c r="A75" s="213" t="s">
        <v>751</v>
      </c>
      <c r="B75" s="114">
        <v>890801149</v>
      </c>
      <c r="C75" s="116" t="s">
        <v>716</v>
      </c>
      <c r="D75" s="115">
        <v>900181419</v>
      </c>
      <c r="E75" s="116" t="s">
        <v>224</v>
      </c>
      <c r="F75" s="109" t="s">
        <v>16</v>
      </c>
      <c r="G75" s="117">
        <v>43529</v>
      </c>
      <c r="H75" s="214">
        <v>10151976</v>
      </c>
    </row>
    <row r="76" spans="1:8" s="98" customFormat="1">
      <c r="A76" s="213" t="s">
        <v>753</v>
      </c>
      <c r="B76" s="114">
        <v>890801151</v>
      </c>
      <c r="C76" s="116" t="s">
        <v>716</v>
      </c>
      <c r="D76" s="115">
        <v>900181419</v>
      </c>
      <c r="E76" s="116" t="s">
        <v>224</v>
      </c>
      <c r="F76" s="109" t="s">
        <v>16</v>
      </c>
      <c r="G76" s="117">
        <v>43529</v>
      </c>
      <c r="H76" s="214">
        <v>12195307</v>
      </c>
    </row>
    <row r="77" spans="1:8" s="98" customFormat="1" ht="25.5">
      <c r="A77" s="213" t="s">
        <v>753</v>
      </c>
      <c r="B77" s="114">
        <v>890801151</v>
      </c>
      <c r="C77" s="116" t="s">
        <v>754</v>
      </c>
      <c r="D77" s="115">
        <v>800197217</v>
      </c>
      <c r="E77" s="116" t="s">
        <v>224</v>
      </c>
      <c r="F77" s="109" t="s">
        <v>16</v>
      </c>
      <c r="G77" s="117">
        <v>43529</v>
      </c>
      <c r="H77" s="214">
        <v>182000003</v>
      </c>
    </row>
    <row r="78" spans="1:8" s="98" customFormat="1">
      <c r="A78" s="213" t="s">
        <v>755</v>
      </c>
      <c r="B78" s="114">
        <v>891580006</v>
      </c>
      <c r="C78" s="116" t="s">
        <v>716</v>
      </c>
      <c r="D78" s="115">
        <v>900181419</v>
      </c>
      <c r="E78" s="116" t="s">
        <v>224</v>
      </c>
      <c r="F78" s="109" t="s">
        <v>16</v>
      </c>
      <c r="G78" s="117">
        <v>43529</v>
      </c>
      <c r="H78" s="214">
        <v>582534926</v>
      </c>
    </row>
    <row r="79" spans="1:8" s="98" customFormat="1" ht="25.5">
      <c r="A79" s="213" t="s">
        <v>492</v>
      </c>
      <c r="B79" s="114">
        <v>890501434</v>
      </c>
      <c r="C79" s="116" t="s">
        <v>756</v>
      </c>
      <c r="D79" s="115">
        <v>800050068</v>
      </c>
      <c r="E79" s="116" t="s">
        <v>224</v>
      </c>
      <c r="F79" s="109" t="s">
        <v>16</v>
      </c>
      <c r="G79" s="117">
        <v>43529</v>
      </c>
      <c r="H79" s="214">
        <v>1754611259</v>
      </c>
    </row>
    <row r="80" spans="1:8" s="98" customFormat="1">
      <c r="A80" s="213" t="s">
        <v>492</v>
      </c>
      <c r="B80" s="114">
        <v>890501434</v>
      </c>
      <c r="C80" s="116" t="s">
        <v>757</v>
      </c>
      <c r="D80" s="115">
        <v>900907330</v>
      </c>
      <c r="E80" s="116" t="s">
        <v>224</v>
      </c>
      <c r="F80" s="109" t="s">
        <v>16</v>
      </c>
      <c r="G80" s="117">
        <v>43529</v>
      </c>
      <c r="H80" s="214">
        <v>1097246186</v>
      </c>
    </row>
    <row r="81" spans="1:8" s="98" customFormat="1">
      <c r="A81" s="213" t="s">
        <v>227</v>
      </c>
      <c r="B81" s="114">
        <v>890102018</v>
      </c>
      <c r="C81" s="116" t="s">
        <v>758</v>
      </c>
      <c r="D81" s="115">
        <v>900581702</v>
      </c>
      <c r="E81" s="116" t="s">
        <v>224</v>
      </c>
      <c r="F81" s="109" t="s">
        <v>16</v>
      </c>
      <c r="G81" s="117">
        <v>43529</v>
      </c>
      <c r="H81" s="214">
        <v>1351481717</v>
      </c>
    </row>
    <row r="82" spans="1:8" s="98" customFormat="1">
      <c r="A82" s="213" t="s">
        <v>767</v>
      </c>
      <c r="B82" s="114">
        <v>819003297</v>
      </c>
      <c r="C82" s="116" t="s">
        <v>889</v>
      </c>
      <c r="D82" s="115">
        <v>900187021</v>
      </c>
      <c r="E82" s="116" t="s">
        <v>224</v>
      </c>
      <c r="F82" s="109" t="s">
        <v>16</v>
      </c>
      <c r="G82" s="117">
        <v>43559</v>
      </c>
      <c r="H82" s="214">
        <v>565276.80000000005</v>
      </c>
    </row>
    <row r="83" spans="1:8" s="98" customFormat="1" ht="25.5">
      <c r="A83" s="213" t="s">
        <v>124</v>
      </c>
      <c r="B83" s="114">
        <v>892200592</v>
      </c>
      <c r="C83" s="116" t="s">
        <v>890</v>
      </c>
      <c r="D83" s="115">
        <v>901176082</v>
      </c>
      <c r="E83" s="116" t="s">
        <v>224</v>
      </c>
      <c r="F83" s="109" t="s">
        <v>16</v>
      </c>
      <c r="G83" s="117">
        <v>43559</v>
      </c>
      <c r="H83" s="214">
        <v>7305647</v>
      </c>
    </row>
    <row r="84" spans="1:8" s="98" customFormat="1">
      <c r="A84" s="213" t="s">
        <v>762</v>
      </c>
      <c r="B84" s="114">
        <v>800081091</v>
      </c>
      <c r="C84" s="116" t="s">
        <v>906</v>
      </c>
      <c r="D84" s="115">
        <v>900304958</v>
      </c>
      <c r="E84" s="116" t="s">
        <v>224</v>
      </c>
      <c r="F84" s="109" t="s">
        <v>16</v>
      </c>
      <c r="G84" s="117">
        <v>43592</v>
      </c>
      <c r="H84" s="214">
        <v>34694214</v>
      </c>
    </row>
    <row r="85" spans="1:8" s="98" customFormat="1">
      <c r="A85" s="213" t="s">
        <v>764</v>
      </c>
      <c r="B85" s="114">
        <v>800095461</v>
      </c>
      <c r="C85" s="116" t="s">
        <v>907</v>
      </c>
      <c r="D85" s="115">
        <v>802020128</v>
      </c>
      <c r="E85" s="116" t="s">
        <v>224</v>
      </c>
      <c r="F85" s="109"/>
      <c r="G85" s="117">
        <v>43592</v>
      </c>
      <c r="H85" s="214">
        <v>94958995</v>
      </c>
    </row>
    <row r="86" spans="1:8" s="98" customFormat="1" ht="25.5">
      <c r="A86" s="213" t="s">
        <v>768</v>
      </c>
      <c r="B86" s="114">
        <v>800100514</v>
      </c>
      <c r="C86" s="116" t="s">
        <v>404</v>
      </c>
      <c r="D86" s="115">
        <v>900098476</v>
      </c>
      <c r="E86" s="116" t="s">
        <v>224</v>
      </c>
      <c r="F86" s="109"/>
      <c r="G86" s="117">
        <v>43592</v>
      </c>
      <c r="H86" s="214">
        <v>361943767</v>
      </c>
    </row>
    <row r="87" spans="1:8" s="98" customFormat="1" ht="25.5">
      <c r="A87" s="213" t="s">
        <v>891</v>
      </c>
      <c r="B87" s="114">
        <v>805000427</v>
      </c>
      <c r="C87" s="116"/>
      <c r="D87" s="115"/>
      <c r="E87" s="116" t="s">
        <v>892</v>
      </c>
      <c r="F87" s="109"/>
      <c r="G87" s="117">
        <v>43592</v>
      </c>
      <c r="H87" s="214">
        <v>1177160194.77</v>
      </c>
    </row>
    <row r="88" spans="1:8" s="98" customFormat="1" ht="25.5">
      <c r="A88" s="213" t="s">
        <v>239</v>
      </c>
      <c r="B88" s="114">
        <v>830074184</v>
      </c>
      <c r="C88" s="116"/>
      <c r="D88" s="115"/>
      <c r="E88" s="116" t="s">
        <v>908</v>
      </c>
      <c r="F88" s="109"/>
      <c r="G88" s="117">
        <v>43592</v>
      </c>
      <c r="H88" s="214">
        <v>2216298854.999999</v>
      </c>
    </row>
    <row r="89" spans="1:8" s="98" customFormat="1">
      <c r="A89" s="213" t="s">
        <v>744</v>
      </c>
      <c r="B89" s="114">
        <v>890000464</v>
      </c>
      <c r="C89" s="116" t="s">
        <v>909</v>
      </c>
      <c r="D89" s="115">
        <v>900532504</v>
      </c>
      <c r="E89" s="116" t="s">
        <v>224</v>
      </c>
      <c r="F89" s="109"/>
      <c r="G89" s="117">
        <v>43592</v>
      </c>
      <c r="H89" s="214">
        <v>474727117</v>
      </c>
    </row>
    <row r="90" spans="1:8" s="98" customFormat="1">
      <c r="A90" s="213" t="s">
        <v>766</v>
      </c>
      <c r="B90" s="114">
        <v>890309611</v>
      </c>
      <c r="C90" s="116" t="s">
        <v>893</v>
      </c>
      <c r="D90" s="115">
        <v>819000413</v>
      </c>
      <c r="E90" s="116" t="s">
        <v>224</v>
      </c>
      <c r="F90" s="109"/>
      <c r="G90" s="117">
        <v>43592</v>
      </c>
      <c r="H90" s="214">
        <v>29246543</v>
      </c>
    </row>
    <row r="91" spans="1:8" s="98" customFormat="1">
      <c r="A91" s="213" t="s">
        <v>770</v>
      </c>
      <c r="B91" s="114">
        <v>891180009</v>
      </c>
      <c r="C91" s="116" t="s">
        <v>312</v>
      </c>
      <c r="D91" s="115">
        <v>813001952</v>
      </c>
      <c r="E91" s="116" t="s">
        <v>224</v>
      </c>
      <c r="F91" s="109"/>
      <c r="G91" s="117">
        <v>43592</v>
      </c>
      <c r="H91" s="214">
        <v>795165989</v>
      </c>
    </row>
    <row r="92" spans="1:8" s="98" customFormat="1">
      <c r="A92" s="213" t="s">
        <v>770</v>
      </c>
      <c r="B92" s="114">
        <v>891180009</v>
      </c>
      <c r="C92" s="116" t="s">
        <v>894</v>
      </c>
      <c r="D92" s="115">
        <v>900458312</v>
      </c>
      <c r="E92" s="116" t="s">
        <v>224</v>
      </c>
      <c r="F92" s="109"/>
      <c r="G92" s="117">
        <v>43592</v>
      </c>
      <c r="H92" s="214">
        <v>9860223</v>
      </c>
    </row>
    <row r="93" spans="1:8" s="98" customFormat="1">
      <c r="A93" s="213" t="s">
        <v>765</v>
      </c>
      <c r="B93" s="114">
        <v>891480022</v>
      </c>
      <c r="C93" s="116" t="s">
        <v>895</v>
      </c>
      <c r="D93" s="115">
        <v>800067515</v>
      </c>
      <c r="E93" s="116" t="s">
        <v>224</v>
      </c>
      <c r="F93" s="109"/>
      <c r="G93" s="117">
        <v>43592</v>
      </c>
      <c r="H93" s="214">
        <v>106150623</v>
      </c>
    </row>
    <row r="94" spans="1:8" s="98" customFormat="1" ht="25.5">
      <c r="A94" s="213" t="s">
        <v>245</v>
      </c>
      <c r="B94" s="114">
        <v>891480030</v>
      </c>
      <c r="C94" s="116" t="s">
        <v>896</v>
      </c>
      <c r="D94" s="115">
        <v>899999017</v>
      </c>
      <c r="E94" s="116" t="s">
        <v>224</v>
      </c>
      <c r="F94" s="109"/>
      <c r="G94" s="117">
        <v>43592</v>
      </c>
      <c r="H94" s="214">
        <v>1177331870</v>
      </c>
    </row>
    <row r="95" spans="1:8" s="98" customFormat="1" ht="25.5">
      <c r="A95" s="213" t="s">
        <v>245</v>
      </c>
      <c r="B95" s="114">
        <v>891480030</v>
      </c>
      <c r="C95" s="116" t="s">
        <v>897</v>
      </c>
      <c r="D95" s="115">
        <v>890102768</v>
      </c>
      <c r="E95" s="116" t="s">
        <v>224</v>
      </c>
      <c r="F95" s="109"/>
      <c r="G95" s="117">
        <v>43592</v>
      </c>
      <c r="H95" s="214">
        <v>592260595</v>
      </c>
    </row>
    <row r="96" spans="1:8" s="98" customFormat="1">
      <c r="A96" s="213" t="s">
        <v>763</v>
      </c>
      <c r="B96" s="114">
        <v>891780047</v>
      </c>
      <c r="C96" s="116" t="s">
        <v>889</v>
      </c>
      <c r="D96" s="115">
        <v>900187021</v>
      </c>
      <c r="E96" s="116" t="s">
        <v>224</v>
      </c>
      <c r="F96" s="109"/>
      <c r="G96" s="117">
        <v>43592</v>
      </c>
      <c r="H96" s="214">
        <v>1745692.08</v>
      </c>
    </row>
    <row r="97" spans="1:10" s="98" customFormat="1">
      <c r="A97" s="213" t="s">
        <v>760</v>
      </c>
      <c r="B97" s="114">
        <v>891901019</v>
      </c>
      <c r="C97" s="116" t="s">
        <v>898</v>
      </c>
      <c r="D97" s="115">
        <v>892001588</v>
      </c>
      <c r="E97" s="116" t="s">
        <v>224</v>
      </c>
      <c r="F97" s="109"/>
      <c r="G97" s="117">
        <v>43592</v>
      </c>
      <c r="H97" s="214">
        <v>4747495</v>
      </c>
    </row>
    <row r="98" spans="1:10" s="98" customFormat="1" ht="25.5">
      <c r="A98" s="213" t="s">
        <v>124</v>
      </c>
      <c r="B98" s="114">
        <v>892200592</v>
      </c>
      <c r="C98" s="116" t="s">
        <v>890</v>
      </c>
      <c r="D98" s="115">
        <v>901176082</v>
      </c>
      <c r="E98" s="116" t="s">
        <v>224</v>
      </c>
      <c r="F98" s="109"/>
      <c r="G98" s="117">
        <v>43592</v>
      </c>
      <c r="H98" s="214">
        <v>18001829</v>
      </c>
    </row>
    <row r="99" spans="1:10" ht="13.5" thickBot="1">
      <c r="A99" s="614" t="s">
        <v>25</v>
      </c>
      <c r="B99" s="615"/>
      <c r="C99" s="615"/>
      <c r="D99" s="615"/>
      <c r="E99" s="615"/>
      <c r="F99" s="616"/>
      <c r="G99" s="215"/>
      <c r="H99" s="216">
        <f>SUM(H8:H98)</f>
        <v>50862482492.559998</v>
      </c>
      <c r="I99" s="118">
        <v>50862482492.559998</v>
      </c>
      <c r="J99" s="118">
        <f>+H99-I99</f>
        <v>0</v>
      </c>
    </row>
    <row r="100" spans="1:10">
      <c r="J100" s="118">
        <f>+J99/2</f>
        <v>0</v>
      </c>
    </row>
    <row r="101" spans="1:10">
      <c r="J101" s="118">
        <f>+J99*2</f>
        <v>0</v>
      </c>
    </row>
  </sheetData>
  <autoFilter ref="A7:J99" xr:uid="{8D81AD27-F985-4260-88EC-B7E9AF5D10A7}"/>
  <mergeCells count="5">
    <mergeCell ref="A99:F99"/>
    <mergeCell ref="A2:H2"/>
    <mergeCell ref="A3:H3"/>
    <mergeCell ref="A4:H4"/>
    <mergeCell ref="A6:H6"/>
  </mergeCells>
  <pageMargins left="0.31496062992125984" right="0.31496062992125984" top="0.35433070866141736" bottom="0.35433070866141736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1618B19349AB4CA6D5737C61BC748A" ma:contentTypeVersion="12" ma:contentTypeDescription="Crear nuevo documento." ma:contentTypeScope="" ma:versionID="dcff46068674cd29541da9796ded3ce5">
  <xsd:schema xmlns:xsd="http://www.w3.org/2001/XMLSchema" xmlns:xs="http://www.w3.org/2001/XMLSchema" xmlns:p="http://schemas.microsoft.com/office/2006/metadata/properties" xmlns:ns2="7b28d334-860b-4833-8f3d-84e19edb5c1c" xmlns:ns3="fe744f52-3fe0-4277-ae3b-5b8131f508d8" targetNamespace="http://schemas.microsoft.com/office/2006/metadata/properties" ma:root="true" ma:fieldsID="b358c2b5872b72984afacdd708c059d1" ns2:_="" ns3:_="">
    <xsd:import namespace="7b28d334-860b-4833-8f3d-84e19edb5c1c"/>
    <xsd:import namespace="fe744f52-3fe0-4277-ae3b-5b8131f508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d334-860b-4833-8f3d-84e19edb5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744f52-3fe0-4277-ae3b-5b8131f508d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272BD7-06EE-4D12-A3D5-BA4DA9AA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28d334-860b-4833-8f3d-84e19edb5c1c"/>
    <ds:schemaRef ds:uri="fe744f52-3fe0-4277-ae3b-5b8131f508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969894-B184-47A6-BB3D-3FB495A505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95F9D9-5C58-40CA-A4CF-94823D5DF885}">
  <ds:schemaRefs>
    <ds:schemaRef ds:uri="7b28d334-860b-4833-8f3d-84e19edb5c1c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e744f52-3fe0-4277-ae3b-5b8131f508d8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49</vt:i4>
      </vt:variant>
    </vt:vector>
  </HeadingPairs>
  <TitlesOfParts>
    <vt:vector size="87" baseType="lpstr">
      <vt:lpstr>24070601 YAN NA</vt:lpstr>
      <vt:lpstr>24072001 SA</vt:lpstr>
      <vt:lpstr>24079001 LV</vt:lpstr>
      <vt:lpstr>24079006 SA</vt:lpstr>
      <vt:lpstr>24079007 AR</vt:lpstr>
      <vt:lpstr>24100101 LV</vt:lpstr>
      <vt:lpstr>24100107 LV</vt:lpstr>
      <vt:lpstr>24100201 SA</vt:lpstr>
      <vt:lpstr>24100302 PR</vt:lpstr>
      <vt:lpstr>24100402 ED</vt:lpstr>
      <vt:lpstr>24100403 ED</vt:lpstr>
      <vt:lpstr>24100501 ED</vt:lpstr>
      <vt:lpstr>24100801 ED</vt:lpstr>
      <vt:lpstr>24101201 NVA YAN</vt:lpstr>
      <vt:lpstr>24101202 NVA YAN</vt:lpstr>
      <vt:lpstr>24101204 NVA YAN</vt:lpstr>
      <vt:lpstr>24101401 NVA LV</vt:lpstr>
      <vt:lpstr>24309001 PR</vt:lpstr>
      <vt:lpstr>24903801 K</vt:lpstr>
      <vt:lpstr>24903804 K</vt:lpstr>
      <vt:lpstr>24904001 YAN</vt:lpstr>
      <vt:lpstr>24904002 K</vt:lpstr>
      <vt:lpstr>CUENTAS POR PAGAR</vt:lpstr>
      <vt:lpstr>27019004 AR</vt:lpstr>
      <vt:lpstr>27329501 LV</vt:lpstr>
      <vt:lpstr>27329502 LV</vt:lpstr>
      <vt:lpstr>27329503 JR</vt:lpstr>
      <vt:lpstr>27329504 JR</vt:lpstr>
      <vt:lpstr>27329505 JR</vt:lpstr>
      <vt:lpstr>27909001 AR</vt:lpstr>
      <vt:lpstr>29020103 ED</vt:lpstr>
      <vt:lpstr>29020105 PR</vt:lpstr>
      <vt:lpstr>29020111 ED</vt:lpstr>
      <vt:lpstr>29040601 JR</vt:lpstr>
      <vt:lpstr>29041006 K</vt:lpstr>
      <vt:lpstr>29041007 K</vt:lpstr>
      <vt:lpstr>29041101 K</vt:lpstr>
      <vt:lpstr>29041219 K</vt:lpstr>
      <vt:lpstr>'24070601 YAN NA'!Área_de_impresión</vt:lpstr>
      <vt:lpstr>'24072001 SA'!Área_de_impresión</vt:lpstr>
      <vt:lpstr>'24079001 LV'!Área_de_impresión</vt:lpstr>
      <vt:lpstr>'24079006 SA'!Área_de_impresión</vt:lpstr>
      <vt:lpstr>'24079007 AR'!Área_de_impresión</vt:lpstr>
      <vt:lpstr>'24100101 LV'!Área_de_impresión</vt:lpstr>
      <vt:lpstr>'24100107 LV'!Área_de_impresión</vt:lpstr>
      <vt:lpstr>'24100201 SA'!Área_de_impresión</vt:lpstr>
      <vt:lpstr>'24100302 PR'!Área_de_impresión</vt:lpstr>
      <vt:lpstr>'24100402 ED'!Área_de_impresión</vt:lpstr>
      <vt:lpstr>'24100403 ED'!Área_de_impresión</vt:lpstr>
      <vt:lpstr>'24100501 ED'!Área_de_impresión</vt:lpstr>
      <vt:lpstr>'24100801 ED'!Área_de_impresión</vt:lpstr>
      <vt:lpstr>'24101201 NVA YAN'!Área_de_impresión</vt:lpstr>
      <vt:lpstr>'24101202 NVA YAN'!Área_de_impresión</vt:lpstr>
      <vt:lpstr>'24101204 NVA YAN'!Área_de_impresión</vt:lpstr>
      <vt:lpstr>'24101401 NVA LV'!Área_de_impresión</vt:lpstr>
      <vt:lpstr>'24309001 PR'!Área_de_impresión</vt:lpstr>
      <vt:lpstr>'24903801 K'!Área_de_impresión</vt:lpstr>
      <vt:lpstr>'24903804 K'!Área_de_impresión</vt:lpstr>
      <vt:lpstr>'24904002 K'!Área_de_impresión</vt:lpstr>
      <vt:lpstr>'27019004 AR'!Área_de_impresión</vt:lpstr>
      <vt:lpstr>'27329501 LV'!Área_de_impresión</vt:lpstr>
      <vt:lpstr>'27329502 LV'!Área_de_impresión</vt:lpstr>
      <vt:lpstr>'27329503 JR'!Área_de_impresión</vt:lpstr>
      <vt:lpstr>'27329504 JR'!Área_de_impresión</vt:lpstr>
      <vt:lpstr>'27329505 JR'!Área_de_impresión</vt:lpstr>
      <vt:lpstr>'27909001 AR'!Área_de_impresión</vt:lpstr>
      <vt:lpstr>'29020103 ED'!Área_de_impresión</vt:lpstr>
      <vt:lpstr>'29020105 PR'!Área_de_impresión</vt:lpstr>
      <vt:lpstr>'29020111 ED'!Área_de_impresión</vt:lpstr>
      <vt:lpstr>'29040601 JR'!Área_de_impresión</vt:lpstr>
      <vt:lpstr>'29041006 K'!Área_de_impresión</vt:lpstr>
      <vt:lpstr>'29041007 K'!Área_de_impresión</vt:lpstr>
      <vt:lpstr>'29041101 K'!Área_de_impresión</vt:lpstr>
      <vt:lpstr>'29041219 K'!Área_de_impresión</vt:lpstr>
      <vt:lpstr>'CUENTAS POR PAGAR'!Área_de_impresión</vt:lpstr>
      <vt:lpstr>'24072001 SA'!Títulos_a_imprimir</vt:lpstr>
      <vt:lpstr>'24079001 LV'!Títulos_a_imprimir</vt:lpstr>
      <vt:lpstr>'24100101 LV'!Títulos_a_imprimir</vt:lpstr>
      <vt:lpstr>'24100107 LV'!Títulos_a_imprimir</vt:lpstr>
      <vt:lpstr>'24100403 ED'!Títulos_a_imprimir</vt:lpstr>
      <vt:lpstr>'24904002 K'!Títulos_a_imprimir</vt:lpstr>
      <vt:lpstr>'27019004 AR'!Títulos_a_imprimir</vt:lpstr>
      <vt:lpstr>'27329502 LV'!Títulos_a_imprimir</vt:lpstr>
      <vt:lpstr>'27909001 AR'!Títulos_a_imprimir</vt:lpstr>
      <vt:lpstr>'29020111 ED'!Títulos_a_imprimir</vt:lpstr>
      <vt:lpstr>'29041101 K'!Títulos_a_imprimir</vt:lpstr>
      <vt:lpstr>'29041219 K'!Títulos_a_imprimir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VICTORIA VANOY SUAREZ</dc:creator>
  <cp:lastModifiedBy>Maria Margarita Bravo Robayo</cp:lastModifiedBy>
  <cp:lastPrinted>2022-02-02T19:23:41Z</cp:lastPrinted>
  <dcterms:created xsi:type="dcterms:W3CDTF">2017-12-07T19:41:55Z</dcterms:created>
  <dcterms:modified xsi:type="dcterms:W3CDTF">2024-02-29T04:16:41Z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0x010100551618B19349AB4CA6D5737C61BC748A</vt:lpwstr>
  </property>
</Properties>
</file>