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Gestion del Riesgo UNGRD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/>
  <c r="Q5" i="1" s="1"/>
  <c r="O6" i="1"/>
  <c r="Q6" i="1" s="1"/>
  <c r="O7" i="1"/>
  <c r="O8" i="1"/>
  <c r="O9" i="1"/>
  <c r="Q9" i="1" s="1"/>
  <c r="O10" i="1"/>
  <c r="O11" i="1"/>
  <c r="O12" i="1"/>
  <c r="Q12" i="1" s="1"/>
  <c r="O13" i="1"/>
  <c r="O14" i="1"/>
  <c r="O3" i="1"/>
  <c r="N3" i="1"/>
  <c r="N4" i="1"/>
  <c r="N5" i="1"/>
  <c r="N6" i="1"/>
  <c r="P6" i="1" s="1"/>
  <c r="N7" i="1"/>
  <c r="N8" i="1"/>
  <c r="N9" i="1"/>
  <c r="P9" i="1" s="1"/>
  <c r="N10" i="1"/>
  <c r="N11" i="1"/>
  <c r="N12" i="1"/>
  <c r="N13" i="1"/>
  <c r="N14" i="1"/>
  <c r="P3" i="1"/>
  <c r="P12" i="1"/>
  <c r="Q4" i="1"/>
  <c r="Q7" i="1"/>
  <c r="Q8" i="1"/>
  <c r="Q10" i="1"/>
  <c r="Q11" i="1"/>
  <c r="Q13" i="1"/>
  <c r="Q14" i="1"/>
  <c r="Q15" i="1"/>
  <c r="Q3" i="1"/>
  <c r="P4" i="1"/>
  <c r="P5" i="1"/>
  <c r="P7" i="1"/>
  <c r="P8" i="1"/>
  <c r="P10" i="1"/>
  <c r="P11" i="1"/>
  <c r="P13" i="1"/>
  <c r="P14" i="1"/>
  <c r="P15" i="1"/>
  <c r="J8" i="1"/>
  <c r="J9" i="1"/>
  <c r="J10" i="1"/>
  <c r="J11" i="1"/>
  <c r="J12" i="1"/>
  <c r="J13" i="1"/>
  <c r="J14" i="1"/>
  <c r="J15" i="1"/>
  <c r="J4" i="1"/>
  <c r="J16" i="1" s="1"/>
  <c r="J5" i="1"/>
  <c r="J6" i="1"/>
  <c r="J7" i="1"/>
  <c r="J3" i="1"/>
</calcChain>
</file>

<file path=xl/sharedStrings.xml><?xml version="1.0" encoding="utf-8"?>
<sst xmlns="http://schemas.openxmlformats.org/spreadsheetml/2006/main" count="115" uniqueCount="79">
  <si>
    <t>DEPARTAMENTO</t>
  </si>
  <si>
    <t>MUNICIPIO</t>
  </si>
  <si>
    <t>TIPO DE OBRA</t>
  </si>
  <si>
    <t>NOMBRE DEL PROYECTO</t>
  </si>
  <si>
    <t>N° CONTRATO DE OBRA</t>
  </si>
  <si>
    <t>ATLANTICO</t>
  </si>
  <si>
    <t>MALAMBO</t>
  </si>
  <si>
    <t>OBRAS DE CANALIZACION</t>
  </si>
  <si>
    <t xml:space="preserve"> OBRAS DE CANALIZACIÓN EN EL ARROYO SAN BLAS PARA MITIGAR EL RIESGO POR INUNDACIÓN Y DESLIZAMIENTO EN EL MUNICIPIO DE MALAMBO, DEPARTAMENTO DE ATLÁNTICO</t>
  </si>
  <si>
    <t>9677-PPAL001-505-2021</t>
  </si>
  <si>
    <t>MANATÍ (CONVENIO)</t>
  </si>
  <si>
    <t>OBRAS DE CONTROL DE INUNDACIÓN</t>
  </si>
  <si>
    <t xml:space="preserve"> CONSTRUCCIÓN DE OBRAS DE MITIGACIÓN DEL RIESGO POR INUNDACIÓN EN EL CASCO URBANO DEL MUNICIPIO DE MANATÍ DEPARTAMENTO DE ATLANTICO </t>
  </si>
  <si>
    <t>001-2021</t>
  </si>
  <si>
    <t>BARANOA</t>
  </si>
  <si>
    <t xml:space="preserve">CONSTRUCCION DE OBRAS DE CANALIZACION EN EL ARROYO CIEN PESOS PARA MITIGAR EL PROBLEMA DE INUNDACION Y SOCAVACION QUE SE PRESENTA EN EL MUNICIPIO DE BARANOA, DEPARTAMENTO DEL ATLANTICO. </t>
  </si>
  <si>
    <t>9677-PPAL001-578-2021</t>
  </si>
  <si>
    <t>SABANALARGA</t>
  </si>
  <si>
    <t>OBRAS DE CONTROL DE INUNDACIÓN Y SOCAVACIÓN</t>
  </si>
  <si>
    <t>REALIZAR LAS OBRAS DE INTERVENCION CORRECTIVA REQUERIDAS PARA MITIGAR EL RIESGO POR INUNDACION Y SOCAVACIÓN MEDIANTE LA CANALIZACIÓN DE ARROYYO VILLA DEL CARMEN EN LA ZONA URBANA DEL MUNICIPIO DE SABANALARGA DEPARTAMENTO DE ATLANTICO</t>
  </si>
  <si>
    <t xml:space="preserve">9677-PPAL001-1450-2021 </t>
  </si>
  <si>
    <t>OBRAS DE INTERVENCIÓN CORRECTIVA REQUERIDAS PARA MITIGAR EL RIESGO POR INUNDACIÓN Y SOCAVACIÓN MEDIANTE LA CONSTRUCCIÓN DE LA CANALIZACIÓN EN GAVIONES DEL ARROYO GRANDE DEL MUNICIPIO DE BARANOA, DEPARTAMENTO DEL ATLÁNTICO</t>
  </si>
  <si>
    <t>9677-PPAL001-1803-2021</t>
  </si>
  <si>
    <t>JUAN DE ACOSTA</t>
  </si>
  <si>
    <t xml:space="preserve">REALIZAR LA CONSTRUCCION DE  CANALIZACION DE GAVIONES DEL ARROYO EL TIGRE EN EL MUNICIPIO DE JUAN DE ACOSTA PARA PREVENIR EL RIESGO DE INUNDACION EN ESTE SECTOR. </t>
  </si>
  <si>
    <t>9677-PPAL001-1709-2021</t>
  </si>
  <si>
    <t>GALAPA</t>
  </si>
  <si>
    <t>REALIZAR LAS OBRAS DE INTERVENCIÓN CORRECTIVA REQUERIDAS PARA MITIGAR EL RIESGO POR INUNDACIÓN Y SOCAVACIÓN MEDIANTE LA CONSTRUCCIÓN DEL CANAL DE AGUAS LLUVIAS Y OBRAS COMPLEMENTARIAS EN EL ARROYO MUNDO FELIZ UBICADO EN EL MUNICIPIO DE GALAPA, ATLÁNTICO</t>
  </si>
  <si>
    <t xml:space="preserve">9677-PPAL001-655-2022 </t>
  </si>
  <si>
    <t>BARANOA CIEN PESOS</t>
  </si>
  <si>
    <t xml:space="preserve">INTERVENCIÓN CORRECTIVA PARA MITIGAR EL RIESGO POR INUNDACIÓN Y SOCAVACIÓN MEDIANTE LA CONSTRUCCIÓN DE OBRAS DE CANALIZACIÓN EN EL ARROYO CIEN PESOS SECTOR 2, DEL MUNICIPIO DE BARANOA, ATLÁNTICO </t>
  </si>
  <si>
    <t xml:space="preserve">9677-PPAL001-689-2022 </t>
  </si>
  <si>
    <t>BARANOA ARROYO GRANDE</t>
  </si>
  <si>
    <t>REALIZAR LAS OBRAS DE INTERVENCIÓN CORRECTIVA REQUERIDAS PARA MITIGAR EL RIESGO POR INUNDACIÓN Y SOCAVACIÓN MEDIANTE LA CONSTRUCCIÓN DE LA CANALIZACIÓN EN GAVIONES DEL ARROYO GRANDE, ETAPA 2, EN EL MUNICIPIO DE BARANOA, DEPARTAMENTO DEL ATLÁNTICO</t>
  </si>
  <si>
    <t xml:space="preserve">9677-PPAL001-687-2022 </t>
  </si>
  <si>
    <t>REALIZAR LAS OBRAS DE INTERVENCIÓN CORRECTIVA REQUERIDAS PARA MITIGAR EL RIESGO POR INUNDACIÓN Y SOCAVACIÓN EN LOS SECTORES: 1. FASE II DE LA CANALIZACIÓN EN GAVIONES DEL ARROYO EL TIGRE Y 2 . CANALIZACIÓN EN CONCRETO Y GAVIONES PARA EL CONTROL DE INUNDACIONES Y SOCAVACIÓN DEL ARROYO SAJÓN Y CONEXIÓN CON EL ARROYO GRANDE DEL CORREGIMIENTO DE SAN JOSÉ DE SACO, MUNICIPIO DE JUAN DE ACOSTA, DEPARTAMENTO DEL ATLÁNTICO.</t>
  </si>
  <si>
    <t>9677-PPAL001-1032-2022</t>
  </si>
  <si>
    <t>SOLEDAD</t>
  </si>
  <si>
    <t>REALIZAR LAS OBRAS DE INTERVENCIÓN CORRECTIVA REQUERIDAS PARA MITIGAR EL RIESGO POR INUNDACIÓN Y SOCAVACIÓN MEDIANTE LA CONSTRUCCIÓN DE TERRAPLÉN Y OBRAS COMPLEMENTARIAS EN EL ARROYO PLATANAL Y SALAO EN EL ÁREA URBANA DEL MUNICIPIO DE SOLEDAD DEPARTAMENTO DEL ATLÁNTICO</t>
  </si>
  <si>
    <t>9677-PPAL001-1143-2022</t>
  </si>
  <si>
    <t>REPELON</t>
  </si>
  <si>
    <t>OBRAS DE CONTROL DE INUNDACIÓNES Y EROSIÓN</t>
  </si>
  <si>
    <t xml:space="preserve">CANALIZACIÓN ARROYO ZAPATA EN GAVIONES SECCIÓN RECTANGULAR DEL MUNICIPIO DE REPELÓN, ATLÁNTICO
</t>
  </si>
  <si>
    <t>ATLÁNTICO</t>
  </si>
  <si>
    <t>POLO NUEVO</t>
  </si>
  <si>
    <t>VALOR CONTRATO OBRA</t>
  </si>
  <si>
    <t>N° CONTRATO DE INTERVENTORIA</t>
  </si>
  <si>
    <t>VALOR CONTRATO INTERVENTORIA</t>
  </si>
  <si>
    <t>VALOR OBRA + INTERVENTORIA</t>
  </si>
  <si>
    <t xml:space="preserve">FECHA INICIO OBRA </t>
  </si>
  <si>
    <t xml:space="preserve">FECHA FINALIZACIÓN OBRA </t>
  </si>
  <si>
    <t>AVANCE FISICO</t>
  </si>
  <si>
    <t>ESTADO</t>
  </si>
  <si>
    <t>9677-PPAL001-588-2021</t>
  </si>
  <si>
    <t>9677-PPAL001-1786-2021</t>
  </si>
  <si>
    <t>9677-PPAL001-575-2021</t>
  </si>
  <si>
    <t>9677-PPAL001-1472-2021</t>
  </si>
  <si>
    <t>FINALIZADO</t>
  </si>
  <si>
    <t>9677-PPAL001-1804-2021</t>
  </si>
  <si>
    <t>EN EJECUCIÓN</t>
  </si>
  <si>
    <t>9677-PPAL001-1788-2021</t>
  </si>
  <si>
    <t>9677-PPAL001-684-2022</t>
  </si>
  <si>
    <t>9677-PPAL001-697-2022</t>
  </si>
  <si>
    <t>9677-PPAL001-707-2022</t>
  </si>
  <si>
    <t>9677-PPAL001-988-2022</t>
  </si>
  <si>
    <t>9677-PPAL001-1190-2022</t>
  </si>
  <si>
    <t>9677-PPAL001-1338-2022</t>
  </si>
  <si>
    <t>CONTRATACION</t>
  </si>
  <si>
    <t>PROYECTOS DEPARTAMENTO DE ATLANTICO</t>
  </si>
  <si>
    <t xml:space="preserve">CANALIZACIÓN DEL ARROYO CACURE Y EL TRAMO DEL ARROYO SAN NICOLÁS EN CONCRETO REFORZADO, EN EL MUNICIPIO DE POLO NUEVO, ATLÁNTICO
</t>
  </si>
  <si>
    <t>OBRAS DE CONTROL DE INUNDACIÓN Y EROSION</t>
  </si>
  <si>
    <t>9677-PPAL-1338-2022</t>
  </si>
  <si>
    <t>Pendiente acta de inicio</t>
  </si>
  <si>
    <t>-</t>
  </si>
  <si>
    <t>No.</t>
  </si>
  <si>
    <t xml:space="preserve">VALOR EJECUTADO OBRA </t>
  </si>
  <si>
    <t>VALOR EJECUTADO INTERVENTORIA</t>
  </si>
  <si>
    <t>VALOR POR EJECUTAR OBRA</t>
  </si>
  <si>
    <t>VALOR POR EJECUTAR INTERVENTORIA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</si>
</sst>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\ #,##0.00;[Red]\-&quot;$&quot;\ #,##0.00"/>
    <numFmt numFmtId="164" formatCode="&quot;$&quot;\ #,##0.00"/>
  </numFmts>
  <fonts count="6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8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8" fontId="4" fillId="0" borderId="0" xfId="0" applyNumberFormat="1" applyFont="1"/>
    <xf numFmtId="164" fontId="3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zoomScale="55" zoomScaleNormal="55" workbookViewId="0">
      <selection sqref="A1:R1"/>
    </sheetView>
  </sheetViews>
  <sheetFormatPr baseColWidth="10" defaultRowHeight="14.4" x14ac:dyDescent="0.3"/>
  <cols>
    <col min="2" max="2" width="28.88671875" customWidth="1"/>
    <col min="3" max="3" width="27.5546875" customWidth="1"/>
    <col min="4" max="4" width="28.33203125" customWidth="1"/>
    <col min="5" max="5" width="81.88671875" customWidth="1"/>
    <col min="6" max="6" width="26.44140625" customWidth="1"/>
    <col min="7" max="7" width="33.6640625" customWidth="1"/>
    <col min="8" max="8" width="30.44140625" customWidth="1"/>
    <col min="9" max="9" width="31.44140625" customWidth="1"/>
    <col min="10" max="10" width="35.6640625" customWidth="1"/>
    <col min="11" max="11" width="17.33203125" customWidth="1"/>
    <col min="12" max="12" width="27.109375" customWidth="1"/>
    <col min="13" max="13" width="21.6640625" customWidth="1"/>
    <col min="14" max="14" width="29.5546875" customWidth="1"/>
    <col min="15" max="15" width="35.44140625" style="12" customWidth="1"/>
    <col min="16" max="16" width="30.88671875" customWidth="1"/>
    <col min="17" max="17" width="32.88671875" customWidth="1"/>
    <col min="18" max="18" width="25.33203125" customWidth="1"/>
  </cols>
  <sheetData>
    <row r="1" spans="1:18" ht="30.75" customHeight="1" x14ac:dyDescent="0.5">
      <c r="A1" s="13" t="s">
        <v>68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74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45</v>
      </c>
      <c r="H2" s="1" t="s">
        <v>46</v>
      </c>
      <c r="I2" s="1" t="s">
        <v>47</v>
      </c>
      <c r="J2" s="1" t="s">
        <v>48</v>
      </c>
      <c r="K2" s="1" t="s">
        <v>49</v>
      </c>
      <c r="L2" s="1" t="s">
        <v>50</v>
      </c>
      <c r="M2" s="1" t="s">
        <v>51</v>
      </c>
      <c r="N2" s="1" t="s">
        <v>75</v>
      </c>
      <c r="O2" s="11" t="s">
        <v>76</v>
      </c>
      <c r="P2" s="1" t="s">
        <v>77</v>
      </c>
      <c r="Q2" s="1" t="s">
        <v>78</v>
      </c>
      <c r="R2" s="1" t="s">
        <v>52</v>
      </c>
    </row>
    <row r="3" spans="1:18" ht="87" customHeight="1" x14ac:dyDescent="0.3">
      <c r="A3" s="2">
        <v>1</v>
      </c>
      <c r="B3" s="2" t="s">
        <v>5</v>
      </c>
      <c r="C3" s="2" t="s">
        <v>6</v>
      </c>
      <c r="D3" s="3" t="s">
        <v>7</v>
      </c>
      <c r="E3" s="4" t="s">
        <v>8</v>
      </c>
      <c r="F3" s="3" t="s">
        <v>9</v>
      </c>
      <c r="G3" s="5">
        <v>9550090056</v>
      </c>
      <c r="H3" s="5" t="s">
        <v>53</v>
      </c>
      <c r="I3" s="5">
        <v>621058620</v>
      </c>
      <c r="J3" s="5">
        <f>G3+I3</f>
        <v>10171148676</v>
      </c>
      <c r="K3" s="6">
        <v>44351</v>
      </c>
      <c r="L3" s="6">
        <v>44624</v>
      </c>
      <c r="M3" s="7">
        <v>1</v>
      </c>
      <c r="N3" s="10">
        <f>(M3*G3)</f>
        <v>9550090056</v>
      </c>
      <c r="O3" s="10">
        <f>(M3*I3)</f>
        <v>621058620</v>
      </c>
      <c r="P3" s="5">
        <f>G3-N3</f>
        <v>0</v>
      </c>
      <c r="Q3" s="5">
        <f>I3-O3</f>
        <v>0</v>
      </c>
      <c r="R3" s="6" t="s">
        <v>57</v>
      </c>
    </row>
    <row r="4" spans="1:18" ht="87" customHeight="1" x14ac:dyDescent="0.3">
      <c r="A4" s="2">
        <v>2</v>
      </c>
      <c r="B4" s="2" t="s">
        <v>5</v>
      </c>
      <c r="C4" s="2" t="s">
        <v>10</v>
      </c>
      <c r="D4" s="3" t="s">
        <v>11</v>
      </c>
      <c r="E4" s="4" t="s">
        <v>12</v>
      </c>
      <c r="F4" s="3" t="s">
        <v>13</v>
      </c>
      <c r="G4" s="5">
        <v>12411201698</v>
      </c>
      <c r="H4" s="5" t="s">
        <v>54</v>
      </c>
      <c r="I4" s="5">
        <v>870093458</v>
      </c>
      <c r="J4" s="5">
        <f t="shared" ref="J4:J15" si="0">G4+I4</f>
        <v>13281295156</v>
      </c>
      <c r="K4" s="6">
        <v>44350</v>
      </c>
      <c r="L4" s="6">
        <v>44852</v>
      </c>
      <c r="M4" s="7">
        <v>1</v>
      </c>
      <c r="N4" s="10">
        <f t="shared" ref="N4:N14" si="1">(M4*G4)</f>
        <v>12411201698</v>
      </c>
      <c r="O4" s="10">
        <f t="shared" ref="O4:O14" si="2">(M4*I4)</f>
        <v>870093458</v>
      </c>
      <c r="P4" s="5">
        <f t="shared" ref="P4:P15" si="3">G4-N4</f>
        <v>0</v>
      </c>
      <c r="Q4" s="5">
        <f t="shared" ref="Q4:Q15" si="4">I4-O4</f>
        <v>0</v>
      </c>
      <c r="R4" s="6" t="s">
        <v>57</v>
      </c>
    </row>
    <row r="5" spans="1:18" ht="87" customHeight="1" x14ac:dyDescent="0.3">
      <c r="A5" s="2">
        <v>3</v>
      </c>
      <c r="B5" s="2" t="s">
        <v>5</v>
      </c>
      <c r="C5" s="2" t="s">
        <v>14</v>
      </c>
      <c r="D5" s="3" t="s">
        <v>11</v>
      </c>
      <c r="E5" s="4" t="s">
        <v>15</v>
      </c>
      <c r="F5" s="3" t="s">
        <v>16</v>
      </c>
      <c r="G5" s="5">
        <v>1984913000</v>
      </c>
      <c r="H5" s="5" t="s">
        <v>55</v>
      </c>
      <c r="I5" s="5">
        <v>139308278</v>
      </c>
      <c r="J5" s="5">
        <f t="shared" si="0"/>
        <v>2124221278</v>
      </c>
      <c r="K5" s="6">
        <v>44350</v>
      </c>
      <c r="L5" s="6">
        <v>44493</v>
      </c>
      <c r="M5" s="7">
        <v>1</v>
      </c>
      <c r="N5" s="10">
        <f t="shared" si="1"/>
        <v>1984913000</v>
      </c>
      <c r="O5" s="10">
        <f t="shared" si="2"/>
        <v>139308278</v>
      </c>
      <c r="P5" s="5">
        <f t="shared" si="3"/>
        <v>0</v>
      </c>
      <c r="Q5" s="5">
        <f t="shared" si="4"/>
        <v>0</v>
      </c>
      <c r="R5" s="6" t="s">
        <v>57</v>
      </c>
    </row>
    <row r="6" spans="1:18" ht="84.75" customHeight="1" x14ac:dyDescent="0.3">
      <c r="A6" s="2">
        <v>4</v>
      </c>
      <c r="B6" s="2" t="s">
        <v>5</v>
      </c>
      <c r="C6" s="2" t="s">
        <v>17</v>
      </c>
      <c r="D6" s="3" t="s">
        <v>18</v>
      </c>
      <c r="E6" s="4" t="s">
        <v>19</v>
      </c>
      <c r="F6" s="3" t="s">
        <v>20</v>
      </c>
      <c r="G6" s="5">
        <v>7093823615</v>
      </c>
      <c r="H6" s="5" t="s">
        <v>56</v>
      </c>
      <c r="I6" s="5">
        <v>497016114</v>
      </c>
      <c r="J6" s="5">
        <f t="shared" si="0"/>
        <v>7590839729</v>
      </c>
      <c r="K6" s="6">
        <v>44522</v>
      </c>
      <c r="L6" s="6">
        <v>44887</v>
      </c>
      <c r="M6" s="8">
        <v>1</v>
      </c>
      <c r="N6" s="10">
        <f t="shared" si="1"/>
        <v>7093823615</v>
      </c>
      <c r="O6" s="10">
        <f t="shared" si="2"/>
        <v>497016114</v>
      </c>
      <c r="P6" s="5">
        <f t="shared" si="3"/>
        <v>0</v>
      </c>
      <c r="Q6" s="5">
        <f t="shared" si="4"/>
        <v>0</v>
      </c>
      <c r="R6" s="6" t="s">
        <v>57</v>
      </c>
    </row>
    <row r="7" spans="1:18" ht="84.75" customHeight="1" x14ac:dyDescent="0.3">
      <c r="A7" s="2">
        <v>5</v>
      </c>
      <c r="B7" s="2" t="s">
        <v>5</v>
      </c>
      <c r="C7" s="2" t="s">
        <v>14</v>
      </c>
      <c r="D7" s="3" t="s">
        <v>18</v>
      </c>
      <c r="E7" s="4" t="s">
        <v>21</v>
      </c>
      <c r="F7" s="3" t="s">
        <v>22</v>
      </c>
      <c r="G7" s="5">
        <v>8865297220</v>
      </c>
      <c r="H7" s="5" t="s">
        <v>58</v>
      </c>
      <c r="I7" s="5">
        <v>620751600</v>
      </c>
      <c r="J7" s="5">
        <f t="shared" si="0"/>
        <v>9486048820</v>
      </c>
      <c r="K7" s="6">
        <v>44606</v>
      </c>
      <c r="L7" s="6">
        <v>45091</v>
      </c>
      <c r="M7" s="8">
        <v>0.88736999999999999</v>
      </c>
      <c r="N7" s="10">
        <f t="shared" si="1"/>
        <v>7866798794.1113997</v>
      </c>
      <c r="O7" s="10">
        <f t="shared" si="2"/>
        <v>550836347.29199994</v>
      </c>
      <c r="P7" s="5">
        <f t="shared" si="3"/>
        <v>998498425.88860035</v>
      </c>
      <c r="Q7" s="5">
        <f t="shared" si="4"/>
        <v>69915252.708000064</v>
      </c>
      <c r="R7" s="6" t="s">
        <v>59</v>
      </c>
    </row>
    <row r="8" spans="1:18" ht="84.75" customHeight="1" x14ac:dyDescent="0.3">
      <c r="A8" s="2">
        <v>6</v>
      </c>
      <c r="B8" s="2" t="s">
        <v>5</v>
      </c>
      <c r="C8" s="2" t="s">
        <v>23</v>
      </c>
      <c r="D8" s="3" t="s">
        <v>11</v>
      </c>
      <c r="E8" s="4" t="s">
        <v>24</v>
      </c>
      <c r="F8" s="3" t="s">
        <v>25</v>
      </c>
      <c r="G8" s="5">
        <v>4439039086</v>
      </c>
      <c r="H8" s="5" t="s">
        <v>60</v>
      </c>
      <c r="I8" s="5">
        <v>310314396</v>
      </c>
      <c r="J8" s="5">
        <f t="shared" si="0"/>
        <v>4749353482</v>
      </c>
      <c r="K8" s="6">
        <v>44613</v>
      </c>
      <c r="L8" s="6">
        <v>45098</v>
      </c>
      <c r="M8" s="8">
        <v>0.75900999999999996</v>
      </c>
      <c r="N8" s="10">
        <f t="shared" si="1"/>
        <v>3369275056.6648598</v>
      </c>
      <c r="O8" s="10">
        <f t="shared" si="2"/>
        <v>235531729.70795998</v>
      </c>
      <c r="P8" s="5">
        <f t="shared" si="3"/>
        <v>1069764029.3351402</v>
      </c>
      <c r="Q8" s="5">
        <f t="shared" si="4"/>
        <v>74782666.29204002</v>
      </c>
      <c r="R8" s="6" t="s">
        <v>59</v>
      </c>
    </row>
    <row r="9" spans="1:18" ht="84.75" customHeight="1" x14ac:dyDescent="0.3">
      <c r="A9" s="2">
        <v>7</v>
      </c>
      <c r="B9" s="2" t="s">
        <v>5</v>
      </c>
      <c r="C9" s="2" t="s">
        <v>26</v>
      </c>
      <c r="D9" s="3" t="s">
        <v>18</v>
      </c>
      <c r="E9" s="4" t="s">
        <v>27</v>
      </c>
      <c r="F9" s="3" t="s">
        <v>28</v>
      </c>
      <c r="G9" s="5">
        <v>22137662472</v>
      </c>
      <c r="H9" s="5" t="s">
        <v>61</v>
      </c>
      <c r="I9" s="5">
        <v>1333299800</v>
      </c>
      <c r="J9" s="5">
        <f t="shared" si="0"/>
        <v>23470962272</v>
      </c>
      <c r="K9" s="6">
        <v>44685</v>
      </c>
      <c r="L9" s="6">
        <v>45111</v>
      </c>
      <c r="M9" s="8">
        <v>0.51139999999999997</v>
      </c>
      <c r="N9" s="10">
        <f t="shared" si="1"/>
        <v>11321200588.180799</v>
      </c>
      <c r="O9" s="10">
        <f t="shared" si="2"/>
        <v>681849517.71999991</v>
      </c>
      <c r="P9" s="5">
        <f t="shared" si="3"/>
        <v>10816461883.819201</v>
      </c>
      <c r="Q9" s="5">
        <f t="shared" si="4"/>
        <v>651450282.28000009</v>
      </c>
      <c r="R9" s="6" t="s">
        <v>59</v>
      </c>
    </row>
    <row r="10" spans="1:18" ht="84.75" customHeight="1" x14ac:dyDescent="0.3">
      <c r="A10" s="2">
        <v>8</v>
      </c>
      <c r="B10" s="2" t="s">
        <v>5</v>
      </c>
      <c r="C10" s="2" t="s">
        <v>29</v>
      </c>
      <c r="D10" s="3" t="s">
        <v>18</v>
      </c>
      <c r="E10" s="4" t="s">
        <v>30</v>
      </c>
      <c r="F10" s="3" t="s">
        <v>31</v>
      </c>
      <c r="G10" s="5">
        <v>14627469418</v>
      </c>
      <c r="H10" s="5" t="s">
        <v>62</v>
      </c>
      <c r="I10" s="5">
        <v>881147400</v>
      </c>
      <c r="J10" s="5">
        <f t="shared" si="0"/>
        <v>15508616818</v>
      </c>
      <c r="K10" s="6">
        <v>44697</v>
      </c>
      <c r="L10" s="6">
        <v>45062</v>
      </c>
      <c r="M10" s="8">
        <v>1</v>
      </c>
      <c r="N10" s="10">
        <f t="shared" si="1"/>
        <v>14627469418</v>
      </c>
      <c r="O10" s="10">
        <f t="shared" si="2"/>
        <v>881147400</v>
      </c>
      <c r="P10" s="5">
        <f t="shared" si="3"/>
        <v>0</v>
      </c>
      <c r="Q10" s="5">
        <f t="shared" si="4"/>
        <v>0</v>
      </c>
      <c r="R10" s="6" t="s">
        <v>57</v>
      </c>
    </row>
    <row r="11" spans="1:18" ht="108" customHeight="1" x14ac:dyDescent="0.3">
      <c r="A11" s="2">
        <v>9</v>
      </c>
      <c r="B11" s="2" t="s">
        <v>5</v>
      </c>
      <c r="C11" s="2" t="s">
        <v>32</v>
      </c>
      <c r="D11" s="3" t="s">
        <v>18</v>
      </c>
      <c r="E11" s="4" t="s">
        <v>33</v>
      </c>
      <c r="F11" s="3" t="s">
        <v>34</v>
      </c>
      <c r="G11" s="5">
        <v>16187896434</v>
      </c>
      <c r="H11" s="5" t="s">
        <v>63</v>
      </c>
      <c r="I11" s="5">
        <v>970445000</v>
      </c>
      <c r="J11" s="5">
        <f t="shared" si="0"/>
        <v>17158341434</v>
      </c>
      <c r="K11" s="6">
        <v>44713</v>
      </c>
      <c r="L11" s="6">
        <v>45139</v>
      </c>
      <c r="M11" s="8">
        <v>0.45018999999999998</v>
      </c>
      <c r="N11" s="10">
        <f t="shared" si="1"/>
        <v>7287629095.6224594</v>
      </c>
      <c r="O11" s="10">
        <f t="shared" si="2"/>
        <v>436884634.54999995</v>
      </c>
      <c r="P11" s="5">
        <f t="shared" si="3"/>
        <v>8900267338.3775406</v>
      </c>
      <c r="Q11" s="5">
        <f t="shared" si="4"/>
        <v>533560365.45000005</v>
      </c>
      <c r="R11" s="6" t="s">
        <v>59</v>
      </c>
    </row>
    <row r="12" spans="1:18" ht="139.5" customHeight="1" x14ac:dyDescent="0.3">
      <c r="A12" s="2">
        <v>10</v>
      </c>
      <c r="B12" s="2" t="s">
        <v>5</v>
      </c>
      <c r="C12" s="2" t="s">
        <v>23</v>
      </c>
      <c r="D12" s="3" t="s">
        <v>18</v>
      </c>
      <c r="E12" s="4" t="s">
        <v>35</v>
      </c>
      <c r="F12" s="3" t="s">
        <v>36</v>
      </c>
      <c r="G12" s="5">
        <v>11460398598</v>
      </c>
      <c r="H12" s="5" t="s">
        <v>64</v>
      </c>
      <c r="I12" s="5">
        <v>807843400</v>
      </c>
      <c r="J12" s="5">
        <f t="shared" si="0"/>
        <v>12268241998</v>
      </c>
      <c r="K12" s="6">
        <v>44755</v>
      </c>
      <c r="L12" s="6">
        <v>45182</v>
      </c>
      <c r="M12" s="8">
        <v>0.53049999999999997</v>
      </c>
      <c r="N12" s="10">
        <f t="shared" si="1"/>
        <v>6079741456.2389994</v>
      </c>
      <c r="O12" s="10">
        <f t="shared" si="2"/>
        <v>428560923.69999999</v>
      </c>
      <c r="P12" s="5">
        <f t="shared" si="3"/>
        <v>5380657141.7610006</v>
      </c>
      <c r="Q12" s="5">
        <f t="shared" si="4"/>
        <v>379282476.30000001</v>
      </c>
      <c r="R12" s="6" t="s">
        <v>59</v>
      </c>
    </row>
    <row r="13" spans="1:18" ht="108" customHeight="1" x14ac:dyDescent="0.3">
      <c r="A13" s="2">
        <v>11</v>
      </c>
      <c r="B13" s="2" t="s">
        <v>5</v>
      </c>
      <c r="C13" s="2" t="s">
        <v>37</v>
      </c>
      <c r="D13" s="3" t="s">
        <v>18</v>
      </c>
      <c r="E13" s="4" t="s">
        <v>38</v>
      </c>
      <c r="F13" s="3" t="s">
        <v>39</v>
      </c>
      <c r="G13" s="5">
        <v>6878205463</v>
      </c>
      <c r="H13" s="5" t="s">
        <v>65</v>
      </c>
      <c r="I13" s="5">
        <v>1180613280</v>
      </c>
      <c r="J13" s="5">
        <f t="shared" si="0"/>
        <v>8058818743</v>
      </c>
      <c r="K13" s="6">
        <v>44859</v>
      </c>
      <c r="L13" s="6">
        <v>45224</v>
      </c>
      <c r="M13" s="8">
        <v>2.1999999999999999E-2</v>
      </c>
      <c r="N13" s="10">
        <f t="shared" si="1"/>
        <v>151320520.18599999</v>
      </c>
      <c r="O13" s="10">
        <f t="shared" si="2"/>
        <v>25973492.16</v>
      </c>
      <c r="P13" s="5">
        <f t="shared" si="3"/>
        <v>6726884942.8140001</v>
      </c>
      <c r="Q13" s="5">
        <f t="shared" si="4"/>
        <v>1154639787.8399999</v>
      </c>
      <c r="R13" s="6" t="s">
        <v>59</v>
      </c>
    </row>
    <row r="14" spans="1:18" ht="68.25" customHeight="1" x14ac:dyDescent="0.3">
      <c r="A14" s="2">
        <v>12</v>
      </c>
      <c r="B14" s="2" t="s">
        <v>5</v>
      </c>
      <c r="C14" s="2" t="s">
        <v>40</v>
      </c>
      <c r="D14" s="3" t="s">
        <v>41</v>
      </c>
      <c r="E14" s="4" t="s">
        <v>42</v>
      </c>
      <c r="F14" s="3" t="s">
        <v>71</v>
      </c>
      <c r="G14" s="5">
        <v>6201661323</v>
      </c>
      <c r="H14" s="5" t="s">
        <v>66</v>
      </c>
      <c r="I14" s="5">
        <v>372099679</v>
      </c>
      <c r="J14" s="5">
        <f t="shared" si="0"/>
        <v>6573761002</v>
      </c>
      <c r="K14" s="6" t="s">
        <v>72</v>
      </c>
      <c r="L14" s="6" t="s">
        <v>72</v>
      </c>
      <c r="M14" s="8">
        <v>0</v>
      </c>
      <c r="N14" s="10">
        <f t="shared" si="1"/>
        <v>0</v>
      </c>
      <c r="O14" s="10">
        <f t="shared" si="2"/>
        <v>0</v>
      </c>
      <c r="P14" s="5">
        <f t="shared" si="3"/>
        <v>6201661323</v>
      </c>
      <c r="Q14" s="5">
        <f t="shared" si="4"/>
        <v>372099679</v>
      </c>
      <c r="R14" s="6" t="s">
        <v>59</v>
      </c>
    </row>
    <row r="15" spans="1:18" ht="128.25" customHeight="1" x14ac:dyDescent="0.3">
      <c r="A15" s="2">
        <v>13</v>
      </c>
      <c r="B15" s="2" t="s">
        <v>43</v>
      </c>
      <c r="C15" s="2" t="s">
        <v>44</v>
      </c>
      <c r="D15" s="3" t="s">
        <v>70</v>
      </c>
      <c r="E15" s="4" t="s">
        <v>69</v>
      </c>
      <c r="F15" s="8" t="s">
        <v>73</v>
      </c>
      <c r="G15" s="5">
        <v>8831838058</v>
      </c>
      <c r="H15" s="8" t="s">
        <v>73</v>
      </c>
      <c r="I15" s="5">
        <v>529910283</v>
      </c>
      <c r="J15" s="5">
        <f t="shared" si="0"/>
        <v>9361748341</v>
      </c>
      <c r="K15" s="8" t="s">
        <v>73</v>
      </c>
      <c r="L15" s="8" t="s">
        <v>73</v>
      </c>
      <c r="M15" s="8" t="s">
        <v>73</v>
      </c>
      <c r="N15" s="10"/>
      <c r="O15" s="10"/>
      <c r="P15" s="5">
        <f t="shared" si="3"/>
        <v>8831838058</v>
      </c>
      <c r="Q15" s="5">
        <f t="shared" si="4"/>
        <v>529910283</v>
      </c>
      <c r="R15" s="6" t="s">
        <v>67</v>
      </c>
    </row>
    <row r="16" spans="1:18" ht="18" x14ac:dyDescent="0.35">
      <c r="J16" s="9">
        <f>SUM(J3:J15)</f>
        <v>139803397749</v>
      </c>
    </row>
  </sheetData>
  <mergeCells count="1">
    <mergeCell ref="A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Marcela Fernandez Rodriguez</dc:creator>
  <cp:lastModifiedBy>Hector Hernan Salinas Soto</cp:lastModifiedBy>
  <dcterms:created xsi:type="dcterms:W3CDTF">2023-06-09T16:42:19Z</dcterms:created>
  <dcterms:modified xsi:type="dcterms:W3CDTF">2023-08-14T15:52:28Z</dcterms:modified>
</cp:coreProperties>
</file>