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W:\OAP-2023\10. ENTIDADES DE CONTROL\10.2. CONGRESO\Comision sexta CR\"/>
    </mc:Choice>
  </mc:AlternateContent>
  <xr:revisionPtr revIDLastSave="0" documentId="13_ncr:1_{A71429CC-4730-476E-849B-11B3647B012A}" xr6:coauthVersionLast="47" xr6:coauthVersionMax="47" xr10:uidLastSave="{00000000-0000-0000-0000-000000000000}"/>
  <bookViews>
    <workbookView xWindow="-120" yWindow="-120" windowWidth="20730" windowHeight="11040" xr2:uid="{732721C2-AC13-4308-9780-D16ED2350DBA}"/>
  </bookViews>
  <sheets>
    <sheet name="Distribuciones" sheetId="1" r:id="rId1"/>
  </sheets>
  <definedNames>
    <definedName name="_xlnm._FilterDatabase" localSheetId="0" hidden="1">Distribuciones!$A$9:$Q$65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5" i="1" l="1"/>
  <c r="F62" i="1"/>
  <c r="E65" i="1"/>
  <c r="F75" i="1"/>
  <c r="F44" i="1"/>
  <c r="F45" i="1"/>
  <c r="F22" i="1"/>
  <c r="F20" i="1"/>
  <c r="F18" i="1"/>
  <c r="F11" i="1"/>
  <c r="F65" i="1" s="1"/>
  <c r="F14" i="1"/>
</calcChain>
</file>

<file path=xl/sharedStrings.xml><?xml version="1.0" encoding="utf-8"?>
<sst xmlns="http://schemas.openxmlformats.org/spreadsheetml/2006/main" count="265" uniqueCount="122">
  <si>
    <t xml:space="preserve">GASTOS DE FUNCIONAMIENTO </t>
  </si>
  <si>
    <t>RUBRO</t>
  </si>
  <si>
    <t>Código</t>
  </si>
  <si>
    <t>Nombre</t>
  </si>
  <si>
    <t>CONTRACRÉDITO</t>
  </si>
  <si>
    <t>CRÉDITO</t>
  </si>
  <si>
    <t>OBJETO DE LA DISTRIBUCIÓN</t>
  </si>
  <si>
    <t>RESOLUCIÓN</t>
  </si>
  <si>
    <t>GASTOS DE INVERSIÓN</t>
  </si>
  <si>
    <t>ENTIDAD</t>
  </si>
  <si>
    <t>OTRAS TRANSFERENCIAS -DISTRIBUCIÓN
PREVIO CONCEPTO DGPPN</t>
  </si>
  <si>
    <t>03-03-01-999</t>
  </si>
  <si>
    <t>MINISTERIO DE HACIENDA Y CRÉDITO PÚBLICO</t>
  </si>
  <si>
    <t>Garantizar la financiación del gasto en que incurrirá la entidad para su normal funcionamiento durante el período de prórroga de tres meses adicionales establecido con el Decreto 0263 del 27 de febrero de 2023</t>
  </si>
  <si>
    <t xml:space="preserve">COMISIÓN PARA EL ESCLARECIMIENTO DE LA VERDAD,
 LA CONVIVENCIA Y LA NO REPETICIÓN EN LIQUIDACIÓN </t>
  </si>
  <si>
    <t>03-04-02-012</t>
  </si>
  <si>
    <t xml:space="preserve">GASTOS DE PERSONAL  </t>
  </si>
  <si>
    <t xml:space="preserve">    ADQUISICIÓN DE BIENES Y SERVICIOS </t>
  </si>
  <si>
    <t>08-01-04-01</t>
  </si>
  <si>
    <t>GASTOS POR TRIBUTOS, MULTAS, SANCIONES E INTERESES DE MORA IMPUESTOS</t>
  </si>
  <si>
    <t>RES. 0570 DEL 7 DE MARZO DE 2023</t>
  </si>
  <si>
    <t>3501-01</t>
  </si>
  <si>
    <t>03-03-04-028</t>
  </si>
  <si>
    <t>Apoyar, mediante la estructuración de una línea de redescuento a través de Bancóldex, a las MIPYMES de los Departamentos Cauca y Nariño, como parte de la ayuda del Gobierno Nacional para la atención de la emergencia presentada en esas regiones y en consideración a lo establecido en el Decreto 2113 de 2022, “Por el cual se declara una Situación de Desastre de Carácter Nacional”; el Decreto 220 de 2023 “Por el cual se modifican los términos de la declaratoria de la Situación de Desastre de Carácter Nacional y las normas especiales habilitadas de que trata el Decreto 2113 de 2022” y lo establecido en el artículo 82 de la Ley 2276 del 29 de noviembre de 2022.</t>
  </si>
  <si>
    <t xml:space="preserve">1301-01
</t>
  </si>
  <si>
    <t>MINISTERIO DE COMERCIO, INDUSTRIA Y TURISMO</t>
  </si>
  <si>
    <t>RES. 0571 DEL 7 DE MARZO DE 2023</t>
  </si>
  <si>
    <t xml:space="preserve">2701-02 </t>
  </si>
  <si>
    <t xml:space="preserve">CONSEJO SUPERIOR DE LA JUDICATURA </t>
  </si>
  <si>
    <t xml:space="preserve">ADQUISICIÓN DE BIENES Y SERVICIOS </t>
  </si>
  <si>
    <t xml:space="preserve">2701-08 </t>
  </si>
  <si>
    <t>TRIBUNALES Y JUZGADOS</t>
  </si>
  <si>
    <t xml:space="preserve">2701-09 </t>
  </si>
  <si>
    <t>COMISIÓN NACIONAL DE DISCIPLINA JUDICIAL</t>
  </si>
  <si>
    <t>Para financiar la creación de 2.062 cargos, de los cuales corresponden al Consejo Superior de la Judicatura 371 cargos, Tribunales y Juzgados 1.678 cargos y Comisión Nacional de Disciplina Judicial 13 cargos</t>
  </si>
  <si>
    <t>RES. 0895 DEL 14 ABRIL 2023</t>
  </si>
  <si>
    <t>SUPERINTENDENCIA DE SOCIEDADES</t>
  </si>
  <si>
    <t>03-03-01-026</t>
  </si>
  <si>
    <t>GASTOS INHERENTES A LA INTERVENCIÓN ADMINISTRATIVA PARÁGRAFO 3, ART. 10, DECRETO 4334 DE 2008, ART. 1 DECRETO
1761 de 2009</t>
  </si>
  <si>
    <t>Cumplir, en el marco de lo dispuesto por el Parágrafo 3 del artículo 10 del Decreto 4334 de 2008, artículo 1 del Decreto 1761 de 2009, obligaciones con las sociedades en intervención administrativa y atender el pago de los honorarios de los agentes interventores y demás gastos que demanden los procesos de intervención administrativa</t>
  </si>
  <si>
    <t>2201-01</t>
  </si>
  <si>
    <t>MINISTERIO DE EDUCACION NACIONAL</t>
  </si>
  <si>
    <t>RES. 0863 DEL 12 ABRIL 2023</t>
  </si>
  <si>
    <t>3301-01</t>
  </si>
  <si>
    <t>MINISTERIO DE CULTURA</t>
  </si>
  <si>
    <t>RES. 1008 DEL 25 ABRIL 2023</t>
  </si>
  <si>
    <t>Asignación de $75.000.000.000 al Ministerio de Hacienda y Crédito Público con el fin de dar continuidad a las fases II, III, y IV de erradicación de cultivos ilícitos a través de la Unidad Ejecutora Policía Nacional mediante la adquisición de bienes y servicios necesarios para cubrir estas operaciones.</t>
  </si>
  <si>
    <t xml:space="preserve">POLICIA NACIONAL </t>
  </si>
  <si>
    <t>1601-0</t>
  </si>
  <si>
    <t>RES. 1018 DEL 25 ABRIL 2023</t>
  </si>
  <si>
    <t>Con el propósito de atender necesidades relacionadas con el proceso electoral de autoridades locales (gobernadores, alcaldes, diputados, concejales y ediles o miembros de juntas administradoras locales) que se llevará a cabo el 29 de octubre de 2023.</t>
  </si>
  <si>
    <t>REGISTRADURÍA NACIONAL DEL ESTADO CIVIL</t>
  </si>
  <si>
    <t>2801-01</t>
  </si>
  <si>
    <t>RES. 1050 DEL 28 ABRIL 2023</t>
  </si>
  <si>
    <t>Distribución recursos por $13.873.420 con el objeto de dar pleno cumplimiento a los compromisos del Estado colombiano ante la Comisión Interamericana de Derechos Humanos (CIDH), frente Sentencia de Excepción Preliminar, Fondo, Reparaciones y Costas de 31 de agosto de 2017, sobre el “Caso Vereda la Esperanza Vs. Colombia”, proferida por esa corporación, y con ello se garantiza la formación completa del joven Wilder Castaño Gallego</t>
  </si>
  <si>
    <t>MINISTERIO DE EDUCACIÓN - SENTENCIAS Y CONCILIACIONES</t>
  </si>
  <si>
    <t>RES. 1117 DEL 10 MAYO 2023</t>
  </si>
  <si>
    <t>Con el fin de cumplir con las solicitudes de pago de intereses por devolución de impuestos que se vienen presentando y tramitando como consecuencia de los fallos judiciales en contra de la Entidad y con el pago a terceros de Sentencias ejecutoriadas.</t>
  </si>
  <si>
    <t>UNIDAD ADMINISTRATIVA ESPECIAL
DIRECCIÓN DE IMPUESTOS Y ADUANAS NACIONALES</t>
  </si>
  <si>
    <t>DISMINUCION DE PASIVOS</t>
  </si>
  <si>
    <t>RES. 1159 DEL 16 MAYO 2023</t>
  </si>
  <si>
    <t>Con el fin de cubrir gastos inherentes a la reposición de gastos de campañas electorales presidencia de la república, congreso 2022, CITREP, autoridades locales 2011, 2015 y 2019, así como las elecciones atípicas 2020 y 2021, de los Partidos y Movimientos Políticos y Grupos Significativos de Ciudadanos.</t>
  </si>
  <si>
    <t>RES. 1293 DEL 24 MAYO 2023</t>
  </si>
  <si>
    <t>Con el fin adquirir los bienes y servicios necesarios para la organización y realización de las consultas populares, internas o interpartidistas de los partidos y movimientos políticos con personería jurídica y/o grupos significativos de ciudadanos vigencia 2023 por $27.730.588.268 y cubrir obligaciones inherentes a la reposición de gastos de campañas electorales de autoridades locales 2015 y 2019, elecciones atípicas 2018 y 2021 y elecciones de Presidencia de la República, congreso, CITPREP, consultas interpartidistas 2022, de los Partidos y Movimientos Políticos y Grupos Significativos de los Ciudadanos por $16.158.515.414.</t>
  </si>
  <si>
    <t>ADQUISICIÓN DE BIENES Y SERVICIOS</t>
  </si>
  <si>
    <t>DISMINUCIÓN DE PASIVOS</t>
  </si>
  <si>
    <t>03-06-01-04</t>
  </si>
  <si>
    <t>FINANCIACIÓN DE PARTIDOS Y CAMPAÑAS
ELECTORALES (LEY 130 DE 94, ART. 3 ACTO
LEGISLATIVO 001 DE 03)</t>
  </si>
  <si>
    <t>RES. 1557 DEL 23 JUNIO 2023</t>
  </si>
  <si>
    <t>Con el fin de adelantar iniciativas para prevenir, asistir y proteger a las víctimas del delito de trata de personas, por valor de $3.000.000.000 y 370102 Dirección de la Autoridad Nacional de Consulta Previa, con el fin de dar cumplimiento legal al derecho fundamental de la Consulta Previa a los grupos étnicos y demás sujetos del derecho en áreas de influencia de proyectos, obras o actividades, por valor de $5.000.000.000.</t>
  </si>
  <si>
    <t xml:space="preserve">MINISTERIO DEL INTERIOR </t>
  </si>
  <si>
    <t>03-03-01-033</t>
  </si>
  <si>
    <t>FONDO NACIONAL PARA LA LUCHA CONTRA LA
TRATA DE PERSONAS. LEY 985 DE 2005 Y DECRETO
4319 DE 2006</t>
  </si>
  <si>
    <t>03-03-01-034</t>
  </si>
  <si>
    <t>FORTALECIMIENTO A LA CONSULTA PREVIA.
CONVENIO 169 OIT, LEY 21 DE 1991, LEY 70
DE 1993</t>
  </si>
  <si>
    <t>RES. 1556 DEL 23 JUNIO 2023</t>
  </si>
  <si>
    <t xml:space="preserve">Con el objeto de garantizar un cupo especial de crédito, que le permitirá a los beneficiarios, obtener recursos  de capital de trabajo, modernización y sustitución de pasivos, a fin de solventar las necesidades de liquidez, inversión, recuperación de activos e incrementos en sus niveles de productividad e igualmente trasladar al Fondo Nacional de Garantías recursos para cubrir la prestación de las correspondientes garantías.  </t>
  </si>
  <si>
    <t>03-03-04-058</t>
  </si>
  <si>
    <t>RES. 1776 DEL 14 JULIO 2023</t>
  </si>
  <si>
    <t>Con el fin de  cubrir gastos inherentes a la Reposición de Gastos de Campañas elecciones autoridades locales 2015 y 2019, Atípicas 2021 y Elecciones de Congreso - CITREP 2022, de los Partidos y Movimientos Políticos y Grupos Significativos de Ciudadanos.</t>
  </si>
  <si>
    <t>03-06-01-004</t>
  </si>
  <si>
    <t>FINANCIACIÓN DE PARTIDOS Y CAMPAÑAS ELECTORALES (LEY 130 DE 94, ART. 3 ACTO LEGISLATIVO 001 DE 03)</t>
  </si>
  <si>
    <t>RES. 1880 DEL 21 JULIO 2023</t>
  </si>
  <si>
    <t>Con el fin de atender investigaciones por inscripciones  irregulares de cédulas y revocatorias de inscripción de candidatos y tribunales seccionales de garantías y vigilancia electoral, con ocasión de las elecciones territoriales a celebrarse en octubre de 2023.</t>
  </si>
  <si>
    <t>CONSEJO NACIONAL ELECTORAL - CNE</t>
  </si>
  <si>
    <t>2804-00</t>
  </si>
  <si>
    <t>RES. 155 DEL 23 JUNIO 2023</t>
  </si>
  <si>
    <t>Con el fin de garantizar el cumplimiento de manera integral y complementaria a los compromisos asignados a la Vicepresidencia de la República, por parte  del  Señor  Presidente  de  la  República.</t>
  </si>
  <si>
    <t>PRESIDENCIA DE LA REPÚBLICA</t>
  </si>
  <si>
    <t>1302-1000-14</t>
  </si>
  <si>
    <t>APOYO A PROYECTOS DE INVERSIÓN A NIVEL NACIONAL</t>
  </si>
  <si>
    <t>IMPULSAR EL DESARROLLO INTEGRAL DE
LAS POBLACIONES CON ENFOQUE
DIFERENCIAL DESDE EL SECTOR
PRESIDENCIA</t>
  </si>
  <si>
    <t>0201-01</t>
  </si>
  <si>
    <t>0204-1000-0007</t>
  </si>
  <si>
    <t>RES. 1659 DEL 06 JULIO 2023</t>
  </si>
  <si>
    <t>Para atender el levantamiento de la información física, jurídica y comunitaria sobre los predios rurales de la nación y los sujetos de ordenamiento social de la propiedad; brindar seguridad jurídica sobre la propiedad privada rural; administrar eficientemente los predios de la nación y facilitar el acceso a tierras.</t>
  </si>
  <si>
    <t>APOYO A PROYECTOS DE INVERSIÓN A NIVEL
NACIONAL - DISTRIBUCION PREVIO
CONCEPTO DNP</t>
  </si>
  <si>
    <t>0210-1000-0016</t>
  </si>
  <si>
    <t>APOYO A LA GESTIÓN FINANCIERA PARA EL
DESARROLLO DE PROGRAMAS Y PROYECTOS
PARA LA IMPLEMENTACIÓN DEL ACUERDO FINAL
DE PAZ. NACIONAL</t>
  </si>
  <si>
    <t xml:space="preserve"> 01- </t>
  </si>
  <si>
    <t>RECURSOS A BANCOLDEX</t>
  </si>
  <si>
    <t>03-010</t>
  </si>
  <si>
    <t>SENTENCIA Y COCILIACIONES</t>
  </si>
  <si>
    <t>07-004</t>
  </si>
  <si>
    <t>PROGRAMAS PARA EL APOYO A LAS MIPYMES
LEY 590 DE 2000</t>
  </si>
  <si>
    <t>INCAPACIDACES Y LICENCIAS DE MATERNIDAD Y
PATERNIDAD (NO PENSIONES)</t>
  </si>
  <si>
    <t>ANEXO 1: DISTRIBUCIONES PRESUPUESTALES A 31 JULIO DE 2023</t>
  </si>
  <si>
    <t>TOTAL</t>
  </si>
  <si>
    <t>SECCIÓN/UNIDAD PRESUPUESTAL</t>
  </si>
  <si>
    <t>RES.0569 de 07 MARZO 2023</t>
  </si>
  <si>
    <t>UNIDAD ADMINISTRATIVA ESPECIAL
AGENCIA NACIONAL DE DEFENSA JURIDICA DEL ESTADO</t>
  </si>
  <si>
    <t>RES. 1118 DEL 10 MAYO 2023</t>
  </si>
  <si>
    <t>Con el objeto de dar cumplimiento a los compromisos asumidos por  el Estado Colombiano respecto al Caso CIDH No. 13.421- GEMINIANO GIL MARTÍNEZ Y FAMILIA tramitado ante la Comisión Interamericana de Derechos Humanos -CIDH.</t>
  </si>
  <si>
    <t>SENTENCIA Y CONCILIACIONES</t>
  </si>
  <si>
    <t>Con el objeto de dar pleno cumplimiento a los compromisos del Estado colombiano ante la Comisión Interamericana de Derechos Humanos (CIDH), frente al Caso No. 12.908 – Jorge Adolfo Freytter y otros, dentro del cual se suscribió un Acuerdo de Solución Amistosa el 28 de agosto de 2020, donde las partes acordaron el otorgamiento de un auxilio económico educativo a favor del señor Jorge Enrique Freytter Florian, hijo de la víctima, como medida de satisfacción.</t>
  </si>
  <si>
    <t>RES. 1870 DEL 19 JULIO 2023</t>
  </si>
  <si>
    <t>AGENCIA NACIONAL JURIDICA DEL ESTADO</t>
  </si>
  <si>
    <t>Con el objeto de dar cumplimiento a los compromisos asumidos por el Estado Colombiano respecto al Caso Corte Interamericana de Derechos Humanos - CIDH No. 14.291 -Félix Celiano Perdomo Bernal.</t>
  </si>
  <si>
    <t>RES. 1869 DEL 19 JULIO 2023</t>
  </si>
  <si>
    <t>Distribución pptal a Mincultura para dar cumplimiento a los compromisos asumidos por el estado colombiano ante la CIDH, frente al caso no. 13.606 raiza isabela salazar, acuerdo de solución amistosa del 08 de agosto de 2022.</t>
  </si>
  <si>
    <t>RES. 0896 DEL 14 ABRIL 2023</t>
  </si>
  <si>
    <t>Distribución pptal a Mincultura para dar cumplimiento a los compromisos asumidos por el estado colombiano ante la CIDH, frente al caso no. 12.909 Gerardo Bedoya, 14.145 Eleazar Vargas y familiares 1478-12 Jose Manuel Bello.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</si>
</sst>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4" formatCode="_-&quot;$&quot;\ * #,##0.00_-;\-&quot;$&quot;\ * #,##0.00_-;_-&quot;$&quot;\ * &quot;-&quot;??_-;_-@_-"/>
    <numFmt numFmtId="164" formatCode="_-&quot;$&quot;\ * #,##0_-;\-&quot;$&quot;\ * #,##0_-;_-&quot;$&quot;\ * &quot;-&quot;??_-;_-@_-"/>
  </numFmts>
  <fonts count="11" x14ac:knownFonts="1">
    <font>
      <sz val="11"/>
      <color theme="1"/>
      <name val="Calibri"/>
      <family val="2"/>
      <scheme val="minor"/>
    </font>
    <font>
      <sz val="11"/>
      <color theme="1"/>
      <name val="Calibri"/>
      <family val="2"/>
      <scheme val="minor"/>
    </font>
    <font>
      <sz val="11"/>
      <color theme="1"/>
      <name val="Aptos Narrow"/>
      <family val="2"/>
    </font>
    <font>
      <b/>
      <sz val="14"/>
      <color theme="1"/>
      <name val="Aptos Narrow"/>
      <family val="2"/>
    </font>
    <font>
      <b/>
      <sz val="11"/>
      <color theme="1"/>
      <name val="Aptos Narrow"/>
      <family val="2"/>
    </font>
    <font>
      <sz val="11"/>
      <color rgb="FF000000"/>
      <name val="Aptos Narrow"/>
      <family val="2"/>
    </font>
    <font>
      <b/>
      <sz val="11"/>
      <color rgb="FF000000"/>
      <name val="Aptos Narrow"/>
      <family val="2"/>
    </font>
    <font>
      <b/>
      <sz val="16"/>
      <name val="Aptos Narrow"/>
      <family val="2"/>
    </font>
    <font>
      <b/>
      <sz val="14"/>
      <color theme="0"/>
      <name val="Aptos Narrow"/>
      <family val="2"/>
    </font>
    <font>
      <b/>
      <sz val="16"/>
      <color theme="1"/>
      <name val="Aptos Narrow"/>
      <family val="2"/>
    </font>
    <font>
      <b/>
      <sz val="18"/>
      <color theme="1"/>
      <name val="Aptos Narrow"/>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1894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9">
    <xf numFmtId="0" fontId="0" fillId="0" borderId="0" xfId="0"/>
    <xf numFmtId="0" fontId="4" fillId="2" borderId="0" xfId="0" applyFont="1" applyFill="1" applyAlignment="1">
      <alignment horizontal="justify"/>
    </xf>
    <xf numFmtId="0" fontId="2" fillId="2" borderId="0" xfId="0" applyFont="1" applyFill="1" applyAlignment="1">
      <alignment horizontal="justify"/>
    </xf>
    <xf numFmtId="0" fontId="2" fillId="0" borderId="0" xfId="0" applyFont="1" applyAlignment="1">
      <alignment horizontal="justify"/>
    </xf>
    <xf numFmtId="0" fontId="4" fillId="0" borderId="0" xfId="0" applyFont="1" applyAlignment="1">
      <alignment horizontal="justify"/>
    </xf>
    <xf numFmtId="2" fontId="2" fillId="0" borderId="8" xfId="0" applyNumberFormat="1" applyFont="1" applyBorder="1" applyAlignment="1">
      <alignment horizontal="justify" vertical="top" wrapText="1"/>
    </xf>
    <xf numFmtId="0" fontId="2" fillId="0" borderId="8" xfId="0" applyFont="1" applyBorder="1" applyAlignment="1">
      <alignment horizontal="justify" vertical="top" wrapText="1"/>
    </xf>
    <xf numFmtId="0" fontId="5" fillId="0" borderId="8" xfId="0" applyFont="1" applyBorder="1" applyAlignment="1">
      <alignment horizontal="justify" vertical="top" wrapText="1"/>
    </xf>
    <xf numFmtId="0" fontId="5" fillId="0" borderId="8" xfId="0" applyFont="1" applyBorder="1" applyAlignment="1">
      <alignment horizontal="justify"/>
    </xf>
    <xf numFmtId="0" fontId="2" fillId="0" borderId="8" xfId="0" applyFont="1" applyBorder="1" applyAlignment="1">
      <alignment horizontal="justify" wrapText="1"/>
    </xf>
    <xf numFmtId="0" fontId="2" fillId="2" borderId="8" xfId="0" applyFont="1" applyFill="1" applyBorder="1" applyAlignment="1">
      <alignment horizontal="justify" vertical="center" wrapText="1"/>
    </xf>
    <xf numFmtId="1" fontId="2" fillId="0" borderId="8" xfId="0" applyNumberFormat="1" applyFont="1" applyBorder="1" applyAlignment="1">
      <alignment horizontal="justify" vertical="top" wrapText="1"/>
    </xf>
    <xf numFmtId="0" fontId="2" fillId="0" borderId="9" xfId="0" applyFont="1" applyBorder="1" applyAlignment="1">
      <alignment horizontal="justify" vertical="top" wrapText="1"/>
    </xf>
    <xf numFmtId="0" fontId="2" fillId="0" borderId="10" xfId="0" applyFont="1" applyBorder="1" applyAlignment="1">
      <alignment horizontal="justify" vertical="top" wrapText="1"/>
    </xf>
    <xf numFmtId="2" fontId="2" fillId="0" borderId="10" xfId="0" applyNumberFormat="1" applyFont="1" applyBorder="1" applyAlignment="1">
      <alignment horizontal="justify" vertical="top" wrapText="1"/>
    </xf>
    <xf numFmtId="0" fontId="2" fillId="0" borderId="17" xfId="0" applyFont="1" applyBorder="1" applyAlignment="1">
      <alignment horizontal="justify"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2" fontId="2" fillId="0" borderId="13" xfId="0" applyNumberFormat="1" applyFont="1" applyBorder="1" applyAlignment="1">
      <alignment horizontal="justify" vertical="top" wrapText="1"/>
    </xf>
    <xf numFmtId="0" fontId="2" fillId="0" borderId="17" xfId="0" applyFont="1" applyBorder="1" applyAlignment="1">
      <alignment horizontal="justify"/>
    </xf>
    <xf numFmtId="0" fontId="4" fillId="0" borderId="0" xfId="0" applyFont="1" applyAlignment="1">
      <alignment horizontal="right"/>
    </xf>
    <xf numFmtId="0" fontId="2" fillId="0" borderId="0" xfId="0" applyFont="1" applyAlignment="1">
      <alignment horizontal="right"/>
    </xf>
    <xf numFmtId="6" fontId="2" fillId="0" borderId="10" xfId="0" applyNumberFormat="1" applyFont="1" applyBorder="1" applyAlignment="1">
      <alignment horizontal="right" vertical="top" wrapText="1"/>
    </xf>
    <xf numFmtId="0" fontId="2" fillId="0" borderId="8" xfId="0" applyFont="1" applyBorder="1" applyAlignment="1">
      <alignment horizontal="right" vertical="top" wrapText="1"/>
    </xf>
    <xf numFmtId="6" fontId="5" fillId="0" borderId="8" xfId="0" applyNumberFormat="1" applyFont="1" applyBorder="1" applyAlignment="1">
      <alignment horizontal="right" vertical="top" wrapText="1"/>
    </xf>
    <xf numFmtId="0" fontId="2" fillId="0" borderId="13" xfId="0" applyFont="1" applyBorder="1" applyAlignment="1">
      <alignment horizontal="right" vertical="top" wrapText="1"/>
    </xf>
    <xf numFmtId="164" fontId="2" fillId="2" borderId="8" xfId="1" applyNumberFormat="1" applyFont="1" applyFill="1" applyBorder="1" applyAlignment="1">
      <alignment horizontal="right" vertical="center"/>
    </xf>
    <xf numFmtId="0" fontId="2" fillId="2" borderId="0" xfId="0" applyFont="1" applyFill="1" applyAlignment="1">
      <alignment horizontal="right"/>
    </xf>
    <xf numFmtId="6" fontId="5" fillId="0" borderId="13" xfId="0" applyNumberFormat="1" applyFont="1" applyBorder="1" applyAlignment="1">
      <alignment horizontal="right" vertical="top" wrapText="1"/>
    </xf>
    <xf numFmtId="0" fontId="2" fillId="2" borderId="13" xfId="0" applyFont="1" applyFill="1" applyBorder="1" applyAlignment="1">
      <alignment horizontal="justify" vertical="center" wrapText="1"/>
    </xf>
    <xf numFmtId="0" fontId="4" fillId="2" borderId="0" xfId="0" applyFont="1" applyFill="1" applyAlignment="1">
      <alignment horizontal="right"/>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0" xfId="0" applyFont="1" applyAlignment="1">
      <alignment horizontal="justify" vertical="top" wrapText="1"/>
    </xf>
    <xf numFmtId="0" fontId="2" fillId="2" borderId="0" xfId="0" applyFont="1" applyFill="1" applyAlignment="1">
      <alignment horizontal="justify" vertical="center" wrapText="1"/>
    </xf>
    <xf numFmtId="2" fontId="2" fillId="0" borderId="0" xfId="0" applyNumberFormat="1" applyFont="1" applyAlignment="1">
      <alignment horizontal="justify" vertical="top" wrapText="1"/>
    </xf>
    <xf numFmtId="6" fontId="2" fillId="0" borderId="8" xfId="0" applyNumberFormat="1" applyFont="1" applyBorder="1" applyAlignment="1">
      <alignment horizontal="right" vertical="top" wrapText="1"/>
    </xf>
    <xf numFmtId="6" fontId="4" fillId="0" borderId="0" xfId="0" applyNumberFormat="1" applyFont="1" applyAlignment="1">
      <alignment horizontal="right"/>
    </xf>
    <xf numFmtId="0" fontId="2" fillId="0" borderId="8" xfId="0" applyFont="1" applyBorder="1" applyAlignment="1">
      <alignment horizontal="justify"/>
    </xf>
    <xf numFmtId="0" fontId="2" fillId="0" borderId="8" xfId="0" applyFont="1" applyBorder="1" applyAlignment="1">
      <alignment horizontal="right"/>
    </xf>
    <xf numFmtId="0" fontId="2" fillId="0" borderId="8" xfId="0" applyFont="1" applyBorder="1" applyAlignment="1">
      <alignment horizontal="justify" vertical="center" wrapText="1"/>
    </xf>
    <xf numFmtId="0" fontId="2" fillId="0" borderId="30" xfId="0" applyFont="1" applyBorder="1" applyAlignment="1">
      <alignment horizontal="justify" vertical="top" wrapText="1"/>
    </xf>
    <xf numFmtId="6" fontId="2" fillId="0" borderId="30" xfId="0" applyNumberFormat="1" applyFont="1" applyBorder="1" applyAlignment="1">
      <alignment horizontal="right" vertical="top" wrapText="1"/>
    </xf>
    <xf numFmtId="0" fontId="6" fillId="0" borderId="8" xfId="0" applyFont="1" applyBorder="1" applyAlignment="1">
      <alignment horizontal="justify" vertical="top" wrapText="1"/>
    </xf>
    <xf numFmtId="164" fontId="2" fillId="0" borderId="8" xfId="1" applyNumberFormat="1" applyFont="1" applyFill="1" applyBorder="1" applyAlignment="1">
      <alignment horizontal="right" vertical="top"/>
    </xf>
    <xf numFmtId="3" fontId="5" fillId="0" borderId="8" xfId="0" applyNumberFormat="1" applyFont="1" applyBorder="1" applyAlignment="1">
      <alignment horizontal="right" vertical="top"/>
    </xf>
    <xf numFmtId="164" fontId="2" fillId="0" borderId="8" xfId="1" applyNumberFormat="1" applyFont="1" applyBorder="1" applyAlignment="1">
      <alignment horizontal="right" vertical="center"/>
    </xf>
    <xf numFmtId="164" fontId="5" fillId="0" borderId="8" xfId="0" applyNumberFormat="1" applyFont="1" applyBorder="1" applyAlignment="1">
      <alignment horizontal="right" vertical="top" wrapText="1"/>
    </xf>
    <xf numFmtId="0" fontId="2" fillId="0" borderId="10" xfId="0" applyFont="1" applyBorder="1" applyAlignment="1">
      <alignment horizontal="right" vertical="top" wrapText="1"/>
    </xf>
    <xf numFmtId="0" fontId="4" fillId="0" borderId="17" xfId="0" applyFont="1" applyBorder="1" applyAlignment="1">
      <alignment horizontal="justify" vertical="top"/>
    </xf>
    <xf numFmtId="0" fontId="2" fillId="2" borderId="8" xfId="0" applyFont="1" applyFill="1" applyBorder="1" applyAlignment="1">
      <alignment horizontal="justify"/>
    </xf>
    <xf numFmtId="164" fontId="2" fillId="2" borderId="8" xfId="0" applyNumberFormat="1" applyFont="1" applyFill="1" applyBorder="1" applyAlignment="1">
      <alignment horizontal="right"/>
    </xf>
    <xf numFmtId="0" fontId="2" fillId="2" borderId="8" xfId="0" applyFont="1" applyFill="1" applyBorder="1" applyAlignment="1">
      <alignment horizontal="justify" vertical="center" wrapText="1"/>
    </xf>
    <xf numFmtId="0" fontId="0" fillId="0" borderId="8" xfId="0" applyBorder="1" applyAlignment="1">
      <alignment horizontal="justify" wrapText="1"/>
    </xf>
    <xf numFmtId="0" fontId="0" fillId="0" borderId="13" xfId="0" applyBorder="1" applyAlignment="1">
      <alignment horizontal="justify" wrapText="1"/>
    </xf>
    <xf numFmtId="0" fontId="2" fillId="0" borderId="18" xfId="0" applyFont="1" applyBorder="1" applyAlignment="1">
      <alignment horizontal="justify" vertical="center" wrapText="1"/>
    </xf>
    <xf numFmtId="0" fontId="0" fillId="0" borderId="18" xfId="0" applyBorder="1" applyAlignment="1">
      <alignment horizontal="justify" wrapText="1"/>
    </xf>
    <xf numFmtId="0" fontId="0" fillId="0" borderId="14" xfId="0" applyBorder="1" applyAlignment="1">
      <alignment horizontal="justify" wrapText="1"/>
    </xf>
    <xf numFmtId="0" fontId="0" fillId="0" borderId="8" xfId="0" applyBorder="1" applyAlignment="1">
      <alignment horizontal="justify" vertical="center" wrapText="1"/>
    </xf>
    <xf numFmtId="0" fontId="0" fillId="0" borderId="18" xfId="0" applyBorder="1" applyAlignment="1">
      <alignment horizontal="justify" vertical="center" wrapText="1"/>
    </xf>
    <xf numFmtId="3" fontId="2" fillId="0" borderId="8" xfId="0" applyNumberFormat="1" applyFont="1" applyBorder="1" applyAlignment="1">
      <alignment horizontal="justify" vertical="center" wrapText="1"/>
    </xf>
    <xf numFmtId="0" fontId="7" fillId="3" borderId="1" xfId="0" applyFont="1" applyFill="1" applyBorder="1" applyAlignment="1">
      <alignment horizontal="justify" vertical="center"/>
    </xf>
    <xf numFmtId="0" fontId="7" fillId="3" borderId="3" xfId="0" applyFont="1" applyFill="1" applyBorder="1" applyAlignment="1">
      <alignment horizontal="justify"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8" fillId="4" borderId="25"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8" fillId="4" borderId="26" xfId="0" applyFont="1" applyFill="1" applyBorder="1" applyAlignment="1">
      <alignment horizontal="center" vertical="center"/>
    </xf>
    <xf numFmtId="0" fontId="8" fillId="4" borderId="21" xfId="0" applyFont="1" applyFill="1" applyBorder="1" applyAlignment="1">
      <alignment horizontal="center" vertical="center"/>
    </xf>
    <xf numFmtId="0" fontId="3" fillId="4" borderId="2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8" fillId="4" borderId="20" xfId="0" applyFont="1" applyFill="1" applyBorder="1" applyAlignment="1">
      <alignment horizontal="center" vertical="center"/>
    </xf>
    <xf numFmtId="0" fontId="3" fillId="4" borderId="9" xfId="0" applyFont="1" applyFill="1" applyBorder="1" applyAlignment="1">
      <alignment horizontal="justify" vertical="center"/>
    </xf>
    <xf numFmtId="0" fontId="3" fillId="4" borderId="10" xfId="0" applyFont="1" applyFill="1" applyBorder="1" applyAlignment="1">
      <alignment horizontal="justify" vertical="center"/>
    </xf>
    <xf numFmtId="0" fontId="9" fillId="4" borderId="7" xfId="0" applyFont="1" applyFill="1" applyBorder="1" applyAlignment="1">
      <alignment horizontal="justify"/>
    </xf>
    <xf numFmtId="0" fontId="9" fillId="4" borderId="19" xfId="0" applyFont="1" applyFill="1" applyBorder="1" applyAlignment="1">
      <alignment horizontal="justify"/>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0" xfId="0" applyFont="1" applyFill="1" applyAlignment="1">
      <alignment horizontal="center" vertical="center"/>
    </xf>
    <xf numFmtId="0" fontId="8" fillId="4" borderId="25"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8" xfId="0" applyFont="1" applyFill="1" applyBorder="1" applyAlignment="1">
      <alignment horizontal="center" vertical="center"/>
    </xf>
    <xf numFmtId="0" fontId="2" fillId="0" borderId="8" xfId="0" applyFont="1" applyBorder="1" applyAlignment="1">
      <alignment horizontal="justify" vertical="center" wrapText="1"/>
    </xf>
    <xf numFmtId="0" fontId="2" fillId="0" borderId="8" xfId="0" applyFont="1" applyBorder="1" applyAlignment="1">
      <alignment horizontal="justify" vertical="top" wrapText="1"/>
    </xf>
  </cellXfs>
  <cellStyles count="2">
    <cellStyle name="Moneda" xfId="1" builtinId="4"/>
    <cellStyle name="Normal" xfId="0" builtinId="0"/>
  </cellStyles>
  <dxfs count="0"/>
  <tableStyles count="0" defaultTableStyle="TableStyleMedium2" defaultPivotStyle="PivotStyleLight16"/>
  <colors>
    <mruColors>
      <color rgb="FFB18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216728</xdr:rowOff>
    </xdr:from>
    <xdr:to>
      <xdr:col>1</xdr:col>
      <xdr:colOff>533400</xdr:colOff>
      <xdr:row>3</xdr:row>
      <xdr:rowOff>74834</xdr:rowOff>
    </xdr:to>
    <xdr:pic>
      <xdr:nvPicPr>
        <xdr:cNvPr id="2" name="Imagen 1" descr="Un dibujo con letras&#10;&#10;Descripción generada automáticamente con confianza media">
          <a:extLst>
            <a:ext uri="{FF2B5EF4-FFF2-40B4-BE49-F238E27FC236}">
              <a16:creationId xmlns:a16="http://schemas.microsoft.com/office/drawing/2014/main" id="{27921313-23F8-4382-87E9-6E5557CF8EB9}"/>
            </a:ext>
          </a:extLst>
        </xdr:cNvPr>
        <xdr:cNvPicPr>
          <a:picLocks noChangeAspect="1"/>
        </xdr:cNvPicPr>
      </xdr:nvPicPr>
      <xdr:blipFill>
        <a:blip xmlns:r="http://schemas.openxmlformats.org/officeDocument/2006/relationships" r:embed="rId1" cstate="print">
          <a:duotone>
            <a:prstClr val="black"/>
            <a:srgbClr val="B18940">
              <a:tint val="45000"/>
              <a:satMod val="400000"/>
            </a:srgbClr>
          </a:duotone>
          <a:extLst>
            <a:ext uri="{28A0092B-C50C-407E-A947-70E740481C1C}">
              <a14:useLocalDpi xmlns:a14="http://schemas.microsoft.com/office/drawing/2010/main" val="0"/>
            </a:ext>
          </a:extLst>
        </a:blip>
        <a:stretch>
          <a:fillRect/>
        </a:stretch>
      </xdr:blipFill>
      <xdr:spPr>
        <a:xfrm>
          <a:off x="752475" y="216728"/>
          <a:ext cx="1466850" cy="477231"/>
        </a:xfrm>
        <a:prstGeom prst="rect">
          <a:avLst/>
        </a:prstGeom>
      </xdr:spPr>
    </xdr:pic>
    <xdr:clientData/>
  </xdr:twoCellAnchor>
  <xdr:twoCellAnchor editAs="oneCell">
    <xdr:from>
      <xdr:col>6</xdr:col>
      <xdr:colOff>1971983</xdr:colOff>
      <xdr:row>0</xdr:row>
      <xdr:rowOff>85724</xdr:rowOff>
    </xdr:from>
    <xdr:to>
      <xdr:col>6</xdr:col>
      <xdr:colOff>3349868</xdr:colOff>
      <xdr:row>3</xdr:row>
      <xdr:rowOff>157228</xdr:rowOff>
    </xdr:to>
    <xdr:pic>
      <xdr:nvPicPr>
        <xdr:cNvPr id="3" name="Imagen 2" descr="Logotipo&#10;&#10;Descripción generada automáticamente">
          <a:extLst>
            <a:ext uri="{FF2B5EF4-FFF2-40B4-BE49-F238E27FC236}">
              <a16:creationId xmlns:a16="http://schemas.microsoft.com/office/drawing/2014/main" id="{072BC4C1-EFA4-4756-8455-5F4FDCCBDF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68458" y="85724"/>
          <a:ext cx="1377885" cy="690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AEA62-2793-4C6F-BAC5-44D458B995EA}">
  <dimension ref="A1:Q183"/>
  <sheetViews>
    <sheetView tabSelected="1" zoomScale="50" zoomScaleNormal="50" workbookViewId="0">
      <pane ySplit="9" topLeftCell="A10" activePane="bottomLeft" state="frozen"/>
      <selection pane="bottomLeft" activeCell="G82" sqref="G82"/>
    </sheetView>
  </sheetViews>
  <sheetFormatPr baseColWidth="10" defaultColWidth="11.42578125" defaultRowHeight="14.25" x14ac:dyDescent="0.2"/>
  <cols>
    <col min="1" max="1" width="25.28515625" style="3" customWidth="1"/>
    <col min="2" max="2" width="34.42578125" style="3" customWidth="1"/>
    <col min="3" max="3" width="19.28515625" style="3" customWidth="1"/>
    <col min="4" max="4" width="28.7109375" style="3" customWidth="1"/>
    <col min="5" max="5" width="32.7109375" style="21" customWidth="1"/>
    <col min="6" max="6" width="26.7109375" style="21" customWidth="1"/>
    <col min="7" max="7" width="56.28515625" style="3" customWidth="1"/>
    <col min="8" max="8" width="28.42578125" style="3" customWidth="1"/>
    <col min="9" max="17" width="11.42578125" style="2"/>
    <col min="18" max="16384" width="11.42578125" style="3"/>
  </cols>
  <sheetData>
    <row r="1" spans="1:11" ht="18.75" customHeight="1" x14ac:dyDescent="0.25">
      <c r="A1" s="65" t="s">
        <v>106</v>
      </c>
      <c r="B1" s="65"/>
      <c r="C1" s="65"/>
      <c r="D1" s="65"/>
      <c r="E1" s="65"/>
      <c r="F1" s="65"/>
      <c r="G1" s="65"/>
      <c r="H1" s="66"/>
      <c r="I1" s="1"/>
      <c r="J1" s="1"/>
      <c r="K1" s="1"/>
    </row>
    <row r="2" spans="1:11" ht="15" customHeight="1" x14ac:dyDescent="0.25">
      <c r="A2" s="67"/>
      <c r="B2" s="67"/>
      <c r="C2" s="67"/>
      <c r="D2" s="67"/>
      <c r="E2" s="67"/>
      <c r="F2" s="67"/>
      <c r="G2" s="67"/>
      <c r="H2" s="68"/>
      <c r="I2" s="1"/>
      <c r="J2" s="1"/>
      <c r="K2" s="1"/>
    </row>
    <row r="3" spans="1:11" ht="15" customHeight="1" x14ac:dyDescent="0.25">
      <c r="A3" s="67"/>
      <c r="B3" s="67"/>
      <c r="C3" s="67"/>
      <c r="D3" s="67"/>
      <c r="E3" s="67"/>
      <c r="F3" s="67"/>
      <c r="G3" s="67"/>
      <c r="H3" s="68"/>
      <c r="I3" s="1"/>
      <c r="J3" s="1"/>
      <c r="K3" s="1"/>
    </row>
    <row r="4" spans="1:11" ht="15.75" customHeight="1" x14ac:dyDescent="0.25">
      <c r="A4" s="67"/>
      <c r="B4" s="67"/>
      <c r="C4" s="67"/>
      <c r="D4" s="67"/>
      <c r="E4" s="67"/>
      <c r="F4" s="67"/>
      <c r="G4" s="67"/>
      <c r="H4" s="68"/>
      <c r="I4" s="1"/>
      <c r="J4" s="1"/>
      <c r="K4" s="1"/>
    </row>
    <row r="5" spans="1:11" ht="15" thickBot="1" x14ac:dyDescent="0.25">
      <c r="A5" s="69"/>
      <c r="B5" s="69"/>
      <c r="C5" s="69"/>
      <c r="D5" s="69"/>
      <c r="E5" s="69"/>
      <c r="F5" s="69"/>
      <c r="G5" s="69"/>
      <c r="H5" s="70"/>
    </row>
    <row r="6" spans="1:11" ht="15.75" thickBot="1" x14ac:dyDescent="0.3">
      <c r="A6" s="4"/>
      <c r="B6" s="4"/>
      <c r="C6" s="2"/>
      <c r="D6" s="1"/>
      <c r="E6" s="30"/>
      <c r="F6" s="30"/>
      <c r="G6" s="1"/>
      <c r="H6" s="2"/>
    </row>
    <row r="7" spans="1:11" ht="48.75" customHeight="1" thickBot="1" x14ac:dyDescent="0.25">
      <c r="A7" s="63" t="s">
        <v>0</v>
      </c>
      <c r="B7" s="64"/>
      <c r="C7" s="2"/>
      <c r="D7" s="2"/>
      <c r="E7" s="27"/>
      <c r="F7" s="27"/>
      <c r="G7" s="2"/>
      <c r="H7" s="2"/>
    </row>
    <row r="8" spans="1:11" ht="18.75" thickBot="1" x14ac:dyDescent="0.25">
      <c r="A8" s="71" t="s">
        <v>108</v>
      </c>
      <c r="B8" s="75" t="s">
        <v>9</v>
      </c>
      <c r="C8" s="85" t="s">
        <v>1</v>
      </c>
      <c r="D8" s="85"/>
      <c r="E8" s="92" t="s">
        <v>4</v>
      </c>
      <c r="F8" s="94" t="s">
        <v>5</v>
      </c>
      <c r="G8" s="85" t="s">
        <v>6</v>
      </c>
      <c r="H8" s="75" t="s">
        <v>7</v>
      </c>
    </row>
    <row r="9" spans="1:11" ht="18.75" thickBot="1" x14ac:dyDescent="0.25">
      <c r="A9" s="72"/>
      <c r="B9" s="76"/>
      <c r="C9" s="31" t="s">
        <v>2</v>
      </c>
      <c r="D9" s="32" t="s">
        <v>3</v>
      </c>
      <c r="E9" s="93"/>
      <c r="F9" s="95"/>
      <c r="G9" s="96"/>
      <c r="H9" s="76"/>
    </row>
    <row r="10" spans="1:11" ht="57" x14ac:dyDescent="0.2">
      <c r="A10" s="12" t="s">
        <v>24</v>
      </c>
      <c r="B10" s="13" t="s">
        <v>12</v>
      </c>
      <c r="C10" s="14" t="s">
        <v>11</v>
      </c>
      <c r="D10" s="13" t="s">
        <v>10</v>
      </c>
      <c r="E10" s="22">
        <v>3900000000</v>
      </c>
      <c r="F10" s="50"/>
      <c r="G10" s="73" t="s">
        <v>13</v>
      </c>
      <c r="H10" s="74" t="s">
        <v>109</v>
      </c>
    </row>
    <row r="11" spans="1:11" ht="71.25" x14ac:dyDescent="0.2">
      <c r="A11" s="15">
        <v>4402</v>
      </c>
      <c r="B11" s="6" t="s">
        <v>14</v>
      </c>
      <c r="C11" s="5" t="s">
        <v>99</v>
      </c>
      <c r="D11" s="6" t="s">
        <v>16</v>
      </c>
      <c r="E11" s="23"/>
      <c r="F11" s="24">
        <f>122265404+74959371+115860682</f>
        <v>313085457</v>
      </c>
      <c r="G11" s="60"/>
      <c r="H11" s="61"/>
    </row>
    <row r="12" spans="1:11" ht="71.25" x14ac:dyDescent="0.2">
      <c r="A12" s="15">
        <v>4402</v>
      </c>
      <c r="B12" s="6" t="s">
        <v>14</v>
      </c>
      <c r="C12" s="45">
        <v>2</v>
      </c>
      <c r="D12" s="6" t="s">
        <v>17</v>
      </c>
      <c r="E12" s="23"/>
      <c r="F12" s="24">
        <v>3344790531</v>
      </c>
      <c r="G12" s="60"/>
      <c r="H12" s="61"/>
    </row>
    <row r="13" spans="1:11" ht="71.25" x14ac:dyDescent="0.2">
      <c r="A13" s="15">
        <v>4402</v>
      </c>
      <c r="B13" s="6" t="s">
        <v>14</v>
      </c>
      <c r="C13" s="5" t="s">
        <v>15</v>
      </c>
      <c r="D13" s="6" t="s">
        <v>105</v>
      </c>
      <c r="E13" s="23"/>
      <c r="F13" s="24">
        <v>67124012</v>
      </c>
      <c r="G13" s="60"/>
      <c r="H13" s="61"/>
    </row>
    <row r="14" spans="1:11" ht="71.25" x14ac:dyDescent="0.2">
      <c r="A14" s="15">
        <v>4402</v>
      </c>
      <c r="B14" s="6" t="s">
        <v>14</v>
      </c>
      <c r="C14" s="5" t="s">
        <v>18</v>
      </c>
      <c r="D14" s="6" t="s">
        <v>19</v>
      </c>
      <c r="E14" s="23"/>
      <c r="F14" s="24">
        <f>25000000+150000000</f>
        <v>175000000</v>
      </c>
      <c r="G14" s="60"/>
      <c r="H14" s="61"/>
    </row>
    <row r="15" spans="1:11" ht="180" customHeight="1" x14ac:dyDescent="0.2">
      <c r="A15" s="15" t="s">
        <v>24</v>
      </c>
      <c r="B15" s="6" t="s">
        <v>12</v>
      </c>
      <c r="C15" s="5" t="s">
        <v>11</v>
      </c>
      <c r="D15" s="6" t="s">
        <v>10</v>
      </c>
      <c r="E15" s="46">
        <v>11000000000</v>
      </c>
      <c r="F15" s="24"/>
      <c r="G15" s="97" t="s">
        <v>23</v>
      </c>
      <c r="H15" s="57" t="s">
        <v>20</v>
      </c>
    </row>
    <row r="16" spans="1:11" ht="176.25" customHeight="1" x14ac:dyDescent="0.2">
      <c r="A16" s="15" t="s">
        <v>21</v>
      </c>
      <c r="B16" s="6" t="s">
        <v>25</v>
      </c>
      <c r="C16" s="5" t="s">
        <v>22</v>
      </c>
      <c r="D16" s="6" t="s">
        <v>100</v>
      </c>
      <c r="E16" s="23"/>
      <c r="F16" s="24">
        <v>11000000000</v>
      </c>
      <c r="G16" s="60"/>
      <c r="H16" s="61"/>
    </row>
    <row r="17" spans="1:8" ht="57" x14ac:dyDescent="0.2">
      <c r="A17" s="15" t="s">
        <v>24</v>
      </c>
      <c r="B17" s="6" t="s">
        <v>12</v>
      </c>
      <c r="C17" s="5" t="s">
        <v>11</v>
      </c>
      <c r="D17" s="6" t="s">
        <v>10</v>
      </c>
      <c r="E17" s="38">
        <v>292296000000</v>
      </c>
      <c r="F17" s="24"/>
      <c r="G17" s="97" t="s">
        <v>34</v>
      </c>
      <c r="H17" s="57" t="s">
        <v>26</v>
      </c>
    </row>
    <row r="18" spans="1:8" ht="28.5" x14ac:dyDescent="0.2">
      <c r="A18" s="15" t="s">
        <v>27</v>
      </c>
      <c r="B18" s="6" t="s">
        <v>28</v>
      </c>
      <c r="C18" s="11">
        <v>1</v>
      </c>
      <c r="D18" s="6" t="s">
        <v>16</v>
      </c>
      <c r="E18" s="23"/>
      <c r="F18" s="24">
        <f>22374000000+10238000000+11014000000</f>
        <v>43626000000</v>
      </c>
      <c r="G18" s="60"/>
      <c r="H18" s="61"/>
    </row>
    <row r="19" spans="1:8" ht="28.5" x14ac:dyDescent="0.2">
      <c r="A19" s="15" t="s">
        <v>27</v>
      </c>
      <c r="B19" s="6" t="s">
        <v>28</v>
      </c>
      <c r="C19" s="6">
        <v>2</v>
      </c>
      <c r="D19" s="7" t="s">
        <v>29</v>
      </c>
      <c r="E19" s="23"/>
      <c r="F19" s="24">
        <v>1795000000</v>
      </c>
      <c r="G19" s="60"/>
      <c r="H19" s="61"/>
    </row>
    <row r="20" spans="1:8" x14ac:dyDescent="0.2">
      <c r="A20" s="15" t="s">
        <v>30</v>
      </c>
      <c r="B20" s="6" t="s">
        <v>31</v>
      </c>
      <c r="C20" s="11">
        <v>1</v>
      </c>
      <c r="D20" s="8" t="s">
        <v>16</v>
      </c>
      <c r="E20" s="23"/>
      <c r="F20" s="24">
        <f>102826000000+53272000000+65414000000</f>
        <v>221512000000</v>
      </c>
      <c r="G20" s="60"/>
      <c r="H20" s="61"/>
    </row>
    <row r="21" spans="1:8" ht="28.5" x14ac:dyDescent="0.2">
      <c r="A21" s="15" t="s">
        <v>30</v>
      </c>
      <c r="B21" s="6" t="s">
        <v>31</v>
      </c>
      <c r="C21" s="6">
        <v>2</v>
      </c>
      <c r="D21" s="7" t="s">
        <v>29</v>
      </c>
      <c r="E21" s="23"/>
      <c r="F21" s="24">
        <v>20511000000</v>
      </c>
      <c r="G21" s="60"/>
      <c r="H21" s="61"/>
    </row>
    <row r="22" spans="1:8" ht="28.5" x14ac:dyDescent="0.2">
      <c r="A22" s="19" t="s">
        <v>32</v>
      </c>
      <c r="B22" s="9" t="s">
        <v>33</v>
      </c>
      <c r="C22" s="11">
        <v>1</v>
      </c>
      <c r="D22" s="8" t="s">
        <v>16</v>
      </c>
      <c r="E22" s="23"/>
      <c r="F22" s="24">
        <f>1888000000+1000000000+1595000000</f>
        <v>4483000000</v>
      </c>
      <c r="G22" s="60"/>
      <c r="H22" s="61"/>
    </row>
    <row r="23" spans="1:8" ht="28.5" x14ac:dyDescent="0.2">
      <c r="A23" s="19" t="s">
        <v>32</v>
      </c>
      <c r="B23" s="9" t="s">
        <v>33</v>
      </c>
      <c r="C23" s="6">
        <v>2</v>
      </c>
      <c r="D23" s="7" t="s">
        <v>29</v>
      </c>
      <c r="E23" s="23"/>
      <c r="F23" s="47">
        <v>369000000</v>
      </c>
      <c r="G23" s="60"/>
      <c r="H23" s="61"/>
    </row>
    <row r="24" spans="1:8" ht="99.75" x14ac:dyDescent="0.2">
      <c r="A24" s="15" t="s">
        <v>24</v>
      </c>
      <c r="B24" s="6" t="s">
        <v>12</v>
      </c>
      <c r="C24" s="5" t="s">
        <v>37</v>
      </c>
      <c r="D24" s="6" t="s">
        <v>38</v>
      </c>
      <c r="E24" s="26">
        <v>1174000000</v>
      </c>
      <c r="F24" s="24"/>
      <c r="G24" s="98" t="s">
        <v>39</v>
      </c>
      <c r="H24" s="57" t="s">
        <v>35</v>
      </c>
    </row>
    <row r="25" spans="1:8" ht="99.75" x14ac:dyDescent="0.2">
      <c r="A25" s="51">
        <v>3502</v>
      </c>
      <c r="B25" s="6" t="s">
        <v>36</v>
      </c>
      <c r="C25" s="5" t="s">
        <v>37</v>
      </c>
      <c r="D25" s="6" t="s">
        <v>38</v>
      </c>
      <c r="E25" s="23"/>
      <c r="F25" s="26">
        <v>1174000000</v>
      </c>
      <c r="G25" s="55"/>
      <c r="H25" s="61"/>
    </row>
    <row r="26" spans="1:8" ht="28.5" x14ac:dyDescent="0.2">
      <c r="A26" s="15" t="s">
        <v>24</v>
      </c>
      <c r="B26" s="6" t="s">
        <v>12</v>
      </c>
      <c r="C26" s="5" t="s">
        <v>101</v>
      </c>
      <c r="D26" s="6" t="s">
        <v>102</v>
      </c>
      <c r="E26" s="24">
        <v>112272097</v>
      </c>
      <c r="F26" s="41"/>
      <c r="G26" s="54" t="s">
        <v>121</v>
      </c>
      <c r="H26" s="57" t="s">
        <v>120</v>
      </c>
    </row>
    <row r="27" spans="1:8" ht="45" customHeight="1" x14ac:dyDescent="0.2">
      <c r="A27" s="15" t="s">
        <v>40</v>
      </c>
      <c r="B27" s="6" t="s">
        <v>41</v>
      </c>
      <c r="C27" s="5" t="s">
        <v>101</v>
      </c>
      <c r="D27" s="6" t="s">
        <v>102</v>
      </c>
      <c r="E27" s="23"/>
      <c r="F27" s="24">
        <v>112272097</v>
      </c>
      <c r="G27" s="60"/>
      <c r="H27" s="61"/>
    </row>
    <row r="28" spans="1:8" ht="28.5" x14ac:dyDescent="0.2">
      <c r="A28" s="15" t="s">
        <v>24</v>
      </c>
      <c r="B28" s="6" t="s">
        <v>12</v>
      </c>
      <c r="C28" s="5" t="s">
        <v>101</v>
      </c>
      <c r="D28" s="6" t="s">
        <v>102</v>
      </c>
      <c r="E28" s="38">
        <v>50000000</v>
      </c>
      <c r="F28" s="24"/>
      <c r="G28" s="54" t="s">
        <v>119</v>
      </c>
      <c r="H28" s="57" t="s">
        <v>42</v>
      </c>
    </row>
    <row r="29" spans="1:8" ht="51.95" customHeight="1" x14ac:dyDescent="0.2">
      <c r="A29" s="15" t="s">
        <v>43</v>
      </c>
      <c r="B29" s="6" t="s">
        <v>44</v>
      </c>
      <c r="C29" s="5" t="s">
        <v>101</v>
      </c>
      <c r="D29" s="6" t="s">
        <v>102</v>
      </c>
      <c r="E29" s="23"/>
      <c r="F29" s="38">
        <v>50000000</v>
      </c>
      <c r="G29" s="60"/>
      <c r="H29" s="61"/>
    </row>
    <row r="30" spans="1:8" ht="57" x14ac:dyDescent="0.2">
      <c r="A30" s="15" t="s">
        <v>24</v>
      </c>
      <c r="B30" s="6" t="s">
        <v>12</v>
      </c>
      <c r="C30" s="5" t="s">
        <v>11</v>
      </c>
      <c r="D30" s="6" t="s">
        <v>10</v>
      </c>
      <c r="E30" s="48">
        <v>75000000000</v>
      </c>
      <c r="F30" s="24"/>
      <c r="G30" s="54" t="s">
        <v>46</v>
      </c>
      <c r="H30" s="57" t="s">
        <v>45</v>
      </c>
    </row>
    <row r="31" spans="1:8" ht="28.5" x14ac:dyDescent="0.2">
      <c r="A31" s="15" t="s">
        <v>48</v>
      </c>
      <c r="B31" s="42" t="s">
        <v>47</v>
      </c>
      <c r="C31" s="6">
        <v>2</v>
      </c>
      <c r="D31" s="7" t="s">
        <v>29</v>
      </c>
      <c r="E31" s="23"/>
      <c r="F31" s="48">
        <v>75000000000</v>
      </c>
      <c r="G31" s="60"/>
      <c r="H31" s="61"/>
    </row>
    <row r="32" spans="1:8" ht="57" x14ac:dyDescent="0.2">
      <c r="A32" s="15" t="s">
        <v>24</v>
      </c>
      <c r="B32" s="6" t="s">
        <v>12</v>
      </c>
      <c r="C32" s="5" t="s">
        <v>11</v>
      </c>
      <c r="D32" s="6" t="s">
        <v>10</v>
      </c>
      <c r="E32" s="48">
        <v>674677398614</v>
      </c>
      <c r="F32" s="24"/>
      <c r="G32" s="54" t="s">
        <v>50</v>
      </c>
      <c r="H32" s="57" t="s">
        <v>49</v>
      </c>
    </row>
    <row r="33" spans="1:8" ht="28.5" x14ac:dyDescent="0.2">
      <c r="A33" s="15" t="s">
        <v>52</v>
      </c>
      <c r="B33" s="42" t="s">
        <v>51</v>
      </c>
      <c r="C33" s="11">
        <v>2</v>
      </c>
      <c r="D33" s="7" t="s">
        <v>29</v>
      </c>
      <c r="E33" s="23"/>
      <c r="F33" s="48">
        <v>674677398614</v>
      </c>
      <c r="G33" s="60"/>
      <c r="H33" s="61"/>
    </row>
    <row r="34" spans="1:8" ht="28.5" x14ac:dyDescent="0.2">
      <c r="A34" s="15" t="s">
        <v>24</v>
      </c>
      <c r="B34" s="6" t="s">
        <v>12</v>
      </c>
      <c r="C34" s="5" t="s">
        <v>101</v>
      </c>
      <c r="D34" s="6" t="s">
        <v>102</v>
      </c>
      <c r="E34" s="48">
        <v>13873420</v>
      </c>
      <c r="F34" s="41"/>
      <c r="G34" s="54" t="s">
        <v>54</v>
      </c>
      <c r="H34" s="57" t="s">
        <v>53</v>
      </c>
    </row>
    <row r="35" spans="1:8" ht="42.75" x14ac:dyDescent="0.2">
      <c r="A35" s="15" t="s">
        <v>40</v>
      </c>
      <c r="B35" s="42" t="s">
        <v>55</v>
      </c>
      <c r="C35" s="5" t="s">
        <v>101</v>
      </c>
      <c r="D35" s="6" t="s">
        <v>102</v>
      </c>
      <c r="E35" s="23"/>
      <c r="F35" s="48">
        <v>13873420</v>
      </c>
      <c r="G35" s="60"/>
      <c r="H35" s="61"/>
    </row>
    <row r="36" spans="1:8" ht="57" x14ac:dyDescent="0.2">
      <c r="A36" s="15" t="s">
        <v>24</v>
      </c>
      <c r="B36" s="6" t="s">
        <v>12</v>
      </c>
      <c r="C36" s="5" t="s">
        <v>11</v>
      </c>
      <c r="D36" s="6" t="s">
        <v>10</v>
      </c>
      <c r="E36" s="26">
        <v>108172397264</v>
      </c>
      <c r="F36" s="24"/>
      <c r="G36" s="54" t="s">
        <v>57</v>
      </c>
      <c r="H36" s="57" t="s">
        <v>56</v>
      </c>
    </row>
    <row r="37" spans="1:8" ht="57" x14ac:dyDescent="0.2">
      <c r="A37" s="15">
        <v>1310</v>
      </c>
      <c r="B37" s="6" t="s">
        <v>58</v>
      </c>
      <c r="C37" s="5" t="s">
        <v>101</v>
      </c>
      <c r="D37" s="6" t="s">
        <v>102</v>
      </c>
      <c r="E37" s="23"/>
      <c r="F37" s="26">
        <v>900510264</v>
      </c>
      <c r="G37" s="60"/>
      <c r="H37" s="61"/>
    </row>
    <row r="38" spans="1:8" ht="57" x14ac:dyDescent="0.2">
      <c r="A38" s="15">
        <v>1310</v>
      </c>
      <c r="B38" s="6" t="s">
        <v>58</v>
      </c>
      <c r="C38" s="5" t="s">
        <v>103</v>
      </c>
      <c r="D38" s="6" t="s">
        <v>59</v>
      </c>
      <c r="E38" s="23"/>
      <c r="F38" s="24">
        <v>107271887000</v>
      </c>
      <c r="G38" s="60"/>
      <c r="H38" s="61"/>
    </row>
    <row r="39" spans="1:8" ht="71.45" customHeight="1" x14ac:dyDescent="0.2">
      <c r="A39" s="15" t="s">
        <v>24</v>
      </c>
      <c r="B39" s="6" t="s">
        <v>12</v>
      </c>
      <c r="C39" s="5" t="s">
        <v>101</v>
      </c>
      <c r="D39" s="6" t="s">
        <v>102</v>
      </c>
      <c r="E39" s="24">
        <v>1513514686</v>
      </c>
      <c r="F39" s="24"/>
      <c r="G39" s="54" t="s">
        <v>112</v>
      </c>
      <c r="H39" s="57" t="s">
        <v>111</v>
      </c>
    </row>
    <row r="40" spans="1:8" ht="69" customHeight="1" x14ac:dyDescent="0.2">
      <c r="A40" s="15">
        <v>1210</v>
      </c>
      <c r="B40" s="6" t="s">
        <v>110</v>
      </c>
      <c r="C40" s="5" t="s">
        <v>101</v>
      </c>
      <c r="D40" s="6" t="s">
        <v>102</v>
      </c>
      <c r="E40" s="23"/>
      <c r="F40" s="24">
        <v>1513514686</v>
      </c>
      <c r="G40" s="60"/>
      <c r="H40" s="61"/>
    </row>
    <row r="41" spans="1:8" ht="57" x14ac:dyDescent="0.2">
      <c r="A41" s="15" t="s">
        <v>24</v>
      </c>
      <c r="B41" s="6" t="s">
        <v>12</v>
      </c>
      <c r="C41" s="5" t="s">
        <v>11</v>
      </c>
      <c r="D41" s="6" t="s">
        <v>10</v>
      </c>
      <c r="E41" s="26">
        <v>45675549171</v>
      </c>
      <c r="F41" s="24"/>
      <c r="G41" s="54" t="s">
        <v>61</v>
      </c>
      <c r="H41" s="57" t="s">
        <v>60</v>
      </c>
    </row>
    <row r="42" spans="1:8" ht="71.25" x14ac:dyDescent="0.2">
      <c r="A42" s="15">
        <v>2801</v>
      </c>
      <c r="B42" s="10" t="s">
        <v>51</v>
      </c>
      <c r="C42" s="11" t="s">
        <v>80</v>
      </c>
      <c r="D42" s="6" t="s">
        <v>67</v>
      </c>
      <c r="E42" s="23"/>
      <c r="F42" s="26">
        <v>45675549171</v>
      </c>
      <c r="G42" s="60"/>
      <c r="H42" s="61"/>
    </row>
    <row r="43" spans="1:8" ht="57" x14ac:dyDescent="0.2">
      <c r="A43" s="15" t="s">
        <v>24</v>
      </c>
      <c r="B43" s="6" t="s">
        <v>12</v>
      </c>
      <c r="C43" s="5" t="s">
        <v>11</v>
      </c>
      <c r="D43" s="6" t="s">
        <v>10</v>
      </c>
      <c r="E43" s="26">
        <v>43889103682</v>
      </c>
      <c r="F43" s="24"/>
      <c r="G43" s="54" t="s">
        <v>63</v>
      </c>
      <c r="H43" s="57" t="s">
        <v>62</v>
      </c>
    </row>
    <row r="44" spans="1:8" ht="28.5" x14ac:dyDescent="0.2">
      <c r="A44" s="15">
        <v>2801</v>
      </c>
      <c r="B44" s="10" t="s">
        <v>51</v>
      </c>
      <c r="C44" s="11">
        <v>1</v>
      </c>
      <c r="D44" s="6" t="s">
        <v>16</v>
      </c>
      <c r="E44" s="23"/>
      <c r="F44" s="24">
        <f>3815258124+1127492713</f>
        <v>4942750837</v>
      </c>
      <c r="G44" s="60"/>
      <c r="H44" s="61"/>
    </row>
    <row r="45" spans="1:8" ht="28.5" x14ac:dyDescent="0.2">
      <c r="A45" s="15">
        <v>2801</v>
      </c>
      <c r="B45" s="10" t="s">
        <v>51</v>
      </c>
      <c r="C45" s="11">
        <v>1</v>
      </c>
      <c r="D45" s="6" t="s">
        <v>16</v>
      </c>
      <c r="E45" s="23"/>
      <c r="F45" s="24">
        <f>3846668952+1017573558+207892280</f>
        <v>5072134790</v>
      </c>
      <c r="G45" s="60"/>
      <c r="H45" s="61"/>
    </row>
    <row r="46" spans="1:8" ht="28.5" x14ac:dyDescent="0.2">
      <c r="A46" s="15">
        <v>2801</v>
      </c>
      <c r="B46" s="10" t="s">
        <v>51</v>
      </c>
      <c r="C46" s="11">
        <v>2</v>
      </c>
      <c r="D46" s="6" t="s">
        <v>64</v>
      </c>
      <c r="E46" s="23"/>
      <c r="F46" s="24">
        <v>17387619191</v>
      </c>
      <c r="G46" s="60"/>
      <c r="H46" s="61"/>
    </row>
    <row r="47" spans="1:8" ht="28.5" x14ac:dyDescent="0.2">
      <c r="A47" s="15">
        <v>2801</v>
      </c>
      <c r="B47" s="10" t="s">
        <v>51</v>
      </c>
      <c r="C47" s="11">
        <v>704</v>
      </c>
      <c r="D47" s="6" t="s">
        <v>65</v>
      </c>
      <c r="E47" s="23"/>
      <c r="F47" s="24">
        <v>328083450</v>
      </c>
      <c r="G47" s="60"/>
      <c r="H47" s="61"/>
    </row>
    <row r="48" spans="1:8" ht="71.25" x14ac:dyDescent="0.2">
      <c r="A48" s="15">
        <v>2801</v>
      </c>
      <c r="B48" s="10" t="s">
        <v>51</v>
      </c>
      <c r="C48" s="5" t="s">
        <v>66</v>
      </c>
      <c r="D48" s="6" t="s">
        <v>67</v>
      </c>
      <c r="E48" s="23"/>
      <c r="F48" s="24">
        <v>16158515414</v>
      </c>
      <c r="G48" s="60"/>
      <c r="H48" s="61"/>
    </row>
    <row r="49" spans="1:8" ht="57" x14ac:dyDescent="0.2">
      <c r="A49" s="15" t="s">
        <v>24</v>
      </c>
      <c r="B49" s="6" t="s">
        <v>12</v>
      </c>
      <c r="C49" s="5" t="s">
        <v>11</v>
      </c>
      <c r="D49" s="6" t="s">
        <v>10</v>
      </c>
      <c r="E49" s="26">
        <v>8000000000</v>
      </c>
      <c r="F49" s="24"/>
      <c r="G49" s="54" t="s">
        <v>69</v>
      </c>
      <c r="H49" s="57" t="s">
        <v>68</v>
      </c>
    </row>
    <row r="50" spans="1:8" ht="85.5" x14ac:dyDescent="0.2">
      <c r="A50" s="15">
        <v>3701</v>
      </c>
      <c r="B50" s="10" t="s">
        <v>70</v>
      </c>
      <c r="C50" s="5" t="s">
        <v>71</v>
      </c>
      <c r="D50" s="6" t="s">
        <v>72</v>
      </c>
      <c r="E50" s="23"/>
      <c r="F50" s="26">
        <v>3000000000</v>
      </c>
      <c r="G50" s="60"/>
      <c r="H50" s="61"/>
    </row>
    <row r="51" spans="1:8" ht="71.25" x14ac:dyDescent="0.2">
      <c r="A51" s="15">
        <v>3701</v>
      </c>
      <c r="B51" s="10" t="s">
        <v>70</v>
      </c>
      <c r="C51" s="5" t="s">
        <v>73</v>
      </c>
      <c r="D51" s="6" t="s">
        <v>74</v>
      </c>
      <c r="E51" s="23"/>
      <c r="F51" s="24">
        <v>5000000000</v>
      </c>
      <c r="G51" s="60"/>
      <c r="H51" s="61"/>
    </row>
    <row r="52" spans="1:8" ht="57" x14ac:dyDescent="0.2">
      <c r="A52" s="15" t="s">
        <v>24</v>
      </c>
      <c r="B52" s="6" t="s">
        <v>12</v>
      </c>
      <c r="C52" s="5" t="s">
        <v>11</v>
      </c>
      <c r="D52" s="6" t="s">
        <v>10</v>
      </c>
      <c r="E52" s="26">
        <v>15000000000</v>
      </c>
      <c r="F52" s="49"/>
      <c r="G52" s="54" t="s">
        <v>76</v>
      </c>
      <c r="H52" s="57" t="s">
        <v>75</v>
      </c>
    </row>
    <row r="53" spans="1:8" ht="28.5" x14ac:dyDescent="0.2">
      <c r="A53" s="15">
        <v>3501</v>
      </c>
      <c r="B53" s="10" t="s">
        <v>25</v>
      </c>
      <c r="C53" s="5" t="s">
        <v>22</v>
      </c>
      <c r="D53" s="6" t="s">
        <v>100</v>
      </c>
      <c r="E53" s="23"/>
      <c r="F53" s="26">
        <v>9000000000</v>
      </c>
      <c r="G53" s="60"/>
      <c r="H53" s="61"/>
    </row>
    <row r="54" spans="1:8" ht="42.75" x14ac:dyDescent="0.2">
      <c r="A54" s="15">
        <v>3501</v>
      </c>
      <c r="B54" s="10" t="s">
        <v>25</v>
      </c>
      <c r="C54" s="5" t="s">
        <v>77</v>
      </c>
      <c r="D54" s="6" t="s">
        <v>104</v>
      </c>
      <c r="E54" s="23"/>
      <c r="F54" s="24">
        <v>6000000000</v>
      </c>
      <c r="G54" s="60"/>
      <c r="H54" s="61"/>
    </row>
    <row r="55" spans="1:8" ht="57" x14ac:dyDescent="0.2">
      <c r="A55" s="15" t="s">
        <v>24</v>
      </c>
      <c r="B55" s="6" t="s">
        <v>12</v>
      </c>
      <c r="C55" s="5" t="s">
        <v>11</v>
      </c>
      <c r="D55" s="6" t="s">
        <v>10</v>
      </c>
      <c r="E55" s="26">
        <v>17100149714</v>
      </c>
      <c r="F55" s="49"/>
      <c r="G55" s="54" t="s">
        <v>79</v>
      </c>
      <c r="H55" s="57" t="s">
        <v>78</v>
      </c>
    </row>
    <row r="56" spans="1:8" ht="71.25" x14ac:dyDescent="0.2">
      <c r="A56" s="15">
        <v>2801</v>
      </c>
      <c r="B56" s="6" t="s">
        <v>51</v>
      </c>
      <c r="C56" s="5" t="s">
        <v>80</v>
      </c>
      <c r="D56" s="6" t="s">
        <v>81</v>
      </c>
      <c r="E56" s="23"/>
      <c r="F56" s="26">
        <v>17100149714</v>
      </c>
      <c r="G56" s="60"/>
      <c r="H56" s="61"/>
    </row>
    <row r="57" spans="1:8" ht="53.45" customHeight="1" x14ac:dyDescent="0.2">
      <c r="A57" s="15" t="s">
        <v>24</v>
      </c>
      <c r="B57" s="6" t="s">
        <v>12</v>
      </c>
      <c r="C57" s="5" t="s">
        <v>101</v>
      </c>
      <c r="D57" s="6" t="s">
        <v>113</v>
      </c>
      <c r="E57" s="26">
        <v>464000000</v>
      </c>
      <c r="F57" s="26"/>
      <c r="G57" s="54" t="s">
        <v>117</v>
      </c>
      <c r="H57" s="57" t="s">
        <v>118</v>
      </c>
    </row>
    <row r="58" spans="1:8" ht="60" customHeight="1" x14ac:dyDescent="0.2">
      <c r="A58" s="15">
        <v>1210</v>
      </c>
      <c r="B58" s="6" t="s">
        <v>116</v>
      </c>
      <c r="C58" s="5" t="s">
        <v>101</v>
      </c>
      <c r="D58" s="6" t="s">
        <v>113</v>
      </c>
      <c r="E58" s="23"/>
      <c r="F58" s="26">
        <v>464000000</v>
      </c>
      <c r="G58" s="60"/>
      <c r="H58" s="61"/>
    </row>
    <row r="59" spans="1:8" ht="98.45" customHeight="1" x14ac:dyDescent="0.2">
      <c r="A59" s="15" t="s">
        <v>24</v>
      </c>
      <c r="B59" s="6" t="s">
        <v>12</v>
      </c>
      <c r="C59" s="5" t="s">
        <v>101</v>
      </c>
      <c r="D59" s="6" t="s">
        <v>113</v>
      </c>
      <c r="E59" s="26">
        <v>22517751</v>
      </c>
      <c r="F59" s="26"/>
      <c r="G59" s="54" t="s">
        <v>114</v>
      </c>
      <c r="H59" s="57" t="s">
        <v>115</v>
      </c>
    </row>
    <row r="60" spans="1:8" ht="93.6" customHeight="1" x14ac:dyDescent="0.2">
      <c r="A60" s="15" t="s">
        <v>40</v>
      </c>
      <c r="B60" s="6" t="s">
        <v>41</v>
      </c>
      <c r="C60" s="5" t="s">
        <v>101</v>
      </c>
      <c r="D60" s="6" t="s">
        <v>113</v>
      </c>
      <c r="E60" s="23"/>
      <c r="F60" s="26">
        <v>22517751</v>
      </c>
      <c r="G60" s="60"/>
      <c r="H60" s="61"/>
    </row>
    <row r="61" spans="1:8" ht="57" x14ac:dyDescent="0.2">
      <c r="A61" s="15" t="s">
        <v>24</v>
      </c>
      <c r="B61" s="6" t="s">
        <v>12</v>
      </c>
      <c r="C61" s="5" t="s">
        <v>11</v>
      </c>
      <c r="D61" s="6" t="s">
        <v>10</v>
      </c>
      <c r="E61" s="26">
        <v>21258359149</v>
      </c>
      <c r="F61" s="24"/>
      <c r="G61" s="54" t="s">
        <v>83</v>
      </c>
      <c r="H61" s="57" t="s">
        <v>82</v>
      </c>
    </row>
    <row r="62" spans="1:8" ht="28.5" x14ac:dyDescent="0.2">
      <c r="A62" s="15" t="s">
        <v>85</v>
      </c>
      <c r="B62" s="10" t="s">
        <v>84</v>
      </c>
      <c r="C62" s="6">
        <v>1</v>
      </c>
      <c r="D62" s="6" t="s">
        <v>16</v>
      </c>
      <c r="E62" s="23"/>
      <c r="F62" s="26">
        <f>15060791960+3967279516+825179976</f>
        <v>19853251452</v>
      </c>
      <c r="G62" s="55"/>
      <c r="H62" s="58"/>
    </row>
    <row r="63" spans="1:8" ht="28.5" x14ac:dyDescent="0.2">
      <c r="A63" s="15" t="s">
        <v>85</v>
      </c>
      <c r="B63" s="10" t="s">
        <v>84</v>
      </c>
      <c r="C63" s="11">
        <v>2</v>
      </c>
      <c r="D63" s="6" t="s">
        <v>64</v>
      </c>
      <c r="E63" s="23"/>
      <c r="F63" s="24">
        <v>73373170</v>
      </c>
      <c r="G63" s="55"/>
      <c r="H63" s="58"/>
    </row>
    <row r="64" spans="1:8" ht="29.25" thickBot="1" x14ac:dyDescent="0.25">
      <c r="A64" s="16" t="s">
        <v>85</v>
      </c>
      <c r="B64" s="29" t="s">
        <v>84</v>
      </c>
      <c r="C64" s="18" t="s">
        <v>103</v>
      </c>
      <c r="D64" s="17" t="s">
        <v>59</v>
      </c>
      <c r="E64" s="25"/>
      <c r="F64" s="28">
        <v>1331734527</v>
      </c>
      <c r="G64" s="56"/>
      <c r="H64" s="59"/>
    </row>
    <row r="65" spans="1:8" x14ac:dyDescent="0.2">
      <c r="A65" s="35"/>
      <c r="B65" s="36"/>
      <c r="C65" s="37"/>
      <c r="D65" s="43" t="s">
        <v>107</v>
      </c>
      <c r="E65" s="44">
        <f>SUM(E10:E64)</f>
        <v>1319319135548</v>
      </c>
      <c r="F65" s="44">
        <f>SUM(F10:F64)</f>
        <v>1319319135548</v>
      </c>
      <c r="G65" s="35"/>
      <c r="H65" s="35"/>
    </row>
    <row r="66" spans="1:8" ht="15" thickBot="1" x14ac:dyDescent="0.25"/>
    <row r="67" spans="1:8" ht="21" thickBot="1" x14ac:dyDescent="0.35">
      <c r="A67" s="88" t="s">
        <v>8</v>
      </c>
      <c r="B67" s="89"/>
      <c r="E67" s="39"/>
      <c r="F67" s="20"/>
      <c r="G67" s="4"/>
    </row>
    <row r="68" spans="1:8" ht="15" thickBot="1" x14ac:dyDescent="0.25"/>
    <row r="69" spans="1:8" ht="18" x14ac:dyDescent="0.2">
      <c r="A69" s="77" t="s">
        <v>108</v>
      </c>
      <c r="B69" s="79" t="s">
        <v>9</v>
      </c>
      <c r="C69" s="86" t="s">
        <v>1</v>
      </c>
      <c r="D69" s="87"/>
      <c r="E69" s="81" t="s">
        <v>4</v>
      </c>
      <c r="F69" s="83" t="s">
        <v>5</v>
      </c>
      <c r="G69" s="83" t="s">
        <v>6</v>
      </c>
      <c r="H69" s="90" t="s">
        <v>7</v>
      </c>
    </row>
    <row r="70" spans="1:8" ht="18" x14ac:dyDescent="0.2">
      <c r="A70" s="78"/>
      <c r="B70" s="80"/>
      <c r="C70" s="33" t="s">
        <v>2</v>
      </c>
      <c r="D70" s="34" t="s">
        <v>3</v>
      </c>
      <c r="E70" s="82"/>
      <c r="F70" s="84"/>
      <c r="G70" s="84"/>
      <c r="H70" s="91"/>
    </row>
    <row r="71" spans="1:8" ht="42.75" x14ac:dyDescent="0.2">
      <c r="A71" s="15" t="s">
        <v>24</v>
      </c>
      <c r="B71" s="6" t="s">
        <v>12</v>
      </c>
      <c r="C71" s="40" t="s">
        <v>89</v>
      </c>
      <c r="D71" s="9" t="s">
        <v>90</v>
      </c>
      <c r="E71" s="26">
        <v>50000000000</v>
      </c>
      <c r="F71" s="41"/>
      <c r="G71" s="54" t="s">
        <v>87</v>
      </c>
      <c r="H71" s="57" t="s">
        <v>86</v>
      </c>
    </row>
    <row r="72" spans="1:8" ht="114" x14ac:dyDescent="0.2">
      <c r="A72" s="19" t="s">
        <v>92</v>
      </c>
      <c r="B72" s="40" t="s">
        <v>88</v>
      </c>
      <c r="C72" s="40" t="s">
        <v>93</v>
      </c>
      <c r="D72" s="9" t="s">
        <v>91</v>
      </c>
      <c r="E72" s="41"/>
      <c r="F72" s="26">
        <v>50000000000</v>
      </c>
      <c r="G72" s="60"/>
      <c r="H72" s="61"/>
    </row>
    <row r="73" spans="1:8" ht="71.25" x14ac:dyDescent="0.2">
      <c r="A73" s="15" t="s">
        <v>24</v>
      </c>
      <c r="B73" s="6" t="s">
        <v>12</v>
      </c>
      <c r="C73" s="40" t="s">
        <v>89</v>
      </c>
      <c r="D73" s="9" t="s">
        <v>96</v>
      </c>
      <c r="E73" s="26">
        <v>169000000000</v>
      </c>
      <c r="F73" s="41"/>
      <c r="G73" s="62" t="s">
        <v>95</v>
      </c>
      <c r="H73" s="57" t="s">
        <v>94</v>
      </c>
    </row>
    <row r="74" spans="1:8" ht="114" x14ac:dyDescent="0.2">
      <c r="A74" s="19">
        <v>20101</v>
      </c>
      <c r="B74" s="40" t="s">
        <v>88</v>
      </c>
      <c r="C74" s="40" t="s">
        <v>97</v>
      </c>
      <c r="D74" s="9" t="s">
        <v>98</v>
      </c>
      <c r="E74" s="41"/>
      <c r="F74" s="26">
        <v>169000000000</v>
      </c>
      <c r="G74" s="60"/>
      <c r="H74" s="61"/>
    </row>
    <row r="75" spans="1:8" s="2" customFormat="1" x14ac:dyDescent="0.2">
      <c r="D75" s="52" t="s">
        <v>107</v>
      </c>
      <c r="E75" s="53">
        <f>SUM(E71:E74)</f>
        <v>219000000000</v>
      </c>
      <c r="F75" s="53">
        <f>SUM(F71:F74)</f>
        <v>219000000000</v>
      </c>
    </row>
    <row r="76" spans="1:8" s="2" customFormat="1" x14ac:dyDescent="0.2">
      <c r="E76" s="27"/>
      <c r="F76" s="27"/>
    </row>
    <row r="77" spans="1:8" s="2" customFormat="1" x14ac:dyDescent="0.2">
      <c r="E77" s="27"/>
      <c r="F77" s="27"/>
    </row>
    <row r="78" spans="1:8" s="2" customFormat="1" x14ac:dyDescent="0.2">
      <c r="E78" s="27"/>
      <c r="F78" s="27"/>
    </row>
    <row r="79" spans="1:8" s="2" customFormat="1" x14ac:dyDescent="0.2">
      <c r="E79" s="27"/>
      <c r="F79" s="27"/>
    </row>
    <row r="80" spans="1:8" s="2" customFormat="1" x14ac:dyDescent="0.2">
      <c r="E80" s="27"/>
      <c r="F80" s="27"/>
    </row>
    <row r="81" spans="5:6" s="2" customFormat="1" x14ac:dyDescent="0.2">
      <c r="E81" s="27"/>
      <c r="F81" s="27"/>
    </row>
    <row r="82" spans="5:6" s="2" customFormat="1" x14ac:dyDescent="0.2">
      <c r="E82" s="27"/>
      <c r="F82" s="27"/>
    </row>
    <row r="83" spans="5:6" s="2" customFormat="1" x14ac:dyDescent="0.2">
      <c r="E83" s="27"/>
      <c r="F83" s="27"/>
    </row>
    <row r="84" spans="5:6" s="2" customFormat="1" x14ac:dyDescent="0.2">
      <c r="E84" s="27"/>
      <c r="F84" s="27"/>
    </row>
    <row r="85" spans="5:6" s="2" customFormat="1" x14ac:dyDescent="0.2">
      <c r="E85" s="27"/>
      <c r="F85" s="27"/>
    </row>
    <row r="86" spans="5:6" s="2" customFormat="1" x14ac:dyDescent="0.2">
      <c r="E86" s="27"/>
      <c r="F86" s="27"/>
    </row>
    <row r="87" spans="5:6" s="2" customFormat="1" x14ac:dyDescent="0.2">
      <c r="E87" s="27"/>
      <c r="F87" s="27"/>
    </row>
    <row r="88" spans="5:6" s="2" customFormat="1" x14ac:dyDescent="0.2">
      <c r="E88" s="27"/>
      <c r="F88" s="27"/>
    </row>
    <row r="89" spans="5:6" s="2" customFormat="1" x14ac:dyDescent="0.2">
      <c r="E89" s="27"/>
      <c r="F89" s="27"/>
    </row>
    <row r="90" spans="5:6" s="2" customFormat="1" x14ac:dyDescent="0.2">
      <c r="E90" s="27"/>
      <c r="F90" s="27"/>
    </row>
    <row r="91" spans="5:6" s="2" customFormat="1" x14ac:dyDescent="0.2">
      <c r="E91" s="27"/>
      <c r="F91" s="27"/>
    </row>
    <row r="92" spans="5:6" s="2" customFormat="1" x14ac:dyDescent="0.2">
      <c r="E92" s="27"/>
      <c r="F92" s="27"/>
    </row>
    <row r="93" spans="5:6" s="2" customFormat="1" x14ac:dyDescent="0.2">
      <c r="E93" s="27"/>
      <c r="F93" s="27"/>
    </row>
    <row r="94" spans="5:6" s="2" customFormat="1" x14ac:dyDescent="0.2">
      <c r="E94" s="27"/>
      <c r="F94" s="27"/>
    </row>
    <row r="95" spans="5:6" s="2" customFormat="1" x14ac:dyDescent="0.2">
      <c r="E95" s="27"/>
      <c r="F95" s="27"/>
    </row>
    <row r="96" spans="5:6" s="2" customFormat="1" x14ac:dyDescent="0.2">
      <c r="E96" s="27"/>
      <c r="F96" s="27"/>
    </row>
    <row r="97" spans="5:6" s="2" customFormat="1" x14ac:dyDescent="0.2">
      <c r="E97" s="27"/>
      <c r="F97" s="27"/>
    </row>
    <row r="98" spans="5:6" s="2" customFormat="1" x14ac:dyDescent="0.2">
      <c r="E98" s="27"/>
      <c r="F98" s="27"/>
    </row>
    <row r="99" spans="5:6" s="2" customFormat="1" x14ac:dyDescent="0.2">
      <c r="E99" s="27"/>
      <c r="F99" s="27"/>
    </row>
    <row r="100" spans="5:6" s="2" customFormat="1" x14ac:dyDescent="0.2">
      <c r="E100" s="27"/>
      <c r="F100" s="27"/>
    </row>
    <row r="101" spans="5:6" s="2" customFormat="1" x14ac:dyDescent="0.2">
      <c r="E101" s="27"/>
      <c r="F101" s="27"/>
    </row>
    <row r="102" spans="5:6" s="2" customFormat="1" x14ac:dyDescent="0.2">
      <c r="E102" s="27"/>
      <c r="F102" s="27"/>
    </row>
    <row r="103" spans="5:6" s="2" customFormat="1" x14ac:dyDescent="0.2">
      <c r="E103" s="27"/>
      <c r="F103" s="27"/>
    </row>
    <row r="104" spans="5:6" s="2" customFormat="1" x14ac:dyDescent="0.2">
      <c r="E104" s="27"/>
      <c r="F104" s="27"/>
    </row>
    <row r="105" spans="5:6" s="2" customFormat="1" x14ac:dyDescent="0.2">
      <c r="E105" s="27"/>
      <c r="F105" s="27"/>
    </row>
    <row r="106" spans="5:6" s="2" customFormat="1" x14ac:dyDescent="0.2">
      <c r="E106" s="27"/>
      <c r="F106" s="27"/>
    </row>
    <row r="107" spans="5:6" s="2" customFormat="1" x14ac:dyDescent="0.2">
      <c r="E107" s="27"/>
      <c r="F107" s="27"/>
    </row>
    <row r="108" spans="5:6" s="2" customFormat="1" x14ac:dyDescent="0.2">
      <c r="E108" s="27"/>
      <c r="F108" s="27"/>
    </row>
    <row r="109" spans="5:6" s="2" customFormat="1" x14ac:dyDescent="0.2">
      <c r="E109" s="27"/>
      <c r="F109" s="27"/>
    </row>
    <row r="110" spans="5:6" s="2" customFormat="1" x14ac:dyDescent="0.2">
      <c r="E110" s="27"/>
      <c r="F110" s="27"/>
    </row>
    <row r="111" spans="5:6" s="2" customFormat="1" x14ac:dyDescent="0.2">
      <c r="E111" s="27"/>
      <c r="F111" s="27"/>
    </row>
    <row r="112" spans="5:6" s="2" customFormat="1" x14ac:dyDescent="0.2">
      <c r="E112" s="27"/>
      <c r="F112" s="27"/>
    </row>
    <row r="113" spans="5:6" s="2" customFormat="1" x14ac:dyDescent="0.2">
      <c r="E113" s="27"/>
      <c r="F113" s="27"/>
    </row>
    <row r="114" spans="5:6" s="2" customFormat="1" x14ac:dyDescent="0.2">
      <c r="E114" s="27"/>
      <c r="F114" s="27"/>
    </row>
    <row r="115" spans="5:6" s="2" customFormat="1" x14ac:dyDescent="0.2">
      <c r="E115" s="27"/>
      <c r="F115" s="27"/>
    </row>
    <row r="116" spans="5:6" s="2" customFormat="1" x14ac:dyDescent="0.2">
      <c r="E116" s="27"/>
      <c r="F116" s="27"/>
    </row>
    <row r="117" spans="5:6" s="2" customFormat="1" x14ac:dyDescent="0.2">
      <c r="E117" s="27"/>
      <c r="F117" s="27"/>
    </row>
    <row r="118" spans="5:6" s="2" customFormat="1" x14ac:dyDescent="0.2">
      <c r="E118" s="27"/>
      <c r="F118" s="27"/>
    </row>
    <row r="119" spans="5:6" s="2" customFormat="1" x14ac:dyDescent="0.2">
      <c r="E119" s="27"/>
      <c r="F119" s="27"/>
    </row>
    <row r="120" spans="5:6" s="2" customFormat="1" x14ac:dyDescent="0.2">
      <c r="E120" s="27"/>
      <c r="F120" s="27"/>
    </row>
    <row r="121" spans="5:6" s="2" customFormat="1" x14ac:dyDescent="0.2">
      <c r="E121" s="27"/>
      <c r="F121" s="27"/>
    </row>
    <row r="122" spans="5:6" s="2" customFormat="1" x14ac:dyDescent="0.2">
      <c r="E122" s="27"/>
      <c r="F122" s="27"/>
    </row>
    <row r="123" spans="5:6" s="2" customFormat="1" x14ac:dyDescent="0.2">
      <c r="E123" s="27"/>
      <c r="F123" s="27"/>
    </row>
    <row r="124" spans="5:6" s="2" customFormat="1" x14ac:dyDescent="0.2">
      <c r="E124" s="27"/>
      <c r="F124" s="27"/>
    </row>
    <row r="125" spans="5:6" s="2" customFormat="1" x14ac:dyDescent="0.2">
      <c r="E125" s="27"/>
      <c r="F125" s="27"/>
    </row>
    <row r="126" spans="5:6" s="2" customFormat="1" x14ac:dyDescent="0.2">
      <c r="E126" s="27"/>
      <c r="F126" s="27"/>
    </row>
    <row r="127" spans="5:6" s="2" customFormat="1" x14ac:dyDescent="0.2">
      <c r="E127" s="27"/>
      <c r="F127" s="27"/>
    </row>
    <row r="128" spans="5:6" s="2" customFormat="1" x14ac:dyDescent="0.2">
      <c r="E128" s="27"/>
      <c r="F128" s="27"/>
    </row>
    <row r="129" spans="5:6" s="2" customFormat="1" x14ac:dyDescent="0.2">
      <c r="E129" s="27"/>
      <c r="F129" s="27"/>
    </row>
    <row r="130" spans="5:6" s="2" customFormat="1" x14ac:dyDescent="0.2">
      <c r="E130" s="27"/>
      <c r="F130" s="27"/>
    </row>
    <row r="131" spans="5:6" s="2" customFormat="1" x14ac:dyDescent="0.2">
      <c r="E131" s="27"/>
      <c r="F131" s="27"/>
    </row>
    <row r="132" spans="5:6" s="2" customFormat="1" x14ac:dyDescent="0.2">
      <c r="E132" s="27"/>
      <c r="F132" s="27"/>
    </row>
    <row r="133" spans="5:6" s="2" customFormat="1" x14ac:dyDescent="0.2">
      <c r="E133" s="27"/>
      <c r="F133" s="27"/>
    </row>
    <row r="134" spans="5:6" s="2" customFormat="1" x14ac:dyDescent="0.2">
      <c r="E134" s="27"/>
      <c r="F134" s="27"/>
    </row>
    <row r="135" spans="5:6" s="2" customFormat="1" x14ac:dyDescent="0.2">
      <c r="E135" s="27"/>
      <c r="F135" s="27"/>
    </row>
    <row r="136" spans="5:6" s="2" customFormat="1" x14ac:dyDescent="0.2">
      <c r="E136" s="27"/>
      <c r="F136" s="27"/>
    </row>
    <row r="137" spans="5:6" s="2" customFormat="1" x14ac:dyDescent="0.2">
      <c r="E137" s="27"/>
      <c r="F137" s="27"/>
    </row>
    <row r="138" spans="5:6" s="2" customFormat="1" x14ac:dyDescent="0.2">
      <c r="E138" s="27"/>
      <c r="F138" s="27"/>
    </row>
    <row r="139" spans="5:6" s="2" customFormat="1" x14ac:dyDescent="0.2">
      <c r="E139" s="27"/>
      <c r="F139" s="27"/>
    </row>
    <row r="140" spans="5:6" s="2" customFormat="1" x14ac:dyDescent="0.2">
      <c r="E140" s="27"/>
      <c r="F140" s="27"/>
    </row>
    <row r="141" spans="5:6" s="2" customFormat="1" x14ac:dyDescent="0.2">
      <c r="E141" s="27"/>
      <c r="F141" s="27"/>
    </row>
    <row r="142" spans="5:6" s="2" customFormat="1" x14ac:dyDescent="0.2">
      <c r="E142" s="27"/>
      <c r="F142" s="27"/>
    </row>
    <row r="143" spans="5:6" s="2" customFormat="1" x14ac:dyDescent="0.2">
      <c r="E143" s="27"/>
      <c r="F143" s="27"/>
    </row>
    <row r="144" spans="5:6" s="2" customFormat="1" x14ac:dyDescent="0.2">
      <c r="E144" s="27"/>
      <c r="F144" s="27"/>
    </row>
    <row r="145" spans="5:6" s="2" customFormat="1" x14ac:dyDescent="0.2">
      <c r="E145" s="27"/>
      <c r="F145" s="27"/>
    </row>
    <row r="146" spans="5:6" s="2" customFormat="1" x14ac:dyDescent="0.2">
      <c r="E146" s="27"/>
      <c r="F146" s="27"/>
    </row>
    <row r="147" spans="5:6" s="2" customFormat="1" x14ac:dyDescent="0.2">
      <c r="E147" s="27"/>
      <c r="F147" s="27"/>
    </row>
    <row r="148" spans="5:6" s="2" customFormat="1" x14ac:dyDescent="0.2">
      <c r="E148" s="27"/>
      <c r="F148" s="27"/>
    </row>
    <row r="149" spans="5:6" s="2" customFormat="1" x14ac:dyDescent="0.2">
      <c r="E149" s="27"/>
      <c r="F149" s="27"/>
    </row>
    <row r="150" spans="5:6" s="2" customFormat="1" x14ac:dyDescent="0.2">
      <c r="E150" s="27"/>
      <c r="F150" s="27"/>
    </row>
    <row r="151" spans="5:6" s="2" customFormat="1" x14ac:dyDescent="0.2">
      <c r="E151" s="27"/>
      <c r="F151" s="27"/>
    </row>
    <row r="152" spans="5:6" s="2" customFormat="1" x14ac:dyDescent="0.2">
      <c r="E152" s="27"/>
      <c r="F152" s="27"/>
    </row>
    <row r="153" spans="5:6" s="2" customFormat="1" x14ac:dyDescent="0.2">
      <c r="E153" s="27"/>
      <c r="F153" s="27"/>
    </row>
    <row r="154" spans="5:6" s="2" customFormat="1" x14ac:dyDescent="0.2">
      <c r="E154" s="27"/>
      <c r="F154" s="27"/>
    </row>
    <row r="155" spans="5:6" s="2" customFormat="1" x14ac:dyDescent="0.2">
      <c r="E155" s="27"/>
      <c r="F155" s="27"/>
    </row>
    <row r="156" spans="5:6" s="2" customFormat="1" x14ac:dyDescent="0.2">
      <c r="E156" s="27"/>
      <c r="F156" s="27"/>
    </row>
    <row r="157" spans="5:6" s="2" customFormat="1" x14ac:dyDescent="0.2">
      <c r="E157" s="27"/>
      <c r="F157" s="27"/>
    </row>
    <row r="158" spans="5:6" s="2" customFormat="1" x14ac:dyDescent="0.2">
      <c r="E158" s="27"/>
      <c r="F158" s="27"/>
    </row>
    <row r="159" spans="5:6" s="2" customFormat="1" x14ac:dyDescent="0.2">
      <c r="E159" s="27"/>
      <c r="F159" s="27"/>
    </row>
    <row r="160" spans="5:6" s="2" customFormat="1" x14ac:dyDescent="0.2">
      <c r="E160" s="27"/>
      <c r="F160" s="27"/>
    </row>
    <row r="161" spans="5:6" s="2" customFormat="1" x14ac:dyDescent="0.2">
      <c r="E161" s="27"/>
      <c r="F161" s="27"/>
    </row>
    <row r="162" spans="5:6" s="2" customFormat="1" x14ac:dyDescent="0.2">
      <c r="E162" s="27"/>
      <c r="F162" s="27"/>
    </row>
    <row r="163" spans="5:6" s="2" customFormat="1" x14ac:dyDescent="0.2">
      <c r="E163" s="27"/>
      <c r="F163" s="27"/>
    </row>
    <row r="164" spans="5:6" s="2" customFormat="1" x14ac:dyDescent="0.2">
      <c r="E164" s="27"/>
      <c r="F164" s="27"/>
    </row>
    <row r="165" spans="5:6" s="2" customFormat="1" x14ac:dyDescent="0.2">
      <c r="E165" s="27"/>
      <c r="F165" s="27"/>
    </row>
    <row r="166" spans="5:6" s="2" customFormat="1" x14ac:dyDescent="0.2">
      <c r="E166" s="27"/>
      <c r="F166" s="27"/>
    </row>
    <row r="167" spans="5:6" s="2" customFormat="1" x14ac:dyDescent="0.2">
      <c r="E167" s="27"/>
      <c r="F167" s="27"/>
    </row>
    <row r="168" spans="5:6" s="2" customFormat="1" x14ac:dyDescent="0.2">
      <c r="E168" s="27"/>
      <c r="F168" s="27"/>
    </row>
    <row r="169" spans="5:6" s="2" customFormat="1" x14ac:dyDescent="0.2">
      <c r="E169" s="27"/>
      <c r="F169" s="27"/>
    </row>
    <row r="170" spans="5:6" s="2" customFormat="1" x14ac:dyDescent="0.2">
      <c r="E170" s="27"/>
      <c r="F170" s="27"/>
    </row>
    <row r="171" spans="5:6" s="2" customFormat="1" x14ac:dyDescent="0.2">
      <c r="E171" s="27"/>
      <c r="F171" s="27"/>
    </row>
    <row r="172" spans="5:6" s="2" customFormat="1" x14ac:dyDescent="0.2">
      <c r="E172" s="27"/>
      <c r="F172" s="27"/>
    </row>
    <row r="173" spans="5:6" s="2" customFormat="1" x14ac:dyDescent="0.2">
      <c r="E173" s="27"/>
      <c r="F173" s="27"/>
    </row>
    <row r="174" spans="5:6" s="2" customFormat="1" x14ac:dyDescent="0.2">
      <c r="E174" s="27"/>
      <c r="F174" s="27"/>
    </row>
    <row r="175" spans="5:6" s="2" customFormat="1" x14ac:dyDescent="0.2">
      <c r="E175" s="27"/>
      <c r="F175" s="27"/>
    </row>
    <row r="176" spans="5:6" s="2" customFormat="1" x14ac:dyDescent="0.2">
      <c r="E176" s="27"/>
      <c r="F176" s="27"/>
    </row>
    <row r="177" spans="5:6" s="2" customFormat="1" x14ac:dyDescent="0.2">
      <c r="E177" s="27"/>
      <c r="F177" s="27"/>
    </row>
    <row r="178" spans="5:6" s="2" customFormat="1" x14ac:dyDescent="0.2">
      <c r="E178" s="27"/>
      <c r="F178" s="27"/>
    </row>
    <row r="179" spans="5:6" s="2" customFormat="1" x14ac:dyDescent="0.2">
      <c r="E179" s="27"/>
      <c r="F179" s="27"/>
    </row>
    <row r="180" spans="5:6" s="2" customFormat="1" x14ac:dyDescent="0.2">
      <c r="E180" s="27"/>
      <c r="F180" s="27"/>
    </row>
    <row r="181" spans="5:6" s="2" customFormat="1" x14ac:dyDescent="0.2">
      <c r="E181" s="27"/>
      <c r="F181" s="27"/>
    </row>
    <row r="182" spans="5:6" s="2" customFormat="1" x14ac:dyDescent="0.2">
      <c r="E182" s="27"/>
      <c r="F182" s="27"/>
    </row>
    <row r="183" spans="5:6" s="2" customFormat="1" x14ac:dyDescent="0.2">
      <c r="E183" s="27"/>
      <c r="F183" s="27"/>
    </row>
  </sheetData>
  <mergeCells count="59">
    <mergeCell ref="G26:G27"/>
    <mergeCell ref="H26:H27"/>
    <mergeCell ref="G28:G29"/>
    <mergeCell ref="H28:H29"/>
    <mergeCell ref="G15:G16"/>
    <mergeCell ref="H15:H16"/>
    <mergeCell ref="G17:G23"/>
    <mergeCell ref="H17:H23"/>
    <mergeCell ref="G24:G25"/>
    <mergeCell ref="H24:H25"/>
    <mergeCell ref="A69:A70"/>
    <mergeCell ref="B69:B70"/>
    <mergeCell ref="E69:E70"/>
    <mergeCell ref="F69:F70"/>
    <mergeCell ref="C8:D8"/>
    <mergeCell ref="C69:D69"/>
    <mergeCell ref="A67:B67"/>
    <mergeCell ref="E8:E9"/>
    <mergeCell ref="F8:F9"/>
    <mergeCell ref="A7:B7"/>
    <mergeCell ref="A1:H5"/>
    <mergeCell ref="A8:A9"/>
    <mergeCell ref="G10:G14"/>
    <mergeCell ref="H10:H14"/>
    <mergeCell ref="B8:B9"/>
    <mergeCell ref="G8:G9"/>
    <mergeCell ref="H8:H9"/>
    <mergeCell ref="G30:G31"/>
    <mergeCell ref="H30:H31"/>
    <mergeCell ref="G32:G33"/>
    <mergeCell ref="H32:H33"/>
    <mergeCell ref="G34:G35"/>
    <mergeCell ref="H34:H35"/>
    <mergeCell ref="G36:G38"/>
    <mergeCell ref="H36:H38"/>
    <mergeCell ref="G39:G40"/>
    <mergeCell ref="H39:H40"/>
    <mergeCell ref="G41:G42"/>
    <mergeCell ref="H41:H42"/>
    <mergeCell ref="G43:G48"/>
    <mergeCell ref="H43:H48"/>
    <mergeCell ref="G49:G51"/>
    <mergeCell ref="H49:H51"/>
    <mergeCell ref="G52:G54"/>
    <mergeCell ref="H52:H54"/>
    <mergeCell ref="G55:G56"/>
    <mergeCell ref="H55:H56"/>
    <mergeCell ref="G57:G58"/>
    <mergeCell ref="H57:H58"/>
    <mergeCell ref="G59:G60"/>
    <mergeCell ref="H59:H60"/>
    <mergeCell ref="G61:G64"/>
    <mergeCell ref="H61:H64"/>
    <mergeCell ref="G71:G72"/>
    <mergeCell ref="H71:H72"/>
    <mergeCell ref="G73:G74"/>
    <mergeCell ref="H73:H74"/>
    <mergeCell ref="H69:H70"/>
    <mergeCell ref="G69:G7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Distribuciones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Sindy Julieth Tovar Torres</dc:creator>
  <cp:lastModifiedBy>Maria Del Pilar Florido Caicedo</cp:lastModifiedBy>
  <dcterms:created xsi:type="dcterms:W3CDTF">2023-08-04T19:25:33Z</dcterms:created>
  <dcterms:modified xsi:type="dcterms:W3CDTF">2023-08-05T13:13:00Z</dcterms:modified>
</cp:coreProperties>
</file>