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CBF\2022\OTROS\RTA SENADO CONGRESO ALCALDIAS Y DEMAS 2022\COMISION SEPTIMA CAMARA AGMETH ESCAF 2023\"/>
    </mc:Choice>
  </mc:AlternateContent>
  <xr:revisionPtr revIDLastSave="0" documentId="13_ncr:1_{F107C2DB-6C75-4FF2-8619-0C84BA047572}" xr6:coauthVersionLast="47" xr6:coauthVersionMax="47" xr10:uidLastSave="{00000000-0000-0000-0000-000000000000}"/>
  <bookViews>
    <workbookView xWindow="-120" yWindow="-120" windowWidth="29040" windowHeight="15840" xr2:uid="{6ABF495E-6782-49D9-9BB6-2F6F93580EEA}"/>
  </bookViews>
  <sheets>
    <sheet name="Hoja1" sheetId="1" r:id="rId1"/>
    <sheet name="Hoja2" sheetId="2" r:id="rId2"/>
  </sheets>
  <definedNames>
    <definedName name="_xlnm._FilterDatabase" localSheetId="0" hidden="1">Hoja1!$A$8:$O$8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G6" i="2"/>
  <c r="H5" i="2"/>
  <c r="G5" i="2"/>
  <c r="H4" i="2"/>
  <c r="G4" i="2"/>
  <c r="E6" i="2"/>
  <c r="E5" i="2"/>
  <c r="E4" i="2"/>
  <c r="D6" i="2"/>
  <c r="D5" i="2"/>
  <c r="D4" i="2"/>
  <c r="I5" i="2"/>
  <c r="I6" i="2"/>
  <c r="I4" i="2"/>
  <c r="I3" i="2"/>
  <c r="K4" i="2" l="1"/>
  <c r="J4" i="2"/>
  <c r="J6" i="2"/>
  <c r="K6" i="2"/>
  <c r="J5" i="2"/>
  <c r="K5" i="2"/>
  <c r="L5" i="1"/>
  <c r="I5" i="1"/>
  <c r="L4" i="1"/>
  <c r="I4" i="1"/>
  <c r="F4" i="1"/>
  <c r="F5" i="1"/>
  <c r="D19" i="1"/>
  <c r="C19" i="1"/>
  <c r="B19" i="1"/>
  <c r="M3" i="1"/>
  <c r="J3" i="1"/>
  <c r="G3" i="1"/>
  <c r="D3" i="1"/>
  <c r="G5" i="1" l="1"/>
  <c r="J5" i="1"/>
  <c r="M4" i="1"/>
  <c r="G4" i="1"/>
  <c r="M5" i="1"/>
  <c r="J4" i="1"/>
  <c r="F19" i="1" l="1"/>
  <c r="I19" i="1" l="1"/>
  <c r="L19" i="1" l="1"/>
  <c r="E19" i="1" l="1"/>
  <c r="H19" i="1" l="1"/>
  <c r="K19" i="1"/>
  <c r="G19" i="1"/>
  <c r="J19" i="1" l="1"/>
  <c r="M19" i="1"/>
</calcChain>
</file>

<file path=xl/sharedStrings.xml><?xml version="1.0" encoding="utf-8"?>
<sst xmlns="http://schemas.openxmlformats.org/spreadsheetml/2006/main" count="55" uniqueCount="27">
  <si>
    <t xml:space="preserve">TECHOS </t>
  </si>
  <si>
    <t>Cuota Nación:</t>
  </si>
  <si>
    <t>Cuota Propios:</t>
  </si>
  <si>
    <t>TOTAL</t>
  </si>
  <si>
    <t>Proyecto</t>
  </si>
  <si>
    <t>NACION</t>
  </si>
  <si>
    <t>PROPIOS</t>
  </si>
  <si>
    <t>Primera Infancia***</t>
  </si>
  <si>
    <t>Protección - RD</t>
  </si>
  <si>
    <t>Familia</t>
  </si>
  <si>
    <t>Adolescencia*</t>
  </si>
  <si>
    <t>Nutrición**</t>
  </si>
  <si>
    <t>Protección - SRPA</t>
  </si>
  <si>
    <t>Infancia</t>
  </si>
  <si>
    <t>SNBF</t>
  </si>
  <si>
    <t>Tecnología</t>
  </si>
  <si>
    <t>Fortalecimiento</t>
  </si>
  <si>
    <t>Inversión</t>
  </si>
  <si>
    <t>Se proyecta distribución presupuestal 2023 - 2026 de acuerdo al pesos porcentual de los recursos asignados para la vigencia 2023 (no aplica recursos nación para Adolescencia y Nutrición)</t>
  </si>
  <si>
    <t>*Adolescencia cuenta con recursos Nación por crédito BID que va hasta la vigencia 2024 - Valor aproximado ya que depende de TRM y Fluctuación (Confirmado con Misional)</t>
  </si>
  <si>
    <t>**Nutrición cuenta con parte de los recursos nación en 2023 asignados por el BID fronteras Japón población migrante (Monto asignado en USD de 1.000.000 USD 1.131.000- TRM 4.320 proyectada según Encuesta Mensual de Expectativas - EME del Banco de la Republica)) correspondiente</t>
  </si>
  <si>
    <t>*** Se asignan la mayoría de los recursos nación a Primera Infancia según lo establecido en el articulo 102 de la Ley 1819 de 2016 (se debe garantizar recursos principalmente para la financiación del programa Atención a la Primera Infancia.</t>
  </si>
  <si>
    <t>VIGENCIA</t>
  </si>
  <si>
    <t>VARIACIÓN</t>
  </si>
  <si>
    <t>Cantidad</t>
  </si>
  <si>
    <t>%</t>
  </si>
  <si>
    <t>TECHOS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</si>
</sst>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 Light"/>
      <family val="2"/>
      <scheme val="major"/>
    </font>
    <font>
      <b/>
      <sz val="10"/>
      <color theme="4" tint="-0.499984740745262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color rgb="FF00B050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rgb="FFFFFFFF"/>
      </bottom>
      <diagonal/>
    </border>
    <border>
      <left/>
      <right/>
      <top style="thin">
        <color auto="1"/>
      </top>
      <bottom style="thick">
        <color rgb="FFFFFFFF"/>
      </bottom>
      <diagonal/>
    </border>
    <border>
      <left/>
      <right style="thin">
        <color auto="1"/>
      </right>
      <top style="thin">
        <color auto="1"/>
      </top>
      <bottom style="thick">
        <color rgb="FFFFFFF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24994659260841701"/>
      </left>
      <right style="thick">
        <color rgb="FFFFFFFF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ck">
        <color theme="0" tint="-0.24994659260841701"/>
      </left>
      <right/>
      <top/>
      <bottom/>
      <diagonal/>
    </border>
    <border>
      <left style="thick">
        <color theme="0" tint="-0.24994659260841701"/>
      </left>
      <right/>
      <top/>
      <bottom style="dashed">
        <color theme="0" tint="-0.14996795556505021"/>
      </bottom>
      <diagonal/>
    </border>
    <border>
      <left style="thick">
        <color rgb="FFFFFFFF"/>
      </left>
      <right style="thick">
        <color theme="0" tint="-0.24994659260841701"/>
      </right>
      <top style="thick">
        <color rgb="FFFFFFFF"/>
      </top>
      <bottom/>
      <diagonal/>
    </border>
    <border>
      <left style="thick">
        <color theme="0" tint="-0.24994659260841701"/>
      </left>
      <right style="thick">
        <color rgb="FFFFFFFF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theme="0" tint="-0.24994659260841701"/>
      </left>
      <right style="thick">
        <color theme="0" tint="-0.2499465926084170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ck">
        <color theme="0" tint="-0.24994659260841701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n">
        <color auto="1"/>
      </top>
      <bottom style="thick">
        <color rgb="FFFFFFFF"/>
      </bottom>
      <diagonal/>
    </border>
    <border>
      <left/>
      <right style="thick">
        <color theme="0" tint="-0.24994659260841701"/>
      </right>
      <top style="thin">
        <color auto="1"/>
      </top>
      <bottom style="thick">
        <color rgb="FFFFFFFF"/>
      </bottom>
      <diagonal/>
    </border>
    <border>
      <left style="thick">
        <color theme="0" tint="-0.24994659260841701"/>
      </left>
      <right/>
      <top style="thick">
        <color rgb="FFFFFFFF"/>
      </top>
      <bottom/>
      <diagonal/>
    </border>
    <border>
      <left style="thick">
        <color theme="0" tint="-0.24994659260841701"/>
      </left>
      <right/>
      <top style="thin">
        <color auto="1"/>
      </top>
      <bottom style="thin">
        <color rgb="FF000000"/>
      </bottom>
      <diagonal/>
    </border>
    <border>
      <left/>
      <right style="thick">
        <color theme="0" tint="-0.24994659260841701"/>
      </right>
      <top style="thin">
        <color auto="1"/>
      </top>
      <bottom style="thin">
        <color rgb="FF000000"/>
      </bottom>
      <diagonal/>
    </border>
    <border>
      <left/>
      <right style="thin">
        <color theme="0" tint="-0.14996795556505021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 style="thin">
        <color theme="0" tint="-0.14996795556505021"/>
      </left>
      <right/>
      <top style="thick">
        <color theme="0"/>
      </top>
      <bottom style="thick">
        <color theme="0"/>
      </bottom>
      <diagonal/>
    </border>
    <border>
      <left style="thin">
        <color theme="0" tint="-0.14996795556505021"/>
      </left>
      <right/>
      <top style="thick">
        <color theme="0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dotted">
        <color theme="0" tint="-0.14990691854609822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dotted">
        <color theme="0" tint="-0.14990691854609822"/>
      </right>
      <top/>
      <bottom style="thick">
        <color theme="0"/>
      </bottom>
      <diagonal/>
    </border>
    <border>
      <left style="dotted">
        <color theme="0" tint="-0.14990691854609822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dotted">
        <color theme="0" tint="-0.14990691854609822"/>
      </right>
      <top style="thick">
        <color theme="0"/>
      </top>
      <bottom/>
      <diagonal/>
    </border>
    <border>
      <left style="dotted">
        <color theme="0" tint="-0.149906918546098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0691854609822"/>
      </right>
      <top style="dotted">
        <color theme="0" tint="-0.14993743705557422"/>
      </top>
      <bottom style="dotted">
        <color theme="0" tint="-0.149937437055574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165" fontId="5" fillId="4" borderId="5" xfId="1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6" borderId="9" xfId="0" applyFont="1" applyFill="1" applyBorder="1" applyAlignment="1">
      <alignment horizontal="center"/>
    </xf>
    <xf numFmtId="165" fontId="6" fillId="0" borderId="9" xfId="0" applyNumberFormat="1" applyFont="1" applyBorder="1"/>
    <xf numFmtId="165" fontId="6" fillId="0" borderId="9" xfId="1" applyNumberFormat="1" applyFont="1" applyBorder="1"/>
    <xf numFmtId="0" fontId="6" fillId="0" borderId="0" xfId="0" applyFont="1" applyAlignment="1">
      <alignment horizontal="center"/>
    </xf>
    <xf numFmtId="165" fontId="6" fillId="0" borderId="0" xfId="0" applyNumberFormat="1" applyFont="1"/>
    <xf numFmtId="165" fontId="3" fillId="6" borderId="5" xfId="1" applyNumberFormat="1" applyFont="1" applyFill="1" applyBorder="1" applyAlignment="1">
      <alignment horizontal="right" vertical="center" wrapText="1"/>
    </xf>
    <xf numFmtId="165" fontId="7" fillId="0" borderId="9" xfId="0" applyNumberFormat="1" applyFont="1" applyBorder="1"/>
    <xf numFmtId="0" fontId="3" fillId="6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165" fontId="4" fillId="0" borderId="17" xfId="1" applyNumberFormat="1" applyFont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165" fontId="3" fillId="6" borderId="19" xfId="1" applyNumberFormat="1" applyFont="1" applyFill="1" applyBorder="1" applyAlignment="1">
      <alignment horizontal="right" vertical="center" wrapText="1"/>
    </xf>
    <xf numFmtId="165" fontId="3" fillId="6" borderId="20" xfId="1" applyNumberFormat="1" applyFont="1" applyFill="1" applyBorder="1" applyAlignment="1">
      <alignment horizontal="right" vertical="center" wrapText="1"/>
    </xf>
    <xf numFmtId="10" fontId="8" fillId="0" borderId="0" xfId="2" applyNumberFormat="1" applyFont="1"/>
    <xf numFmtId="165" fontId="8" fillId="0" borderId="0" xfId="0" applyNumberFormat="1" applyFont="1"/>
    <xf numFmtId="10" fontId="9" fillId="0" borderId="0" xfId="2" applyNumberFormat="1" applyFont="1"/>
    <xf numFmtId="165" fontId="9" fillId="0" borderId="0" xfId="0" applyNumberFormat="1" applyFont="1"/>
    <xf numFmtId="0" fontId="10" fillId="0" borderId="0" xfId="0" applyFont="1"/>
    <xf numFmtId="10" fontId="10" fillId="0" borderId="0" xfId="2" applyNumberFormat="1" applyFont="1"/>
    <xf numFmtId="165" fontId="0" fillId="0" borderId="0" xfId="0" applyNumberFormat="1"/>
    <xf numFmtId="0" fontId="7" fillId="8" borderId="29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165" fontId="6" fillId="0" borderId="28" xfId="0" applyNumberFormat="1" applyFont="1" applyBorder="1"/>
    <xf numFmtId="165" fontId="6" fillId="0" borderId="28" xfId="1" applyNumberFormat="1" applyFont="1" applyBorder="1"/>
    <xf numFmtId="0" fontId="7" fillId="6" borderId="37" xfId="0" applyFont="1" applyFill="1" applyBorder="1" applyAlignment="1">
      <alignment horizontal="center"/>
    </xf>
    <xf numFmtId="165" fontId="6" fillId="0" borderId="38" xfId="0" applyNumberFormat="1" applyFont="1" applyBorder="1"/>
    <xf numFmtId="165" fontId="6" fillId="0" borderId="39" xfId="0" applyNumberFormat="1" applyFont="1" applyBorder="1"/>
    <xf numFmtId="165" fontId="6" fillId="0" borderId="38" xfId="1" applyNumberFormat="1" applyFont="1" applyBorder="1"/>
    <xf numFmtId="10" fontId="8" fillId="0" borderId="39" xfId="2" applyNumberFormat="1" applyFont="1" applyBorder="1"/>
    <xf numFmtId="10" fontId="6" fillId="0" borderId="39" xfId="2" applyNumberFormat="1" applyFont="1" applyBorder="1"/>
    <xf numFmtId="165" fontId="7" fillId="0" borderId="38" xfId="0" applyNumberFormat="1" applyFont="1" applyBorder="1"/>
    <xf numFmtId="0" fontId="0" fillId="3" borderId="0" xfId="0" applyFill="1"/>
    <xf numFmtId="165" fontId="4" fillId="0" borderId="17" xfId="1" applyNumberFormat="1" applyFont="1" applyFill="1" applyBorder="1" applyAlignment="1">
      <alignment horizontal="center" vertical="center" wrapText="1"/>
    </xf>
    <xf numFmtId="165" fontId="4" fillId="0" borderId="13" xfId="1" applyNumberFormat="1" applyFont="1" applyFill="1" applyBorder="1" applyAlignment="1">
      <alignment horizontal="center" vertical="center" wrapText="1"/>
    </xf>
    <xf numFmtId="165" fontId="4" fillId="0" borderId="18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69C8-F4B9-4A80-B662-53DE1BA76DB0}">
  <dimension ref="A1:M23"/>
  <sheetViews>
    <sheetView showGridLines="0" tabSelected="1" zoomScale="110" zoomScaleNormal="110" workbookViewId="0">
      <selection activeCell="A20" sqref="A20:I20"/>
    </sheetView>
  </sheetViews>
  <sheetFormatPr defaultColWidth="11.42578125" defaultRowHeight="12.75"/>
  <cols>
    <col min="1" max="1" width="23" style="5" customWidth="1"/>
    <col min="2" max="3" width="20.140625" style="5" bestFit="1" customWidth="1"/>
    <col min="4" max="4" width="20.7109375" style="5" bestFit="1" customWidth="1"/>
    <col min="5" max="6" width="20.140625" style="5" bestFit="1" customWidth="1"/>
    <col min="7" max="7" width="20.7109375" style="5" bestFit="1" customWidth="1"/>
    <col min="8" max="9" width="20.140625" style="5" bestFit="1" customWidth="1"/>
    <col min="10" max="10" width="20.7109375" style="5" bestFit="1" customWidth="1"/>
    <col min="11" max="12" width="20.140625" style="5" bestFit="1" customWidth="1"/>
    <col min="13" max="13" width="20.7109375" style="5" bestFit="1" customWidth="1"/>
    <col min="14" max="16384" width="11.42578125" style="5"/>
  </cols>
  <sheetData>
    <row r="1" spans="1:13" ht="13.5" thickTop="1">
      <c r="A1" s="51" t="s">
        <v>0</v>
      </c>
      <c r="B1" s="50">
        <v>2023</v>
      </c>
      <c r="C1" s="50"/>
      <c r="D1" s="50"/>
      <c r="E1" s="55">
        <v>2024</v>
      </c>
      <c r="F1" s="56"/>
      <c r="G1" s="57"/>
      <c r="H1" s="50">
        <v>2025</v>
      </c>
      <c r="I1" s="50"/>
      <c r="J1" s="50"/>
      <c r="K1" s="50">
        <v>2026</v>
      </c>
      <c r="L1" s="50"/>
      <c r="M1" s="50"/>
    </row>
    <row r="2" spans="1:13">
      <c r="A2" s="52"/>
      <c r="B2" s="6" t="s">
        <v>1</v>
      </c>
      <c r="C2" s="6" t="s">
        <v>2</v>
      </c>
      <c r="D2" s="6" t="s">
        <v>3</v>
      </c>
      <c r="E2" s="6" t="s">
        <v>1</v>
      </c>
      <c r="F2" s="6" t="s">
        <v>2</v>
      </c>
      <c r="G2" s="6" t="s">
        <v>3</v>
      </c>
      <c r="H2" s="6" t="s">
        <v>1</v>
      </c>
      <c r="I2" s="6" t="s">
        <v>2</v>
      </c>
      <c r="J2" s="6" t="s">
        <v>3</v>
      </c>
      <c r="K2" s="6" t="s">
        <v>1</v>
      </c>
      <c r="L2" s="6" t="s">
        <v>2</v>
      </c>
      <c r="M2" s="6" t="s">
        <v>3</v>
      </c>
    </row>
    <row r="3" spans="1:13">
      <c r="A3" s="52"/>
      <c r="B3" s="7">
        <v>5133306956458</v>
      </c>
      <c r="C3" s="7">
        <v>2635367727041</v>
      </c>
      <c r="D3" s="12">
        <f>+B3+C3</f>
        <v>7768674683499</v>
      </c>
      <c r="E3" s="8">
        <v>5096596200483</v>
      </c>
      <c r="F3" s="8">
        <v>2648353374283</v>
      </c>
      <c r="G3" s="12">
        <f>+E3+F3</f>
        <v>7744949574766</v>
      </c>
      <c r="H3" s="8">
        <v>5114285689025</v>
      </c>
      <c r="I3" s="8">
        <v>2727803975511</v>
      </c>
      <c r="J3" s="12">
        <f>+H3+I3</f>
        <v>7842089664536</v>
      </c>
      <c r="K3" s="8">
        <v>4532076240031</v>
      </c>
      <c r="L3" s="8">
        <v>2809638094777</v>
      </c>
      <c r="M3" s="12">
        <f>+K3+L3</f>
        <v>7341714334808</v>
      </c>
    </row>
    <row r="4" spans="1:13">
      <c r="F4" s="23">
        <f>+(F3-C3)/C3</f>
        <v>4.9274517209711485E-3</v>
      </c>
      <c r="G4" s="21">
        <f>+(G3-D3)/D3</f>
        <v>-3.053945453964388E-3</v>
      </c>
      <c r="I4" s="23">
        <f>+(I3-F3)/F3</f>
        <v>2.999999999981498E-2</v>
      </c>
      <c r="J4" s="23">
        <f>+(J3-G3)/G3</f>
        <v>1.254237859552945E-2</v>
      </c>
      <c r="L4" s="23">
        <f>+(L3-I3)/I3</f>
        <v>3.0000000000245618E-2</v>
      </c>
      <c r="M4" s="21">
        <f>+(M3-J3)/J3</f>
        <v>-6.3806377015915711E-2</v>
      </c>
    </row>
    <row r="5" spans="1:13">
      <c r="F5" s="24">
        <f>+F3-C3</f>
        <v>12985647242</v>
      </c>
      <c r="G5" s="22">
        <f>+G3-D3</f>
        <v>-23725108733</v>
      </c>
      <c r="I5" s="24">
        <f>+I3-F3</f>
        <v>79450601228</v>
      </c>
      <c r="J5" s="24">
        <f>+J3-G3</f>
        <v>97140089770</v>
      </c>
      <c r="K5" s="10"/>
      <c r="L5" s="24">
        <f>+L3-I3</f>
        <v>81834119266</v>
      </c>
      <c r="M5" s="22">
        <f>+M3-J3</f>
        <v>-500375329728</v>
      </c>
    </row>
    <row r="6" spans="1:13" ht="3.75" customHeight="1"/>
    <row r="7" spans="1:13" ht="13.5" thickBot="1">
      <c r="A7" s="53" t="s">
        <v>4</v>
      </c>
      <c r="B7" s="47">
        <v>2023</v>
      </c>
      <c r="C7" s="48"/>
      <c r="D7" s="49"/>
      <c r="E7" s="58">
        <v>2024</v>
      </c>
      <c r="F7" s="48"/>
      <c r="G7" s="59"/>
      <c r="H7" s="58">
        <v>2025</v>
      </c>
      <c r="I7" s="48"/>
      <c r="J7" s="59"/>
      <c r="K7" s="60">
        <v>2026</v>
      </c>
      <c r="L7" s="61"/>
      <c r="M7" s="62"/>
    </row>
    <row r="8" spans="1:13" s="9" customFormat="1" ht="15.75" customHeight="1" thickTop="1">
      <c r="A8" s="54"/>
      <c r="B8" s="1" t="s">
        <v>5</v>
      </c>
      <c r="C8" s="1" t="s">
        <v>6</v>
      </c>
      <c r="D8" s="1" t="s">
        <v>3</v>
      </c>
      <c r="E8" s="16" t="s">
        <v>5</v>
      </c>
      <c r="F8" s="2" t="s">
        <v>6</v>
      </c>
      <c r="G8" s="13" t="s">
        <v>3</v>
      </c>
      <c r="H8" s="16" t="s">
        <v>5</v>
      </c>
      <c r="I8" s="2" t="s">
        <v>6</v>
      </c>
      <c r="J8" s="13" t="s">
        <v>3</v>
      </c>
      <c r="K8" s="16" t="s">
        <v>5</v>
      </c>
      <c r="L8" s="2" t="s">
        <v>6</v>
      </c>
      <c r="M8" s="13" t="s">
        <v>3</v>
      </c>
    </row>
    <row r="9" spans="1:13">
      <c r="A9" s="14" t="s">
        <v>7</v>
      </c>
      <c r="B9" s="3">
        <v>4916888502535</v>
      </c>
      <c r="C9" s="3">
        <v>165679541327</v>
      </c>
      <c r="D9" s="3">
        <v>5082568043862</v>
      </c>
      <c r="E9" s="17">
        <v>4923194901329</v>
      </c>
      <c r="F9" s="3">
        <v>166495919268</v>
      </c>
      <c r="G9" s="18">
        <v>5089690820597</v>
      </c>
      <c r="H9" s="17">
        <v>4976407491445</v>
      </c>
      <c r="I9" s="3">
        <v>171490796846</v>
      </c>
      <c r="J9" s="18">
        <v>5147898288291</v>
      </c>
      <c r="K9" s="17">
        <v>4409894073983</v>
      </c>
      <c r="L9" s="3">
        <v>176635520751</v>
      </c>
      <c r="M9" s="18">
        <v>4586529594734</v>
      </c>
    </row>
    <row r="10" spans="1:13">
      <c r="A10" s="14" t="s">
        <v>8</v>
      </c>
      <c r="B10" s="3"/>
      <c r="C10" s="3">
        <v>1095136091611</v>
      </c>
      <c r="D10" s="3">
        <v>1095136091611</v>
      </c>
      <c r="E10" s="17"/>
      <c r="F10" s="3">
        <v>1100532321830</v>
      </c>
      <c r="G10" s="18">
        <v>1100532321830</v>
      </c>
      <c r="H10" s="17"/>
      <c r="I10" s="3">
        <v>1133548291485</v>
      </c>
      <c r="J10" s="18">
        <v>1133548291485</v>
      </c>
      <c r="K10" s="41"/>
      <c r="L10" s="3">
        <v>1167554740230</v>
      </c>
      <c r="M10" s="18">
        <v>1167554740230</v>
      </c>
    </row>
    <row r="11" spans="1:13">
      <c r="A11" s="14" t="s">
        <v>9</v>
      </c>
      <c r="B11" s="3"/>
      <c r="C11" s="3">
        <v>186546000000</v>
      </c>
      <c r="D11" s="3">
        <v>186546000000</v>
      </c>
      <c r="E11" s="41"/>
      <c r="F11" s="42">
        <v>187465196409</v>
      </c>
      <c r="G11" s="43">
        <v>187465196409</v>
      </c>
      <c r="H11" s="41"/>
      <c r="I11" s="3">
        <v>193089152301</v>
      </c>
      <c r="J11" s="18">
        <v>193089152301</v>
      </c>
      <c r="K11" s="41"/>
      <c r="L11" s="3">
        <v>198881826870</v>
      </c>
      <c r="M11" s="18">
        <v>198881826870</v>
      </c>
    </row>
    <row r="12" spans="1:13">
      <c r="A12" s="14" t="s">
        <v>10</v>
      </c>
      <c r="B12" s="3">
        <v>75618742883</v>
      </c>
      <c r="C12" s="3">
        <v>126795257117</v>
      </c>
      <c r="D12" s="3">
        <v>202414000000</v>
      </c>
      <c r="E12" s="41">
        <v>36000000000</v>
      </c>
      <c r="F12" s="42">
        <v>127420034625</v>
      </c>
      <c r="G12" s="43">
        <v>163420034625</v>
      </c>
      <c r="H12" s="41"/>
      <c r="I12" s="3">
        <v>131242635664</v>
      </c>
      <c r="J12" s="18">
        <v>131242635664</v>
      </c>
      <c r="K12" s="41"/>
      <c r="L12" s="3">
        <v>135179914734</v>
      </c>
      <c r="M12" s="18">
        <v>135179914734</v>
      </c>
    </row>
    <row r="13" spans="1:13">
      <c r="A13" s="14" t="s">
        <v>11</v>
      </c>
      <c r="B13" s="3">
        <v>2408711040</v>
      </c>
      <c r="C13" s="3">
        <v>379888343546</v>
      </c>
      <c r="D13" s="3">
        <v>382297054586</v>
      </c>
      <c r="E13" s="41">
        <v>0</v>
      </c>
      <c r="F13" s="42">
        <v>381760225018</v>
      </c>
      <c r="G13" s="43">
        <v>381760225018</v>
      </c>
      <c r="H13" s="41">
        <v>0</v>
      </c>
      <c r="I13" s="3">
        <v>393213031769</v>
      </c>
      <c r="J13" s="18">
        <v>393213031769</v>
      </c>
      <c r="K13" s="41">
        <v>0</v>
      </c>
      <c r="L13" s="3">
        <v>405009422722</v>
      </c>
      <c r="M13" s="18">
        <v>405009422722</v>
      </c>
    </row>
    <row r="14" spans="1:13">
      <c r="A14" s="14" t="s">
        <v>12</v>
      </c>
      <c r="B14" s="3">
        <v>138391000000</v>
      </c>
      <c r="C14" s="3">
        <v>89178444174</v>
      </c>
      <c r="D14" s="3">
        <v>227569444174</v>
      </c>
      <c r="E14" s="41">
        <v>137401299154</v>
      </c>
      <c r="F14" s="42">
        <v>89617866653</v>
      </c>
      <c r="G14" s="43">
        <v>227019165807</v>
      </c>
      <c r="H14" s="41">
        <v>137878197580</v>
      </c>
      <c r="I14" s="3">
        <v>92306402651</v>
      </c>
      <c r="J14" s="18">
        <v>230184600231</v>
      </c>
      <c r="K14" s="41">
        <v>122182166048</v>
      </c>
      <c r="L14" s="3">
        <v>95075594731</v>
      </c>
      <c r="M14" s="18">
        <v>217257760779</v>
      </c>
    </row>
    <row r="15" spans="1:13">
      <c r="A15" s="14" t="s">
        <v>13</v>
      </c>
      <c r="B15" s="3"/>
      <c r="C15" s="3">
        <v>169273268760</v>
      </c>
      <c r="D15" s="3">
        <v>169273268760</v>
      </c>
      <c r="E15" s="41"/>
      <c r="F15" s="42">
        <v>170107354619</v>
      </c>
      <c r="G15" s="43">
        <v>170107354619</v>
      </c>
      <c r="H15" s="41"/>
      <c r="I15" s="3">
        <v>175210575258</v>
      </c>
      <c r="J15" s="18">
        <v>175210575258</v>
      </c>
      <c r="K15" s="17"/>
      <c r="L15" s="3">
        <v>180466892516</v>
      </c>
      <c r="M15" s="18">
        <v>180466892516</v>
      </c>
    </row>
    <row r="16" spans="1:13">
      <c r="A16" s="14" t="s">
        <v>14</v>
      </c>
      <c r="B16" s="3"/>
      <c r="C16" s="3">
        <v>13100000000</v>
      </c>
      <c r="D16" s="3">
        <v>13100000000</v>
      </c>
      <c r="E16" s="41"/>
      <c r="F16" s="42">
        <v>13164549618</v>
      </c>
      <c r="G16" s="43">
        <v>13164549618</v>
      </c>
      <c r="H16" s="41"/>
      <c r="I16" s="3">
        <v>13559486106</v>
      </c>
      <c r="J16" s="18">
        <v>13559486106</v>
      </c>
      <c r="K16" s="17"/>
      <c r="L16" s="3">
        <v>13966270689</v>
      </c>
      <c r="M16" s="18">
        <v>13966270689</v>
      </c>
    </row>
    <row r="17" spans="1:13">
      <c r="A17" s="14" t="s">
        <v>15</v>
      </c>
      <c r="B17" s="3"/>
      <c r="C17" s="3">
        <v>68692500000</v>
      </c>
      <c r="D17" s="3">
        <v>68692500000</v>
      </c>
      <c r="E17" s="17"/>
      <c r="F17" s="3">
        <v>69030978977</v>
      </c>
      <c r="G17" s="18">
        <v>69030978977</v>
      </c>
      <c r="H17" s="17"/>
      <c r="I17" s="3">
        <v>71101908347</v>
      </c>
      <c r="J17" s="18">
        <v>71101908347</v>
      </c>
      <c r="K17" s="17"/>
      <c r="L17" s="3">
        <v>73234965597</v>
      </c>
      <c r="M17" s="18">
        <v>73234965597</v>
      </c>
    </row>
    <row r="18" spans="1:13">
      <c r="A18" s="14" t="s">
        <v>16</v>
      </c>
      <c r="B18" s="3"/>
      <c r="C18" s="3">
        <v>341078280506</v>
      </c>
      <c r="D18" s="3">
        <v>341078280506</v>
      </c>
      <c r="E18" s="17"/>
      <c r="F18" s="3">
        <v>342758927266</v>
      </c>
      <c r="G18" s="18">
        <v>342758927266</v>
      </c>
      <c r="H18" s="17"/>
      <c r="I18" s="3">
        <v>353041695084</v>
      </c>
      <c r="J18" s="18">
        <v>353041695084</v>
      </c>
      <c r="K18" s="17"/>
      <c r="L18" s="3">
        <v>363632945937</v>
      </c>
      <c r="M18" s="18">
        <v>363632945937</v>
      </c>
    </row>
    <row r="19" spans="1:13">
      <c r="A19" s="15" t="s">
        <v>17</v>
      </c>
      <c r="B19" s="4">
        <f t="shared" ref="B19:D19" si="0">SUM(B9:B18)</f>
        <v>5133306956458</v>
      </c>
      <c r="C19" s="4">
        <f t="shared" si="0"/>
        <v>2635367727041</v>
      </c>
      <c r="D19" s="4">
        <f t="shared" si="0"/>
        <v>7768674683499</v>
      </c>
      <c r="E19" s="19">
        <f>SUM(E9:E18)</f>
        <v>5096596200483</v>
      </c>
      <c r="F19" s="11">
        <f>SUM(F9:F18)</f>
        <v>2648353374283</v>
      </c>
      <c r="G19" s="20">
        <f t="shared" ref="G19" si="1">SUM(G9:G18)</f>
        <v>7744949574766</v>
      </c>
      <c r="H19" s="19">
        <f>SUM(H9:H18)</f>
        <v>5114285689025</v>
      </c>
      <c r="I19" s="11">
        <f>SUM(I9:I18)</f>
        <v>2727803975511</v>
      </c>
      <c r="J19" s="20">
        <f t="shared" ref="J19" si="2">SUM(J9:J18)</f>
        <v>7842089664536</v>
      </c>
      <c r="K19" s="19">
        <f>SUM(K9:K18)</f>
        <v>4532076240031</v>
      </c>
      <c r="L19" s="11">
        <f>SUM(L9:L18)</f>
        <v>2809638094777</v>
      </c>
      <c r="M19" s="20">
        <f t="shared" ref="M19" si="3">SUM(M9:M18)</f>
        <v>7341714334808</v>
      </c>
    </row>
    <row r="20" spans="1:13">
      <c r="A20" s="45" t="s">
        <v>18</v>
      </c>
      <c r="B20" s="45"/>
      <c r="C20" s="45"/>
      <c r="D20" s="45"/>
      <c r="E20" s="45"/>
      <c r="F20" s="45"/>
      <c r="G20" s="45"/>
      <c r="H20" s="45"/>
      <c r="I20" s="45"/>
      <c r="J20" s="10"/>
      <c r="K20" s="10"/>
      <c r="L20" s="10"/>
      <c r="M20" s="10"/>
    </row>
    <row r="21" spans="1:13">
      <c r="A21" s="25" t="s">
        <v>19</v>
      </c>
      <c r="B21" s="25"/>
      <c r="C21" s="25"/>
      <c r="D21" s="26"/>
      <c r="E21" s="25"/>
      <c r="G21" s="10"/>
      <c r="J21" s="10"/>
      <c r="M21" s="10"/>
    </row>
    <row r="22" spans="1:13">
      <c r="A22" s="44" t="s">
        <v>20</v>
      </c>
      <c r="B22" s="44"/>
      <c r="C22" s="44"/>
      <c r="D22" s="44"/>
      <c r="E22" s="44"/>
      <c r="F22" s="44"/>
      <c r="G22" s="44"/>
      <c r="H22" s="44"/>
      <c r="I22" s="44"/>
      <c r="J22" s="44"/>
    </row>
    <row r="23" spans="1:13">
      <c r="A23" s="46" t="s">
        <v>21</v>
      </c>
      <c r="B23" s="46"/>
      <c r="C23" s="46"/>
      <c r="D23" s="46"/>
      <c r="E23" s="46"/>
      <c r="F23" s="46"/>
      <c r="G23" s="46"/>
      <c r="H23" s="46"/>
      <c r="I23" s="46"/>
      <c r="J23" s="46"/>
    </row>
  </sheetData>
  <autoFilter ref="A8:O8" xr:uid="{D31169C8-F4B9-4A80-B662-53DE1BA76DB0}"/>
  <mergeCells count="13">
    <mergeCell ref="K1:M1"/>
    <mergeCell ref="H7:J7"/>
    <mergeCell ref="K7:M7"/>
    <mergeCell ref="E7:G7"/>
    <mergeCell ref="A22:J22"/>
    <mergeCell ref="A20:I20"/>
    <mergeCell ref="A23:J23"/>
    <mergeCell ref="B7:D7"/>
    <mergeCell ref="B1:D1"/>
    <mergeCell ref="A1:A3"/>
    <mergeCell ref="A7:A8"/>
    <mergeCell ref="E1:G1"/>
    <mergeCell ref="H1:J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DE44-AFBC-4189-A3B9-01E119D3119C}">
  <dimension ref="A1:K8"/>
  <sheetViews>
    <sheetView showGridLines="0" workbookViewId="0">
      <selection sqref="A1:I6"/>
    </sheetView>
  </sheetViews>
  <sheetFormatPr defaultColWidth="11.42578125" defaultRowHeight="15"/>
  <cols>
    <col min="3" max="3" width="17" bestFit="1" customWidth="1"/>
    <col min="4" max="4" width="18" hidden="1" customWidth="1"/>
    <col min="5" max="5" width="7.28515625" hidden="1" customWidth="1"/>
    <col min="6" max="6" width="17" bestFit="1" customWidth="1"/>
    <col min="7" max="7" width="17" hidden="1" customWidth="1"/>
    <col min="8" max="8" width="5.7109375" hidden="1" customWidth="1"/>
    <col min="9" max="9" width="19.7109375" bestFit="1" customWidth="1"/>
    <col min="10" max="10" width="17" hidden="1" customWidth="1"/>
    <col min="11" max="11" width="6.28515625" hidden="1" customWidth="1"/>
  </cols>
  <sheetData>
    <row r="1" spans="1:11" ht="15.75" thickBot="1">
      <c r="A1" s="40"/>
      <c r="B1" s="65" t="s">
        <v>22</v>
      </c>
      <c r="C1" s="63" t="s">
        <v>1</v>
      </c>
      <c r="D1" s="68" t="s">
        <v>23</v>
      </c>
      <c r="E1" s="69"/>
      <c r="F1" s="63" t="s">
        <v>2</v>
      </c>
      <c r="G1" s="68" t="s">
        <v>23</v>
      </c>
      <c r="H1" s="69"/>
      <c r="I1" s="63" t="s">
        <v>3</v>
      </c>
      <c r="J1" s="68" t="s">
        <v>23</v>
      </c>
      <c r="K1" s="69"/>
    </row>
    <row r="2" spans="1:11" ht="16.5" thickTop="1" thickBot="1">
      <c r="A2" s="40"/>
      <c r="B2" s="66"/>
      <c r="C2" s="64"/>
      <c r="D2" s="30" t="s">
        <v>24</v>
      </c>
      <c r="E2" s="33" t="s">
        <v>25</v>
      </c>
      <c r="F2" s="64"/>
      <c r="G2" s="30" t="s">
        <v>24</v>
      </c>
      <c r="H2" s="33" t="s">
        <v>25</v>
      </c>
      <c r="I2" s="64"/>
      <c r="J2" s="30" t="s">
        <v>24</v>
      </c>
      <c r="K2" s="33" t="s">
        <v>25</v>
      </c>
    </row>
    <row r="3" spans="1:11" ht="16.5" thickTop="1" thickBot="1">
      <c r="A3" s="67" t="s">
        <v>26</v>
      </c>
      <c r="B3" s="28">
        <v>2023</v>
      </c>
      <c r="C3" s="34">
        <v>5133306956458</v>
      </c>
      <c r="D3" s="31"/>
      <c r="E3" s="35"/>
      <c r="F3" s="34">
        <v>2635367727041</v>
      </c>
      <c r="G3" s="31"/>
      <c r="H3" s="35"/>
      <c r="I3" s="39">
        <f>+C3+F3</f>
        <v>7768674683499</v>
      </c>
      <c r="J3" s="31"/>
      <c r="K3" s="35"/>
    </row>
    <row r="4" spans="1:11" ht="16.5" thickTop="1" thickBot="1">
      <c r="A4" s="67"/>
      <c r="B4" s="28">
        <v>2024</v>
      </c>
      <c r="C4" s="36">
        <v>5096596200483</v>
      </c>
      <c r="D4" s="32">
        <f>+C4-C3</f>
        <v>-36710755975</v>
      </c>
      <c r="E4" s="37">
        <f>+(C4-C3)/C3</f>
        <v>-7.1514827159937754E-3</v>
      </c>
      <c r="F4" s="36">
        <v>2648353374283</v>
      </c>
      <c r="G4" s="32">
        <f>+F4-F3</f>
        <v>12985647242</v>
      </c>
      <c r="H4" s="38">
        <f>+(F4-F3)/F3</f>
        <v>4.9274517209711485E-3</v>
      </c>
      <c r="I4" s="39">
        <f>+C4+F4</f>
        <v>7744949574766</v>
      </c>
      <c r="J4" s="32">
        <f>+I4-I3</f>
        <v>-23725108733</v>
      </c>
      <c r="K4" s="37">
        <f>+(I4-I3)/I3</f>
        <v>-3.053945453964388E-3</v>
      </c>
    </row>
    <row r="5" spans="1:11" ht="16.5" thickTop="1" thickBot="1">
      <c r="A5" s="67"/>
      <c r="B5" s="28">
        <v>2025</v>
      </c>
      <c r="C5" s="36">
        <v>5114285689025</v>
      </c>
      <c r="D5" s="32">
        <f t="shared" ref="D5:D6" si="0">+C5-C4</f>
        <v>17689488542</v>
      </c>
      <c r="E5" s="38">
        <f>+(C5-C4)/C4</f>
        <v>3.4708436466525604E-3</v>
      </c>
      <c r="F5" s="36">
        <v>2727803975511</v>
      </c>
      <c r="G5" s="32">
        <f t="shared" ref="G5" si="1">+F5-F4</f>
        <v>79450601228</v>
      </c>
      <c r="H5" s="38">
        <f>+(F5-F4)/F4</f>
        <v>2.999999999981498E-2</v>
      </c>
      <c r="I5" s="39">
        <f>+C5+F5</f>
        <v>7842089664536</v>
      </c>
      <c r="J5" s="32">
        <f>+I5-I4</f>
        <v>97140089770</v>
      </c>
      <c r="K5" s="38">
        <f>+(I5-I4)/I4</f>
        <v>1.254237859552945E-2</v>
      </c>
    </row>
    <row r="6" spans="1:11" ht="15.75" thickTop="1">
      <c r="A6" s="67"/>
      <c r="B6" s="29">
        <v>2026</v>
      </c>
      <c r="C6" s="36">
        <v>4532076240031</v>
      </c>
      <c r="D6" s="32">
        <f>+C6-C5</f>
        <v>-582209448994</v>
      </c>
      <c r="E6" s="37">
        <f>+(C6-C5)/C5</f>
        <v>-0.1138398369577578</v>
      </c>
      <c r="F6" s="36">
        <v>2809638094777</v>
      </c>
      <c r="G6" s="32">
        <f>+F6-F5</f>
        <v>81834119266</v>
      </c>
      <c r="H6" s="38">
        <f>+(F6-F5)/F5</f>
        <v>3.0000000000245618E-2</v>
      </c>
      <c r="I6" s="39">
        <f>+C6+F6</f>
        <v>7341714334808</v>
      </c>
      <c r="J6" s="32">
        <f>+I6-I5</f>
        <v>-500375329728</v>
      </c>
      <c r="K6" s="37">
        <f>+(I6-I5)/I5</f>
        <v>-6.3806377015915711E-2</v>
      </c>
    </row>
    <row r="7" spans="1:11">
      <c r="D7" s="27"/>
    </row>
    <row r="8" spans="1:11">
      <c r="C8" s="27"/>
      <c r="D8" s="27"/>
    </row>
  </sheetData>
  <mergeCells count="8">
    <mergeCell ref="G1:H1"/>
    <mergeCell ref="J1:K1"/>
    <mergeCell ref="I1:I2"/>
    <mergeCell ref="F1:F2"/>
    <mergeCell ref="C1:C2"/>
    <mergeCell ref="B1:B2"/>
    <mergeCell ref="A3:A6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YINETH</dc:creator>
  <cp:keywords/>
  <dc:description/>
  <cp:lastModifiedBy>Oscar Mauricio Velasquez Rodriguez</cp:lastModifiedBy>
  <cp:revision/>
  <dcterms:created xsi:type="dcterms:W3CDTF">2022-10-27T02:21:11Z</dcterms:created>
  <dcterms:modified xsi:type="dcterms:W3CDTF">2022-12-09T13:40:44Z</dcterms:modified>
  <cp:category/>
  <cp:contentStatus/>
</cp:coreProperties>
</file>