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ctor.salinas\Desktop\COMISION CUARTA\LEGISLATURA 2022-2026\PERIODO 2022-2023\PROPOSICIONES DE COMISIÓN\"/>
    </mc:Choice>
  </mc:AlternateContent>
  <bookViews>
    <workbookView xWindow="0" yWindow="0" windowWidth="17256" windowHeight="5772" activeTab="1"/>
  </bookViews>
  <sheets>
    <sheet name="MOD PPTO 2022 MADR ABRIL" sheetId="1" r:id="rId1"/>
    <sheet name="MOD PPTO 2022 MADR AGOSTO" sheetId="2" r:id="rId2"/>
  </sheets>
  <definedNames>
    <definedName name="_xlnm.Print_Titles" localSheetId="0">'MOD PPTO 2022 MADR ABRIL'!$1:$3</definedName>
    <definedName name="_xlnm.Print_Titles" localSheetId="1">'MOD PPTO 2022 MADR AGOSTO'!$1:$3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3" i="2" l="1"/>
  <c r="L69" i="2"/>
  <c r="L30" i="2"/>
  <c r="L26" i="2"/>
  <c r="L10" i="2"/>
  <c r="L8" i="2"/>
  <c r="L4" i="2"/>
  <c r="L32" i="2" s="1"/>
  <c r="L70" i="2" l="1"/>
  <c r="M17" i="2"/>
  <c r="M16" i="2"/>
  <c r="J69" i="2"/>
  <c r="J30" i="2"/>
  <c r="J26" i="2"/>
  <c r="J10" i="2"/>
  <c r="J8" i="2"/>
  <c r="J4" i="2"/>
  <c r="M15" i="2"/>
  <c r="J32" i="2" l="1"/>
  <c r="J70" i="2" s="1"/>
  <c r="M42" i="2" l="1"/>
  <c r="M38" i="2"/>
  <c r="M37" i="2"/>
  <c r="M36" i="2"/>
  <c r="M35" i="2"/>
  <c r="I69" i="2"/>
  <c r="I30" i="2"/>
  <c r="I26" i="2"/>
  <c r="I10" i="2"/>
  <c r="I8" i="2"/>
  <c r="I4" i="2"/>
  <c r="K69" i="2"/>
  <c r="K30" i="2"/>
  <c r="K26" i="2"/>
  <c r="K10" i="2"/>
  <c r="K8" i="2"/>
  <c r="K4" i="2"/>
  <c r="H69" i="2"/>
  <c r="G69" i="2"/>
  <c r="F69" i="2"/>
  <c r="E69" i="2"/>
  <c r="D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1" i="2"/>
  <c r="M40" i="2"/>
  <c r="M39" i="2"/>
  <c r="M34" i="2"/>
  <c r="M33" i="2"/>
  <c r="M31" i="2"/>
  <c r="M30" i="2" s="1"/>
  <c r="H30" i="2"/>
  <c r="G30" i="2"/>
  <c r="F30" i="2"/>
  <c r="E30" i="2"/>
  <c r="D30" i="2"/>
  <c r="M29" i="2"/>
  <c r="M28" i="2"/>
  <c r="M27" i="2"/>
  <c r="H26" i="2"/>
  <c r="G26" i="2"/>
  <c r="F26" i="2"/>
  <c r="E26" i="2"/>
  <c r="D26" i="2"/>
  <c r="M25" i="2"/>
  <c r="M24" i="2"/>
  <c r="M23" i="2"/>
  <c r="M22" i="2"/>
  <c r="M21" i="2"/>
  <c r="M20" i="2"/>
  <c r="M19" i="2"/>
  <c r="M18" i="2"/>
  <c r="M14" i="2"/>
  <c r="M13" i="2"/>
  <c r="M12" i="2"/>
  <c r="M11" i="2"/>
  <c r="H10" i="2"/>
  <c r="G10" i="2"/>
  <c r="F10" i="2"/>
  <c r="E10" i="2"/>
  <c r="D10" i="2"/>
  <c r="M9" i="2"/>
  <c r="M8" i="2" s="1"/>
  <c r="H8" i="2"/>
  <c r="G8" i="2"/>
  <c r="F8" i="2"/>
  <c r="E8" i="2"/>
  <c r="D8" i="2"/>
  <c r="M7" i="2"/>
  <c r="M6" i="2"/>
  <c r="M5" i="2"/>
  <c r="H4" i="2"/>
  <c r="G4" i="2"/>
  <c r="F4" i="2"/>
  <c r="E4" i="2"/>
  <c r="D4" i="2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8" i="1"/>
  <c r="J26" i="1"/>
  <c r="J25" i="1"/>
  <c r="J24" i="1"/>
  <c r="J22" i="1"/>
  <c r="J21" i="1"/>
  <c r="J20" i="1"/>
  <c r="J19" i="1"/>
  <c r="J18" i="1"/>
  <c r="J17" i="1"/>
  <c r="J16" i="1"/>
  <c r="J15" i="1"/>
  <c r="J14" i="1"/>
  <c r="J13" i="1"/>
  <c r="J12" i="1"/>
  <c r="J11" i="1"/>
  <c r="J9" i="1"/>
  <c r="J6" i="1"/>
  <c r="J7" i="1"/>
  <c r="J5" i="1"/>
  <c r="G64" i="1"/>
  <c r="F64" i="1"/>
  <c r="G27" i="1"/>
  <c r="F27" i="1"/>
  <c r="G23" i="1"/>
  <c r="F23" i="1"/>
  <c r="G10" i="1"/>
  <c r="F10" i="1"/>
  <c r="G8" i="1"/>
  <c r="F8" i="1"/>
  <c r="G4" i="1"/>
  <c r="F4" i="1"/>
  <c r="I64" i="1"/>
  <c r="I27" i="1"/>
  <c r="I23" i="1"/>
  <c r="I10" i="1"/>
  <c r="I8" i="1"/>
  <c r="I4" i="1"/>
  <c r="H64" i="1"/>
  <c r="H27" i="1"/>
  <c r="H23" i="1"/>
  <c r="H10" i="1"/>
  <c r="H8" i="1"/>
  <c r="H4" i="1"/>
  <c r="E64" i="1"/>
  <c r="D64" i="1"/>
  <c r="E27" i="1"/>
  <c r="D27" i="1"/>
  <c r="E23" i="1"/>
  <c r="D23" i="1"/>
  <c r="E10" i="1"/>
  <c r="D10" i="1"/>
  <c r="E8" i="1"/>
  <c r="D8" i="1"/>
  <c r="E4" i="1"/>
  <c r="D4" i="1"/>
  <c r="M26" i="2" l="1"/>
  <c r="D32" i="2"/>
  <c r="D70" i="2" s="1"/>
  <c r="H32" i="2"/>
  <c r="H70" i="2" s="1"/>
  <c r="I32" i="2"/>
  <c r="I70" i="2" s="1"/>
  <c r="M69" i="2"/>
  <c r="K32" i="2"/>
  <c r="K70" i="2" s="1"/>
  <c r="E32" i="2"/>
  <c r="E70" i="2" s="1"/>
  <c r="M4" i="2"/>
  <c r="M10" i="2"/>
  <c r="G32" i="2"/>
  <c r="G70" i="2" s="1"/>
  <c r="F32" i="2"/>
  <c r="F70" i="2" s="1"/>
  <c r="D29" i="1"/>
  <c r="F29" i="1"/>
  <c r="F65" i="1" s="1"/>
  <c r="G29" i="1"/>
  <c r="G65" i="1"/>
  <c r="D65" i="1"/>
  <c r="I29" i="1"/>
  <c r="I65" i="1" s="1"/>
  <c r="H29" i="1"/>
  <c r="H65" i="1" s="1"/>
  <c r="E29" i="1"/>
  <c r="E65" i="1" s="1"/>
  <c r="M32" i="2" l="1"/>
  <c r="M70" i="2" s="1"/>
  <c r="J64" i="1"/>
  <c r="J27" i="1"/>
  <c r="J23" i="1"/>
  <c r="J10" i="1"/>
  <c r="J8" i="1"/>
  <c r="J4" i="1"/>
  <c r="J29" i="1" l="1"/>
  <c r="J65" i="1" s="1"/>
</calcChain>
</file>

<file path=xl/sharedStrings.xml><?xml version="1.0" encoding="utf-8"?>
<sst xmlns="http://schemas.openxmlformats.org/spreadsheetml/2006/main" count="391" uniqueCount="126">
  <si>
    <t>RUBRO</t>
  </si>
  <si>
    <t>REC</t>
  </si>
  <si>
    <t>DESCRIPCION</t>
  </si>
  <si>
    <t>A-01-01-01</t>
  </si>
  <si>
    <t>10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</si>
  <si>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</si>
  <si>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</si>
  <si>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</si>
  <si>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</si>
  <si>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</si>
  <si>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</si>
  <si>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</si>
  <si>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</si>
  <si>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</si>
  <si>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A-03-03-01-020</t>
  </si>
  <si>
    <t>FONDO DE FOMENTO AGROPECUARIO DECRETO LEY  1279 DE 1994</t>
  </si>
  <si>
    <t>A-03-03-01-067</t>
  </si>
  <si>
    <t>DESARROLLO DE FUNCIONES DE APOYO AL SECTOR AGROPECUARIO EN CIENCIA, TECNOLOGÍA E INNOVACIÓN A CARGO DE CORPOICA A NIVEL NACIONAL. LEY 1731 DE 2014</t>
  </si>
  <si>
    <t>A-03-03-04-050</t>
  </si>
  <si>
    <t>TRANSFERENCIA A LA SOCIEDAD FIDUCIARIA DE DESARROLLO AGROPECUARIO S.A. FIDUAGRARIA - PATRIMONIO AUTÓNOMO DE REMANENTES - INCODER EN LIQUIDACIÓN</t>
  </si>
  <si>
    <t>A-03-04-02-004</t>
  </si>
  <si>
    <t>BONOS PENSIONALES (DE PENSIONES)</t>
  </si>
  <si>
    <t>A-03-04-02-009</t>
  </si>
  <si>
    <t>OBLIGACIONES CONVENCIONALES PENSIONADOS DEL IDEMA (DE PENSIONES)</t>
  </si>
  <si>
    <t>A-03-04-02-012</t>
  </si>
  <si>
    <t>INCAPACIDADES Y LICENCIAS DE MATERNIDAD Y PATERNIDAD (NO DE PENSIONES)</t>
  </si>
  <si>
    <t>A-03-04-02-080</t>
  </si>
  <si>
    <t>MESADAS PENSIONALES DEL IDEMA (DE PENSIONES)</t>
  </si>
  <si>
    <t>A-03-06-01-001</t>
  </si>
  <si>
    <t>FORTALECIMIENTO DE LAS ASOCIACIONES Y LIGAS DE CONSUMIDORES (LEY 73 DE 1981 Y DECRETO 1320 DE 1982)</t>
  </si>
  <si>
    <t>A-03-10</t>
  </si>
  <si>
    <t>SENTENCIAS Y CONCILIACIONES</t>
  </si>
  <si>
    <t>A-03-11-02-001</t>
  </si>
  <si>
    <t>11</t>
  </si>
  <si>
    <t>TRANSFERENCIAS AL SECTOR AGRÍCOLA Y SECTOR INDUSTRIAL PARA APOYO A LA PRODUCCIÓN - ARTÍCULO 1 LEY 16 DE 1990 Y ARTÍCULO 1 LEY 101 DE 1993; LEY 795 DE 2003</t>
  </si>
  <si>
    <t>A-03-11-06-004</t>
  </si>
  <si>
    <t>APERTURA Y/U OPERACIÓN OFICINAS DE LA RED SOCIAL DEL BANCO AGRARIO A NIVEL NACIONAL. LEY 795 DE 2003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</si>
  <si>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</si>
  <si>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</si>
  <si>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</si>
  <si>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</si>
  <si>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</si>
  <si>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</si>
  <si>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B-10-04-01</t>
  </si>
  <si>
    <t>APORTES AL FONDO DE CONTINGENCIAS</t>
  </si>
  <si>
    <t>C-1701-1100-3</t>
  </si>
  <si>
    <t>SUBSIDIO PARA LA CONSTRUCCIÓN O MEJORAMIENTO DE VIVIENDA DE INTERÉS SOCIAL RURAL PARA LA POBLACIÓN RURAL   NACIONAL</t>
  </si>
  <si>
    <t>C-1702-1100-7</t>
  </si>
  <si>
    <t>FORTALECIMIENTO DEL MODELO DE APOYO A ALIANZAS PRODUCTIVAS DEL SECTOR AGROPECUARIO A NIVEL  NACIONAL</t>
  </si>
  <si>
    <t>13</t>
  </si>
  <si>
    <t>C-1702-1100-9</t>
  </si>
  <si>
    <t>CONSTRUCCIÓN DE CAPACIDADES EMPRESARIALES RURALES: CONFIANZA Y OPORTUNIDAD A NIVEL  NACIONAL</t>
  </si>
  <si>
    <t>C-1702-1100-11</t>
  </si>
  <si>
    <t>APOYO PARA GENERAR OPORTUNIDADES A LOS JÓVENES RURALES PARA SU INTEGRACIÓN GENERACIONAL EN EL CAMPO  NACIONAL-[PREVIO CONCEPTO  DNP]</t>
  </si>
  <si>
    <t>C-1702-1100-12</t>
  </si>
  <si>
    <t>FORTALECIMIENTO DE ACTIVIDADES QUE IMPULSEN Y CONTRIBUYAN AL DESARROLLO DEL SECTOR AGROPECUARIO, PESQUERO Y DE DESARROLLO RURAL – FONDO DE FOMENTO AGROPECUARIO - FFA  NACIONAL</t>
  </si>
  <si>
    <t>C-1702-1100-13</t>
  </si>
  <si>
    <t>CONSTRUCCIÓN Y FORTALECIMIENTO DE POLÍTICAS DE GENERACIÓN DE INGRESOS Y FORTALECIMIENTO DE LAS CAPACIDADES PRODUCTIVAS QUE PERMITAN EL DESARROLLO AGROPECUARIO Y RURAL  NACIONAL</t>
  </si>
  <si>
    <t>C-1702-1100-14</t>
  </si>
  <si>
    <t>FORTALECIMIENTO DE LOS MECANISMOS DE ATENCIÓN A LAS MUJERES RURALES Y CAMPESINAS PARA LA SUPERACIÓN DE LAS BRECHAS DE GENERO Y SOCIOECONÓMICAS A NIVEL NACIONAL</t>
  </si>
  <si>
    <t>15</t>
  </si>
  <si>
    <t>C-1703-1100-5</t>
  </si>
  <si>
    <t>IMPLEMENTACIÓN DE ESTRATEGIAS PARA LA INCLUSIÓN FINANCIERA EN EL SECTOR AGROPECUARIO  NACIONAL-[PREVIO CONCEPTO DNP]</t>
  </si>
  <si>
    <t>C-1704-1100-2</t>
  </si>
  <si>
    <t>FORTALECIMIENTO A LA FORMULACIÓN, COORDINACIÓN Y SEGUIMIENTO DE LA POLÍTICA PÚBLICA PARA EL ORDENAMIENTO PRODUCTIVO Y SOCIAL DE LA PROPIEDAD RURAL CON ENFOQUE TERRITORIAL  NACIONAL</t>
  </si>
  <si>
    <t>C-1706-1100-2</t>
  </si>
  <si>
    <t>APROVECHAMIENTO DE LAS OPORTUNIDADES AGROEXPORTADORAS   NACIONAL</t>
  </si>
  <si>
    <t>C-1707-1100-1</t>
  </si>
  <si>
    <t>FORTALECIMIENTO DEL ESTATUS SANITARIO, FITOSANITARIO Y DE INOCUIDAD DEL SECTOR AGROPECUARIO A NIVEL  NACIONAL</t>
  </si>
  <si>
    <t>C-1708-1100-1</t>
  </si>
  <si>
    <t>IMPLEMENTACIÓN DE ESTRATEGIAS TECNOLOGICAS DIRIGIDAS AL DESARROLLO DE LA CADENA LACTEA   NACIONAL</t>
  </si>
  <si>
    <t>C-1708-1100-2</t>
  </si>
  <si>
    <t>MEJORAMIENTO DE LA SOSTENIBILIDAD DE LA PRODUCCIÓN AGROPECUARIA FRENTE A LOS FENÓMENOS CLIMÁTICOS  NACIONAL</t>
  </si>
  <si>
    <t>C-1708-1100-3</t>
  </si>
  <si>
    <t>DESARROLLO DE INICIATIVAS CLIMÁTICAMENTE INTELIGENTES PARA LA ADAPTACIÓN AL CAMBIO CLIMÁTICO Y LA SOSTENIBILIDAD EN SISTEMAS PRODUCTIVOS AGROPECUARIOS PRIORIZADOS (ARROZ, MAÍZ, BANANO, CAÑA DE AZÚCAR, PAPA Y GANADERÍA BOVINA).  NACIONAL</t>
  </si>
  <si>
    <t>C-1708-1100-4</t>
  </si>
  <si>
    <t>FORTALECIMIENTO DE LA INNOVACION EN EL SECTOR AGROPECUARIO A NIVEL  NACIONAL</t>
  </si>
  <si>
    <t>C-1709-1100-3</t>
  </si>
  <si>
    <t>FORTALECIMIENTO PARA  EL DESARROLLO DE LA CADENA FORESTAL PRODUCTIVA  NACIONAL</t>
  </si>
  <si>
    <t>C-1709-1100-4</t>
  </si>
  <si>
    <t>FORTALECIMIENTO DE LA COMPETITIVIDAD DE LAS CADENAS PRODUCTIVAS AGROPECUARIAS A NIVEL  NACIONAL</t>
  </si>
  <si>
    <t>C-1799-1100-9</t>
  </si>
  <si>
    <t>ADECUACIÓN A LAS INSTALACIONES DEL MINISTERIO DE AGRICULTURA Y DESARROLLO RURAL EN MATERIA DE INFRAESTRUCTURA FÍSICA Y GESTIÓN DOCUMENTAL   BOGOTÁ-[PREVIO CONCEPTO  DNP]</t>
  </si>
  <si>
    <t>C-1799-1100-12</t>
  </si>
  <si>
    <t>FORTALECIMIENTO DEL DISEÑO, SEGUIMIENTO Y EVALUACIÓN DE POLÍTICAS PÚBLICAS PARA EL DESARROLLO AGROPECUARIO   NACIONAL</t>
  </si>
  <si>
    <t>C-1799-1100-13</t>
  </si>
  <si>
    <t>FORTALECIMIENTO DE LAS CAPACIDADES PARA LA GESTIÓN Y ARTICULACIÓN DE LA POLÍTICA DE DESARROLLO RURAL   NACIONAL</t>
  </si>
  <si>
    <t>C-1799-1100-14</t>
  </si>
  <si>
    <t>FORTALECIMIENTO DE LA PLANEACIÓN ESTRATÉGICA Y LA GESTIÓN A NIVEL INSTITUCIONAL Y SECTORIAL, NACIONAL</t>
  </si>
  <si>
    <t>C-1799-1100-15</t>
  </si>
  <si>
    <t xml:space="preserve">FORTALECIMIENTO DE LA GESTIÓN DE TECNOLOGÍAS DE LA INFORMACIÓN - TI EN EL MINISTERIO DE AGRICULTURA Y DESARROLLO RURAL EN FUNCIÓN DE LA TRANSFORMACIÓN DIGITAL DEL SECTOR AGROPECUARIO.  BOGOTÁ </t>
  </si>
  <si>
    <t>TOTAL FUCIONAMIENTO 2022</t>
  </si>
  <si>
    <t>MINISTERIO DE AGRICULTURA Y DESARROLLO RURAL 
OFICINA ASESORA DE PLANEACION PRESUPUESTO VIGENCIA 2022</t>
  </si>
  <si>
    <t>A-01</t>
  </si>
  <si>
    <t>GASTOS DE PERSONAL</t>
  </si>
  <si>
    <t>DCTO 1793 DIC 21/2021 PGN VIGENCIA 2022</t>
  </si>
  <si>
    <t>ADQUISICION DE BIENES Y SERVICIOS</t>
  </si>
  <si>
    <t>A-03</t>
  </si>
  <si>
    <t>TRANSFERENCIAS CORRIENTES</t>
  </si>
  <si>
    <t>A-08</t>
  </si>
  <si>
    <t>GASTOS POR TRIBUTOS, MULTAS, SANCIONES E INTERES DE MORA</t>
  </si>
  <si>
    <t>B-10</t>
  </si>
  <si>
    <t xml:space="preserve">SERVICIO DE LA DEUDA PUBLICA INTERNA </t>
  </si>
  <si>
    <t>C</t>
  </si>
  <si>
    <t>TOTAL INVERSION MINAGRICULTURA 2022</t>
  </si>
  <si>
    <t>TOTAL PRESUPUESTO MINAGRICULTURA 2022</t>
  </si>
  <si>
    <t>CONTROL DE APROPIACIONES VIGENCIA 2022 - MODIFICACIONES PRESUPUESTALES ENERO - ABRIL DE 2022</t>
  </si>
  <si>
    <t>APROPIACION VIGENTE DISPONIBLE 2022</t>
  </si>
  <si>
    <t>RESO 069 FEB 09/2022 MADR</t>
  </si>
  <si>
    <t>C-1702-1100-15</t>
  </si>
  <si>
    <t>APOYO PARA GENERAR OPORTUNIDADES EDUCATIVAS A LOS JÓVENES RURALES PARA PERMANECER EN EL CAMPO NACIONAL</t>
  </si>
  <si>
    <t>DCTO 506 ABRIL 04/2022 MHCP</t>
  </si>
  <si>
    <t>RESO 118 ABRIL 07/2022 MADR</t>
  </si>
  <si>
    <t>RESO 124 ABRIL 18/2022 MADR</t>
  </si>
  <si>
    <t>Fuente. SIIF Nacion MHCP - 2022</t>
  </si>
  <si>
    <t>RESO 150 MAYO 12/2022 MADR</t>
  </si>
  <si>
    <t>A-03-03-04-070</t>
  </si>
  <si>
    <t>FONDO DE FOMENTO PARA LAS MUJERES RURALES -FOMMUR, LEY 731 DE 2002</t>
  </si>
  <si>
    <t>RESO 1443 JUNIO 13/2022 MHCP</t>
  </si>
  <si>
    <t>A-03-03-04-071</t>
  </si>
  <si>
    <t>FONDO PARA EL ACCESO A LOS INSUMOS AGROPECUARIOS -FAIA, LEY 2183 DE 2022</t>
  </si>
  <si>
    <t>11/SSF</t>
  </si>
  <si>
    <t>RESO 1060 MAYO 03/2022 MHCP</t>
  </si>
  <si>
    <t>RES 250 AGOSTO      03/2022 MADR</t>
  </si>
  <si>
    <t>GASTOS POR TRIBUTOS, MULTAS E INTERES DE MORA</t>
  </si>
  <si>
    <t>CONTROL DE APROPIACIONES VIGENCIA 2022 - MODIFICACIONES PRESUPUESTALES ENERO -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</si>
</sst>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240A]&quot;$&quot;\ #,##0;\-&quot;$&quot;\ #,##0"/>
    <numFmt numFmtId="165" formatCode="[$-1240A]&quot;$&quot;\ #,##0;\(&quot;$&quot;\ #,##0\)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Calibri"/>
      <family val="2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8"/>
      <name val="Calibri"/>
      <family val="2"/>
    </font>
    <font>
      <b/>
      <sz val="9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3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/>
    <xf numFmtId="0" fontId="9" fillId="0" borderId="1" xfId="0" applyFont="1" applyBorder="1" applyAlignment="1">
      <alignment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left" vertical="center" wrapText="1" readingOrder="1"/>
    </xf>
    <xf numFmtId="0" fontId="6" fillId="0" borderId="1" xfId="0" applyFont="1" applyBorder="1" applyAlignment="1">
      <alignment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left" vertical="center" wrapText="1" readingOrder="1"/>
    </xf>
    <xf numFmtId="165" fontId="6" fillId="0" borderId="1" xfId="0" applyNumberFormat="1" applyFont="1" applyBorder="1" applyAlignment="1">
      <alignment horizontal="right" vertical="center" wrapText="1" readingOrder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8" fillId="0" borderId="3" xfId="0" applyFont="1" applyBorder="1" applyAlignment="1">
      <alignment horizontal="center" vertical="center" wrapText="1" readingOrder="1"/>
    </xf>
    <xf numFmtId="0" fontId="8" fillId="0" borderId="4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showGridLines="0" zoomScaleNormal="100" zoomScaleSheetLayoutView="70" workbookViewId="0">
      <selection activeCell="D10" sqref="D10"/>
    </sheetView>
  </sheetViews>
  <sheetFormatPr baseColWidth="10" defaultRowHeight="14.4" x14ac:dyDescent="0.3"/>
  <cols>
    <col min="1" max="1" width="14.44140625" customWidth="1"/>
    <col min="2" max="2" width="5.44140625" customWidth="1"/>
    <col min="3" max="3" width="64.33203125" customWidth="1"/>
    <col min="4" max="4" width="20" bestFit="1" customWidth="1"/>
    <col min="5" max="5" width="17.33203125" customWidth="1"/>
    <col min="6" max="6" width="19" customWidth="1"/>
    <col min="7" max="7" width="17.88671875" customWidth="1"/>
    <col min="8" max="8" width="18.5546875" customWidth="1"/>
    <col min="9" max="9" width="5.5546875" customWidth="1"/>
    <col min="10" max="10" width="21" bestFit="1" customWidth="1"/>
  </cols>
  <sheetData>
    <row r="1" spans="1:10" ht="39" customHeight="1" x14ac:dyDescent="0.3">
      <c r="A1" s="19" t="s">
        <v>92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7" customHeight="1" x14ac:dyDescent="0.3">
      <c r="A2" s="21" t="s">
        <v>106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28.5" customHeight="1" x14ac:dyDescent="0.3">
      <c r="A3" s="1" t="s">
        <v>0</v>
      </c>
      <c r="B3" s="1" t="s">
        <v>1</v>
      </c>
      <c r="C3" s="1" t="s">
        <v>2</v>
      </c>
      <c r="D3" s="1" t="s">
        <v>95</v>
      </c>
      <c r="E3" s="1" t="s">
        <v>108</v>
      </c>
      <c r="F3" s="1" t="s">
        <v>111</v>
      </c>
      <c r="G3" s="1" t="s">
        <v>112</v>
      </c>
      <c r="H3" s="1" t="s">
        <v>113</v>
      </c>
      <c r="I3" s="1"/>
      <c r="J3" s="17" t="s">
        <v>107</v>
      </c>
    </row>
    <row r="4" spans="1:10" ht="26.25" customHeight="1" x14ac:dyDescent="0.3">
      <c r="A4" s="9" t="s">
        <v>93</v>
      </c>
      <c r="B4" s="10"/>
      <c r="C4" s="11" t="s">
        <v>94</v>
      </c>
      <c r="D4" s="15">
        <f t="shared" ref="D4:I4" si="0">SUM(D5:D7)</f>
        <v>25849895000</v>
      </c>
      <c r="E4" s="15">
        <f t="shared" si="0"/>
        <v>0</v>
      </c>
      <c r="F4" s="15">
        <f t="shared" ref="F4" si="1">SUM(F5:F7)</f>
        <v>0</v>
      </c>
      <c r="G4" s="15">
        <f t="shared" ref="G4" si="2">SUM(G5:G7)</f>
        <v>0</v>
      </c>
      <c r="H4" s="15">
        <f t="shared" si="0"/>
        <v>0</v>
      </c>
      <c r="I4" s="15">
        <f t="shared" si="0"/>
        <v>0</v>
      </c>
      <c r="J4" s="15">
        <f>SUM(J5:J7)</f>
        <v>25849895000</v>
      </c>
    </row>
    <row r="5" spans="1:10" ht="19.5" customHeight="1" x14ac:dyDescent="0.3">
      <c r="A5" s="4" t="s">
        <v>3</v>
      </c>
      <c r="B5" s="2" t="s">
        <v>4</v>
      </c>
      <c r="C5" s="3" t="s">
        <v>5</v>
      </c>
      <c r="D5" s="5">
        <v>16917416000</v>
      </c>
      <c r="E5" s="5"/>
      <c r="F5" s="5"/>
      <c r="G5" s="5"/>
      <c r="H5" s="5"/>
      <c r="I5" s="5"/>
      <c r="J5" s="5">
        <f>+D5+E5+F5+G5+H5+I5</f>
        <v>16917416000</v>
      </c>
    </row>
    <row r="6" spans="1:10" ht="19.5" customHeight="1" x14ac:dyDescent="0.3">
      <c r="A6" s="4" t="s">
        <v>6</v>
      </c>
      <c r="B6" s="2" t="s">
        <v>4</v>
      </c>
      <c r="C6" s="3" t="s">
        <v>7</v>
      </c>
      <c r="D6" s="5">
        <v>6140440000</v>
      </c>
      <c r="E6" s="5"/>
      <c r="F6" s="5"/>
      <c r="G6" s="5"/>
      <c r="H6" s="5"/>
      <c r="I6" s="5"/>
      <c r="J6" s="5">
        <f t="shared" ref="J6:J7" si="3">+D6+E6+F6+G6+H6+I6</f>
        <v>6140440000</v>
      </c>
    </row>
    <row r="7" spans="1:10" ht="19.5" customHeight="1" x14ac:dyDescent="0.3">
      <c r="A7" s="4" t="s">
        <v>8</v>
      </c>
      <c r="B7" s="2" t="s">
        <v>4</v>
      </c>
      <c r="C7" s="3" t="s">
        <v>9</v>
      </c>
      <c r="D7" s="5">
        <v>2792039000</v>
      </c>
      <c r="E7" s="5"/>
      <c r="F7" s="5"/>
      <c r="G7" s="5"/>
      <c r="H7" s="5"/>
      <c r="I7" s="5"/>
      <c r="J7" s="5">
        <f t="shared" si="3"/>
        <v>2792039000</v>
      </c>
    </row>
    <row r="8" spans="1:10" ht="24.75" customHeight="1" x14ac:dyDescent="0.3">
      <c r="A8" s="9" t="s">
        <v>10</v>
      </c>
      <c r="B8" s="10"/>
      <c r="C8" s="11" t="s">
        <v>96</v>
      </c>
      <c r="D8" s="15">
        <f t="shared" ref="D8:I8" si="4">+D9</f>
        <v>7440029000</v>
      </c>
      <c r="E8" s="15">
        <f t="shared" si="4"/>
        <v>0</v>
      </c>
      <c r="F8" s="15">
        <f t="shared" ref="F8" si="5">+F9</f>
        <v>0</v>
      </c>
      <c r="G8" s="15">
        <f t="shared" ref="G8" si="6">+G9</f>
        <v>0</v>
      </c>
      <c r="H8" s="15">
        <f t="shared" si="4"/>
        <v>0</v>
      </c>
      <c r="I8" s="15">
        <f t="shared" si="4"/>
        <v>0</v>
      </c>
      <c r="J8" s="15">
        <f>+J9</f>
        <v>7440029000</v>
      </c>
    </row>
    <row r="9" spans="1:10" ht="17.25" customHeight="1" x14ac:dyDescent="0.3">
      <c r="A9" s="4" t="s">
        <v>10</v>
      </c>
      <c r="B9" s="2" t="s">
        <v>4</v>
      </c>
      <c r="C9" s="3" t="s">
        <v>11</v>
      </c>
      <c r="D9" s="5">
        <v>7440029000</v>
      </c>
      <c r="E9" s="5"/>
      <c r="F9" s="5"/>
      <c r="G9" s="5"/>
      <c r="H9" s="5"/>
      <c r="I9" s="5"/>
      <c r="J9" s="5">
        <f>+D9+E9+F9+G9+H9+I9</f>
        <v>7440029000</v>
      </c>
    </row>
    <row r="10" spans="1:10" ht="21" customHeight="1" x14ac:dyDescent="0.3">
      <c r="A10" s="9" t="s">
        <v>97</v>
      </c>
      <c r="B10" s="10"/>
      <c r="C10" s="11" t="s">
        <v>98</v>
      </c>
      <c r="D10" s="15">
        <f t="shared" ref="D10:I10" si="7">SUM(D11:D22)</f>
        <v>337942697000</v>
      </c>
      <c r="E10" s="15">
        <f t="shared" si="7"/>
        <v>0</v>
      </c>
      <c r="F10" s="15">
        <f t="shared" ref="F10" si="8">SUM(F11:F22)</f>
        <v>-43898573381</v>
      </c>
      <c r="G10" s="15">
        <f t="shared" ref="G10" si="9">SUM(G11:G22)</f>
        <v>0</v>
      </c>
      <c r="H10" s="15">
        <f t="shared" si="7"/>
        <v>0</v>
      </c>
      <c r="I10" s="15">
        <f t="shared" si="7"/>
        <v>0</v>
      </c>
      <c r="J10" s="15">
        <f>SUM(J11:J22)</f>
        <v>294044123619</v>
      </c>
    </row>
    <row r="11" spans="1:10" ht="17.25" customHeight="1" x14ac:dyDescent="0.3">
      <c r="A11" s="4" t="s">
        <v>12</v>
      </c>
      <c r="B11" s="2" t="s">
        <v>4</v>
      </c>
      <c r="C11" s="3" t="s">
        <v>13</v>
      </c>
      <c r="D11" s="5">
        <v>2278247000</v>
      </c>
      <c r="E11" s="5"/>
      <c r="F11" s="5"/>
      <c r="G11" s="5"/>
      <c r="H11" s="5"/>
      <c r="I11" s="5"/>
      <c r="J11" s="5">
        <f t="shared" ref="J11:J63" si="10">+D11+E11+F11+G11+H11+I11</f>
        <v>2278247000</v>
      </c>
    </row>
    <row r="12" spans="1:10" ht="21" customHeight="1" x14ac:dyDescent="0.3">
      <c r="A12" s="4" t="s">
        <v>14</v>
      </c>
      <c r="B12" s="2" t="s">
        <v>4</v>
      </c>
      <c r="C12" s="3" t="s">
        <v>15</v>
      </c>
      <c r="D12" s="5">
        <v>358265000</v>
      </c>
      <c r="E12" s="5"/>
      <c r="F12" s="5"/>
      <c r="G12" s="5"/>
      <c r="H12" s="5"/>
      <c r="I12" s="5"/>
      <c r="J12" s="5">
        <f t="shared" si="10"/>
        <v>358265000</v>
      </c>
    </row>
    <row r="13" spans="1:10" ht="36.75" customHeight="1" x14ac:dyDescent="0.3">
      <c r="A13" s="4" t="s">
        <v>16</v>
      </c>
      <c r="B13" s="2" t="s">
        <v>4</v>
      </c>
      <c r="C13" s="3" t="s">
        <v>17</v>
      </c>
      <c r="D13" s="5">
        <v>225000000000</v>
      </c>
      <c r="E13" s="5"/>
      <c r="F13" s="5"/>
      <c r="G13" s="5"/>
      <c r="H13" s="5">
        <v>-3555519530</v>
      </c>
      <c r="I13" s="5"/>
      <c r="J13" s="5">
        <f t="shared" si="10"/>
        <v>221444480470</v>
      </c>
    </row>
    <row r="14" spans="1:10" ht="37.5" customHeight="1" x14ac:dyDescent="0.3">
      <c r="A14" s="4" t="s">
        <v>18</v>
      </c>
      <c r="B14" s="2" t="s">
        <v>4</v>
      </c>
      <c r="C14" s="3" t="s">
        <v>19</v>
      </c>
      <c r="D14" s="5">
        <v>5000000000</v>
      </c>
      <c r="E14" s="5"/>
      <c r="F14" s="5"/>
      <c r="G14" s="5"/>
      <c r="H14" s="5">
        <v>3555519530</v>
      </c>
      <c r="I14" s="5"/>
      <c r="J14" s="5">
        <f t="shared" si="10"/>
        <v>8555519530</v>
      </c>
    </row>
    <row r="15" spans="1:10" ht="18" customHeight="1" x14ac:dyDescent="0.3">
      <c r="A15" s="4" t="s">
        <v>20</v>
      </c>
      <c r="B15" s="2" t="s">
        <v>4</v>
      </c>
      <c r="C15" s="3" t="s">
        <v>21</v>
      </c>
      <c r="D15" s="5">
        <v>440028000</v>
      </c>
      <c r="E15" s="5"/>
      <c r="F15" s="5"/>
      <c r="G15" s="5"/>
      <c r="H15" s="5"/>
      <c r="I15" s="5"/>
      <c r="J15" s="5">
        <f t="shared" si="10"/>
        <v>440028000</v>
      </c>
    </row>
    <row r="16" spans="1:10" ht="18" customHeight="1" x14ac:dyDescent="0.3">
      <c r="A16" s="4" t="s">
        <v>22</v>
      </c>
      <c r="B16" s="2" t="s">
        <v>4</v>
      </c>
      <c r="C16" s="3" t="s">
        <v>23</v>
      </c>
      <c r="D16" s="5">
        <v>106707000</v>
      </c>
      <c r="E16" s="5"/>
      <c r="F16" s="5"/>
      <c r="G16" s="5"/>
      <c r="H16" s="5"/>
      <c r="I16" s="5"/>
      <c r="J16" s="5">
        <f t="shared" si="10"/>
        <v>106707000</v>
      </c>
    </row>
    <row r="17" spans="1:10" x14ac:dyDescent="0.3">
      <c r="A17" s="4" t="s">
        <v>24</v>
      </c>
      <c r="B17" s="2" t="s">
        <v>4</v>
      </c>
      <c r="C17" s="3" t="s">
        <v>25</v>
      </c>
      <c r="D17" s="5">
        <v>154297000</v>
      </c>
      <c r="E17" s="5"/>
      <c r="F17" s="5"/>
      <c r="G17" s="5"/>
      <c r="H17" s="5"/>
      <c r="I17" s="5"/>
      <c r="J17" s="5">
        <f t="shared" si="10"/>
        <v>154297000</v>
      </c>
    </row>
    <row r="18" spans="1:10" x14ac:dyDescent="0.3">
      <c r="A18" s="4" t="s">
        <v>26</v>
      </c>
      <c r="B18" s="2" t="s">
        <v>4</v>
      </c>
      <c r="C18" s="3" t="s">
        <v>27</v>
      </c>
      <c r="D18" s="5">
        <v>47070848000</v>
      </c>
      <c r="E18" s="5"/>
      <c r="F18" s="5">
        <v>-43898573381</v>
      </c>
      <c r="G18" s="5"/>
      <c r="H18" s="5"/>
      <c r="I18" s="5"/>
      <c r="J18" s="5">
        <f t="shared" si="10"/>
        <v>3172274619</v>
      </c>
    </row>
    <row r="19" spans="1:10" ht="25.5" customHeight="1" x14ac:dyDescent="0.3">
      <c r="A19" s="4" t="s">
        <v>28</v>
      </c>
      <c r="B19" s="2" t="s">
        <v>4</v>
      </c>
      <c r="C19" s="3" t="s">
        <v>29</v>
      </c>
      <c r="D19" s="5">
        <v>743691000</v>
      </c>
      <c r="E19" s="5"/>
      <c r="F19" s="5"/>
      <c r="G19" s="5"/>
      <c r="H19" s="5"/>
      <c r="I19" s="5"/>
      <c r="J19" s="5">
        <f t="shared" si="10"/>
        <v>743691000</v>
      </c>
    </row>
    <row r="20" spans="1:10" x14ac:dyDescent="0.3">
      <c r="A20" s="4" t="s">
        <v>30</v>
      </c>
      <c r="B20" s="2" t="s">
        <v>4</v>
      </c>
      <c r="C20" s="3" t="s">
        <v>31</v>
      </c>
      <c r="D20" s="5">
        <v>46034233000</v>
      </c>
      <c r="E20" s="5"/>
      <c r="F20" s="5"/>
      <c r="G20" s="5"/>
      <c r="H20" s="5"/>
      <c r="I20" s="5"/>
      <c r="J20" s="5">
        <f t="shared" si="10"/>
        <v>46034233000</v>
      </c>
    </row>
    <row r="21" spans="1:10" ht="36.75" customHeight="1" x14ac:dyDescent="0.3">
      <c r="A21" s="4" t="s">
        <v>32</v>
      </c>
      <c r="B21" s="2" t="s">
        <v>4</v>
      </c>
      <c r="C21" s="3" t="s">
        <v>34</v>
      </c>
      <c r="D21" s="5">
        <v>9600000000</v>
      </c>
      <c r="E21" s="5"/>
      <c r="F21" s="5"/>
      <c r="G21" s="5"/>
      <c r="H21" s="5"/>
      <c r="I21" s="5"/>
      <c r="J21" s="5">
        <f t="shared" si="10"/>
        <v>9600000000</v>
      </c>
    </row>
    <row r="22" spans="1:10" ht="27.75" customHeight="1" x14ac:dyDescent="0.3">
      <c r="A22" s="4" t="s">
        <v>35</v>
      </c>
      <c r="B22" s="2" t="s">
        <v>4</v>
      </c>
      <c r="C22" s="3" t="s">
        <v>36</v>
      </c>
      <c r="D22" s="5">
        <v>1156381000</v>
      </c>
      <c r="E22" s="5"/>
      <c r="F22" s="5"/>
      <c r="G22" s="5"/>
      <c r="H22" s="5"/>
      <c r="I22" s="5"/>
      <c r="J22" s="5">
        <f t="shared" si="10"/>
        <v>1156381000</v>
      </c>
    </row>
    <row r="23" spans="1:10" ht="21" customHeight="1" x14ac:dyDescent="0.3">
      <c r="A23" s="9" t="s">
        <v>99</v>
      </c>
      <c r="B23" s="10"/>
      <c r="C23" s="11" t="s">
        <v>100</v>
      </c>
      <c r="D23" s="15">
        <f t="shared" ref="D23:I23" si="11">SUM(D24:D26)</f>
        <v>8686357000</v>
      </c>
      <c r="E23" s="15">
        <f t="shared" si="11"/>
        <v>0</v>
      </c>
      <c r="F23" s="15">
        <f t="shared" ref="F23" si="12">SUM(F24:F26)</f>
        <v>0</v>
      </c>
      <c r="G23" s="15">
        <f t="shared" ref="G23" si="13">SUM(G24:G26)</f>
        <v>0</v>
      </c>
      <c r="H23" s="15">
        <f t="shared" si="11"/>
        <v>0</v>
      </c>
      <c r="I23" s="15">
        <f t="shared" si="11"/>
        <v>0</v>
      </c>
      <c r="J23" s="15">
        <f>SUM(J24:J26)</f>
        <v>8686357000</v>
      </c>
    </row>
    <row r="24" spans="1:10" ht="18.75" customHeight="1" x14ac:dyDescent="0.3">
      <c r="A24" s="4" t="s">
        <v>37</v>
      </c>
      <c r="B24" s="2" t="s">
        <v>4</v>
      </c>
      <c r="C24" s="3" t="s">
        <v>38</v>
      </c>
      <c r="D24" s="5">
        <v>5942304000</v>
      </c>
      <c r="E24" s="5"/>
      <c r="F24" s="5"/>
      <c r="G24" s="5"/>
      <c r="H24" s="5"/>
      <c r="I24" s="5"/>
      <c r="J24" s="5">
        <f t="shared" si="10"/>
        <v>5942304000</v>
      </c>
    </row>
    <row r="25" spans="1:10" ht="18.75" customHeight="1" x14ac:dyDescent="0.3">
      <c r="A25" s="4" t="s">
        <v>39</v>
      </c>
      <c r="B25" s="2" t="s">
        <v>4</v>
      </c>
      <c r="C25" s="3" t="s">
        <v>40</v>
      </c>
      <c r="D25" s="5">
        <v>29992000</v>
      </c>
      <c r="E25" s="5"/>
      <c r="F25" s="5"/>
      <c r="G25" s="5"/>
      <c r="H25" s="5"/>
      <c r="I25" s="5"/>
      <c r="J25" s="5">
        <f t="shared" si="10"/>
        <v>29992000</v>
      </c>
    </row>
    <row r="26" spans="1:10" ht="18.75" customHeight="1" x14ac:dyDescent="0.3">
      <c r="A26" s="4" t="s">
        <v>41</v>
      </c>
      <c r="B26" s="2" t="s">
        <v>33</v>
      </c>
      <c r="C26" s="3" t="s">
        <v>42</v>
      </c>
      <c r="D26" s="5">
        <v>2714061000</v>
      </c>
      <c r="E26" s="5"/>
      <c r="F26" s="5"/>
      <c r="G26" s="5"/>
      <c r="H26" s="5"/>
      <c r="I26" s="5"/>
      <c r="J26" s="5">
        <f t="shared" si="10"/>
        <v>2714061000</v>
      </c>
    </row>
    <row r="27" spans="1:10" ht="24" customHeight="1" x14ac:dyDescent="0.3">
      <c r="A27" s="9" t="s">
        <v>101</v>
      </c>
      <c r="B27" s="10"/>
      <c r="C27" s="11" t="s">
        <v>102</v>
      </c>
      <c r="D27" s="15">
        <f t="shared" ref="D27:I27" si="14">+D28</f>
        <v>1366834000</v>
      </c>
      <c r="E27" s="15">
        <f t="shared" si="14"/>
        <v>0</v>
      </c>
      <c r="F27" s="15">
        <f t="shared" ref="F27" si="15">+F28</f>
        <v>0</v>
      </c>
      <c r="G27" s="15">
        <f t="shared" ref="G27" si="16">+G28</f>
        <v>0</v>
      </c>
      <c r="H27" s="15">
        <f t="shared" si="14"/>
        <v>0</v>
      </c>
      <c r="I27" s="15">
        <f t="shared" si="14"/>
        <v>0</v>
      </c>
      <c r="J27" s="15">
        <f>+J28</f>
        <v>1366834000</v>
      </c>
    </row>
    <row r="28" spans="1:10" x14ac:dyDescent="0.3">
      <c r="A28" s="4" t="s">
        <v>43</v>
      </c>
      <c r="B28" s="2" t="s">
        <v>33</v>
      </c>
      <c r="C28" s="3" t="s">
        <v>44</v>
      </c>
      <c r="D28" s="5">
        <v>1366834000</v>
      </c>
      <c r="E28" s="5"/>
      <c r="F28" s="5"/>
      <c r="G28" s="5"/>
      <c r="H28" s="5"/>
      <c r="I28" s="5"/>
      <c r="J28" s="5">
        <f t="shared" si="10"/>
        <v>1366834000</v>
      </c>
    </row>
    <row r="29" spans="1:10" s="8" customFormat="1" ht="28.5" customHeight="1" x14ac:dyDescent="0.3">
      <c r="A29" s="6"/>
      <c r="B29" s="7"/>
      <c r="C29" s="11" t="s">
        <v>91</v>
      </c>
      <c r="D29" s="15">
        <f t="shared" ref="D29:G29" si="17">+D4+D8+D10+D23+D27</f>
        <v>381285812000</v>
      </c>
      <c r="E29" s="15">
        <f t="shared" si="17"/>
        <v>0</v>
      </c>
      <c r="F29" s="15">
        <f t="shared" si="17"/>
        <v>-43898573381</v>
      </c>
      <c r="G29" s="15">
        <f t="shared" si="17"/>
        <v>0</v>
      </c>
      <c r="H29" s="15">
        <f t="shared" ref="H29:I29" si="18">+H4+H8+H10+H23+H27</f>
        <v>0</v>
      </c>
      <c r="I29" s="15">
        <f t="shared" si="18"/>
        <v>0</v>
      </c>
      <c r="J29" s="15">
        <f>+J4+J8+J10+J23+J27</f>
        <v>337387238619</v>
      </c>
    </row>
    <row r="30" spans="1:10" ht="38.25" customHeight="1" x14ac:dyDescent="0.3">
      <c r="A30" s="4" t="s">
        <v>45</v>
      </c>
      <c r="B30" s="2" t="s">
        <v>33</v>
      </c>
      <c r="C30" s="3" t="s">
        <v>46</v>
      </c>
      <c r="D30" s="5">
        <v>33000000000</v>
      </c>
      <c r="E30" s="5"/>
      <c r="F30" s="5"/>
      <c r="G30" s="5"/>
      <c r="H30" s="5"/>
      <c r="I30" s="5"/>
      <c r="J30" s="5">
        <f t="shared" si="10"/>
        <v>33000000000</v>
      </c>
    </row>
    <row r="31" spans="1:10" ht="38.25" customHeight="1" x14ac:dyDescent="0.3">
      <c r="A31" s="4" t="s">
        <v>45</v>
      </c>
      <c r="B31" s="2" t="s">
        <v>33</v>
      </c>
      <c r="C31" s="3" t="s">
        <v>46</v>
      </c>
      <c r="D31" s="5">
        <v>7000000000</v>
      </c>
      <c r="E31" s="5"/>
      <c r="F31" s="5"/>
      <c r="G31" s="5"/>
      <c r="H31" s="5"/>
      <c r="I31" s="5"/>
      <c r="J31" s="5">
        <f t="shared" si="10"/>
        <v>7000000000</v>
      </c>
    </row>
    <row r="32" spans="1:10" ht="38.25" customHeight="1" x14ac:dyDescent="0.3">
      <c r="A32" s="4" t="s">
        <v>47</v>
      </c>
      <c r="B32" s="2" t="s">
        <v>33</v>
      </c>
      <c r="C32" s="3" t="s">
        <v>48</v>
      </c>
      <c r="D32" s="5">
        <v>89006417303</v>
      </c>
      <c r="E32" s="5"/>
      <c r="F32" s="5"/>
      <c r="G32" s="5"/>
      <c r="H32" s="5"/>
      <c r="I32" s="5"/>
      <c r="J32" s="5">
        <f t="shared" si="10"/>
        <v>89006417303</v>
      </c>
    </row>
    <row r="33" spans="1:10" ht="38.25" customHeight="1" x14ac:dyDescent="0.3">
      <c r="A33" s="4" t="s">
        <v>47</v>
      </c>
      <c r="B33" s="2" t="s">
        <v>49</v>
      </c>
      <c r="C33" s="3" t="s">
        <v>48</v>
      </c>
      <c r="D33" s="5">
        <v>47993582697</v>
      </c>
      <c r="E33" s="5"/>
      <c r="F33" s="5"/>
      <c r="G33" s="5"/>
      <c r="H33" s="5"/>
      <c r="I33" s="5"/>
      <c r="J33" s="5">
        <f t="shared" si="10"/>
        <v>47993582697</v>
      </c>
    </row>
    <row r="34" spans="1:10" ht="38.25" customHeight="1" x14ac:dyDescent="0.3">
      <c r="A34" s="4" t="s">
        <v>50</v>
      </c>
      <c r="B34" s="2" t="s">
        <v>33</v>
      </c>
      <c r="C34" s="3" t="s">
        <v>51</v>
      </c>
      <c r="D34" s="5">
        <v>12000000000</v>
      </c>
      <c r="E34" s="5"/>
      <c r="F34" s="5"/>
      <c r="G34" s="5"/>
      <c r="H34" s="5"/>
      <c r="I34" s="5"/>
      <c r="J34" s="5">
        <f t="shared" si="10"/>
        <v>12000000000</v>
      </c>
    </row>
    <row r="35" spans="1:10" ht="38.25" customHeight="1" x14ac:dyDescent="0.3">
      <c r="A35" s="4" t="s">
        <v>52</v>
      </c>
      <c r="B35" s="2" t="s">
        <v>33</v>
      </c>
      <c r="C35" s="3" t="s">
        <v>53</v>
      </c>
      <c r="D35" s="5">
        <v>1000000000</v>
      </c>
      <c r="E35" s="5">
        <v>-1000000000</v>
      </c>
      <c r="F35" s="5"/>
      <c r="G35" s="5"/>
      <c r="H35" s="5"/>
      <c r="I35" s="5"/>
      <c r="J35" s="5">
        <f t="shared" si="10"/>
        <v>0</v>
      </c>
    </row>
    <row r="36" spans="1:10" ht="38.25" customHeight="1" x14ac:dyDescent="0.3">
      <c r="A36" s="4" t="s">
        <v>54</v>
      </c>
      <c r="B36" s="2" t="s">
        <v>33</v>
      </c>
      <c r="C36" s="3" t="s">
        <v>55</v>
      </c>
      <c r="D36" s="5">
        <v>129936375625</v>
      </c>
      <c r="E36" s="5"/>
      <c r="F36" s="5"/>
      <c r="G36" s="5"/>
      <c r="H36" s="5"/>
      <c r="I36" s="5"/>
      <c r="J36" s="5">
        <f t="shared" si="10"/>
        <v>129936375625</v>
      </c>
    </row>
    <row r="37" spans="1:10" ht="38.25" customHeight="1" x14ac:dyDescent="0.3">
      <c r="A37" s="4" t="s">
        <v>54</v>
      </c>
      <c r="B37" s="2" t="s">
        <v>49</v>
      </c>
      <c r="C37" s="3" t="s">
        <v>55</v>
      </c>
      <c r="D37" s="5">
        <v>70063624375</v>
      </c>
      <c r="E37" s="5"/>
      <c r="F37" s="5"/>
      <c r="G37" s="5"/>
      <c r="H37" s="5"/>
      <c r="I37" s="5"/>
      <c r="J37" s="5">
        <f t="shared" si="10"/>
        <v>70063624375</v>
      </c>
    </row>
    <row r="38" spans="1:10" ht="38.25" customHeight="1" x14ac:dyDescent="0.3">
      <c r="A38" s="4" t="s">
        <v>56</v>
      </c>
      <c r="B38" s="2" t="s">
        <v>33</v>
      </c>
      <c r="C38" s="3" t="s">
        <v>57</v>
      </c>
      <c r="D38" s="5">
        <v>2500000000</v>
      </c>
      <c r="E38" s="5"/>
      <c r="F38" s="5"/>
      <c r="G38" s="5"/>
      <c r="H38" s="5"/>
      <c r="I38" s="5"/>
      <c r="J38" s="5">
        <f t="shared" si="10"/>
        <v>2500000000</v>
      </c>
    </row>
    <row r="39" spans="1:10" ht="38.25" customHeight="1" x14ac:dyDescent="0.3">
      <c r="A39" s="4" t="s">
        <v>58</v>
      </c>
      <c r="B39" s="2" t="s">
        <v>33</v>
      </c>
      <c r="C39" s="3" t="s">
        <v>59</v>
      </c>
      <c r="D39" s="5">
        <v>208000000</v>
      </c>
      <c r="E39" s="5"/>
      <c r="F39" s="5"/>
      <c r="G39" s="5"/>
      <c r="H39" s="5"/>
      <c r="I39" s="5"/>
      <c r="J39" s="5">
        <f t="shared" si="10"/>
        <v>208000000</v>
      </c>
    </row>
    <row r="40" spans="1:10" ht="38.25" customHeight="1" x14ac:dyDescent="0.3">
      <c r="A40" s="4" t="s">
        <v>58</v>
      </c>
      <c r="B40" s="2" t="s">
        <v>60</v>
      </c>
      <c r="C40" s="3" t="s">
        <v>59</v>
      </c>
      <c r="D40" s="5">
        <v>6654000000</v>
      </c>
      <c r="E40" s="5"/>
      <c r="F40" s="5"/>
      <c r="G40" s="5"/>
      <c r="H40" s="5"/>
      <c r="I40" s="5"/>
      <c r="J40" s="5">
        <f t="shared" si="10"/>
        <v>6654000000</v>
      </c>
    </row>
    <row r="41" spans="1:10" ht="38.25" customHeight="1" x14ac:dyDescent="0.3">
      <c r="A41" s="4" t="s">
        <v>109</v>
      </c>
      <c r="B41" s="2" t="s">
        <v>33</v>
      </c>
      <c r="C41" s="3" t="s">
        <v>110</v>
      </c>
      <c r="D41" s="5">
        <v>0</v>
      </c>
      <c r="E41" s="5">
        <v>1000000000</v>
      </c>
      <c r="F41" s="5"/>
      <c r="G41" s="5"/>
      <c r="H41" s="5"/>
      <c r="I41" s="5"/>
      <c r="J41" s="5">
        <f t="shared" si="10"/>
        <v>1000000000</v>
      </c>
    </row>
    <row r="42" spans="1:10" ht="38.25" customHeight="1" x14ac:dyDescent="0.3">
      <c r="A42" s="4" t="s">
        <v>61</v>
      </c>
      <c r="B42" s="2" t="s">
        <v>33</v>
      </c>
      <c r="C42" s="3" t="s">
        <v>62</v>
      </c>
      <c r="D42" s="5">
        <v>155138835041</v>
      </c>
      <c r="E42" s="5"/>
      <c r="F42" s="5"/>
      <c r="G42" s="5"/>
      <c r="H42" s="5"/>
      <c r="I42" s="5"/>
      <c r="J42" s="5">
        <f t="shared" si="10"/>
        <v>155138835041</v>
      </c>
    </row>
    <row r="43" spans="1:10" ht="38.25" customHeight="1" x14ac:dyDescent="0.3">
      <c r="A43" s="4" t="s">
        <v>61</v>
      </c>
      <c r="B43" s="2" t="s">
        <v>33</v>
      </c>
      <c r="C43" s="3" t="s">
        <v>62</v>
      </c>
      <c r="D43" s="5">
        <v>23900000000</v>
      </c>
      <c r="E43" s="5"/>
      <c r="F43" s="5"/>
      <c r="G43" s="5"/>
      <c r="H43" s="5"/>
      <c r="I43" s="5"/>
      <c r="J43" s="5">
        <f t="shared" si="10"/>
        <v>23900000000</v>
      </c>
    </row>
    <row r="44" spans="1:10" ht="38.25" customHeight="1" x14ac:dyDescent="0.3">
      <c r="A44" s="4" t="s">
        <v>61</v>
      </c>
      <c r="B44" s="2" t="s">
        <v>49</v>
      </c>
      <c r="C44" s="3" t="s">
        <v>62</v>
      </c>
      <c r="D44" s="5">
        <v>83653164959</v>
      </c>
      <c r="E44" s="5"/>
      <c r="F44" s="5"/>
      <c r="G44" s="5"/>
      <c r="H44" s="5"/>
      <c r="I44" s="5"/>
      <c r="J44" s="5">
        <f t="shared" si="10"/>
        <v>83653164959</v>
      </c>
    </row>
    <row r="45" spans="1:10" ht="38.25" customHeight="1" x14ac:dyDescent="0.3">
      <c r="A45" s="4" t="s">
        <v>63</v>
      </c>
      <c r="B45" s="2" t="s">
        <v>33</v>
      </c>
      <c r="C45" s="3" t="s">
        <v>64</v>
      </c>
      <c r="D45" s="5">
        <v>1266000000</v>
      </c>
      <c r="E45" s="5"/>
      <c r="F45" s="5"/>
      <c r="G45" s="5"/>
      <c r="H45" s="5"/>
      <c r="I45" s="5"/>
      <c r="J45" s="5">
        <f t="shared" si="10"/>
        <v>1266000000</v>
      </c>
    </row>
    <row r="46" spans="1:10" ht="38.25" customHeight="1" x14ac:dyDescent="0.3">
      <c r="A46" s="4" t="s">
        <v>65</v>
      </c>
      <c r="B46" s="2" t="s">
        <v>33</v>
      </c>
      <c r="C46" s="3" t="s">
        <v>66</v>
      </c>
      <c r="D46" s="5">
        <v>800000000</v>
      </c>
      <c r="E46" s="5"/>
      <c r="F46" s="5"/>
      <c r="G46" s="5"/>
      <c r="H46" s="5"/>
      <c r="I46" s="5"/>
      <c r="J46" s="5">
        <f t="shared" si="10"/>
        <v>800000000</v>
      </c>
    </row>
    <row r="47" spans="1:10" ht="38.25" customHeight="1" x14ac:dyDescent="0.3">
      <c r="A47" s="4" t="s">
        <v>67</v>
      </c>
      <c r="B47" s="2" t="s">
        <v>33</v>
      </c>
      <c r="C47" s="3" t="s">
        <v>68</v>
      </c>
      <c r="D47" s="5">
        <v>3500000000</v>
      </c>
      <c r="E47" s="5"/>
      <c r="F47" s="5"/>
      <c r="G47" s="5"/>
      <c r="H47" s="5"/>
      <c r="I47" s="5"/>
      <c r="J47" s="5">
        <f t="shared" si="10"/>
        <v>3500000000</v>
      </c>
    </row>
    <row r="48" spans="1:10" ht="38.25" customHeight="1" x14ac:dyDescent="0.3">
      <c r="A48" s="4" t="s">
        <v>69</v>
      </c>
      <c r="B48" s="2" t="s">
        <v>33</v>
      </c>
      <c r="C48" s="3" t="s">
        <v>70</v>
      </c>
      <c r="D48" s="5">
        <v>1000000000</v>
      </c>
      <c r="E48" s="5"/>
      <c r="F48" s="5"/>
      <c r="G48" s="5"/>
      <c r="H48" s="5"/>
      <c r="I48" s="5"/>
      <c r="J48" s="5">
        <f t="shared" si="10"/>
        <v>1000000000</v>
      </c>
    </row>
    <row r="49" spans="1:10" ht="38.25" customHeight="1" x14ac:dyDescent="0.3">
      <c r="A49" s="4" t="s">
        <v>69</v>
      </c>
      <c r="B49" s="2" t="s">
        <v>60</v>
      </c>
      <c r="C49" s="3" t="s">
        <v>70</v>
      </c>
      <c r="D49" s="5">
        <v>4000000000</v>
      </c>
      <c r="E49" s="5"/>
      <c r="F49" s="5"/>
      <c r="G49" s="5"/>
      <c r="H49" s="5"/>
      <c r="I49" s="5"/>
      <c r="J49" s="5">
        <f t="shared" si="10"/>
        <v>4000000000</v>
      </c>
    </row>
    <row r="50" spans="1:10" ht="38.25" customHeight="1" x14ac:dyDescent="0.3">
      <c r="A50" s="4" t="s">
        <v>71</v>
      </c>
      <c r="B50" s="2" t="s">
        <v>33</v>
      </c>
      <c r="C50" s="3" t="s">
        <v>72</v>
      </c>
      <c r="D50" s="5">
        <v>2500000000</v>
      </c>
      <c r="E50" s="5"/>
      <c r="F50" s="5"/>
      <c r="G50" s="5"/>
      <c r="H50" s="5"/>
      <c r="I50" s="5"/>
      <c r="J50" s="5">
        <f t="shared" si="10"/>
        <v>2500000000</v>
      </c>
    </row>
    <row r="51" spans="1:10" ht="38.25" customHeight="1" x14ac:dyDescent="0.3">
      <c r="A51" s="4" t="s">
        <v>71</v>
      </c>
      <c r="B51" s="2" t="s">
        <v>60</v>
      </c>
      <c r="C51" s="3" t="s">
        <v>72</v>
      </c>
      <c r="D51" s="5">
        <v>420000000</v>
      </c>
      <c r="E51" s="5"/>
      <c r="F51" s="5"/>
      <c r="G51" s="5"/>
      <c r="H51" s="5"/>
      <c r="I51" s="5"/>
      <c r="J51" s="5">
        <f t="shared" si="10"/>
        <v>420000000</v>
      </c>
    </row>
    <row r="52" spans="1:10" ht="51.75" customHeight="1" x14ac:dyDescent="0.3">
      <c r="A52" s="4" t="s">
        <v>73</v>
      </c>
      <c r="B52" s="2" t="s">
        <v>33</v>
      </c>
      <c r="C52" s="3" t="s">
        <v>74</v>
      </c>
      <c r="D52" s="5">
        <v>11000000000</v>
      </c>
      <c r="E52" s="5"/>
      <c r="F52" s="5"/>
      <c r="G52" s="5"/>
      <c r="H52" s="5"/>
      <c r="I52" s="5"/>
      <c r="J52" s="5">
        <f t="shared" si="10"/>
        <v>11000000000</v>
      </c>
    </row>
    <row r="53" spans="1:10" ht="38.25" customHeight="1" x14ac:dyDescent="0.3">
      <c r="A53" s="4" t="s">
        <v>75</v>
      </c>
      <c r="B53" s="2" t="s">
        <v>33</v>
      </c>
      <c r="C53" s="3" t="s">
        <v>76</v>
      </c>
      <c r="D53" s="5">
        <v>1560000000</v>
      </c>
      <c r="E53" s="5"/>
      <c r="F53" s="5"/>
      <c r="G53" s="5"/>
      <c r="H53" s="5"/>
      <c r="I53" s="5"/>
      <c r="J53" s="5">
        <f t="shared" si="10"/>
        <v>1560000000</v>
      </c>
    </row>
    <row r="54" spans="1:10" ht="38.25" customHeight="1" x14ac:dyDescent="0.3">
      <c r="A54" s="4" t="s">
        <v>77</v>
      </c>
      <c r="B54" s="2" t="s">
        <v>33</v>
      </c>
      <c r="C54" s="3" t="s">
        <v>78</v>
      </c>
      <c r="D54" s="5">
        <v>2000000000</v>
      </c>
      <c r="E54" s="5"/>
      <c r="F54" s="5"/>
      <c r="G54" s="5"/>
      <c r="H54" s="5"/>
      <c r="I54" s="5"/>
      <c r="J54" s="5">
        <f t="shared" si="10"/>
        <v>2000000000</v>
      </c>
    </row>
    <row r="55" spans="1:10" ht="38.25" customHeight="1" x14ac:dyDescent="0.3">
      <c r="A55" s="4" t="s">
        <v>77</v>
      </c>
      <c r="B55" s="2" t="s">
        <v>60</v>
      </c>
      <c r="C55" s="3" t="s">
        <v>78</v>
      </c>
      <c r="D55" s="5">
        <v>5000000000</v>
      </c>
      <c r="E55" s="5"/>
      <c r="F55" s="5"/>
      <c r="G55" s="5"/>
      <c r="H55" s="5"/>
      <c r="I55" s="5"/>
      <c r="J55" s="5">
        <f t="shared" si="10"/>
        <v>5000000000</v>
      </c>
    </row>
    <row r="56" spans="1:10" ht="38.25" customHeight="1" x14ac:dyDescent="0.3">
      <c r="A56" s="4" t="s">
        <v>79</v>
      </c>
      <c r="B56" s="2" t="s">
        <v>33</v>
      </c>
      <c r="C56" s="3" t="s">
        <v>80</v>
      </c>
      <c r="D56" s="5">
        <v>99401327353</v>
      </c>
      <c r="E56" s="5"/>
      <c r="F56" s="5"/>
      <c r="G56" s="5"/>
      <c r="H56" s="5"/>
      <c r="I56" s="5"/>
      <c r="J56" s="5">
        <f t="shared" si="10"/>
        <v>99401327353</v>
      </c>
    </row>
    <row r="57" spans="1:10" ht="38.25" customHeight="1" x14ac:dyDescent="0.3">
      <c r="A57" s="4" t="s">
        <v>79</v>
      </c>
      <c r="B57" s="2" t="s">
        <v>49</v>
      </c>
      <c r="C57" s="3" t="s">
        <v>80</v>
      </c>
      <c r="D57" s="5">
        <v>53598672647</v>
      </c>
      <c r="E57" s="5"/>
      <c r="F57" s="5"/>
      <c r="G57" s="5"/>
      <c r="H57" s="5"/>
      <c r="I57" s="5"/>
      <c r="J57" s="5">
        <f t="shared" si="10"/>
        <v>53598672647</v>
      </c>
    </row>
    <row r="58" spans="1:10" ht="38.25" customHeight="1" x14ac:dyDescent="0.3">
      <c r="A58" s="4" t="s">
        <v>79</v>
      </c>
      <c r="B58" s="2" t="s">
        <v>60</v>
      </c>
      <c r="C58" s="3" t="s">
        <v>80</v>
      </c>
      <c r="D58" s="5">
        <v>2000000000</v>
      </c>
      <c r="E58" s="5"/>
      <c r="F58" s="5"/>
      <c r="G58" s="5"/>
      <c r="H58" s="5"/>
      <c r="I58" s="5"/>
      <c r="J58" s="5">
        <f t="shared" si="10"/>
        <v>2000000000</v>
      </c>
    </row>
    <row r="59" spans="1:10" ht="38.25" customHeight="1" x14ac:dyDescent="0.3">
      <c r="A59" s="4" t="s">
        <v>81</v>
      </c>
      <c r="B59" s="2" t="s">
        <v>33</v>
      </c>
      <c r="C59" s="3" t="s">
        <v>82</v>
      </c>
      <c r="D59" s="5">
        <v>9797484794</v>
      </c>
      <c r="E59" s="5"/>
      <c r="F59" s="5"/>
      <c r="G59" s="5">
        <v>-3300000000</v>
      </c>
      <c r="H59" s="5"/>
      <c r="I59" s="5"/>
      <c r="J59" s="5">
        <f t="shared" si="10"/>
        <v>6497484794</v>
      </c>
    </row>
    <row r="60" spans="1:10" ht="38.25" customHeight="1" x14ac:dyDescent="0.3">
      <c r="A60" s="4" t="s">
        <v>83</v>
      </c>
      <c r="B60" s="2" t="s">
        <v>33</v>
      </c>
      <c r="C60" s="3" t="s">
        <v>84</v>
      </c>
      <c r="D60" s="5">
        <v>3000000000</v>
      </c>
      <c r="E60" s="5"/>
      <c r="F60" s="5"/>
      <c r="G60" s="5"/>
      <c r="H60" s="5"/>
      <c r="I60" s="5"/>
      <c r="J60" s="5">
        <f t="shared" si="10"/>
        <v>3000000000</v>
      </c>
    </row>
    <row r="61" spans="1:10" ht="38.25" customHeight="1" x14ac:dyDescent="0.3">
      <c r="A61" s="4" t="s">
        <v>85</v>
      </c>
      <c r="B61" s="2" t="s">
        <v>33</v>
      </c>
      <c r="C61" s="3" t="s">
        <v>86</v>
      </c>
      <c r="D61" s="5">
        <v>1284000000</v>
      </c>
      <c r="E61" s="5"/>
      <c r="F61" s="5"/>
      <c r="G61" s="5"/>
      <c r="H61" s="5"/>
      <c r="I61" s="5"/>
      <c r="J61" s="5">
        <f t="shared" si="10"/>
        <v>1284000000</v>
      </c>
    </row>
    <row r="62" spans="1:10" ht="38.25" customHeight="1" x14ac:dyDescent="0.3">
      <c r="A62" s="4" t="s">
        <v>87</v>
      </c>
      <c r="B62" s="2" t="s">
        <v>33</v>
      </c>
      <c r="C62" s="3" t="s">
        <v>88</v>
      </c>
      <c r="D62" s="5">
        <v>3500000000</v>
      </c>
      <c r="E62" s="5"/>
      <c r="F62" s="5"/>
      <c r="G62" s="5"/>
      <c r="H62" s="5"/>
      <c r="I62" s="5"/>
      <c r="J62" s="5">
        <f t="shared" si="10"/>
        <v>3500000000</v>
      </c>
    </row>
    <row r="63" spans="1:10" ht="38.25" customHeight="1" x14ac:dyDescent="0.3">
      <c r="A63" s="4" t="s">
        <v>89</v>
      </c>
      <c r="B63" s="2" t="s">
        <v>33</v>
      </c>
      <c r="C63" s="3" t="s">
        <v>90</v>
      </c>
      <c r="D63" s="5">
        <v>7000000000</v>
      </c>
      <c r="E63" s="5"/>
      <c r="F63" s="5"/>
      <c r="G63" s="5">
        <v>3300000000</v>
      </c>
      <c r="H63" s="5"/>
      <c r="I63" s="5"/>
      <c r="J63" s="5">
        <f t="shared" si="10"/>
        <v>10300000000</v>
      </c>
    </row>
    <row r="64" spans="1:10" ht="30" customHeight="1" x14ac:dyDescent="0.3">
      <c r="A64" s="12" t="s">
        <v>103</v>
      </c>
      <c r="B64" s="13"/>
      <c r="C64" s="14" t="s">
        <v>104</v>
      </c>
      <c r="D64" s="15">
        <f t="shared" ref="D64:I64" si="19">SUM(D30:D63)</f>
        <v>874681484794</v>
      </c>
      <c r="E64" s="15">
        <f t="shared" si="19"/>
        <v>0</v>
      </c>
      <c r="F64" s="15">
        <f t="shared" ref="F64" si="20">SUM(F30:F63)</f>
        <v>0</v>
      </c>
      <c r="G64" s="15">
        <f t="shared" ref="G64" si="21">SUM(G30:G63)</f>
        <v>0</v>
      </c>
      <c r="H64" s="15">
        <f t="shared" si="19"/>
        <v>0</v>
      </c>
      <c r="I64" s="15">
        <f t="shared" si="19"/>
        <v>0</v>
      </c>
      <c r="J64" s="15">
        <f>SUM(J30:J63)</f>
        <v>874681484794</v>
      </c>
    </row>
    <row r="65" spans="1:10" ht="30" customHeight="1" x14ac:dyDescent="0.3">
      <c r="A65" s="12"/>
      <c r="B65" s="13"/>
      <c r="C65" s="14" t="s">
        <v>105</v>
      </c>
      <c r="D65" s="15">
        <f t="shared" ref="D65:I65" si="22">+D29+D64</f>
        <v>1255967296794</v>
      </c>
      <c r="E65" s="15">
        <f t="shared" si="22"/>
        <v>0</v>
      </c>
      <c r="F65" s="15">
        <f t="shared" ref="F65" si="23">+F29+F64</f>
        <v>-43898573381</v>
      </c>
      <c r="G65" s="15">
        <f t="shared" ref="G65" si="24">+G29+G64</f>
        <v>0</v>
      </c>
      <c r="H65" s="15">
        <f t="shared" si="22"/>
        <v>0</v>
      </c>
      <c r="I65" s="15">
        <f t="shared" si="22"/>
        <v>0</v>
      </c>
      <c r="J65" s="15">
        <f>+J29+J64</f>
        <v>1212068723413</v>
      </c>
    </row>
    <row r="66" spans="1:10" x14ac:dyDescent="0.3">
      <c r="A66" s="16" t="s">
        <v>114</v>
      </c>
    </row>
    <row r="67" spans="1:10" x14ac:dyDescent="0.3">
      <c r="A67" s="16"/>
    </row>
  </sheetData>
  <mergeCells count="2">
    <mergeCell ref="A1:J1"/>
    <mergeCell ref="A2:J2"/>
  </mergeCells>
  <printOptions horizontalCentered="1" verticalCentered="1"/>
  <pageMargins left="0.19685039370078741" right="0.19685039370078741" top="0.39370078740157483" bottom="0.39370078740157483" header="0" footer="0"/>
  <pageSetup scale="60" orientation="landscape" r:id="rId1"/>
  <headerFooter alignWithMargins="0">
    <oddFooter>&amp;R&amp;D</oddFooter>
  </headerFooter>
  <rowBreaks count="3" manualBreakCount="3">
    <brk id="29" max="16383" man="1"/>
    <brk id="39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showGridLines="0" tabSelected="1" zoomScaleNormal="100" zoomScaleSheetLayoutView="70" workbookViewId="0">
      <selection activeCell="L65" sqref="L65"/>
    </sheetView>
  </sheetViews>
  <sheetFormatPr baseColWidth="10" defaultRowHeight="14.4" x14ac:dyDescent="0.3"/>
  <cols>
    <col min="1" max="1" width="14.44140625" customWidth="1"/>
    <col min="2" max="2" width="5.44140625" customWidth="1"/>
    <col min="3" max="3" width="53" customWidth="1"/>
    <col min="4" max="4" width="20" bestFit="1" customWidth="1"/>
    <col min="5" max="5" width="15" bestFit="1" customWidth="1"/>
    <col min="6" max="6" width="18.5546875" bestFit="1" customWidth="1"/>
    <col min="7" max="8" width="15" bestFit="1" customWidth="1"/>
    <col min="9" max="9" width="16.109375" bestFit="1" customWidth="1"/>
    <col min="10" max="10" width="17.109375" bestFit="1" customWidth="1"/>
    <col min="11" max="11" width="15.88671875" bestFit="1" customWidth="1"/>
    <col min="12" max="12" width="16.109375" bestFit="1" customWidth="1"/>
    <col min="13" max="13" width="21" bestFit="1" customWidth="1"/>
  </cols>
  <sheetData>
    <row r="1" spans="1:13" ht="39" customHeight="1" x14ac:dyDescent="0.3">
      <c r="A1" s="19" t="s">
        <v>92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7" customHeight="1" x14ac:dyDescent="0.3">
      <c r="A2" s="21" t="s">
        <v>125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 ht="28.5" customHeight="1" x14ac:dyDescent="0.3">
      <c r="A3" s="1" t="s">
        <v>0</v>
      </c>
      <c r="B3" s="1" t="s">
        <v>1</v>
      </c>
      <c r="C3" s="1" t="s">
        <v>2</v>
      </c>
      <c r="D3" s="1" t="s">
        <v>95</v>
      </c>
      <c r="E3" s="1" t="s">
        <v>108</v>
      </c>
      <c r="F3" s="1" t="s">
        <v>111</v>
      </c>
      <c r="G3" s="1" t="s">
        <v>112</v>
      </c>
      <c r="H3" s="1" t="s">
        <v>113</v>
      </c>
      <c r="I3" s="1" t="s">
        <v>115</v>
      </c>
      <c r="J3" s="1" t="s">
        <v>122</v>
      </c>
      <c r="K3" s="1" t="s">
        <v>118</v>
      </c>
      <c r="L3" s="1" t="s">
        <v>123</v>
      </c>
      <c r="M3" s="17" t="s">
        <v>107</v>
      </c>
    </row>
    <row r="4" spans="1:13" ht="26.25" customHeight="1" x14ac:dyDescent="0.3">
      <c r="A4" s="9" t="s">
        <v>93</v>
      </c>
      <c r="B4" s="10"/>
      <c r="C4" s="11" t="s">
        <v>94</v>
      </c>
      <c r="D4" s="15">
        <f t="shared" ref="D4:H4" si="0">SUM(D5:D7)</f>
        <v>25849895000</v>
      </c>
      <c r="E4" s="15">
        <f t="shared" si="0"/>
        <v>0</v>
      </c>
      <c r="F4" s="15">
        <f t="shared" ref="F4:G4" si="1">SUM(F5:F7)</f>
        <v>0</v>
      </c>
      <c r="G4" s="15">
        <f t="shared" si="1"/>
        <v>0</v>
      </c>
      <c r="H4" s="15">
        <f t="shared" si="0"/>
        <v>0</v>
      </c>
      <c r="I4" s="15">
        <f t="shared" ref="I4:K4" si="2">SUM(I5:I7)</f>
        <v>0</v>
      </c>
      <c r="J4" s="15">
        <f t="shared" ref="J4" si="3">SUM(J5:J7)</f>
        <v>0</v>
      </c>
      <c r="K4" s="15">
        <f t="shared" si="2"/>
        <v>0</v>
      </c>
      <c r="L4" s="15">
        <f t="shared" ref="L4" si="4">SUM(L5:L7)</f>
        <v>0</v>
      </c>
      <c r="M4" s="15">
        <f>SUM(M5:M7)</f>
        <v>25849895000</v>
      </c>
    </row>
    <row r="5" spans="1:13" ht="19.5" customHeight="1" x14ac:dyDescent="0.3">
      <c r="A5" s="4" t="s">
        <v>3</v>
      </c>
      <c r="B5" s="2" t="s">
        <v>4</v>
      </c>
      <c r="C5" s="3" t="s">
        <v>5</v>
      </c>
      <c r="D5" s="5">
        <v>16917416000</v>
      </c>
      <c r="E5" s="5"/>
      <c r="F5" s="5"/>
      <c r="G5" s="5"/>
      <c r="H5" s="5"/>
      <c r="I5" s="5"/>
      <c r="J5" s="5"/>
      <c r="K5" s="5"/>
      <c r="L5" s="5"/>
      <c r="M5" s="5">
        <f>+D5+E5+F5+G5+H5+L5</f>
        <v>16917416000</v>
      </c>
    </row>
    <row r="6" spans="1:13" ht="19.5" customHeight="1" x14ac:dyDescent="0.3">
      <c r="A6" s="4" t="s">
        <v>6</v>
      </c>
      <c r="B6" s="2" t="s">
        <v>4</v>
      </c>
      <c r="C6" s="3" t="s">
        <v>7</v>
      </c>
      <c r="D6" s="5">
        <v>6140440000</v>
      </c>
      <c r="E6" s="5"/>
      <c r="F6" s="5"/>
      <c r="G6" s="5"/>
      <c r="H6" s="5"/>
      <c r="I6" s="5"/>
      <c r="J6" s="5"/>
      <c r="K6" s="5"/>
      <c r="L6" s="5"/>
      <c r="M6" s="5">
        <f t="shared" ref="M6:M7" si="5">+D6+E6+F6+G6+H6+L6</f>
        <v>6140440000</v>
      </c>
    </row>
    <row r="7" spans="1:13" ht="19.5" customHeight="1" x14ac:dyDescent="0.3">
      <c r="A7" s="4" t="s">
        <v>8</v>
      </c>
      <c r="B7" s="2" t="s">
        <v>4</v>
      </c>
      <c r="C7" s="3" t="s">
        <v>9</v>
      </c>
      <c r="D7" s="5">
        <v>2792039000</v>
      </c>
      <c r="E7" s="5"/>
      <c r="F7" s="5"/>
      <c r="G7" s="5"/>
      <c r="H7" s="5"/>
      <c r="I7" s="5"/>
      <c r="J7" s="5"/>
      <c r="K7" s="5"/>
      <c r="L7" s="5"/>
      <c r="M7" s="5">
        <f t="shared" si="5"/>
        <v>2792039000</v>
      </c>
    </row>
    <row r="8" spans="1:13" ht="24.75" customHeight="1" x14ac:dyDescent="0.3">
      <c r="A8" s="9" t="s">
        <v>10</v>
      </c>
      <c r="B8" s="10"/>
      <c r="C8" s="11" t="s">
        <v>96</v>
      </c>
      <c r="D8" s="15">
        <f t="shared" ref="D8:L8" si="6">+D9</f>
        <v>7440029000</v>
      </c>
      <c r="E8" s="15">
        <f t="shared" si="6"/>
        <v>0</v>
      </c>
      <c r="F8" s="15">
        <f t="shared" si="6"/>
        <v>0</v>
      </c>
      <c r="G8" s="15">
        <f t="shared" si="6"/>
        <v>0</v>
      </c>
      <c r="H8" s="15">
        <f t="shared" si="6"/>
        <v>0</v>
      </c>
      <c r="I8" s="15">
        <f t="shared" si="6"/>
        <v>0</v>
      </c>
      <c r="J8" s="15">
        <f t="shared" si="6"/>
        <v>0</v>
      </c>
      <c r="K8" s="15">
        <f t="shared" si="6"/>
        <v>0</v>
      </c>
      <c r="L8" s="15">
        <f t="shared" si="6"/>
        <v>0</v>
      </c>
      <c r="M8" s="15">
        <f>+M9</f>
        <v>7440029000</v>
      </c>
    </row>
    <row r="9" spans="1:13" ht="17.25" customHeight="1" x14ac:dyDescent="0.3">
      <c r="A9" s="4" t="s">
        <v>10</v>
      </c>
      <c r="B9" s="2" t="s">
        <v>4</v>
      </c>
      <c r="C9" s="3" t="s">
        <v>11</v>
      </c>
      <c r="D9" s="5">
        <v>7440029000</v>
      </c>
      <c r="E9" s="5"/>
      <c r="F9" s="5"/>
      <c r="G9" s="5"/>
      <c r="H9" s="5"/>
      <c r="I9" s="5"/>
      <c r="J9" s="5"/>
      <c r="K9" s="5"/>
      <c r="L9" s="5"/>
      <c r="M9" s="5">
        <f>+D9+E9+F9+G9+H9+L9</f>
        <v>7440029000</v>
      </c>
    </row>
    <row r="10" spans="1:13" ht="21" customHeight="1" x14ac:dyDescent="0.3">
      <c r="A10" s="9" t="s">
        <v>97</v>
      </c>
      <c r="B10" s="10"/>
      <c r="C10" s="11" t="s">
        <v>98</v>
      </c>
      <c r="D10" s="15">
        <f t="shared" ref="D10:H10" si="7">SUM(D11:D25)</f>
        <v>337942697000</v>
      </c>
      <c r="E10" s="15">
        <f t="shared" si="7"/>
        <v>0</v>
      </c>
      <c r="F10" s="15">
        <f t="shared" ref="F10:G10" si="8">SUM(F11:F25)</f>
        <v>-43898573381</v>
      </c>
      <c r="G10" s="15">
        <f t="shared" si="8"/>
        <v>0</v>
      </c>
      <c r="H10" s="15">
        <f t="shared" si="7"/>
        <v>0</v>
      </c>
      <c r="I10" s="15">
        <f t="shared" ref="I10:K10" si="9">SUM(I11:I25)</f>
        <v>0</v>
      </c>
      <c r="J10" s="15">
        <f t="shared" ref="J10" si="10">SUM(J11:J25)</f>
        <v>80000000000</v>
      </c>
      <c r="K10" s="15">
        <f t="shared" si="9"/>
        <v>3552742000</v>
      </c>
      <c r="L10" s="15">
        <f t="shared" ref="L10" si="11">SUM(L11:L25)</f>
        <v>0</v>
      </c>
      <c r="M10" s="15">
        <f>SUM(M11:M25)</f>
        <v>377596865619</v>
      </c>
    </row>
    <row r="11" spans="1:13" ht="17.25" customHeight="1" x14ac:dyDescent="0.3">
      <c r="A11" s="4" t="s">
        <v>12</v>
      </c>
      <c r="B11" s="2" t="s">
        <v>4</v>
      </c>
      <c r="C11" s="3" t="s">
        <v>13</v>
      </c>
      <c r="D11" s="5">
        <v>2278247000</v>
      </c>
      <c r="E11" s="5"/>
      <c r="F11" s="5"/>
      <c r="G11" s="5"/>
      <c r="H11" s="5"/>
      <c r="I11" s="5"/>
      <c r="J11" s="5"/>
      <c r="K11" s="5"/>
      <c r="L11" s="5"/>
      <c r="M11" s="5">
        <f>+D11+E11+F11+G11+H11+L11</f>
        <v>2278247000</v>
      </c>
    </row>
    <row r="12" spans="1:13" ht="21" customHeight="1" x14ac:dyDescent="0.3">
      <c r="A12" s="4" t="s">
        <v>14</v>
      </c>
      <c r="B12" s="2" t="s">
        <v>4</v>
      </c>
      <c r="C12" s="3" t="s">
        <v>15</v>
      </c>
      <c r="D12" s="5">
        <v>358265000</v>
      </c>
      <c r="E12" s="5"/>
      <c r="F12" s="5"/>
      <c r="G12" s="5"/>
      <c r="H12" s="5"/>
      <c r="I12" s="5"/>
      <c r="J12" s="5"/>
      <c r="K12" s="5"/>
      <c r="L12" s="5"/>
      <c r="M12" s="5">
        <f>+D12+E12+F12+G12+H12+L12</f>
        <v>358265000</v>
      </c>
    </row>
    <row r="13" spans="1:13" ht="39" customHeight="1" x14ac:dyDescent="0.3">
      <c r="A13" s="4" t="s">
        <v>16</v>
      </c>
      <c r="B13" s="2" t="s">
        <v>4</v>
      </c>
      <c r="C13" s="3" t="s">
        <v>17</v>
      </c>
      <c r="D13" s="5">
        <v>225000000000</v>
      </c>
      <c r="E13" s="5"/>
      <c r="F13" s="5"/>
      <c r="G13" s="5"/>
      <c r="H13" s="5">
        <v>-3555519530</v>
      </c>
      <c r="I13" s="5"/>
      <c r="J13" s="5"/>
      <c r="K13" s="5"/>
      <c r="L13" s="5"/>
      <c r="M13" s="5">
        <f>+D13+E13+F13+G13+H13+L13</f>
        <v>221444480470</v>
      </c>
    </row>
    <row r="14" spans="1:13" ht="39" customHeight="1" x14ac:dyDescent="0.3">
      <c r="A14" s="4" t="s">
        <v>18</v>
      </c>
      <c r="B14" s="2" t="s">
        <v>4</v>
      </c>
      <c r="C14" s="3" t="s">
        <v>19</v>
      </c>
      <c r="D14" s="5">
        <v>5000000000</v>
      </c>
      <c r="E14" s="5"/>
      <c r="F14" s="5"/>
      <c r="G14" s="5"/>
      <c r="H14" s="5">
        <v>3555519530</v>
      </c>
      <c r="I14" s="5"/>
      <c r="J14" s="5"/>
      <c r="K14" s="5"/>
      <c r="L14" s="5"/>
      <c r="M14" s="5">
        <f>+D14+E14+F14+G14+H14+L14</f>
        <v>8555519530</v>
      </c>
    </row>
    <row r="15" spans="1:13" ht="26.25" customHeight="1" x14ac:dyDescent="0.3">
      <c r="A15" s="4" t="s">
        <v>116</v>
      </c>
      <c r="B15" s="2">
        <v>10</v>
      </c>
      <c r="C15" s="3" t="s">
        <v>117</v>
      </c>
      <c r="D15" s="5">
        <v>0</v>
      </c>
      <c r="E15" s="5"/>
      <c r="F15" s="5"/>
      <c r="G15" s="5"/>
      <c r="H15" s="5"/>
      <c r="I15" s="5"/>
      <c r="J15" s="5"/>
      <c r="K15" s="5">
        <v>3552742000</v>
      </c>
      <c r="L15" s="5"/>
      <c r="M15" s="5">
        <f>+D15+E15+F15+G15+H15+I15+K15</f>
        <v>3552742000</v>
      </c>
    </row>
    <row r="16" spans="1:13" ht="26.25" customHeight="1" x14ac:dyDescent="0.3">
      <c r="A16" s="18" t="s">
        <v>119</v>
      </c>
      <c r="B16" s="2">
        <v>10</v>
      </c>
      <c r="C16" s="3" t="s">
        <v>120</v>
      </c>
      <c r="D16" s="5">
        <v>0</v>
      </c>
      <c r="E16" s="5"/>
      <c r="F16" s="5"/>
      <c r="G16" s="5"/>
      <c r="H16" s="5"/>
      <c r="I16" s="5"/>
      <c r="J16" s="5">
        <v>2108140000</v>
      </c>
      <c r="K16" s="5"/>
      <c r="L16" s="5"/>
      <c r="M16" s="5">
        <f>+D16+E16+F16+G16+H16+I16+J16+K16</f>
        <v>2108140000</v>
      </c>
    </row>
    <row r="17" spans="1:13" ht="20.25" customHeight="1" x14ac:dyDescent="0.3">
      <c r="A17" s="18" t="s">
        <v>119</v>
      </c>
      <c r="B17" s="2" t="s">
        <v>121</v>
      </c>
      <c r="C17" s="3" t="s">
        <v>120</v>
      </c>
      <c r="D17" s="5">
        <v>0</v>
      </c>
      <c r="E17" s="5"/>
      <c r="F17" s="5"/>
      <c r="G17" s="5"/>
      <c r="H17" s="5"/>
      <c r="I17" s="5"/>
      <c r="J17" s="5">
        <v>77891860000</v>
      </c>
      <c r="K17" s="5"/>
      <c r="L17" s="5"/>
      <c r="M17" s="5">
        <f>+D17+E17+F17+G17+H17+I17+J17+K17</f>
        <v>77891860000</v>
      </c>
    </row>
    <row r="18" spans="1:13" ht="18" customHeight="1" x14ac:dyDescent="0.3">
      <c r="A18" s="4" t="s">
        <v>20</v>
      </c>
      <c r="B18" s="2" t="s">
        <v>4</v>
      </c>
      <c r="C18" s="3" t="s">
        <v>21</v>
      </c>
      <c r="D18" s="5">
        <v>440028000</v>
      </c>
      <c r="E18" s="5"/>
      <c r="F18" s="5"/>
      <c r="G18" s="5"/>
      <c r="H18" s="5"/>
      <c r="I18" s="5"/>
      <c r="J18" s="5"/>
      <c r="K18" s="5"/>
      <c r="L18" s="5"/>
      <c r="M18" s="5">
        <f t="shared" ref="M18:M25" si="12">+D18+E18+F18+G18+H18+L18</f>
        <v>440028000</v>
      </c>
    </row>
    <row r="19" spans="1:13" ht="26.25" customHeight="1" x14ac:dyDescent="0.3">
      <c r="A19" s="4" t="s">
        <v>22</v>
      </c>
      <c r="B19" s="2" t="s">
        <v>4</v>
      </c>
      <c r="C19" s="3" t="s">
        <v>23</v>
      </c>
      <c r="D19" s="5">
        <v>106707000</v>
      </c>
      <c r="E19" s="5"/>
      <c r="F19" s="5"/>
      <c r="G19" s="5"/>
      <c r="H19" s="5"/>
      <c r="I19" s="5"/>
      <c r="J19" s="5"/>
      <c r="K19" s="5"/>
      <c r="L19" s="5"/>
      <c r="M19" s="5">
        <f t="shared" si="12"/>
        <v>106707000</v>
      </c>
    </row>
    <row r="20" spans="1:13" ht="26.25" customHeight="1" x14ac:dyDescent="0.3">
      <c r="A20" s="4" t="s">
        <v>24</v>
      </c>
      <c r="B20" s="2" t="s">
        <v>4</v>
      </c>
      <c r="C20" s="3" t="s">
        <v>25</v>
      </c>
      <c r="D20" s="5">
        <v>154297000</v>
      </c>
      <c r="E20" s="5"/>
      <c r="F20" s="5"/>
      <c r="G20" s="5"/>
      <c r="H20" s="5"/>
      <c r="I20" s="5"/>
      <c r="J20" s="5"/>
      <c r="K20" s="5"/>
      <c r="L20" s="5"/>
      <c r="M20" s="5">
        <f t="shared" si="12"/>
        <v>154297000</v>
      </c>
    </row>
    <row r="21" spans="1:13" ht="18.75" customHeight="1" x14ac:dyDescent="0.3">
      <c r="A21" s="4" t="s">
        <v>26</v>
      </c>
      <c r="B21" s="2" t="s">
        <v>4</v>
      </c>
      <c r="C21" s="3" t="s">
        <v>27</v>
      </c>
      <c r="D21" s="5">
        <v>47070848000</v>
      </c>
      <c r="E21" s="5"/>
      <c r="F21" s="5">
        <v>-43898573381</v>
      </c>
      <c r="G21" s="5"/>
      <c r="H21" s="5"/>
      <c r="I21" s="5"/>
      <c r="J21" s="5"/>
      <c r="K21" s="5"/>
      <c r="L21" s="5"/>
      <c r="M21" s="5">
        <f t="shared" si="12"/>
        <v>3172274619</v>
      </c>
    </row>
    <row r="22" spans="1:13" ht="28.5" customHeight="1" x14ac:dyDescent="0.3">
      <c r="A22" s="4" t="s">
        <v>28</v>
      </c>
      <c r="B22" s="2" t="s">
        <v>4</v>
      </c>
      <c r="C22" s="3" t="s">
        <v>29</v>
      </c>
      <c r="D22" s="5">
        <v>743691000</v>
      </c>
      <c r="E22" s="5"/>
      <c r="F22" s="5"/>
      <c r="G22" s="5"/>
      <c r="H22" s="5"/>
      <c r="I22" s="5"/>
      <c r="J22" s="5"/>
      <c r="K22" s="5"/>
      <c r="L22" s="5"/>
      <c r="M22" s="5">
        <f t="shared" si="12"/>
        <v>743691000</v>
      </c>
    </row>
    <row r="23" spans="1:13" ht="21.75" customHeight="1" x14ac:dyDescent="0.3">
      <c r="A23" s="4" t="s">
        <v>30</v>
      </c>
      <c r="B23" s="2" t="s">
        <v>4</v>
      </c>
      <c r="C23" s="3" t="s">
        <v>31</v>
      </c>
      <c r="D23" s="5">
        <v>46034233000</v>
      </c>
      <c r="E23" s="5"/>
      <c r="F23" s="5"/>
      <c r="G23" s="5"/>
      <c r="H23" s="5"/>
      <c r="I23" s="5"/>
      <c r="J23" s="5"/>
      <c r="K23" s="5"/>
      <c r="L23" s="5"/>
      <c r="M23" s="5">
        <f t="shared" si="12"/>
        <v>46034233000</v>
      </c>
    </row>
    <row r="24" spans="1:13" ht="36.75" customHeight="1" x14ac:dyDescent="0.3">
      <c r="A24" s="4" t="s">
        <v>32</v>
      </c>
      <c r="B24" s="2" t="s">
        <v>4</v>
      </c>
      <c r="C24" s="3" t="s">
        <v>34</v>
      </c>
      <c r="D24" s="5">
        <v>9600000000</v>
      </c>
      <c r="E24" s="5"/>
      <c r="F24" s="5"/>
      <c r="G24" s="5"/>
      <c r="H24" s="5"/>
      <c r="I24" s="5"/>
      <c r="J24" s="5"/>
      <c r="K24" s="5"/>
      <c r="L24" s="5"/>
      <c r="M24" s="5">
        <f t="shared" si="12"/>
        <v>9600000000</v>
      </c>
    </row>
    <row r="25" spans="1:13" ht="27.75" customHeight="1" x14ac:dyDescent="0.3">
      <c r="A25" s="4" t="s">
        <v>35</v>
      </c>
      <c r="B25" s="2" t="s">
        <v>4</v>
      </c>
      <c r="C25" s="3" t="s">
        <v>36</v>
      </c>
      <c r="D25" s="5">
        <v>1156381000</v>
      </c>
      <c r="E25" s="5"/>
      <c r="F25" s="5"/>
      <c r="G25" s="5"/>
      <c r="H25" s="5"/>
      <c r="I25" s="5"/>
      <c r="J25" s="5"/>
      <c r="K25" s="5"/>
      <c r="L25" s="5"/>
      <c r="M25" s="5">
        <f t="shared" si="12"/>
        <v>1156381000</v>
      </c>
    </row>
    <row r="26" spans="1:13" ht="21" customHeight="1" x14ac:dyDescent="0.3">
      <c r="A26" s="9" t="s">
        <v>99</v>
      </c>
      <c r="B26" s="10"/>
      <c r="C26" s="11" t="s">
        <v>124</v>
      </c>
      <c r="D26" s="15">
        <f t="shared" ref="D26:H26" si="13">SUM(D27:D29)</f>
        <v>8686357000</v>
      </c>
      <c r="E26" s="15">
        <f t="shared" si="13"/>
        <v>0</v>
      </c>
      <c r="F26" s="15">
        <f t="shared" ref="F26:G26" si="14">SUM(F27:F29)</f>
        <v>0</v>
      </c>
      <c r="G26" s="15">
        <f t="shared" si="14"/>
        <v>0</v>
      </c>
      <c r="H26" s="15">
        <f t="shared" si="13"/>
        <v>0</v>
      </c>
      <c r="I26" s="15">
        <f t="shared" ref="I26:K26" si="15">SUM(I27:I29)</f>
        <v>0</v>
      </c>
      <c r="J26" s="15">
        <f t="shared" ref="J26" si="16">SUM(J27:J29)</f>
        <v>0</v>
      </c>
      <c r="K26" s="15">
        <f t="shared" si="15"/>
        <v>0</v>
      </c>
      <c r="L26" s="15">
        <f t="shared" ref="L26" si="17">SUM(L27:L29)</f>
        <v>0</v>
      </c>
      <c r="M26" s="15">
        <f>SUM(M27:M29)</f>
        <v>8686357000</v>
      </c>
    </row>
    <row r="27" spans="1:13" ht="18.75" customHeight="1" x14ac:dyDescent="0.3">
      <c r="A27" s="4" t="s">
        <v>37</v>
      </c>
      <c r="B27" s="2" t="s">
        <v>4</v>
      </c>
      <c r="C27" s="3" t="s">
        <v>38</v>
      </c>
      <c r="D27" s="5">
        <v>5942304000</v>
      </c>
      <c r="E27" s="5"/>
      <c r="F27" s="5"/>
      <c r="G27" s="5"/>
      <c r="H27" s="5"/>
      <c r="I27" s="5"/>
      <c r="J27" s="5"/>
      <c r="K27" s="5"/>
      <c r="L27" s="5"/>
      <c r="M27" s="5">
        <f>+D27+E27+F27+G27+H27+L27</f>
        <v>5942304000</v>
      </c>
    </row>
    <row r="28" spans="1:13" ht="18.75" customHeight="1" x14ac:dyDescent="0.3">
      <c r="A28" s="4" t="s">
        <v>39</v>
      </c>
      <c r="B28" s="2" t="s">
        <v>4</v>
      </c>
      <c r="C28" s="3" t="s">
        <v>40</v>
      </c>
      <c r="D28" s="5">
        <v>29992000</v>
      </c>
      <c r="E28" s="5"/>
      <c r="F28" s="5"/>
      <c r="G28" s="5"/>
      <c r="H28" s="5"/>
      <c r="I28" s="5"/>
      <c r="J28" s="5"/>
      <c r="K28" s="5"/>
      <c r="L28" s="5"/>
      <c r="M28" s="5">
        <f>+D28+E28+F28+G28+H28+L28</f>
        <v>29992000</v>
      </c>
    </row>
    <row r="29" spans="1:13" ht="18.75" customHeight="1" x14ac:dyDescent="0.3">
      <c r="A29" s="4" t="s">
        <v>41</v>
      </c>
      <c r="B29" s="2" t="s">
        <v>33</v>
      </c>
      <c r="C29" s="3" t="s">
        <v>42</v>
      </c>
      <c r="D29" s="5">
        <v>2714061000</v>
      </c>
      <c r="E29" s="5"/>
      <c r="F29" s="5"/>
      <c r="G29" s="5"/>
      <c r="H29" s="5"/>
      <c r="I29" s="5"/>
      <c r="J29" s="5"/>
      <c r="K29" s="5"/>
      <c r="L29" s="5"/>
      <c r="M29" s="5">
        <f>+D29+E29+F29+G29+H29+L29</f>
        <v>2714061000</v>
      </c>
    </row>
    <row r="30" spans="1:13" ht="24" customHeight="1" x14ac:dyDescent="0.3">
      <c r="A30" s="9" t="s">
        <v>101</v>
      </c>
      <c r="B30" s="10"/>
      <c r="C30" s="11" t="s">
        <v>102</v>
      </c>
      <c r="D30" s="15">
        <f t="shared" ref="D30:L30" si="18">+D31</f>
        <v>1366834000</v>
      </c>
      <c r="E30" s="15">
        <f t="shared" si="18"/>
        <v>0</v>
      </c>
      <c r="F30" s="15">
        <f t="shared" si="18"/>
        <v>0</v>
      </c>
      <c r="G30" s="15">
        <f t="shared" si="18"/>
        <v>0</v>
      </c>
      <c r="H30" s="15">
        <f t="shared" si="18"/>
        <v>0</v>
      </c>
      <c r="I30" s="15">
        <f t="shared" si="18"/>
        <v>0</v>
      </c>
      <c r="J30" s="15">
        <f t="shared" si="18"/>
        <v>0</v>
      </c>
      <c r="K30" s="15">
        <f t="shared" si="18"/>
        <v>0</v>
      </c>
      <c r="L30" s="15">
        <f t="shared" si="18"/>
        <v>0</v>
      </c>
      <c r="M30" s="15">
        <f>+M31</f>
        <v>1366834000</v>
      </c>
    </row>
    <row r="31" spans="1:13" x14ac:dyDescent="0.3">
      <c r="A31" s="4" t="s">
        <v>43</v>
      </c>
      <c r="B31" s="2" t="s">
        <v>33</v>
      </c>
      <c r="C31" s="3" t="s">
        <v>44</v>
      </c>
      <c r="D31" s="5">
        <v>1366834000</v>
      </c>
      <c r="E31" s="5"/>
      <c r="F31" s="5"/>
      <c r="G31" s="5"/>
      <c r="H31" s="5"/>
      <c r="I31" s="5"/>
      <c r="J31" s="5"/>
      <c r="K31" s="5"/>
      <c r="L31" s="5"/>
      <c r="M31" s="5">
        <f>+D31+E31+F31+G31+H31+L31</f>
        <v>1366834000</v>
      </c>
    </row>
    <row r="32" spans="1:13" s="8" customFormat="1" ht="28.5" customHeight="1" x14ac:dyDescent="0.3">
      <c r="A32" s="6"/>
      <c r="B32" s="7"/>
      <c r="C32" s="11" t="s">
        <v>91</v>
      </c>
      <c r="D32" s="15">
        <f t="shared" ref="D32:H32" si="19">+D4+D8+D10+D26+D30</f>
        <v>381285812000</v>
      </c>
      <c r="E32" s="15">
        <f t="shared" si="19"/>
        <v>0</v>
      </c>
      <c r="F32" s="15">
        <f t="shared" si="19"/>
        <v>-43898573381</v>
      </c>
      <c r="G32" s="15">
        <f t="shared" si="19"/>
        <v>0</v>
      </c>
      <c r="H32" s="15">
        <f t="shared" si="19"/>
        <v>0</v>
      </c>
      <c r="I32" s="15">
        <f t="shared" ref="I32:K32" si="20">+I4+I8+I10+I26+I30</f>
        <v>0</v>
      </c>
      <c r="J32" s="15">
        <f t="shared" ref="J32" si="21">+J4+J8+J10+J26+J30</f>
        <v>80000000000</v>
      </c>
      <c r="K32" s="15">
        <f t="shared" si="20"/>
        <v>3552742000</v>
      </c>
      <c r="L32" s="15">
        <f t="shared" ref="L32" si="22">+L4+L8+L10+L26+L30</f>
        <v>0</v>
      </c>
      <c r="M32" s="15">
        <f>+M4+M8+M10+M26+M30</f>
        <v>420939980619</v>
      </c>
    </row>
    <row r="33" spans="1:13" ht="38.25" customHeight="1" x14ac:dyDescent="0.3">
      <c r="A33" s="4" t="s">
        <v>45</v>
      </c>
      <c r="B33" s="2" t="s">
        <v>33</v>
      </c>
      <c r="C33" s="3" t="s">
        <v>46</v>
      </c>
      <c r="D33" s="5">
        <v>33000000000</v>
      </c>
      <c r="E33" s="5"/>
      <c r="F33" s="5"/>
      <c r="G33" s="5"/>
      <c r="H33" s="5"/>
      <c r="I33" s="5"/>
      <c r="J33" s="5"/>
      <c r="K33" s="5"/>
      <c r="L33" s="5"/>
      <c r="M33" s="5">
        <f>+D33+E33+F33+G33+H33+L33</f>
        <v>33000000000</v>
      </c>
    </row>
    <row r="34" spans="1:13" ht="38.25" customHeight="1" x14ac:dyDescent="0.3">
      <c r="A34" s="4" t="s">
        <v>45</v>
      </c>
      <c r="B34" s="2" t="s">
        <v>33</v>
      </c>
      <c r="C34" s="3" t="s">
        <v>46</v>
      </c>
      <c r="D34" s="5">
        <v>7000000000</v>
      </c>
      <c r="E34" s="5"/>
      <c r="F34" s="5"/>
      <c r="G34" s="5"/>
      <c r="H34" s="5"/>
      <c r="I34" s="5"/>
      <c r="J34" s="5"/>
      <c r="K34" s="5"/>
      <c r="L34" s="5"/>
      <c r="M34" s="5">
        <f>+D34+E34+F34+G34+H34+L34</f>
        <v>7000000000</v>
      </c>
    </row>
    <row r="35" spans="1:13" ht="38.25" customHeight="1" x14ac:dyDescent="0.3">
      <c r="A35" s="4" t="s">
        <v>47</v>
      </c>
      <c r="B35" s="2" t="s">
        <v>33</v>
      </c>
      <c r="C35" s="3" t="s">
        <v>48</v>
      </c>
      <c r="D35" s="5">
        <v>89006417303</v>
      </c>
      <c r="E35" s="5"/>
      <c r="F35" s="5"/>
      <c r="G35" s="5"/>
      <c r="H35" s="5"/>
      <c r="I35" s="5">
        <v>-14006417303</v>
      </c>
      <c r="J35" s="5"/>
      <c r="K35" s="5"/>
      <c r="L35" s="5"/>
      <c r="M35" s="5">
        <f>+D35+E35+F35+G35+H35+I35+K35+L35</f>
        <v>75000000000</v>
      </c>
    </row>
    <row r="36" spans="1:13" ht="38.25" customHeight="1" x14ac:dyDescent="0.3">
      <c r="A36" s="4" t="s">
        <v>47</v>
      </c>
      <c r="B36" s="2" t="s">
        <v>49</v>
      </c>
      <c r="C36" s="3" t="s">
        <v>48</v>
      </c>
      <c r="D36" s="5">
        <v>47993582697</v>
      </c>
      <c r="E36" s="5"/>
      <c r="F36" s="5"/>
      <c r="G36" s="5"/>
      <c r="H36" s="5"/>
      <c r="I36" s="5">
        <v>-16993582697</v>
      </c>
      <c r="J36" s="5"/>
      <c r="K36" s="5"/>
      <c r="L36" s="5">
        <v>-9000000000</v>
      </c>
      <c r="M36" s="5">
        <f>+D36+E36+F36+G36+H36+I36+K36+L36</f>
        <v>22000000000</v>
      </c>
    </row>
    <row r="37" spans="1:13" ht="38.25" customHeight="1" x14ac:dyDescent="0.3">
      <c r="A37" s="4" t="s">
        <v>50</v>
      </c>
      <c r="B37" s="2" t="s">
        <v>33</v>
      </c>
      <c r="C37" s="3" t="s">
        <v>51</v>
      </c>
      <c r="D37" s="5">
        <v>12000000000</v>
      </c>
      <c r="E37" s="5"/>
      <c r="F37" s="5"/>
      <c r="G37" s="5"/>
      <c r="H37" s="5"/>
      <c r="I37" s="5">
        <v>8006417303</v>
      </c>
      <c r="J37" s="5"/>
      <c r="K37" s="5"/>
      <c r="L37" s="5"/>
      <c r="M37" s="5">
        <f>+D37+E37+F37+G37+H37+I37+K37+L37</f>
        <v>20006417303</v>
      </c>
    </row>
    <row r="38" spans="1:13" ht="38.25" customHeight="1" x14ac:dyDescent="0.3">
      <c r="A38" s="4" t="s">
        <v>50</v>
      </c>
      <c r="B38" s="2">
        <v>13</v>
      </c>
      <c r="C38" s="3" t="s">
        <v>51</v>
      </c>
      <c r="D38" s="5">
        <v>0</v>
      </c>
      <c r="E38" s="5"/>
      <c r="F38" s="5"/>
      <c r="G38" s="5"/>
      <c r="H38" s="5"/>
      <c r="I38" s="5">
        <v>16993582697</v>
      </c>
      <c r="J38" s="5"/>
      <c r="K38" s="5"/>
      <c r="L38" s="5"/>
      <c r="M38" s="5">
        <f>+D38+E38+F38+G38+H38+I38+K38+L38</f>
        <v>16993582697</v>
      </c>
    </row>
    <row r="39" spans="1:13" ht="51" customHeight="1" x14ac:dyDescent="0.3">
      <c r="A39" s="4" t="s">
        <v>52</v>
      </c>
      <c r="B39" s="2" t="s">
        <v>33</v>
      </c>
      <c r="C39" s="3" t="s">
        <v>53</v>
      </c>
      <c r="D39" s="5">
        <v>1000000000</v>
      </c>
      <c r="E39" s="5">
        <v>-1000000000</v>
      </c>
      <c r="F39" s="5"/>
      <c r="G39" s="5"/>
      <c r="H39" s="5"/>
      <c r="I39" s="5"/>
      <c r="J39" s="5"/>
      <c r="K39" s="5"/>
      <c r="L39" s="5"/>
      <c r="M39" s="5">
        <f>+D39+E39+F39+G39+H39+L39</f>
        <v>0</v>
      </c>
    </row>
    <row r="40" spans="1:13" ht="51" customHeight="1" x14ac:dyDescent="0.3">
      <c r="A40" s="4" t="s">
        <v>54</v>
      </c>
      <c r="B40" s="2" t="s">
        <v>33</v>
      </c>
      <c r="C40" s="3" t="s">
        <v>55</v>
      </c>
      <c r="D40" s="5">
        <v>129936375625</v>
      </c>
      <c r="E40" s="5"/>
      <c r="F40" s="5"/>
      <c r="G40" s="5"/>
      <c r="H40" s="5"/>
      <c r="I40" s="5"/>
      <c r="J40" s="5"/>
      <c r="K40" s="5"/>
      <c r="L40" s="5"/>
      <c r="M40" s="5">
        <f>+D40+E40+F40+G40+H40+L40</f>
        <v>129936375625</v>
      </c>
    </row>
    <row r="41" spans="1:13" ht="51" customHeight="1" x14ac:dyDescent="0.3">
      <c r="A41" s="4" t="s">
        <v>54</v>
      </c>
      <c r="B41" s="2" t="s">
        <v>49</v>
      </c>
      <c r="C41" s="3" t="s">
        <v>55</v>
      </c>
      <c r="D41" s="5">
        <v>70063624375</v>
      </c>
      <c r="E41" s="5"/>
      <c r="F41" s="5"/>
      <c r="G41" s="5"/>
      <c r="H41" s="5"/>
      <c r="I41" s="5"/>
      <c r="J41" s="5"/>
      <c r="K41" s="5"/>
      <c r="L41" s="5"/>
      <c r="M41" s="5">
        <f>+D41+E41+F41+G41+H41+L41</f>
        <v>70063624375</v>
      </c>
    </row>
    <row r="42" spans="1:13" ht="51" customHeight="1" x14ac:dyDescent="0.3">
      <c r="A42" s="4" t="s">
        <v>56</v>
      </c>
      <c r="B42" s="2" t="s">
        <v>33</v>
      </c>
      <c r="C42" s="3" t="s">
        <v>57</v>
      </c>
      <c r="D42" s="5">
        <v>2500000000</v>
      </c>
      <c r="E42" s="5"/>
      <c r="F42" s="5"/>
      <c r="G42" s="5"/>
      <c r="H42" s="5"/>
      <c r="I42" s="5">
        <v>6000000000</v>
      </c>
      <c r="J42" s="5"/>
      <c r="K42" s="5"/>
      <c r="L42" s="5"/>
      <c r="M42" s="5">
        <f>+D42+E42+F42+G42+H42+I42+K42+L42</f>
        <v>8500000000</v>
      </c>
    </row>
    <row r="43" spans="1:13" ht="51" customHeight="1" x14ac:dyDescent="0.3">
      <c r="A43" s="4" t="s">
        <v>56</v>
      </c>
      <c r="B43" s="2">
        <v>13</v>
      </c>
      <c r="C43" s="3" t="s">
        <v>57</v>
      </c>
      <c r="D43" s="5">
        <v>0</v>
      </c>
      <c r="E43" s="5"/>
      <c r="F43" s="5"/>
      <c r="G43" s="5"/>
      <c r="H43" s="5"/>
      <c r="I43" s="5"/>
      <c r="J43" s="5"/>
      <c r="K43" s="5"/>
      <c r="L43" s="5">
        <v>9000000000</v>
      </c>
      <c r="M43" s="5">
        <f>+D43+E43+F43+G43+H43+I43+K43+L43</f>
        <v>9000000000</v>
      </c>
    </row>
    <row r="44" spans="1:13" ht="51" customHeight="1" x14ac:dyDescent="0.3">
      <c r="A44" s="4" t="s">
        <v>58</v>
      </c>
      <c r="B44" s="2" t="s">
        <v>33</v>
      </c>
      <c r="C44" s="3" t="s">
        <v>59</v>
      </c>
      <c r="D44" s="5">
        <v>208000000</v>
      </c>
      <c r="E44" s="5"/>
      <c r="F44" s="5"/>
      <c r="G44" s="5"/>
      <c r="H44" s="5"/>
      <c r="I44" s="5"/>
      <c r="J44" s="5"/>
      <c r="K44" s="5"/>
      <c r="L44" s="5"/>
      <c r="M44" s="5">
        <f t="shared" ref="M44:M68" si="23">+D44+E44+F44+G44+H44+L44</f>
        <v>208000000</v>
      </c>
    </row>
    <row r="45" spans="1:13" ht="51" customHeight="1" x14ac:dyDescent="0.3">
      <c r="A45" s="4" t="s">
        <v>58</v>
      </c>
      <c r="B45" s="2" t="s">
        <v>60</v>
      </c>
      <c r="C45" s="3" t="s">
        <v>59</v>
      </c>
      <c r="D45" s="5">
        <v>6654000000</v>
      </c>
      <c r="E45" s="5"/>
      <c r="F45" s="5"/>
      <c r="G45" s="5"/>
      <c r="H45" s="5"/>
      <c r="I45" s="5"/>
      <c r="J45" s="5"/>
      <c r="K45" s="5"/>
      <c r="L45" s="5"/>
      <c r="M45" s="5">
        <f t="shared" si="23"/>
        <v>6654000000</v>
      </c>
    </row>
    <row r="46" spans="1:13" ht="38.25" customHeight="1" x14ac:dyDescent="0.3">
      <c r="A46" s="4" t="s">
        <v>109</v>
      </c>
      <c r="B46" s="2" t="s">
        <v>33</v>
      </c>
      <c r="C46" s="3" t="s">
        <v>110</v>
      </c>
      <c r="D46" s="5">
        <v>0</v>
      </c>
      <c r="E46" s="5">
        <v>1000000000</v>
      </c>
      <c r="F46" s="5"/>
      <c r="G46" s="5"/>
      <c r="H46" s="5"/>
      <c r="I46" s="5"/>
      <c r="J46" s="5"/>
      <c r="K46" s="5"/>
      <c r="L46" s="5"/>
      <c r="M46" s="5">
        <f t="shared" si="23"/>
        <v>1000000000</v>
      </c>
    </row>
    <row r="47" spans="1:13" ht="38.25" customHeight="1" x14ac:dyDescent="0.3">
      <c r="A47" s="4" t="s">
        <v>61</v>
      </c>
      <c r="B47" s="2" t="s">
        <v>33</v>
      </c>
      <c r="C47" s="3" t="s">
        <v>62</v>
      </c>
      <c r="D47" s="5">
        <v>155138835041</v>
      </c>
      <c r="E47" s="5"/>
      <c r="F47" s="5"/>
      <c r="G47" s="5"/>
      <c r="H47" s="5"/>
      <c r="I47" s="5"/>
      <c r="J47" s="5"/>
      <c r="K47" s="5"/>
      <c r="L47" s="5"/>
      <c r="M47" s="5">
        <f t="shared" si="23"/>
        <v>155138835041</v>
      </c>
    </row>
    <row r="48" spans="1:13" ht="38.25" customHeight="1" x14ac:dyDescent="0.3">
      <c r="A48" s="4" t="s">
        <v>61</v>
      </c>
      <c r="B48" s="2" t="s">
        <v>33</v>
      </c>
      <c r="C48" s="3" t="s">
        <v>62</v>
      </c>
      <c r="D48" s="5">
        <v>23900000000</v>
      </c>
      <c r="E48" s="5"/>
      <c r="F48" s="5"/>
      <c r="G48" s="5"/>
      <c r="H48" s="5"/>
      <c r="I48" s="5"/>
      <c r="J48" s="5"/>
      <c r="K48" s="5"/>
      <c r="L48" s="5"/>
      <c r="M48" s="5">
        <f t="shared" si="23"/>
        <v>23900000000</v>
      </c>
    </row>
    <row r="49" spans="1:13" ht="38.25" customHeight="1" x14ac:dyDescent="0.3">
      <c r="A49" s="4" t="s">
        <v>61</v>
      </c>
      <c r="B49" s="2" t="s">
        <v>49</v>
      </c>
      <c r="C49" s="3" t="s">
        <v>62</v>
      </c>
      <c r="D49" s="5">
        <v>83653164959</v>
      </c>
      <c r="E49" s="5"/>
      <c r="F49" s="5"/>
      <c r="G49" s="5"/>
      <c r="H49" s="5"/>
      <c r="I49" s="5"/>
      <c r="J49" s="5"/>
      <c r="K49" s="5"/>
      <c r="L49" s="5"/>
      <c r="M49" s="5">
        <f t="shared" si="23"/>
        <v>83653164959</v>
      </c>
    </row>
    <row r="50" spans="1:13" ht="30.6" x14ac:dyDescent="0.3">
      <c r="A50" s="4" t="s">
        <v>63</v>
      </c>
      <c r="B50" s="2" t="s">
        <v>33</v>
      </c>
      <c r="C50" s="3" t="s">
        <v>64</v>
      </c>
      <c r="D50" s="5">
        <v>1266000000</v>
      </c>
      <c r="E50" s="5"/>
      <c r="F50" s="5"/>
      <c r="G50" s="5"/>
      <c r="H50" s="5"/>
      <c r="I50" s="5"/>
      <c r="J50" s="5"/>
      <c r="K50" s="5"/>
      <c r="L50" s="5"/>
      <c r="M50" s="5">
        <f t="shared" si="23"/>
        <v>1266000000</v>
      </c>
    </row>
    <row r="51" spans="1:13" ht="38.25" customHeight="1" x14ac:dyDescent="0.3">
      <c r="A51" s="4" t="s">
        <v>65</v>
      </c>
      <c r="B51" s="2" t="s">
        <v>33</v>
      </c>
      <c r="C51" s="3" t="s">
        <v>66</v>
      </c>
      <c r="D51" s="5">
        <v>800000000</v>
      </c>
      <c r="E51" s="5"/>
      <c r="F51" s="5"/>
      <c r="G51" s="5"/>
      <c r="H51" s="5"/>
      <c r="I51" s="5"/>
      <c r="J51" s="5"/>
      <c r="K51" s="5"/>
      <c r="L51" s="5"/>
      <c r="M51" s="5">
        <f t="shared" si="23"/>
        <v>800000000</v>
      </c>
    </row>
    <row r="52" spans="1:13" ht="38.25" customHeight="1" x14ac:dyDescent="0.3">
      <c r="A52" s="4" t="s">
        <v>67</v>
      </c>
      <c r="B52" s="2" t="s">
        <v>33</v>
      </c>
      <c r="C52" s="3" t="s">
        <v>68</v>
      </c>
      <c r="D52" s="5">
        <v>3500000000</v>
      </c>
      <c r="E52" s="5"/>
      <c r="F52" s="5"/>
      <c r="G52" s="5"/>
      <c r="H52" s="5"/>
      <c r="I52" s="5"/>
      <c r="J52" s="5"/>
      <c r="K52" s="5"/>
      <c r="L52" s="5"/>
      <c r="M52" s="5">
        <f t="shared" si="23"/>
        <v>3500000000</v>
      </c>
    </row>
    <row r="53" spans="1:13" ht="38.25" customHeight="1" x14ac:dyDescent="0.3">
      <c r="A53" s="4" t="s">
        <v>69</v>
      </c>
      <c r="B53" s="2" t="s">
        <v>33</v>
      </c>
      <c r="C53" s="3" t="s">
        <v>70</v>
      </c>
      <c r="D53" s="5">
        <v>1000000000</v>
      </c>
      <c r="E53" s="5"/>
      <c r="F53" s="5"/>
      <c r="G53" s="5"/>
      <c r="H53" s="5"/>
      <c r="I53" s="5"/>
      <c r="J53" s="5"/>
      <c r="K53" s="5"/>
      <c r="L53" s="5"/>
      <c r="M53" s="5">
        <f t="shared" si="23"/>
        <v>1000000000</v>
      </c>
    </row>
    <row r="54" spans="1:13" ht="38.25" customHeight="1" x14ac:dyDescent="0.3">
      <c r="A54" s="4" t="s">
        <v>69</v>
      </c>
      <c r="B54" s="2" t="s">
        <v>60</v>
      </c>
      <c r="C54" s="3" t="s">
        <v>70</v>
      </c>
      <c r="D54" s="5">
        <v>4000000000</v>
      </c>
      <c r="E54" s="5"/>
      <c r="F54" s="5"/>
      <c r="G54" s="5"/>
      <c r="H54" s="5"/>
      <c r="I54" s="5"/>
      <c r="J54" s="5"/>
      <c r="K54" s="5"/>
      <c r="L54" s="5"/>
      <c r="M54" s="5">
        <f t="shared" si="23"/>
        <v>4000000000</v>
      </c>
    </row>
    <row r="55" spans="1:13" ht="42" customHeight="1" x14ac:dyDescent="0.3">
      <c r="A55" s="4" t="s">
        <v>71</v>
      </c>
      <c r="B55" s="2" t="s">
        <v>33</v>
      </c>
      <c r="C55" s="3" t="s">
        <v>72</v>
      </c>
      <c r="D55" s="5">
        <v>2500000000</v>
      </c>
      <c r="E55" s="5"/>
      <c r="F55" s="5"/>
      <c r="G55" s="5"/>
      <c r="H55" s="5"/>
      <c r="I55" s="5"/>
      <c r="J55" s="5"/>
      <c r="K55" s="5"/>
      <c r="L55" s="5"/>
      <c r="M55" s="5">
        <f t="shared" si="23"/>
        <v>2500000000</v>
      </c>
    </row>
    <row r="56" spans="1:13" ht="42" customHeight="1" x14ac:dyDescent="0.3">
      <c r="A56" s="4" t="s">
        <v>71</v>
      </c>
      <c r="B56" s="2" t="s">
        <v>60</v>
      </c>
      <c r="C56" s="3" t="s">
        <v>72</v>
      </c>
      <c r="D56" s="5">
        <v>420000000</v>
      </c>
      <c r="E56" s="5"/>
      <c r="F56" s="5"/>
      <c r="G56" s="5"/>
      <c r="H56" s="5"/>
      <c r="I56" s="5"/>
      <c r="J56" s="5"/>
      <c r="K56" s="5"/>
      <c r="L56" s="5"/>
      <c r="M56" s="5">
        <f t="shared" si="23"/>
        <v>420000000</v>
      </c>
    </row>
    <row r="57" spans="1:13" ht="40.799999999999997" x14ac:dyDescent="0.3">
      <c r="A57" s="4" t="s">
        <v>73</v>
      </c>
      <c r="B57" s="2" t="s">
        <v>33</v>
      </c>
      <c r="C57" s="3" t="s">
        <v>74</v>
      </c>
      <c r="D57" s="5">
        <v>11000000000</v>
      </c>
      <c r="E57" s="5"/>
      <c r="F57" s="5"/>
      <c r="G57" s="5"/>
      <c r="H57" s="5"/>
      <c r="I57" s="5"/>
      <c r="J57" s="5"/>
      <c r="K57" s="5"/>
      <c r="L57" s="5"/>
      <c r="M57" s="5">
        <f t="shared" si="23"/>
        <v>11000000000</v>
      </c>
    </row>
    <row r="58" spans="1:13" ht="38.25" customHeight="1" x14ac:dyDescent="0.3">
      <c r="A58" s="4" t="s">
        <v>75</v>
      </c>
      <c r="B58" s="2" t="s">
        <v>33</v>
      </c>
      <c r="C58" s="3" t="s">
        <v>76</v>
      </c>
      <c r="D58" s="5">
        <v>1560000000</v>
      </c>
      <c r="E58" s="5"/>
      <c r="F58" s="5"/>
      <c r="G58" s="5"/>
      <c r="H58" s="5"/>
      <c r="I58" s="5"/>
      <c r="J58" s="5"/>
      <c r="K58" s="5"/>
      <c r="L58" s="5"/>
      <c r="M58" s="5">
        <f t="shared" si="23"/>
        <v>1560000000</v>
      </c>
    </row>
    <row r="59" spans="1:13" ht="38.25" customHeight="1" x14ac:dyDescent="0.3">
      <c r="A59" s="4" t="s">
        <v>77</v>
      </c>
      <c r="B59" s="2" t="s">
        <v>33</v>
      </c>
      <c r="C59" s="3" t="s">
        <v>78</v>
      </c>
      <c r="D59" s="5">
        <v>2000000000</v>
      </c>
      <c r="E59" s="5"/>
      <c r="F59" s="5"/>
      <c r="G59" s="5"/>
      <c r="H59" s="5"/>
      <c r="I59" s="5"/>
      <c r="J59" s="5"/>
      <c r="K59" s="5"/>
      <c r="L59" s="5"/>
      <c r="M59" s="5">
        <f t="shared" si="23"/>
        <v>2000000000</v>
      </c>
    </row>
    <row r="60" spans="1:13" ht="38.25" customHeight="1" x14ac:dyDescent="0.3">
      <c r="A60" s="4" t="s">
        <v>77</v>
      </c>
      <c r="B60" s="2" t="s">
        <v>60</v>
      </c>
      <c r="C60" s="3" t="s">
        <v>78</v>
      </c>
      <c r="D60" s="5">
        <v>5000000000</v>
      </c>
      <c r="E60" s="5"/>
      <c r="F60" s="5"/>
      <c r="G60" s="5"/>
      <c r="H60" s="5"/>
      <c r="I60" s="5"/>
      <c r="J60" s="5"/>
      <c r="K60" s="5"/>
      <c r="L60" s="5"/>
      <c r="M60" s="5">
        <f t="shared" si="23"/>
        <v>5000000000</v>
      </c>
    </row>
    <row r="61" spans="1:13" ht="38.25" customHeight="1" x14ac:dyDescent="0.3">
      <c r="A61" s="4" t="s">
        <v>79</v>
      </c>
      <c r="B61" s="2" t="s">
        <v>33</v>
      </c>
      <c r="C61" s="3" t="s">
        <v>80</v>
      </c>
      <c r="D61" s="5">
        <v>99401327353</v>
      </c>
      <c r="E61" s="5"/>
      <c r="F61" s="5"/>
      <c r="G61" s="5"/>
      <c r="H61" s="5"/>
      <c r="I61" s="5"/>
      <c r="J61" s="5"/>
      <c r="K61" s="5"/>
      <c r="L61" s="5"/>
      <c r="M61" s="5">
        <f t="shared" si="23"/>
        <v>99401327353</v>
      </c>
    </row>
    <row r="62" spans="1:13" ht="38.25" customHeight="1" x14ac:dyDescent="0.3">
      <c r="A62" s="4" t="s">
        <v>79</v>
      </c>
      <c r="B62" s="2" t="s">
        <v>49</v>
      </c>
      <c r="C62" s="3" t="s">
        <v>80</v>
      </c>
      <c r="D62" s="5">
        <v>53598672647</v>
      </c>
      <c r="E62" s="5"/>
      <c r="F62" s="5"/>
      <c r="G62" s="5"/>
      <c r="H62" s="5"/>
      <c r="I62" s="5"/>
      <c r="J62" s="5"/>
      <c r="K62" s="5"/>
      <c r="L62" s="5"/>
      <c r="M62" s="5">
        <f t="shared" si="23"/>
        <v>53598672647</v>
      </c>
    </row>
    <row r="63" spans="1:13" ht="38.25" customHeight="1" x14ac:dyDescent="0.3">
      <c r="A63" s="4" t="s">
        <v>79</v>
      </c>
      <c r="B63" s="2" t="s">
        <v>60</v>
      </c>
      <c r="C63" s="3" t="s">
        <v>80</v>
      </c>
      <c r="D63" s="5">
        <v>2000000000</v>
      </c>
      <c r="E63" s="5"/>
      <c r="F63" s="5"/>
      <c r="G63" s="5"/>
      <c r="H63" s="5"/>
      <c r="I63" s="5"/>
      <c r="J63" s="5"/>
      <c r="K63" s="5"/>
      <c r="L63" s="5"/>
      <c r="M63" s="5">
        <f t="shared" si="23"/>
        <v>2000000000</v>
      </c>
    </row>
    <row r="64" spans="1:13" ht="49.5" customHeight="1" x14ac:dyDescent="0.3">
      <c r="A64" s="4" t="s">
        <v>81</v>
      </c>
      <c r="B64" s="2" t="s">
        <v>33</v>
      </c>
      <c r="C64" s="3" t="s">
        <v>82</v>
      </c>
      <c r="D64" s="5">
        <v>9797484794</v>
      </c>
      <c r="E64" s="5"/>
      <c r="F64" s="5"/>
      <c r="G64" s="5">
        <v>-3300000000</v>
      </c>
      <c r="H64" s="5"/>
      <c r="I64" s="5"/>
      <c r="J64" s="5"/>
      <c r="K64" s="5"/>
      <c r="L64" s="5"/>
      <c r="M64" s="5">
        <f t="shared" si="23"/>
        <v>6497484794</v>
      </c>
    </row>
    <row r="65" spans="1:13" ht="38.25" customHeight="1" x14ac:dyDescent="0.3">
      <c r="A65" s="4" t="s">
        <v>83</v>
      </c>
      <c r="B65" s="2" t="s">
        <v>33</v>
      </c>
      <c r="C65" s="3" t="s">
        <v>84</v>
      </c>
      <c r="D65" s="5">
        <v>3000000000</v>
      </c>
      <c r="E65" s="5"/>
      <c r="F65" s="5"/>
      <c r="G65" s="5"/>
      <c r="H65" s="5"/>
      <c r="I65" s="5"/>
      <c r="J65" s="5"/>
      <c r="K65" s="5"/>
      <c r="L65" s="5"/>
      <c r="M65" s="5">
        <f t="shared" si="23"/>
        <v>3000000000</v>
      </c>
    </row>
    <row r="66" spans="1:13" ht="38.25" customHeight="1" x14ac:dyDescent="0.3">
      <c r="A66" s="4" t="s">
        <v>85</v>
      </c>
      <c r="B66" s="2" t="s">
        <v>33</v>
      </c>
      <c r="C66" s="3" t="s">
        <v>86</v>
      </c>
      <c r="D66" s="5">
        <v>1284000000</v>
      </c>
      <c r="E66" s="5"/>
      <c r="F66" s="5"/>
      <c r="G66" s="5"/>
      <c r="H66" s="5"/>
      <c r="I66" s="5"/>
      <c r="J66" s="5"/>
      <c r="K66" s="5"/>
      <c r="L66" s="5"/>
      <c r="M66" s="5">
        <f t="shared" si="23"/>
        <v>1284000000</v>
      </c>
    </row>
    <row r="67" spans="1:13" ht="38.25" customHeight="1" x14ac:dyDescent="0.3">
      <c r="A67" s="4" t="s">
        <v>87</v>
      </c>
      <c r="B67" s="2" t="s">
        <v>33</v>
      </c>
      <c r="C67" s="3" t="s">
        <v>88</v>
      </c>
      <c r="D67" s="5">
        <v>3500000000</v>
      </c>
      <c r="E67" s="5"/>
      <c r="F67" s="5"/>
      <c r="G67" s="5"/>
      <c r="H67" s="5"/>
      <c r="I67" s="5"/>
      <c r="J67" s="5"/>
      <c r="K67" s="5"/>
      <c r="L67" s="5"/>
      <c r="M67" s="5">
        <f t="shared" si="23"/>
        <v>3500000000</v>
      </c>
    </row>
    <row r="68" spans="1:13" ht="54" customHeight="1" x14ac:dyDescent="0.3">
      <c r="A68" s="4" t="s">
        <v>89</v>
      </c>
      <c r="B68" s="2" t="s">
        <v>33</v>
      </c>
      <c r="C68" s="3" t="s">
        <v>90</v>
      </c>
      <c r="D68" s="5">
        <v>7000000000</v>
      </c>
      <c r="E68" s="5"/>
      <c r="F68" s="5"/>
      <c r="G68" s="5">
        <v>3300000000</v>
      </c>
      <c r="H68" s="5"/>
      <c r="I68" s="5"/>
      <c r="J68" s="5"/>
      <c r="K68" s="5"/>
      <c r="L68" s="5"/>
      <c r="M68" s="5">
        <f t="shared" si="23"/>
        <v>10300000000</v>
      </c>
    </row>
    <row r="69" spans="1:13" ht="30" customHeight="1" x14ac:dyDescent="0.3">
      <c r="A69" s="12" t="s">
        <v>103</v>
      </c>
      <c r="B69" s="13"/>
      <c r="C69" s="14" t="s">
        <v>104</v>
      </c>
      <c r="D69" s="15">
        <f>SUM(D33:D68)</f>
        <v>874681484794</v>
      </c>
      <c r="E69" s="15">
        <f>SUM(E33:E68)</f>
        <v>0</v>
      </c>
      <c r="F69" s="15">
        <f t="shared" ref="F69:G69" si="24">SUM(F33:F68)</f>
        <v>0</v>
      </c>
      <c r="G69" s="15">
        <f t="shared" si="24"/>
        <v>0</v>
      </c>
      <c r="H69" s="15">
        <f>SUM(H33:H68)</f>
        <v>0</v>
      </c>
      <c r="I69" s="15">
        <f t="shared" ref="I69:K69" si="25">SUM(I33:I68)</f>
        <v>0</v>
      </c>
      <c r="J69" s="15">
        <f t="shared" ref="J69" si="26">SUM(J33:J68)</f>
        <v>0</v>
      </c>
      <c r="K69" s="15">
        <f t="shared" si="25"/>
        <v>0</v>
      </c>
      <c r="L69" s="15">
        <f t="shared" ref="L69" si="27">SUM(L33:L68)</f>
        <v>0</v>
      </c>
      <c r="M69" s="15">
        <f>SUM(M33:M68)</f>
        <v>874681484794</v>
      </c>
    </row>
    <row r="70" spans="1:13" ht="30" customHeight="1" x14ac:dyDescent="0.3">
      <c r="A70" s="12"/>
      <c r="B70" s="13"/>
      <c r="C70" s="14" t="s">
        <v>105</v>
      </c>
      <c r="D70" s="15">
        <f>+D32+D69</f>
        <v>1255967296794</v>
      </c>
      <c r="E70" s="15">
        <f>+E32+E69</f>
        <v>0</v>
      </c>
      <c r="F70" s="15">
        <f>+F32+F69</f>
        <v>-43898573381</v>
      </c>
      <c r="G70" s="15">
        <f>+G32+G69</f>
        <v>0</v>
      </c>
      <c r="H70" s="15">
        <f>+H32+H69</f>
        <v>0</v>
      </c>
      <c r="I70" s="15">
        <f t="shared" ref="I70:K70" si="28">+I32+I69</f>
        <v>0</v>
      </c>
      <c r="J70" s="15">
        <f t="shared" ref="J70" si="29">+J32+J69</f>
        <v>80000000000</v>
      </c>
      <c r="K70" s="15">
        <f t="shared" si="28"/>
        <v>3552742000</v>
      </c>
      <c r="L70" s="15">
        <f t="shared" ref="L70" si="30">+L32+L69</f>
        <v>0</v>
      </c>
      <c r="M70" s="15">
        <f>+M32+M69</f>
        <v>1295621465413</v>
      </c>
    </row>
    <row r="71" spans="1:13" x14ac:dyDescent="0.3">
      <c r="A71" s="16" t="s">
        <v>114</v>
      </c>
    </row>
    <row r="72" spans="1:13" x14ac:dyDescent="0.3">
      <c r="A72" s="16"/>
    </row>
  </sheetData>
  <mergeCells count="2">
    <mergeCell ref="A1:M1"/>
    <mergeCell ref="A2:M2"/>
  </mergeCells>
  <printOptions horizontalCentered="1" verticalCentered="1"/>
  <pageMargins left="0.19685039370078741" right="0.19685039370078741" top="0.39370078740157483" bottom="0.39370078740157483" header="0" footer="0"/>
  <pageSetup paperSize="41" scale="65" orientation="landscape" r:id="rId1"/>
  <headerFooter alignWithMargins="0">
    <oddFooter>&amp;R&amp;D</oddFooter>
  </headerFooter>
  <rowBreaks count="3" manualBreakCount="3">
    <brk id="32" max="16383" man="1"/>
    <brk id="44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MOD PPTO 2022 MADR ABRIL</vt:lpstr>
      <vt:lpstr>MOD PPTO 2022 MADR AGOSTO</vt:lpstr>
      <vt:lpstr>'MOD PPTO 2022 MADR ABRIL'!Títulos_a_imprimir</vt:lpstr>
      <vt:lpstr>'MOD PPTO 2022 MADR AGOSTO'!Títulos_a_imprimir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Nerea Gomez</dc:creator>
  <cp:lastModifiedBy>Hector Hernan Salinas Soto</cp:lastModifiedBy>
  <cp:lastPrinted>2022-08-16T19:53:55Z</cp:lastPrinted>
  <dcterms:created xsi:type="dcterms:W3CDTF">2022-01-21T20:26:46Z</dcterms:created>
  <dcterms:modified xsi:type="dcterms:W3CDTF">2022-09-01T12:47:06Z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