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 Rivaldo\Desktop\2022\ENERO\"/>
    </mc:Choice>
  </mc:AlternateContent>
  <bookViews>
    <workbookView xWindow="240" yWindow="120" windowWidth="18060" windowHeight="7050"/>
  </bookViews>
  <sheets>
    <sheet name="REP_EPG034_EjecucionPresupuesta" sheetId="1" r:id="rId1"/>
  </sheets>
  <calcPr calcId="162913"/>
</workbook>
</file>

<file path=xl/calcChain.xml><?xml version="1.0" encoding="utf-8"?>
<calcChain xmlns="http://schemas.openxmlformats.org/spreadsheetml/2006/main">
  <c r="D34" i="1" l="1"/>
  <c r="E34" i="1"/>
  <c r="F34" i="1"/>
  <c r="G34" i="1"/>
  <c r="H34" i="1"/>
  <c r="I34" i="1"/>
  <c r="J34" i="1"/>
  <c r="K34" i="1"/>
  <c r="L34" i="1"/>
  <c r="C34" i="1"/>
  <c r="D32" i="1"/>
  <c r="E32" i="1"/>
  <c r="F32" i="1"/>
  <c r="G32" i="1"/>
  <c r="H32" i="1"/>
  <c r="I32" i="1"/>
  <c r="J32" i="1"/>
  <c r="K32" i="1"/>
  <c r="L32" i="1"/>
  <c r="C32" i="1"/>
  <c r="D31" i="1"/>
  <c r="E31" i="1"/>
  <c r="F31" i="1"/>
  <c r="G31" i="1"/>
  <c r="H31" i="1"/>
  <c r="I31" i="1"/>
  <c r="J31" i="1"/>
  <c r="K31" i="1"/>
  <c r="L31" i="1"/>
  <c r="C31" i="1"/>
  <c r="D30" i="1"/>
  <c r="E30" i="1"/>
  <c r="F30" i="1"/>
  <c r="G30" i="1"/>
  <c r="H30" i="1"/>
  <c r="I30" i="1"/>
  <c r="J30" i="1"/>
  <c r="K30" i="1"/>
  <c r="L30" i="1"/>
  <c r="C30" i="1"/>
  <c r="D28" i="1"/>
  <c r="E28" i="1"/>
  <c r="F28" i="1"/>
  <c r="G28" i="1"/>
  <c r="H28" i="1"/>
  <c r="I28" i="1"/>
  <c r="J28" i="1"/>
  <c r="K28" i="1"/>
  <c r="L28" i="1"/>
  <c r="C28" i="1"/>
  <c r="D27" i="1"/>
  <c r="E27" i="1"/>
  <c r="F27" i="1"/>
  <c r="G27" i="1"/>
  <c r="H27" i="1"/>
  <c r="I27" i="1"/>
  <c r="J27" i="1"/>
  <c r="K27" i="1"/>
  <c r="L27" i="1"/>
  <c r="C27" i="1"/>
  <c r="D22" i="1"/>
  <c r="E22" i="1"/>
  <c r="F22" i="1"/>
  <c r="G22" i="1"/>
  <c r="H22" i="1"/>
  <c r="I22" i="1"/>
  <c r="J22" i="1"/>
  <c r="K22" i="1"/>
  <c r="L22" i="1"/>
  <c r="C22" i="1"/>
  <c r="D19" i="1"/>
  <c r="E19" i="1"/>
  <c r="F19" i="1"/>
  <c r="G19" i="1"/>
  <c r="H19" i="1"/>
  <c r="I19" i="1"/>
  <c r="J19" i="1"/>
  <c r="K19" i="1"/>
  <c r="L19" i="1"/>
  <c r="C19" i="1"/>
  <c r="D18" i="1"/>
  <c r="E18" i="1"/>
  <c r="F18" i="1"/>
  <c r="G18" i="1"/>
  <c r="H18" i="1"/>
  <c r="I18" i="1"/>
  <c r="J18" i="1"/>
  <c r="K18" i="1"/>
  <c r="L18" i="1"/>
  <c r="C18" i="1"/>
  <c r="D13" i="1"/>
  <c r="E13" i="1"/>
  <c r="F13" i="1"/>
  <c r="G13" i="1"/>
  <c r="H13" i="1"/>
  <c r="I13" i="1"/>
  <c r="J13" i="1"/>
  <c r="K13" i="1"/>
  <c r="L13" i="1"/>
  <c r="C13" i="1"/>
  <c r="D10" i="1"/>
  <c r="E10" i="1"/>
  <c r="F10" i="1"/>
  <c r="G10" i="1"/>
  <c r="H10" i="1"/>
  <c r="I10" i="1"/>
  <c r="J10" i="1"/>
  <c r="K10" i="1"/>
  <c r="L10" i="1"/>
  <c r="C10" i="1"/>
  <c r="D8" i="1"/>
  <c r="E8" i="1"/>
  <c r="F8" i="1"/>
  <c r="G8" i="1"/>
  <c r="H8" i="1"/>
  <c r="I8" i="1"/>
  <c r="J8" i="1"/>
  <c r="K8" i="1"/>
  <c r="L8" i="1"/>
  <c r="C8" i="1"/>
</calcChain>
</file>

<file path=xl/sharedStrings.xml><?xml version="1.0" encoding="utf-8"?>
<sst xmlns="http://schemas.openxmlformats.org/spreadsheetml/2006/main" count="88" uniqueCount="55">
  <si>
    <t>Año Fiscal:</t>
  </si>
  <si>
    <t/>
  </si>
  <si>
    <t>Vigencia:</t>
  </si>
  <si>
    <t>Actual</t>
  </si>
  <si>
    <t>Periodo:</t>
  </si>
  <si>
    <t>Enero-Enero</t>
  </si>
  <si>
    <t>RUBRO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</si>
  <si>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</si>
  <si>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</si>
  <si>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</si>
  <si>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</si>
  <si>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</si>
  <si>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</si>
  <si>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</si>
  <si>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</si>
  <si>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</si>
  <si>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</si>
  <si>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</si>
  <si>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</si>
  <si>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</si>
  <si>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</si>
  <si>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</si>
  <si>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</si>
  <si>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</si>
  <si>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</si>
  <si>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</si>
  <si>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</si>
  <si>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</si>
  <si>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</si>
  <si>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</si>
  <si>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</si>
  <si>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</si>
  <si>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</si>
  <si>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</si>
  <si>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</si>
  <si>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</si>
  <si>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A-08-05</t>
  </si>
  <si>
    <t>MULTAS, SANCIONES E INTERESES DE MORA</t>
  </si>
  <si>
    <t>B-10-04-01</t>
  </si>
  <si>
    <t>APORTES AL FONDO DE CONTINGENCIAS</t>
  </si>
  <si>
    <t>C-0199-1000-2</t>
  </si>
  <si>
    <t>MEJORAMIENTO DE LAS CONDICIONES DE SEGURIDAD Y PROTECCIÓN EN LOS DESPLAZAMIENTOS DE LOS REPRESENTANTES A LA CÁMARA.  NACIONAL</t>
  </si>
  <si>
    <t>C-0199-1000-3</t>
  </si>
  <si>
    <t>MEJORAMIENTO Y ACTUALIZACIÓN TECNOLÓGICA DEL SALÓN ELÍPTICO Y DE LAS COMISIONES DE LA CÁMARA DE REPRESENTANTES A NIVEL NACIONAL</t>
  </si>
  <si>
    <t>C-0199-1000-7</t>
  </si>
  <si>
    <t>MEJORAMIENTO DE LAS CONDICIONES DE SEGURIDAD Y PROTECCION EN LOS DESPLAZAMIENTOS DE LOS SERVIDORES PUBLICOS DE LA CAMARA DE REPRESENTANTES NACIONAL</t>
  </si>
  <si>
    <t>GASTOS DE PERSONAL</t>
  </si>
  <si>
    <t>TRANSFERENCIAS CORRIENTES</t>
  </si>
  <si>
    <t>GASTOS POR TRIBUTOS, MULTAS, SANCIONES E INTERESES DE MORA</t>
  </si>
  <si>
    <t>TOTAL FUNCIONAMIENTO</t>
  </si>
  <si>
    <t>SERVICIO DE LA DEUDA PÚBLICA</t>
  </si>
  <si>
    <t>INVERSION</t>
  </si>
  <si>
    <t>TOTAL PRESUPUESTO</t>
  </si>
  <si>
    <t>FUNCIONAMIENTO</t>
  </si>
  <si>
    <t>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</si>
</sst>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8" formatCode="_-* #,##0_-;\-* #,##0_-;_-* &quot;-&quot;??_-;_-@_-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168" fontId="2" fillId="0" borderId="1" xfId="1" applyNumberFormat="1" applyFont="1" applyFill="1" applyBorder="1" applyAlignment="1">
      <alignment horizontal="center" vertical="center" wrapText="1" readingOrder="1"/>
    </xf>
    <xf numFmtId="168" fontId="2" fillId="0" borderId="0" xfId="1" applyNumberFormat="1" applyFont="1" applyFill="1" applyBorder="1" applyAlignment="1">
      <alignment horizontal="center" vertical="center" wrapText="1" readingOrder="1"/>
    </xf>
    <xf numFmtId="168" fontId="1" fillId="0" borderId="0" xfId="1" applyNumberFormat="1" applyFont="1" applyFill="1" applyBorder="1"/>
    <xf numFmtId="0" fontId="2" fillId="2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4" fillId="3" borderId="2" xfId="0" applyNumberFormat="1" applyFont="1" applyFill="1" applyBorder="1" applyAlignment="1">
      <alignment horizontal="center" vertical="center" wrapText="1" readingOrder="1"/>
    </xf>
    <xf numFmtId="0" fontId="4" fillId="4" borderId="2" xfId="0" applyNumberFormat="1" applyFont="1" applyFill="1" applyBorder="1" applyAlignment="1">
      <alignment horizontal="center" vertical="center" wrapText="1" readingOrder="1"/>
    </xf>
    <xf numFmtId="0" fontId="3" fillId="0" borderId="3" xfId="0" applyNumberFormat="1" applyFont="1" applyFill="1" applyBorder="1" applyAlignment="1">
      <alignment vertical="center" wrapText="1" readingOrder="1"/>
    </xf>
    <xf numFmtId="0" fontId="3" fillId="0" borderId="3" xfId="0" applyNumberFormat="1" applyFont="1" applyFill="1" applyBorder="1" applyAlignment="1">
      <alignment horizontal="left" vertical="center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2" fillId="4" borderId="2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Border="1"/>
    <xf numFmtId="0" fontId="4" fillId="5" borderId="2" xfId="0" applyNumberFormat="1" applyFont="1" applyFill="1" applyBorder="1" applyAlignment="1">
      <alignment horizontal="center" vertical="center" wrapText="1" readingOrder="1"/>
    </xf>
    <xf numFmtId="0" fontId="1" fillId="5" borderId="0" xfId="0" applyFont="1" applyFill="1" applyBorder="1"/>
    <xf numFmtId="0" fontId="1" fillId="3" borderId="0" xfId="0" applyFont="1" applyFill="1" applyBorder="1"/>
    <xf numFmtId="0" fontId="4" fillId="6" borderId="2" xfId="0" applyNumberFormat="1" applyFont="1" applyFill="1" applyBorder="1" applyAlignment="1">
      <alignment horizontal="center" vertical="center" wrapText="1" readingOrder="1"/>
    </xf>
    <xf numFmtId="0" fontId="1" fillId="6" borderId="0" xfId="0" applyFont="1" applyFill="1" applyBorder="1"/>
    <xf numFmtId="0" fontId="1" fillId="4" borderId="0" xfId="0" applyFont="1" applyFill="1" applyBorder="1"/>
    <xf numFmtId="0" fontId="2" fillId="0" borderId="4" xfId="0" applyNumberFormat="1" applyFont="1" applyFill="1" applyBorder="1" applyAlignment="1">
      <alignment horizontal="center" vertical="center" wrapText="1" readingOrder="1"/>
    </xf>
    <xf numFmtId="168" fontId="2" fillId="0" borderId="4" xfId="1" applyNumberFormat="1" applyFont="1" applyFill="1" applyBorder="1" applyAlignment="1">
      <alignment horizontal="center" vertical="center" wrapText="1" readingOrder="1"/>
    </xf>
    <xf numFmtId="168" fontId="2" fillId="2" borderId="2" xfId="1" applyNumberFormat="1" applyFont="1" applyFill="1" applyBorder="1" applyAlignment="1">
      <alignment horizontal="center" vertical="center" wrapText="1" readingOrder="1"/>
    </xf>
    <xf numFmtId="168" fontId="3" fillId="0" borderId="2" xfId="1" applyNumberFormat="1" applyFont="1" applyFill="1" applyBorder="1" applyAlignment="1">
      <alignment horizontal="right" vertical="center" wrapText="1" readingOrder="1"/>
    </xf>
    <xf numFmtId="168" fontId="3" fillId="5" borderId="2" xfId="1" applyNumberFormat="1" applyFont="1" applyFill="1" applyBorder="1" applyAlignment="1">
      <alignment horizontal="right" vertical="center" wrapText="1" readingOrder="1"/>
    </xf>
    <xf numFmtId="168" fontId="3" fillId="3" borderId="2" xfId="1" applyNumberFormat="1" applyFont="1" applyFill="1" applyBorder="1" applyAlignment="1">
      <alignment horizontal="right" vertical="center" wrapText="1" readingOrder="1"/>
    </xf>
    <xf numFmtId="168" fontId="3" fillId="6" borderId="2" xfId="1" applyNumberFormat="1" applyFont="1" applyFill="1" applyBorder="1" applyAlignment="1">
      <alignment horizontal="right" vertical="center" wrapText="1" readingOrder="1"/>
    </xf>
    <xf numFmtId="168" fontId="3" fillId="4" borderId="2" xfId="1" applyNumberFormat="1" applyFont="1" applyFill="1" applyBorder="1" applyAlignment="1">
      <alignment horizontal="right" vertical="center" wrapText="1" readingOrder="1"/>
    </xf>
    <xf numFmtId="168" fontId="1" fillId="0" borderId="2" xfId="1" applyNumberFormat="1" applyFont="1" applyFill="1" applyBorder="1"/>
    <xf numFmtId="168" fontId="1" fillId="4" borderId="2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819150</xdr:colOff>
      <xdr:row>0</xdr:row>
      <xdr:rowOff>0</xdr:rowOff>
    </xdr:from>
    <xdr:to>
      <xdr:col>6</xdr:col>
      <xdr:colOff>857250</xdr:colOff>
      <xdr:row>3</xdr:row>
      <xdr:rowOff>28575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0"/>
          <a:ext cx="19526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904876</xdr:colOff>
      <xdr:row>0</xdr:row>
      <xdr:rowOff>9525</xdr:rowOff>
    </xdr:from>
    <xdr:to>
      <xdr:col>10</xdr:col>
      <xdr:colOff>590550</xdr:colOff>
      <xdr:row>2</xdr:row>
      <xdr:rowOff>95250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68001" y="9525"/>
          <a:ext cx="1428749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tabSelected="1" workbookViewId="0">
      <selection activeCell="E10" sqref="E10"/>
    </sheetView>
  </sheetViews>
  <sheetFormatPr baseColWidth="10" defaultRowHeight="15" x14ac:dyDescent="0.25"/>
  <cols>
    <col min="1" max="1" width="17.42578125" customWidth="1"/>
    <col min="2" max="2" width="27.5703125" customWidth="1"/>
    <col min="3" max="12" width="15.85546875" style="5" customWidth="1"/>
    <col min="13" max="13" width="0" hidden="1" customWidth="1"/>
    <col min="14" max="14" width="6.42578125" customWidth="1"/>
  </cols>
  <sheetData>
    <row r="1" spans="1:13" x14ac:dyDescent="0.25">
      <c r="A1" s="2" t="s">
        <v>1</v>
      </c>
      <c r="B1" s="1" t="s">
        <v>0</v>
      </c>
      <c r="C1" s="3">
        <v>2022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  <c r="I1" s="2" t="s">
        <v>1</v>
      </c>
      <c r="J1" s="4"/>
      <c r="K1" s="4"/>
      <c r="L1" s="4" t="s">
        <v>1</v>
      </c>
      <c r="M1" s="4"/>
    </row>
    <row r="2" spans="1:13" x14ac:dyDescent="0.25">
      <c r="A2" s="2" t="s">
        <v>1</v>
      </c>
      <c r="B2" s="1" t="s">
        <v>2</v>
      </c>
      <c r="C2" s="3" t="s">
        <v>3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2" t="s">
        <v>1</v>
      </c>
      <c r="J2" s="4"/>
      <c r="K2" s="4"/>
      <c r="L2" s="4" t="s">
        <v>1</v>
      </c>
      <c r="M2" s="4"/>
    </row>
    <row r="3" spans="1:13" x14ac:dyDescent="0.25">
      <c r="A3" s="2" t="s">
        <v>1</v>
      </c>
      <c r="B3" s="22" t="s">
        <v>4</v>
      </c>
      <c r="C3" s="23" t="s">
        <v>5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2" t="s">
        <v>1</v>
      </c>
      <c r="J3" s="4"/>
      <c r="K3" s="4"/>
      <c r="L3" s="4" t="s">
        <v>1</v>
      </c>
      <c r="M3" s="4"/>
    </row>
    <row r="4" spans="1:13" s="15" customFormat="1" ht="30" customHeight="1" x14ac:dyDescent="0.25">
      <c r="A4" s="6" t="s">
        <v>6</v>
      </c>
      <c r="B4" s="6" t="s">
        <v>7</v>
      </c>
      <c r="C4" s="24" t="s">
        <v>8</v>
      </c>
      <c r="D4" s="24" t="s">
        <v>9</v>
      </c>
      <c r="E4" s="24" t="s">
        <v>10</v>
      </c>
      <c r="F4" s="24" t="s">
        <v>11</v>
      </c>
      <c r="G4" s="24" t="s">
        <v>12</v>
      </c>
      <c r="H4" s="24" t="s">
        <v>13</v>
      </c>
      <c r="I4" s="24" t="s">
        <v>14</v>
      </c>
      <c r="J4" s="24" t="s">
        <v>15</v>
      </c>
      <c r="K4" s="24" t="s">
        <v>16</v>
      </c>
      <c r="L4" s="24" t="s">
        <v>17</v>
      </c>
    </row>
    <row r="5" spans="1:13" x14ac:dyDescent="0.25">
      <c r="A5" s="7" t="s">
        <v>18</v>
      </c>
      <c r="B5" s="8" t="s">
        <v>19</v>
      </c>
      <c r="C5" s="25">
        <v>210381000000</v>
      </c>
      <c r="D5" s="25">
        <v>0</v>
      </c>
      <c r="E5" s="25">
        <v>995000000</v>
      </c>
      <c r="F5" s="25">
        <v>209386000000</v>
      </c>
      <c r="G5" s="25">
        <v>0</v>
      </c>
      <c r="H5" s="25">
        <v>13305958432</v>
      </c>
      <c r="I5" s="25">
        <v>196080041568</v>
      </c>
      <c r="J5" s="25">
        <v>13305958432</v>
      </c>
      <c r="K5" s="25">
        <v>13300649210</v>
      </c>
      <c r="L5" s="25">
        <v>13300649210</v>
      </c>
    </row>
    <row r="6" spans="1:13" ht="22.5" x14ac:dyDescent="0.25">
      <c r="A6" s="7" t="s">
        <v>20</v>
      </c>
      <c r="B6" s="8" t="s">
        <v>21</v>
      </c>
      <c r="C6" s="25">
        <v>80698000000</v>
      </c>
      <c r="D6" s="25">
        <v>0</v>
      </c>
      <c r="E6" s="25">
        <v>0</v>
      </c>
      <c r="F6" s="25">
        <v>80698000000</v>
      </c>
      <c r="G6" s="25">
        <v>0</v>
      </c>
      <c r="H6" s="25">
        <v>6612317427</v>
      </c>
      <c r="I6" s="25">
        <v>74085682573</v>
      </c>
      <c r="J6" s="25">
        <v>6612317427</v>
      </c>
      <c r="K6" s="25">
        <v>6612317427</v>
      </c>
      <c r="L6" s="25">
        <v>6612317427</v>
      </c>
    </row>
    <row r="7" spans="1:13" ht="33.75" x14ac:dyDescent="0.25">
      <c r="A7" s="7" t="s">
        <v>22</v>
      </c>
      <c r="B7" s="8" t="s">
        <v>23</v>
      </c>
      <c r="C7" s="25">
        <v>10511000000</v>
      </c>
      <c r="D7" s="25">
        <v>0</v>
      </c>
      <c r="E7" s="25">
        <v>0</v>
      </c>
      <c r="F7" s="25">
        <v>10511000000</v>
      </c>
      <c r="G7" s="25">
        <v>0</v>
      </c>
      <c r="H7" s="25">
        <v>746458237</v>
      </c>
      <c r="I7" s="25">
        <v>9764541763</v>
      </c>
      <c r="J7" s="25">
        <v>746458237</v>
      </c>
      <c r="K7" s="25">
        <v>746458237</v>
      </c>
      <c r="L7" s="25">
        <v>746458237</v>
      </c>
    </row>
    <row r="8" spans="1:13" s="17" customFormat="1" x14ac:dyDescent="0.25">
      <c r="A8" s="16" t="s">
        <v>46</v>
      </c>
      <c r="B8" s="16"/>
      <c r="C8" s="26">
        <f>SUM(C5:C7)</f>
        <v>301590000000</v>
      </c>
      <c r="D8" s="26">
        <f t="shared" ref="D8:L8" si="0">SUM(D5:D7)</f>
        <v>0</v>
      </c>
      <c r="E8" s="26">
        <f t="shared" si="0"/>
        <v>995000000</v>
      </c>
      <c r="F8" s="26">
        <f t="shared" si="0"/>
        <v>300595000000</v>
      </c>
      <c r="G8" s="26">
        <f t="shared" si="0"/>
        <v>0</v>
      </c>
      <c r="H8" s="26">
        <f t="shared" si="0"/>
        <v>20664734096</v>
      </c>
      <c r="I8" s="26">
        <f t="shared" si="0"/>
        <v>279930265904</v>
      </c>
      <c r="J8" s="26">
        <f t="shared" si="0"/>
        <v>20664734096</v>
      </c>
      <c r="K8" s="26">
        <f t="shared" si="0"/>
        <v>20659424874</v>
      </c>
      <c r="L8" s="26">
        <f t="shared" si="0"/>
        <v>20659424874</v>
      </c>
    </row>
    <row r="9" spans="1:13" ht="22.5" x14ac:dyDescent="0.25">
      <c r="A9" s="7" t="s">
        <v>24</v>
      </c>
      <c r="B9" s="8" t="s">
        <v>25</v>
      </c>
      <c r="C9" s="25">
        <v>63383000000</v>
      </c>
      <c r="D9" s="25">
        <v>995000000</v>
      </c>
      <c r="E9" s="25">
        <v>0</v>
      </c>
      <c r="F9" s="25">
        <v>64378000000</v>
      </c>
      <c r="G9" s="25">
        <v>0</v>
      </c>
      <c r="H9" s="25">
        <v>48731773186</v>
      </c>
      <c r="I9" s="25">
        <v>15646226814</v>
      </c>
      <c r="J9" s="25">
        <v>44827089300</v>
      </c>
      <c r="K9" s="25">
        <v>53445950.93</v>
      </c>
      <c r="L9" s="25">
        <v>53445950.93</v>
      </c>
    </row>
    <row r="10" spans="1:13" s="18" customFormat="1" x14ac:dyDescent="0.25">
      <c r="A10" s="9" t="s">
        <v>25</v>
      </c>
      <c r="B10" s="9"/>
      <c r="C10" s="27">
        <f>+C9</f>
        <v>63383000000</v>
      </c>
      <c r="D10" s="27">
        <f t="shared" ref="D10:L10" si="1">+D9</f>
        <v>995000000</v>
      </c>
      <c r="E10" s="27">
        <f t="shared" si="1"/>
        <v>0</v>
      </c>
      <c r="F10" s="27">
        <f t="shared" si="1"/>
        <v>64378000000</v>
      </c>
      <c r="G10" s="27">
        <f t="shared" si="1"/>
        <v>0</v>
      </c>
      <c r="H10" s="27">
        <f t="shared" si="1"/>
        <v>48731773186</v>
      </c>
      <c r="I10" s="27">
        <f t="shared" si="1"/>
        <v>15646226814</v>
      </c>
      <c r="J10" s="27">
        <f t="shared" si="1"/>
        <v>44827089300</v>
      </c>
      <c r="K10" s="27">
        <f t="shared" si="1"/>
        <v>53445950.93</v>
      </c>
      <c r="L10" s="27">
        <f t="shared" si="1"/>
        <v>53445950.93</v>
      </c>
    </row>
    <row r="11" spans="1:13" ht="33.75" x14ac:dyDescent="0.25">
      <c r="A11" s="7" t="s">
        <v>26</v>
      </c>
      <c r="B11" s="8" t="s">
        <v>27</v>
      </c>
      <c r="C11" s="25">
        <v>22772000000</v>
      </c>
      <c r="D11" s="25">
        <v>0</v>
      </c>
      <c r="E11" s="25">
        <v>0</v>
      </c>
      <c r="F11" s="25">
        <v>22772000000</v>
      </c>
      <c r="G11" s="25">
        <v>22772000000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</row>
    <row r="12" spans="1:13" ht="33.75" x14ac:dyDescent="0.25">
      <c r="A12" s="7" t="s">
        <v>28</v>
      </c>
      <c r="B12" s="8" t="s">
        <v>29</v>
      </c>
      <c r="C12" s="25">
        <v>48000000</v>
      </c>
      <c r="D12" s="25">
        <v>0</v>
      </c>
      <c r="E12" s="25">
        <v>0</v>
      </c>
      <c r="F12" s="25">
        <v>48000000</v>
      </c>
      <c r="G12" s="25">
        <v>0</v>
      </c>
      <c r="H12" s="25">
        <v>30672425</v>
      </c>
      <c r="I12" s="25">
        <v>17327575</v>
      </c>
      <c r="J12" s="25">
        <v>30672425</v>
      </c>
      <c r="K12" s="25">
        <v>30672425</v>
      </c>
      <c r="L12" s="25">
        <v>30672425</v>
      </c>
    </row>
    <row r="13" spans="1:13" s="18" customFormat="1" x14ac:dyDescent="0.25">
      <c r="A13" s="9" t="s">
        <v>47</v>
      </c>
      <c r="B13" s="9"/>
      <c r="C13" s="27">
        <f>+C12+C11</f>
        <v>22820000000</v>
      </c>
      <c r="D13" s="27">
        <f t="shared" ref="D13:L13" si="2">+D12+D11</f>
        <v>0</v>
      </c>
      <c r="E13" s="27">
        <f t="shared" si="2"/>
        <v>0</v>
      </c>
      <c r="F13" s="27">
        <f t="shared" si="2"/>
        <v>22820000000</v>
      </c>
      <c r="G13" s="27">
        <f t="shared" si="2"/>
        <v>22772000000</v>
      </c>
      <c r="H13" s="27">
        <f t="shared" si="2"/>
        <v>30672425</v>
      </c>
      <c r="I13" s="27">
        <f t="shared" si="2"/>
        <v>17327575</v>
      </c>
      <c r="J13" s="27">
        <f t="shared" si="2"/>
        <v>30672425</v>
      </c>
      <c r="K13" s="27">
        <f t="shared" si="2"/>
        <v>30672425</v>
      </c>
      <c r="L13" s="27">
        <f t="shared" si="2"/>
        <v>30672425</v>
      </c>
    </row>
    <row r="14" spans="1:13" x14ac:dyDescent="0.25">
      <c r="A14" s="7" t="s">
        <v>30</v>
      </c>
      <c r="B14" s="8" t="s">
        <v>31</v>
      </c>
      <c r="C14" s="25">
        <v>121000000</v>
      </c>
      <c r="D14" s="25">
        <v>0</v>
      </c>
      <c r="E14" s="25">
        <v>0</v>
      </c>
      <c r="F14" s="25">
        <v>121000000</v>
      </c>
      <c r="G14" s="25">
        <v>0</v>
      </c>
      <c r="H14" s="25">
        <v>0</v>
      </c>
      <c r="I14" s="25">
        <v>121000000</v>
      </c>
      <c r="J14" s="25">
        <v>0</v>
      </c>
      <c r="K14" s="25">
        <v>0</v>
      </c>
      <c r="L14" s="25">
        <v>0</v>
      </c>
    </row>
    <row r="15" spans="1:13" ht="22.5" x14ac:dyDescent="0.25">
      <c r="A15" s="7" t="s">
        <v>32</v>
      </c>
      <c r="B15" s="8" t="s">
        <v>33</v>
      </c>
      <c r="C15" s="25">
        <v>66000000</v>
      </c>
      <c r="D15" s="25">
        <v>0</v>
      </c>
      <c r="E15" s="25">
        <v>0</v>
      </c>
      <c r="F15" s="25">
        <v>66000000</v>
      </c>
      <c r="G15" s="25">
        <v>0</v>
      </c>
      <c r="H15" s="25">
        <v>0</v>
      </c>
      <c r="I15" s="25">
        <v>66000000</v>
      </c>
      <c r="J15" s="25">
        <v>0</v>
      </c>
      <c r="K15" s="25">
        <v>0</v>
      </c>
      <c r="L15" s="25">
        <v>0</v>
      </c>
    </row>
    <row r="16" spans="1:13" ht="22.5" x14ac:dyDescent="0.25">
      <c r="A16" s="7" t="s">
        <v>34</v>
      </c>
      <c r="B16" s="8" t="s">
        <v>35</v>
      </c>
      <c r="C16" s="25">
        <v>1080000000</v>
      </c>
      <c r="D16" s="25">
        <v>0</v>
      </c>
      <c r="E16" s="25">
        <v>0</v>
      </c>
      <c r="F16" s="25">
        <v>1080000000</v>
      </c>
      <c r="G16" s="25">
        <v>0</v>
      </c>
      <c r="H16" s="25">
        <v>0</v>
      </c>
      <c r="I16" s="25">
        <v>1080000000</v>
      </c>
      <c r="J16" s="25">
        <v>0</v>
      </c>
      <c r="K16" s="25">
        <v>0</v>
      </c>
      <c r="L16" s="25">
        <v>0</v>
      </c>
    </row>
    <row r="17" spans="1:12" ht="22.5" x14ac:dyDescent="0.25">
      <c r="A17" s="7" t="s">
        <v>36</v>
      </c>
      <c r="B17" s="8" t="s">
        <v>37</v>
      </c>
      <c r="C17" s="25">
        <v>6000000</v>
      </c>
      <c r="D17" s="25">
        <v>0</v>
      </c>
      <c r="E17" s="25">
        <v>0</v>
      </c>
      <c r="F17" s="25">
        <v>6000000</v>
      </c>
      <c r="G17" s="25">
        <v>0</v>
      </c>
      <c r="H17" s="25">
        <v>0</v>
      </c>
      <c r="I17" s="25">
        <v>6000000</v>
      </c>
      <c r="J17" s="25">
        <v>0</v>
      </c>
      <c r="K17" s="25">
        <v>0</v>
      </c>
      <c r="L17" s="25">
        <v>0</v>
      </c>
    </row>
    <row r="18" spans="1:12" s="18" customFormat="1" ht="26.25" customHeight="1" x14ac:dyDescent="0.25">
      <c r="A18" s="9" t="s">
        <v>48</v>
      </c>
      <c r="B18" s="9"/>
      <c r="C18" s="27">
        <f>SUM(C14:C17)</f>
        <v>1273000000</v>
      </c>
      <c r="D18" s="27">
        <f t="shared" ref="D18:L18" si="3">SUM(D14:D17)</f>
        <v>0</v>
      </c>
      <c r="E18" s="27">
        <f t="shared" si="3"/>
        <v>0</v>
      </c>
      <c r="F18" s="27">
        <f t="shared" si="3"/>
        <v>1273000000</v>
      </c>
      <c r="G18" s="27">
        <f t="shared" si="3"/>
        <v>0</v>
      </c>
      <c r="H18" s="27">
        <f t="shared" si="3"/>
        <v>0</v>
      </c>
      <c r="I18" s="27">
        <f t="shared" si="3"/>
        <v>1273000000</v>
      </c>
      <c r="J18" s="27">
        <f t="shared" si="3"/>
        <v>0</v>
      </c>
      <c r="K18" s="27">
        <f t="shared" si="3"/>
        <v>0</v>
      </c>
      <c r="L18" s="27">
        <f t="shared" si="3"/>
        <v>0</v>
      </c>
    </row>
    <row r="19" spans="1:12" s="20" customFormat="1" x14ac:dyDescent="0.25">
      <c r="A19" s="19" t="s">
        <v>49</v>
      </c>
      <c r="B19" s="19"/>
      <c r="C19" s="28">
        <f>+C18+C13+C10+C8</f>
        <v>389066000000</v>
      </c>
      <c r="D19" s="28">
        <f t="shared" ref="D19:L19" si="4">+D18+D13+D10+D8</f>
        <v>995000000</v>
      </c>
      <c r="E19" s="28">
        <f t="shared" si="4"/>
        <v>995000000</v>
      </c>
      <c r="F19" s="28">
        <f t="shared" si="4"/>
        <v>389066000000</v>
      </c>
      <c r="G19" s="28">
        <f t="shared" si="4"/>
        <v>22772000000</v>
      </c>
      <c r="H19" s="28">
        <f t="shared" si="4"/>
        <v>69427179707</v>
      </c>
      <c r="I19" s="28">
        <f t="shared" si="4"/>
        <v>296866820293</v>
      </c>
      <c r="J19" s="28">
        <f t="shared" si="4"/>
        <v>65522495821</v>
      </c>
      <c r="K19" s="28">
        <f t="shared" si="4"/>
        <v>20743543249.93</v>
      </c>
      <c r="L19" s="28">
        <f t="shared" si="4"/>
        <v>20743543249.93</v>
      </c>
    </row>
    <row r="20" spans="1:12" ht="22.5" x14ac:dyDescent="0.25">
      <c r="A20" s="7" t="s">
        <v>38</v>
      </c>
      <c r="B20" s="8" t="s">
        <v>39</v>
      </c>
      <c r="C20" s="25">
        <v>89133181</v>
      </c>
      <c r="D20" s="25">
        <v>0</v>
      </c>
      <c r="E20" s="25">
        <v>89133181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</row>
    <row r="21" spans="1:12" ht="22.5" x14ac:dyDescent="0.25">
      <c r="A21" s="7" t="s">
        <v>38</v>
      </c>
      <c r="B21" s="8" t="s">
        <v>39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s="20" customFormat="1" x14ac:dyDescent="0.25">
      <c r="A22" s="19" t="s">
        <v>50</v>
      </c>
      <c r="B22" s="19"/>
      <c r="C22" s="28">
        <f>SUM(C20:C21)</f>
        <v>89133181</v>
      </c>
      <c r="D22" s="28">
        <f t="shared" ref="D22:L22" si="5">SUM(D20:D21)</f>
        <v>0</v>
      </c>
      <c r="E22" s="28">
        <f t="shared" si="5"/>
        <v>89133181</v>
      </c>
      <c r="F22" s="28">
        <f t="shared" si="5"/>
        <v>0</v>
      </c>
      <c r="G22" s="28">
        <f t="shared" si="5"/>
        <v>0</v>
      </c>
      <c r="H22" s="28">
        <f t="shared" si="5"/>
        <v>0</v>
      </c>
      <c r="I22" s="28">
        <f t="shared" si="5"/>
        <v>0</v>
      </c>
      <c r="J22" s="28">
        <f t="shared" si="5"/>
        <v>0</v>
      </c>
      <c r="K22" s="28">
        <f t="shared" si="5"/>
        <v>0</v>
      </c>
      <c r="L22" s="28">
        <f t="shared" si="5"/>
        <v>0</v>
      </c>
    </row>
    <row r="23" spans="1:12" ht="67.5" x14ac:dyDescent="0.25">
      <c r="A23" s="7" t="s">
        <v>40</v>
      </c>
      <c r="B23" s="8" t="s">
        <v>41</v>
      </c>
      <c r="C23" s="25">
        <v>61290000000</v>
      </c>
      <c r="D23" s="25">
        <v>0</v>
      </c>
      <c r="E23" s="25">
        <v>56824814357</v>
      </c>
      <c r="F23" s="25">
        <v>4465185643</v>
      </c>
      <c r="G23" s="25">
        <v>0</v>
      </c>
      <c r="H23" s="25">
        <v>4465185643</v>
      </c>
      <c r="I23" s="25">
        <v>0</v>
      </c>
      <c r="J23" s="25">
        <v>4465185643</v>
      </c>
      <c r="K23" s="25">
        <v>0</v>
      </c>
      <c r="L23" s="25">
        <v>0</v>
      </c>
    </row>
    <row r="24" spans="1:12" ht="67.5" x14ac:dyDescent="0.25">
      <c r="A24" s="7" t="s">
        <v>42</v>
      </c>
      <c r="B24" s="8" t="s">
        <v>43</v>
      </c>
      <c r="C24" s="25">
        <v>13771084669</v>
      </c>
      <c r="D24" s="25">
        <v>0</v>
      </c>
      <c r="E24" s="25">
        <v>0</v>
      </c>
      <c r="F24" s="25">
        <v>13771084669</v>
      </c>
      <c r="G24" s="25">
        <v>0</v>
      </c>
      <c r="H24" s="25">
        <v>13760201901.959999</v>
      </c>
      <c r="I24" s="25">
        <v>10882767.039999999</v>
      </c>
      <c r="J24" s="25">
        <v>13760201901.959999</v>
      </c>
      <c r="K24" s="25">
        <v>0</v>
      </c>
      <c r="L24" s="25">
        <v>0</v>
      </c>
    </row>
    <row r="25" spans="1:12" ht="67.5" x14ac:dyDescent="0.25">
      <c r="A25" s="7" t="s">
        <v>42</v>
      </c>
      <c r="B25" s="8" t="s">
        <v>43</v>
      </c>
      <c r="C25" s="25">
        <v>14892579032</v>
      </c>
      <c r="D25" s="25">
        <v>0</v>
      </c>
      <c r="E25" s="25">
        <v>0</v>
      </c>
      <c r="F25" s="25">
        <v>14892579032</v>
      </c>
      <c r="G25" s="25">
        <v>0</v>
      </c>
      <c r="H25" s="25">
        <v>14892579032</v>
      </c>
      <c r="I25" s="25">
        <v>0</v>
      </c>
      <c r="J25" s="25">
        <v>14892579032</v>
      </c>
      <c r="K25" s="25">
        <v>0</v>
      </c>
      <c r="L25" s="25">
        <v>0</v>
      </c>
    </row>
    <row r="26" spans="1:12" ht="78.75" x14ac:dyDescent="0.25">
      <c r="A26" s="7" t="s">
        <v>44</v>
      </c>
      <c r="B26" s="8" t="s">
        <v>45</v>
      </c>
      <c r="C26" s="25">
        <v>0</v>
      </c>
      <c r="D26" s="25">
        <v>56824814357</v>
      </c>
      <c r="E26" s="25">
        <v>0</v>
      </c>
      <c r="F26" s="25">
        <v>56824814357</v>
      </c>
      <c r="G26" s="25">
        <v>0</v>
      </c>
      <c r="H26" s="25">
        <v>56824814357</v>
      </c>
      <c r="I26" s="25">
        <v>0</v>
      </c>
      <c r="J26" s="25">
        <v>56824814357</v>
      </c>
      <c r="K26" s="25">
        <v>0</v>
      </c>
      <c r="L26" s="25">
        <v>0</v>
      </c>
    </row>
    <row r="27" spans="1:12" s="20" customFormat="1" x14ac:dyDescent="0.25">
      <c r="A27" s="19" t="s">
        <v>51</v>
      </c>
      <c r="B27" s="19"/>
      <c r="C27" s="28">
        <f>SUM(C23:C26)</f>
        <v>89953663701</v>
      </c>
      <c r="D27" s="28">
        <f t="shared" ref="D27:L27" si="6">SUM(D23:D26)</f>
        <v>56824814357</v>
      </c>
      <c r="E27" s="28">
        <f t="shared" si="6"/>
        <v>56824814357</v>
      </c>
      <c r="F27" s="28">
        <f t="shared" si="6"/>
        <v>89953663701</v>
      </c>
      <c r="G27" s="28">
        <f t="shared" si="6"/>
        <v>0</v>
      </c>
      <c r="H27" s="28">
        <f t="shared" si="6"/>
        <v>89942780933.959991</v>
      </c>
      <c r="I27" s="28">
        <f t="shared" si="6"/>
        <v>10882767.039999999</v>
      </c>
      <c r="J27" s="28">
        <f t="shared" si="6"/>
        <v>89942780933.959991</v>
      </c>
      <c r="K27" s="28">
        <f t="shared" si="6"/>
        <v>0</v>
      </c>
      <c r="L27" s="28">
        <f t="shared" si="6"/>
        <v>0</v>
      </c>
    </row>
    <row r="28" spans="1:12" s="21" customFormat="1" x14ac:dyDescent="0.25">
      <c r="A28" s="10" t="s">
        <v>52</v>
      </c>
      <c r="B28" s="10"/>
      <c r="C28" s="29">
        <f>+C27+C22+C19</f>
        <v>479108796882</v>
      </c>
      <c r="D28" s="29">
        <f t="shared" ref="D28:L28" si="7">+D27+D22+D19</f>
        <v>57819814357</v>
      </c>
      <c r="E28" s="29">
        <f t="shared" si="7"/>
        <v>57908947538</v>
      </c>
      <c r="F28" s="29">
        <f t="shared" si="7"/>
        <v>479019663701</v>
      </c>
      <c r="G28" s="29">
        <f t="shared" si="7"/>
        <v>22772000000</v>
      </c>
      <c r="H28" s="29">
        <f t="shared" si="7"/>
        <v>159369960640.95999</v>
      </c>
      <c r="I28" s="29">
        <f t="shared" si="7"/>
        <v>296877703060.03998</v>
      </c>
      <c r="J28" s="29">
        <f t="shared" si="7"/>
        <v>155465276754.95999</v>
      </c>
      <c r="K28" s="29">
        <f t="shared" si="7"/>
        <v>20743543249.93</v>
      </c>
      <c r="L28" s="29">
        <f t="shared" si="7"/>
        <v>20743543249.93</v>
      </c>
    </row>
    <row r="29" spans="1:12" ht="33.950000000000003" customHeight="1" x14ac:dyDescent="0.25">
      <c r="A29" s="11" t="s">
        <v>1</v>
      </c>
      <c r="B29" s="12" t="s">
        <v>1</v>
      </c>
    </row>
    <row r="30" spans="1:12" x14ac:dyDescent="0.25">
      <c r="A30" s="13" t="s">
        <v>53</v>
      </c>
      <c r="B30" s="13"/>
      <c r="C30" s="30">
        <f>+C19</f>
        <v>389066000000</v>
      </c>
      <c r="D30" s="30">
        <f t="shared" ref="D30:L30" si="8">+D19</f>
        <v>995000000</v>
      </c>
      <c r="E30" s="30">
        <f t="shared" si="8"/>
        <v>995000000</v>
      </c>
      <c r="F30" s="30">
        <f t="shared" si="8"/>
        <v>389066000000</v>
      </c>
      <c r="G30" s="30">
        <f t="shared" si="8"/>
        <v>22772000000</v>
      </c>
      <c r="H30" s="30">
        <f t="shared" si="8"/>
        <v>69427179707</v>
      </c>
      <c r="I30" s="30">
        <f t="shared" si="8"/>
        <v>296866820293</v>
      </c>
      <c r="J30" s="30">
        <f t="shared" si="8"/>
        <v>65522495821</v>
      </c>
      <c r="K30" s="30">
        <f t="shared" si="8"/>
        <v>20743543249.93</v>
      </c>
      <c r="L30" s="30">
        <f t="shared" si="8"/>
        <v>20743543249.93</v>
      </c>
    </row>
    <row r="31" spans="1:12" x14ac:dyDescent="0.25">
      <c r="A31" s="13" t="s">
        <v>54</v>
      </c>
      <c r="B31" s="13"/>
      <c r="C31" s="30">
        <f>+C22</f>
        <v>89133181</v>
      </c>
      <c r="D31" s="30">
        <f t="shared" ref="D31:L31" si="9">+D22</f>
        <v>0</v>
      </c>
      <c r="E31" s="30">
        <f t="shared" si="9"/>
        <v>89133181</v>
      </c>
      <c r="F31" s="30">
        <f t="shared" si="9"/>
        <v>0</v>
      </c>
      <c r="G31" s="30">
        <f t="shared" si="9"/>
        <v>0</v>
      </c>
      <c r="H31" s="30">
        <f t="shared" si="9"/>
        <v>0</v>
      </c>
      <c r="I31" s="30">
        <f t="shared" si="9"/>
        <v>0</v>
      </c>
      <c r="J31" s="30">
        <f t="shared" si="9"/>
        <v>0</v>
      </c>
      <c r="K31" s="30">
        <f t="shared" si="9"/>
        <v>0</v>
      </c>
      <c r="L31" s="30">
        <f t="shared" si="9"/>
        <v>0</v>
      </c>
    </row>
    <row r="32" spans="1:12" x14ac:dyDescent="0.25">
      <c r="A32" s="13" t="s">
        <v>51</v>
      </c>
      <c r="B32" s="13"/>
      <c r="C32" s="30">
        <f>+C27</f>
        <v>89953663701</v>
      </c>
      <c r="D32" s="30">
        <f t="shared" ref="D32:L32" si="10">+D27</f>
        <v>56824814357</v>
      </c>
      <c r="E32" s="30">
        <f t="shared" si="10"/>
        <v>56824814357</v>
      </c>
      <c r="F32" s="30">
        <f t="shared" si="10"/>
        <v>89953663701</v>
      </c>
      <c r="G32" s="30">
        <f t="shared" si="10"/>
        <v>0</v>
      </c>
      <c r="H32" s="30">
        <f t="shared" si="10"/>
        <v>89942780933.959991</v>
      </c>
      <c r="I32" s="30">
        <f t="shared" si="10"/>
        <v>10882767.039999999</v>
      </c>
      <c r="J32" s="30">
        <f t="shared" si="10"/>
        <v>89942780933.959991</v>
      </c>
      <c r="K32" s="30">
        <f t="shared" si="10"/>
        <v>0</v>
      </c>
      <c r="L32" s="30">
        <f t="shared" si="10"/>
        <v>0</v>
      </c>
    </row>
    <row r="33" spans="1:12" x14ac:dyDescent="0.25">
      <c r="B33" s="12" t="s">
        <v>1</v>
      </c>
    </row>
    <row r="34" spans="1:12" s="21" customFormat="1" x14ac:dyDescent="0.25">
      <c r="A34" s="14" t="s">
        <v>52</v>
      </c>
      <c r="B34" s="14"/>
      <c r="C34" s="31">
        <f>+C32+C31+C30</f>
        <v>479108796882</v>
      </c>
      <c r="D34" s="31">
        <f t="shared" ref="D34:L34" si="11">+D32+D31+D30</f>
        <v>57819814357</v>
      </c>
      <c r="E34" s="31">
        <f t="shared" si="11"/>
        <v>57908947538</v>
      </c>
      <c r="F34" s="31">
        <f t="shared" si="11"/>
        <v>479019663701</v>
      </c>
      <c r="G34" s="31">
        <f t="shared" si="11"/>
        <v>22772000000</v>
      </c>
      <c r="H34" s="31">
        <f t="shared" si="11"/>
        <v>159369960640.95999</v>
      </c>
      <c r="I34" s="31">
        <f t="shared" si="11"/>
        <v>296877703060.03998</v>
      </c>
      <c r="J34" s="31">
        <f t="shared" si="11"/>
        <v>155465276754.95999</v>
      </c>
      <c r="K34" s="31">
        <f t="shared" si="11"/>
        <v>20743543249.93</v>
      </c>
      <c r="L34" s="31">
        <f t="shared" si="11"/>
        <v>20743543249.93</v>
      </c>
    </row>
  </sheetData>
  <mergeCells count="12">
    <mergeCell ref="A27:B27"/>
    <mergeCell ref="A28:B28"/>
    <mergeCell ref="A30:B30"/>
    <mergeCell ref="A31:B31"/>
    <mergeCell ref="A32:B32"/>
    <mergeCell ref="A34:B34"/>
    <mergeCell ref="A8:B8"/>
    <mergeCell ref="A10:B10"/>
    <mergeCell ref="A13:B13"/>
    <mergeCell ref="A18:B18"/>
    <mergeCell ref="A19:B19"/>
    <mergeCell ref="A22:B2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Rivaldo</dc:creator>
  <cp:lastModifiedBy>Oscar Rivaldo</cp:lastModifiedBy>
  <dcterms:created xsi:type="dcterms:W3CDTF">2022-02-02T14:24:31Z</dcterms:created>
  <dcterms:modified xsi:type="dcterms:W3CDTF">2022-02-02T14:47:14Z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