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JANETH\CUATRENIO 2018-2022\LEGISLATURA 2021 - 2022\PROPOSICIONES\PROPOSICION No. 05 DEL 21 DE JULIO DE 2021\"/>
    </mc:Choice>
  </mc:AlternateContent>
  <bookViews>
    <workbookView xWindow="-120" yWindow="-120" windowWidth="24240" windowHeight="13140"/>
  </bookViews>
  <sheets>
    <sheet name="2018" sheetId="1" r:id="rId1"/>
    <sheet name="2019" sheetId="2" r:id="rId2"/>
  </sheets>
  <definedNames>
    <definedName name="_xlnm.Print_Titles" localSheetId="1">'2019'!$3:$4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8" i="2" l="1"/>
  <c r="U38" i="2" s="1"/>
  <c r="P38" i="2"/>
  <c r="Q38" i="2" s="1"/>
  <c r="L38" i="2"/>
  <c r="M38" i="2" s="1"/>
  <c r="H38" i="2"/>
  <c r="I38" i="2" s="1"/>
  <c r="D38" i="2"/>
  <c r="E38" i="2" s="1"/>
  <c r="C38" i="2"/>
  <c r="V38" i="2" s="1"/>
  <c r="W38" i="2" s="1"/>
  <c r="R37" i="2"/>
  <c r="S37" i="2" s="1"/>
  <c r="Q37" i="2"/>
  <c r="O37" i="2"/>
  <c r="N37" i="2"/>
  <c r="M37" i="2"/>
  <c r="K37" i="2"/>
  <c r="J37" i="2"/>
  <c r="I37" i="2"/>
  <c r="F37" i="2"/>
  <c r="G37" i="2" s="1"/>
  <c r="E37" i="2"/>
  <c r="R36" i="2"/>
  <c r="S36" i="2" s="1"/>
  <c r="Q36" i="2"/>
  <c r="O36" i="2"/>
  <c r="N36" i="2"/>
  <c r="M36" i="2"/>
  <c r="K36" i="2"/>
  <c r="J36" i="2"/>
  <c r="I36" i="2"/>
  <c r="F36" i="2"/>
  <c r="G36" i="2" s="1"/>
  <c r="E36" i="2"/>
  <c r="V35" i="2"/>
  <c r="W35" i="2" s="1"/>
  <c r="U35" i="2"/>
  <c r="S35" i="2"/>
  <c r="R35" i="2"/>
  <c r="Q35" i="2"/>
  <c r="O35" i="2"/>
  <c r="N35" i="2"/>
  <c r="M35" i="2"/>
  <c r="J35" i="2"/>
  <c r="K35" i="2" s="1"/>
  <c r="I35" i="2"/>
  <c r="F35" i="2"/>
  <c r="G35" i="2" s="1"/>
  <c r="E35" i="2"/>
  <c r="W34" i="2"/>
  <c r="V34" i="2"/>
  <c r="U34" i="2"/>
  <c r="S34" i="2"/>
  <c r="R34" i="2"/>
  <c r="Q34" i="2"/>
  <c r="N34" i="2"/>
  <c r="O34" i="2" s="1"/>
  <c r="M34" i="2"/>
  <c r="J34" i="2"/>
  <c r="K34" i="2" s="1"/>
  <c r="I34" i="2"/>
  <c r="F34" i="2"/>
  <c r="G34" i="2" s="1"/>
  <c r="E34" i="2"/>
  <c r="W33" i="2"/>
  <c r="V33" i="2"/>
  <c r="U33" i="2"/>
  <c r="R33" i="2"/>
  <c r="S33" i="2" s="1"/>
  <c r="Q33" i="2"/>
  <c r="N33" i="2"/>
  <c r="O33" i="2" s="1"/>
  <c r="M33" i="2"/>
  <c r="J33" i="2"/>
  <c r="K33" i="2" s="1"/>
  <c r="I33" i="2"/>
  <c r="G33" i="2"/>
  <c r="F33" i="2"/>
  <c r="E33" i="2"/>
  <c r="V32" i="2"/>
  <c r="W32" i="2" s="1"/>
  <c r="U32" i="2"/>
  <c r="R32" i="2"/>
  <c r="S32" i="2" s="1"/>
  <c r="Q32" i="2"/>
  <c r="N32" i="2"/>
  <c r="O32" i="2" s="1"/>
  <c r="M32" i="2"/>
  <c r="K32" i="2"/>
  <c r="J32" i="2"/>
  <c r="I32" i="2"/>
  <c r="F32" i="2"/>
  <c r="G32" i="2" s="1"/>
  <c r="E32" i="2"/>
  <c r="R31" i="2"/>
  <c r="S31" i="2" s="1"/>
  <c r="Q31" i="2"/>
  <c r="N31" i="2"/>
  <c r="O31" i="2" s="1"/>
  <c r="M31" i="2"/>
  <c r="K31" i="2"/>
  <c r="J31" i="2"/>
  <c r="I31" i="2"/>
  <c r="F31" i="2"/>
  <c r="G31" i="2" s="1"/>
  <c r="E31" i="2"/>
  <c r="V30" i="2"/>
  <c r="W30" i="2" s="1"/>
  <c r="U30" i="2"/>
  <c r="R30" i="2"/>
  <c r="S30" i="2" s="1"/>
  <c r="Q30" i="2"/>
  <c r="O30" i="2"/>
  <c r="N30" i="2"/>
  <c r="M30" i="2"/>
  <c r="J30" i="2"/>
  <c r="K30" i="2" s="1"/>
  <c r="I30" i="2"/>
  <c r="F30" i="2"/>
  <c r="G30" i="2" s="1"/>
  <c r="E30" i="2"/>
  <c r="V29" i="2"/>
  <c r="W29" i="2" s="1"/>
  <c r="U29" i="2"/>
  <c r="S29" i="2"/>
  <c r="R29" i="2"/>
  <c r="Q29" i="2"/>
  <c r="N29" i="2"/>
  <c r="O29" i="2" s="1"/>
  <c r="M29" i="2"/>
  <c r="J29" i="2"/>
  <c r="K29" i="2" s="1"/>
  <c r="I29" i="2"/>
  <c r="F29" i="2"/>
  <c r="G29" i="2" s="1"/>
  <c r="E29" i="2"/>
  <c r="W28" i="2"/>
  <c r="V28" i="2"/>
  <c r="U28" i="2"/>
  <c r="R28" i="2"/>
  <c r="S28" i="2" s="1"/>
  <c r="Q28" i="2"/>
  <c r="N28" i="2"/>
  <c r="O28" i="2" s="1"/>
  <c r="M28" i="2"/>
  <c r="J28" i="2"/>
  <c r="K28" i="2" s="1"/>
  <c r="I28" i="2"/>
  <c r="G28" i="2"/>
  <c r="F28" i="2"/>
  <c r="E28" i="2"/>
  <c r="V27" i="2"/>
  <c r="W27" i="2" s="1"/>
  <c r="U27" i="2"/>
  <c r="S27" i="2"/>
  <c r="R27" i="2"/>
  <c r="Q27" i="2"/>
  <c r="N27" i="2"/>
  <c r="O27" i="2" s="1"/>
  <c r="M27" i="2"/>
  <c r="K27" i="2"/>
  <c r="J27" i="2"/>
  <c r="I27" i="2"/>
  <c r="F27" i="2"/>
  <c r="G27" i="2" s="1"/>
  <c r="E27" i="2"/>
  <c r="W26" i="2"/>
  <c r="V26" i="2"/>
  <c r="U26" i="2"/>
  <c r="R26" i="2"/>
  <c r="S26" i="2" s="1"/>
  <c r="Q26" i="2"/>
  <c r="O26" i="2"/>
  <c r="N26" i="2"/>
  <c r="M26" i="2"/>
  <c r="J26" i="2"/>
  <c r="K26" i="2" s="1"/>
  <c r="I26" i="2"/>
  <c r="G26" i="2"/>
  <c r="F26" i="2"/>
  <c r="E26" i="2"/>
  <c r="V25" i="2"/>
  <c r="W25" i="2" s="1"/>
  <c r="U25" i="2"/>
  <c r="S25" i="2"/>
  <c r="R25" i="2"/>
  <c r="Q25" i="2"/>
  <c r="N25" i="2"/>
  <c r="O25" i="2" s="1"/>
  <c r="M25" i="2"/>
  <c r="K25" i="2"/>
  <c r="J25" i="2"/>
  <c r="I25" i="2"/>
  <c r="F25" i="2"/>
  <c r="G25" i="2" s="1"/>
  <c r="E25" i="2"/>
  <c r="W24" i="2"/>
  <c r="V24" i="2"/>
  <c r="U24" i="2"/>
  <c r="R24" i="2"/>
  <c r="S24" i="2" s="1"/>
  <c r="Q24" i="2"/>
  <c r="O24" i="2"/>
  <c r="N24" i="2"/>
  <c r="M24" i="2"/>
  <c r="J24" i="2"/>
  <c r="K24" i="2" s="1"/>
  <c r="I24" i="2"/>
  <c r="G24" i="2"/>
  <c r="F24" i="2"/>
  <c r="E24" i="2"/>
  <c r="V23" i="2"/>
  <c r="W23" i="2" s="1"/>
  <c r="U23" i="2"/>
  <c r="S23" i="2"/>
  <c r="R23" i="2"/>
  <c r="Q23" i="2"/>
  <c r="N23" i="2"/>
  <c r="O23" i="2" s="1"/>
  <c r="M23" i="2"/>
  <c r="K23" i="2"/>
  <c r="J23" i="2"/>
  <c r="I23" i="2"/>
  <c r="F23" i="2"/>
  <c r="G23" i="2" s="1"/>
  <c r="E23" i="2"/>
  <c r="W22" i="2"/>
  <c r="V22" i="2"/>
  <c r="U22" i="2"/>
  <c r="R22" i="2"/>
  <c r="S22" i="2" s="1"/>
  <c r="Q22" i="2"/>
  <c r="O22" i="2"/>
  <c r="N22" i="2"/>
  <c r="M22" i="2"/>
  <c r="J22" i="2"/>
  <c r="K22" i="2" s="1"/>
  <c r="I22" i="2"/>
  <c r="G22" i="2"/>
  <c r="F22" i="2"/>
  <c r="E22" i="2"/>
  <c r="V21" i="2"/>
  <c r="W21" i="2" s="1"/>
  <c r="U21" i="2"/>
  <c r="S21" i="2"/>
  <c r="R21" i="2"/>
  <c r="Q21" i="2"/>
  <c r="N21" i="2"/>
  <c r="O21" i="2" s="1"/>
  <c r="M21" i="2"/>
  <c r="K21" i="2"/>
  <c r="J21" i="2"/>
  <c r="I21" i="2"/>
  <c r="F21" i="2"/>
  <c r="G21" i="2" s="1"/>
  <c r="E21" i="2"/>
  <c r="S20" i="2"/>
  <c r="R20" i="2"/>
  <c r="Q20" i="2"/>
  <c r="N20" i="2"/>
  <c r="O20" i="2" s="1"/>
  <c r="M20" i="2"/>
  <c r="K20" i="2"/>
  <c r="J20" i="2"/>
  <c r="I20" i="2"/>
  <c r="F20" i="2"/>
  <c r="G20" i="2" s="1"/>
  <c r="E20" i="2"/>
  <c r="W19" i="2"/>
  <c r="V19" i="2"/>
  <c r="U19" i="2"/>
  <c r="R19" i="2"/>
  <c r="S19" i="2" s="1"/>
  <c r="Q19" i="2"/>
  <c r="O19" i="2"/>
  <c r="N19" i="2"/>
  <c r="M19" i="2"/>
  <c r="J19" i="2"/>
  <c r="K19" i="2" s="1"/>
  <c r="I19" i="2"/>
  <c r="G19" i="2"/>
  <c r="F19" i="2"/>
  <c r="E19" i="2"/>
  <c r="V18" i="2"/>
  <c r="W18" i="2" s="1"/>
  <c r="U18" i="2"/>
  <c r="S18" i="2"/>
  <c r="R18" i="2"/>
  <c r="Q18" i="2"/>
  <c r="N18" i="2"/>
  <c r="O18" i="2" s="1"/>
  <c r="M18" i="2"/>
  <c r="K18" i="2"/>
  <c r="J18" i="2"/>
  <c r="I18" i="2"/>
  <c r="F18" i="2"/>
  <c r="G18" i="2" s="1"/>
  <c r="E18" i="2"/>
  <c r="W17" i="2"/>
  <c r="V17" i="2"/>
  <c r="U17" i="2"/>
  <c r="R17" i="2"/>
  <c r="S17" i="2" s="1"/>
  <c r="Q17" i="2"/>
  <c r="O17" i="2"/>
  <c r="N17" i="2"/>
  <c r="M17" i="2"/>
  <c r="J17" i="2"/>
  <c r="K17" i="2" s="1"/>
  <c r="I17" i="2"/>
  <c r="G17" i="2"/>
  <c r="F17" i="2"/>
  <c r="E17" i="2"/>
  <c r="V16" i="2"/>
  <c r="W16" i="2" s="1"/>
  <c r="U16" i="2"/>
  <c r="S16" i="2"/>
  <c r="R16" i="2"/>
  <c r="Q16" i="2"/>
  <c r="N16" i="2"/>
  <c r="O16" i="2" s="1"/>
  <c r="M16" i="2"/>
  <c r="K16" i="2"/>
  <c r="J16" i="2"/>
  <c r="I16" i="2"/>
  <c r="F16" i="2"/>
  <c r="G16" i="2" s="1"/>
  <c r="E16" i="2"/>
  <c r="W15" i="2"/>
  <c r="V15" i="2"/>
  <c r="U15" i="2"/>
  <c r="R15" i="2"/>
  <c r="S15" i="2" s="1"/>
  <c r="Q15" i="2"/>
  <c r="O15" i="2"/>
  <c r="N15" i="2"/>
  <c r="M15" i="2"/>
  <c r="J15" i="2"/>
  <c r="K15" i="2" s="1"/>
  <c r="I15" i="2"/>
  <c r="G15" i="2"/>
  <c r="F15" i="2"/>
  <c r="E15" i="2"/>
  <c r="V14" i="2"/>
  <c r="W14" i="2" s="1"/>
  <c r="U14" i="2"/>
  <c r="S14" i="2"/>
  <c r="R14" i="2"/>
  <c r="Q14" i="2"/>
  <c r="N14" i="2"/>
  <c r="O14" i="2" s="1"/>
  <c r="M14" i="2"/>
  <c r="K14" i="2"/>
  <c r="J14" i="2"/>
  <c r="I14" i="2"/>
  <c r="F14" i="2"/>
  <c r="G14" i="2" s="1"/>
  <c r="E14" i="2"/>
  <c r="W13" i="2"/>
  <c r="V13" i="2"/>
  <c r="U13" i="2"/>
  <c r="R13" i="2"/>
  <c r="S13" i="2" s="1"/>
  <c r="Q13" i="2"/>
  <c r="O13" i="2"/>
  <c r="N13" i="2"/>
  <c r="M13" i="2"/>
  <c r="J13" i="2"/>
  <c r="K13" i="2" s="1"/>
  <c r="I13" i="2"/>
  <c r="G13" i="2"/>
  <c r="F13" i="2"/>
  <c r="E13" i="2"/>
  <c r="V12" i="2"/>
  <c r="W12" i="2" s="1"/>
  <c r="U12" i="2"/>
  <c r="S12" i="2"/>
  <c r="R12" i="2"/>
  <c r="Q12" i="2"/>
  <c r="N12" i="2"/>
  <c r="O12" i="2" s="1"/>
  <c r="M12" i="2"/>
  <c r="K12" i="2"/>
  <c r="J12" i="2"/>
  <c r="I12" i="2"/>
  <c r="F12" i="2"/>
  <c r="G12" i="2" s="1"/>
  <c r="E12" i="2"/>
  <c r="W11" i="2"/>
  <c r="V11" i="2"/>
  <c r="U11" i="2"/>
  <c r="R11" i="2"/>
  <c r="S11" i="2" s="1"/>
  <c r="Q11" i="2"/>
  <c r="O11" i="2"/>
  <c r="N11" i="2"/>
  <c r="M11" i="2"/>
  <c r="J11" i="2"/>
  <c r="K11" i="2" s="1"/>
  <c r="I11" i="2"/>
  <c r="G11" i="2"/>
  <c r="F11" i="2"/>
  <c r="E11" i="2"/>
  <c r="V10" i="2"/>
  <c r="W10" i="2" s="1"/>
  <c r="U10" i="2"/>
  <c r="S10" i="2"/>
  <c r="R10" i="2"/>
  <c r="Q10" i="2"/>
  <c r="N10" i="2"/>
  <c r="O10" i="2" s="1"/>
  <c r="M10" i="2"/>
  <c r="K10" i="2"/>
  <c r="J10" i="2"/>
  <c r="I10" i="2"/>
  <c r="F10" i="2"/>
  <c r="G10" i="2" s="1"/>
  <c r="E10" i="2"/>
  <c r="W9" i="2"/>
  <c r="V9" i="2"/>
  <c r="U9" i="2"/>
  <c r="R9" i="2"/>
  <c r="S9" i="2" s="1"/>
  <c r="Q9" i="2"/>
  <c r="O9" i="2"/>
  <c r="N9" i="2"/>
  <c r="M9" i="2"/>
  <c r="V8" i="2"/>
  <c r="W8" i="2" s="1"/>
  <c r="U8" i="2"/>
  <c r="S8" i="2"/>
  <c r="R8" i="2"/>
  <c r="Q8" i="2"/>
  <c r="N8" i="2"/>
  <c r="O8" i="2" s="1"/>
  <c r="M8" i="2"/>
  <c r="K8" i="2"/>
  <c r="J8" i="2"/>
  <c r="I8" i="2"/>
  <c r="F8" i="2"/>
  <c r="G8" i="2" s="1"/>
  <c r="E8" i="2"/>
  <c r="W7" i="2"/>
  <c r="V7" i="2"/>
  <c r="U7" i="2"/>
  <c r="R7" i="2"/>
  <c r="S7" i="2" s="1"/>
  <c r="Q7" i="2"/>
  <c r="O7" i="2"/>
  <c r="N7" i="2"/>
  <c r="M7" i="2"/>
  <c r="J7" i="2"/>
  <c r="K7" i="2" s="1"/>
  <c r="I7" i="2"/>
  <c r="G7" i="2"/>
  <c r="F7" i="2"/>
  <c r="E7" i="2"/>
  <c r="V6" i="2"/>
  <c r="W6" i="2" s="1"/>
  <c r="U6" i="2"/>
  <c r="S6" i="2"/>
  <c r="R6" i="2"/>
  <c r="Q6" i="2"/>
  <c r="N6" i="2"/>
  <c r="O6" i="2" s="1"/>
  <c r="M6" i="2"/>
  <c r="K6" i="2"/>
  <c r="J6" i="2"/>
  <c r="I6" i="2"/>
  <c r="F6" i="2"/>
  <c r="G6" i="2" s="1"/>
  <c r="E6" i="2"/>
  <c r="S5" i="2"/>
  <c r="R5" i="2"/>
  <c r="Q5" i="2"/>
  <c r="N5" i="2"/>
  <c r="O5" i="2" s="1"/>
  <c r="M5" i="2"/>
  <c r="K5" i="2"/>
  <c r="J5" i="2"/>
  <c r="I5" i="2"/>
  <c r="F5" i="2"/>
  <c r="G5" i="2" s="1"/>
  <c r="E5" i="2"/>
  <c r="Q39" i="1"/>
  <c r="M39" i="1"/>
  <c r="L39" i="1"/>
  <c r="S39" i="1" s="1"/>
  <c r="T39" i="1" s="1"/>
  <c r="H39" i="1"/>
  <c r="J39" i="1" s="1"/>
  <c r="K39" i="1" s="1"/>
  <c r="D39" i="1"/>
  <c r="F39" i="1" s="1"/>
  <c r="G39" i="1" s="1"/>
  <c r="C39" i="1"/>
  <c r="T38" i="1"/>
  <c r="S38" i="1"/>
  <c r="R38" i="1"/>
  <c r="O38" i="1"/>
  <c r="P38" i="1" s="1"/>
  <c r="N38" i="1"/>
  <c r="K38" i="1"/>
  <c r="J38" i="1"/>
  <c r="I38" i="1"/>
  <c r="F38" i="1"/>
  <c r="G38" i="1" s="1"/>
  <c r="E38" i="1"/>
  <c r="T37" i="1"/>
  <c r="S37" i="1"/>
  <c r="R37" i="1"/>
  <c r="O37" i="1"/>
  <c r="P37" i="1" s="1"/>
  <c r="N37" i="1"/>
  <c r="K37" i="1"/>
  <c r="J37" i="1"/>
  <c r="I37" i="1"/>
  <c r="F37" i="1"/>
  <c r="G37" i="1" s="1"/>
  <c r="E37" i="1"/>
  <c r="T36" i="1"/>
  <c r="S36" i="1"/>
  <c r="R36" i="1"/>
  <c r="O36" i="1"/>
  <c r="P36" i="1" s="1"/>
  <c r="N36" i="1"/>
  <c r="K36" i="1"/>
  <c r="J36" i="1"/>
  <c r="I36" i="1"/>
  <c r="F36" i="1"/>
  <c r="G36" i="1" s="1"/>
  <c r="E36" i="1"/>
  <c r="T35" i="1"/>
  <c r="S35" i="1"/>
  <c r="R35" i="1"/>
  <c r="O35" i="1"/>
  <c r="P35" i="1" s="1"/>
  <c r="N35" i="1"/>
  <c r="K35" i="1"/>
  <c r="J35" i="1"/>
  <c r="I35" i="1"/>
  <c r="F35" i="1"/>
  <c r="G35" i="1" s="1"/>
  <c r="E35" i="1"/>
  <c r="T34" i="1"/>
  <c r="S34" i="1"/>
  <c r="R34" i="1"/>
  <c r="O34" i="1"/>
  <c r="P34" i="1" s="1"/>
  <c r="N34" i="1"/>
  <c r="K34" i="1"/>
  <c r="J34" i="1"/>
  <c r="I34" i="1"/>
  <c r="F34" i="1"/>
  <c r="G34" i="1" s="1"/>
  <c r="E34" i="1"/>
  <c r="T33" i="1"/>
  <c r="S33" i="1"/>
  <c r="R33" i="1"/>
  <c r="O33" i="1"/>
  <c r="P33" i="1" s="1"/>
  <c r="N33" i="1"/>
  <c r="K33" i="1"/>
  <c r="J33" i="1"/>
  <c r="I33" i="1"/>
  <c r="F33" i="1"/>
  <c r="G33" i="1" s="1"/>
  <c r="E33" i="1"/>
  <c r="T32" i="1"/>
  <c r="S32" i="1"/>
  <c r="R32" i="1"/>
  <c r="O32" i="1"/>
  <c r="P32" i="1" s="1"/>
  <c r="N32" i="1"/>
  <c r="K32" i="1"/>
  <c r="J32" i="1"/>
  <c r="I32" i="1"/>
  <c r="F32" i="1"/>
  <c r="G32" i="1" s="1"/>
  <c r="E32" i="1"/>
  <c r="T31" i="1"/>
  <c r="S31" i="1"/>
  <c r="R31" i="1"/>
  <c r="O31" i="1"/>
  <c r="P31" i="1" s="1"/>
  <c r="N31" i="1"/>
  <c r="K31" i="1"/>
  <c r="J31" i="1"/>
  <c r="I31" i="1"/>
  <c r="F31" i="1"/>
  <c r="G31" i="1" s="1"/>
  <c r="E31" i="1"/>
  <c r="T30" i="1"/>
  <c r="S30" i="1"/>
  <c r="R30" i="1"/>
  <c r="O30" i="1"/>
  <c r="P30" i="1" s="1"/>
  <c r="N30" i="1"/>
  <c r="K30" i="1"/>
  <c r="J30" i="1"/>
  <c r="I30" i="1"/>
  <c r="F30" i="1"/>
  <c r="G30" i="1" s="1"/>
  <c r="E30" i="1"/>
  <c r="T29" i="1"/>
  <c r="S29" i="1"/>
  <c r="R29" i="1"/>
  <c r="O29" i="1"/>
  <c r="P29" i="1" s="1"/>
  <c r="N29" i="1"/>
  <c r="K29" i="1"/>
  <c r="J29" i="1"/>
  <c r="I29" i="1"/>
  <c r="F29" i="1"/>
  <c r="G29" i="1" s="1"/>
  <c r="E29" i="1"/>
  <c r="T28" i="1"/>
  <c r="S28" i="1"/>
  <c r="R28" i="1"/>
  <c r="O28" i="1"/>
  <c r="P28" i="1" s="1"/>
  <c r="N28" i="1"/>
  <c r="K28" i="1"/>
  <c r="J28" i="1"/>
  <c r="I28" i="1"/>
  <c r="F28" i="1"/>
  <c r="G28" i="1" s="1"/>
  <c r="E28" i="1"/>
  <c r="T27" i="1"/>
  <c r="S27" i="1"/>
  <c r="R27" i="1"/>
  <c r="O27" i="1"/>
  <c r="P27" i="1" s="1"/>
  <c r="N27" i="1"/>
  <c r="K27" i="1"/>
  <c r="J27" i="1"/>
  <c r="I27" i="1"/>
  <c r="F27" i="1"/>
  <c r="G27" i="1" s="1"/>
  <c r="E27" i="1"/>
  <c r="T26" i="1"/>
  <c r="S26" i="1"/>
  <c r="R26" i="1"/>
  <c r="O26" i="1"/>
  <c r="P26" i="1" s="1"/>
  <c r="N26" i="1"/>
  <c r="K26" i="1"/>
  <c r="J26" i="1"/>
  <c r="I26" i="1"/>
  <c r="F26" i="1"/>
  <c r="G26" i="1" s="1"/>
  <c r="E26" i="1"/>
  <c r="T25" i="1"/>
  <c r="S25" i="1"/>
  <c r="R25" i="1"/>
  <c r="O25" i="1"/>
  <c r="P25" i="1" s="1"/>
  <c r="N25" i="1"/>
  <c r="K25" i="1"/>
  <c r="J25" i="1"/>
  <c r="I25" i="1"/>
  <c r="F25" i="1"/>
  <c r="G25" i="1" s="1"/>
  <c r="E25" i="1"/>
  <c r="T24" i="1"/>
  <c r="S24" i="1"/>
  <c r="R24" i="1"/>
  <c r="O24" i="1"/>
  <c r="P24" i="1" s="1"/>
  <c r="N24" i="1"/>
  <c r="K24" i="1"/>
  <c r="J24" i="1"/>
  <c r="I24" i="1"/>
  <c r="F24" i="1"/>
  <c r="G24" i="1" s="1"/>
  <c r="E24" i="1"/>
  <c r="T23" i="1"/>
  <c r="S23" i="1"/>
  <c r="R23" i="1"/>
  <c r="O23" i="1"/>
  <c r="P23" i="1" s="1"/>
  <c r="N23" i="1"/>
  <c r="K23" i="1"/>
  <c r="J23" i="1"/>
  <c r="I23" i="1"/>
  <c r="F23" i="1"/>
  <c r="G23" i="1" s="1"/>
  <c r="E23" i="1"/>
  <c r="T22" i="1"/>
  <c r="S22" i="1"/>
  <c r="R22" i="1"/>
  <c r="O22" i="1"/>
  <c r="P22" i="1" s="1"/>
  <c r="N22" i="1"/>
  <c r="K22" i="1"/>
  <c r="J22" i="1"/>
  <c r="I22" i="1"/>
  <c r="F22" i="1"/>
  <c r="G22" i="1" s="1"/>
  <c r="E22" i="1"/>
  <c r="T21" i="1"/>
  <c r="S21" i="1"/>
  <c r="R21" i="1"/>
  <c r="O21" i="1"/>
  <c r="P21" i="1" s="1"/>
  <c r="N21" i="1"/>
  <c r="K21" i="1"/>
  <c r="J21" i="1"/>
  <c r="I21" i="1"/>
  <c r="F21" i="1"/>
  <c r="G21" i="1" s="1"/>
  <c r="E21" i="1"/>
  <c r="T20" i="1"/>
  <c r="S20" i="1"/>
  <c r="R20" i="1"/>
  <c r="O20" i="1"/>
  <c r="P20" i="1" s="1"/>
  <c r="N20" i="1"/>
  <c r="K20" i="1"/>
  <c r="J20" i="1"/>
  <c r="I20" i="1"/>
  <c r="F20" i="1"/>
  <c r="G20" i="1" s="1"/>
  <c r="E20" i="1"/>
  <c r="T19" i="1"/>
  <c r="S19" i="1"/>
  <c r="R19" i="1"/>
  <c r="O19" i="1"/>
  <c r="P19" i="1" s="1"/>
  <c r="N19" i="1"/>
  <c r="K19" i="1"/>
  <c r="J19" i="1"/>
  <c r="I19" i="1"/>
  <c r="F19" i="1"/>
  <c r="G19" i="1" s="1"/>
  <c r="E19" i="1"/>
  <c r="T18" i="1"/>
  <c r="S18" i="1"/>
  <c r="R18" i="1"/>
  <c r="O18" i="1"/>
  <c r="P18" i="1" s="1"/>
  <c r="N18" i="1"/>
  <c r="K18" i="1"/>
  <c r="J18" i="1"/>
  <c r="I18" i="1"/>
  <c r="F18" i="1"/>
  <c r="G18" i="1" s="1"/>
  <c r="E18" i="1"/>
  <c r="T17" i="1"/>
  <c r="S17" i="1"/>
  <c r="R17" i="1"/>
  <c r="O17" i="1"/>
  <c r="P17" i="1" s="1"/>
  <c r="N17" i="1"/>
  <c r="K17" i="1"/>
  <c r="J17" i="1"/>
  <c r="I17" i="1"/>
  <c r="F17" i="1"/>
  <c r="G17" i="1" s="1"/>
  <c r="E17" i="1"/>
  <c r="T16" i="1"/>
  <c r="S16" i="1"/>
  <c r="R16" i="1"/>
  <c r="O16" i="1"/>
  <c r="P16" i="1" s="1"/>
  <c r="N16" i="1"/>
  <c r="K16" i="1"/>
  <c r="J16" i="1"/>
  <c r="I16" i="1"/>
  <c r="F16" i="1"/>
  <c r="G16" i="1" s="1"/>
  <c r="E16" i="1"/>
  <c r="T15" i="1"/>
  <c r="S15" i="1"/>
  <c r="R15" i="1"/>
  <c r="O15" i="1"/>
  <c r="P15" i="1" s="1"/>
  <c r="N15" i="1"/>
  <c r="K15" i="1"/>
  <c r="J15" i="1"/>
  <c r="I15" i="1"/>
  <c r="F15" i="1"/>
  <c r="G15" i="1" s="1"/>
  <c r="E15" i="1"/>
  <c r="T14" i="1"/>
  <c r="S14" i="1"/>
  <c r="R14" i="1"/>
  <c r="O14" i="1"/>
  <c r="P14" i="1" s="1"/>
  <c r="N14" i="1"/>
  <c r="K14" i="1"/>
  <c r="J14" i="1"/>
  <c r="I14" i="1"/>
  <c r="F14" i="1"/>
  <c r="G14" i="1" s="1"/>
  <c r="E14" i="1"/>
  <c r="T13" i="1"/>
  <c r="S13" i="1"/>
  <c r="R13" i="1"/>
  <c r="O13" i="1"/>
  <c r="P13" i="1" s="1"/>
  <c r="N13" i="1"/>
  <c r="K13" i="1"/>
  <c r="J13" i="1"/>
  <c r="I13" i="1"/>
  <c r="F13" i="1"/>
  <c r="G13" i="1" s="1"/>
  <c r="E13" i="1"/>
  <c r="T12" i="1"/>
  <c r="S12" i="1"/>
  <c r="R12" i="1"/>
  <c r="O12" i="1"/>
  <c r="P12" i="1" s="1"/>
  <c r="N12" i="1"/>
  <c r="K12" i="1"/>
  <c r="J12" i="1"/>
  <c r="I12" i="1"/>
  <c r="F12" i="1"/>
  <c r="G12" i="1" s="1"/>
  <c r="E12" i="1"/>
  <c r="T11" i="1"/>
  <c r="S11" i="1"/>
  <c r="R11" i="1"/>
  <c r="O11" i="1"/>
  <c r="P11" i="1" s="1"/>
  <c r="N11" i="1"/>
  <c r="K11" i="1"/>
  <c r="J11" i="1"/>
  <c r="I11" i="1"/>
  <c r="F11" i="1"/>
  <c r="G11" i="1" s="1"/>
  <c r="E11" i="1"/>
  <c r="T10" i="1"/>
  <c r="S10" i="1"/>
  <c r="R10" i="1"/>
  <c r="O10" i="1"/>
  <c r="P10" i="1" s="1"/>
  <c r="N10" i="1"/>
  <c r="K10" i="1"/>
  <c r="J10" i="1"/>
  <c r="I10" i="1"/>
  <c r="F10" i="1"/>
  <c r="G10" i="1" s="1"/>
  <c r="E10" i="1"/>
  <c r="T9" i="1"/>
  <c r="S9" i="1"/>
  <c r="R9" i="1"/>
  <c r="O9" i="1"/>
  <c r="P9" i="1" s="1"/>
  <c r="N9" i="1"/>
  <c r="K9" i="1"/>
  <c r="J9" i="1"/>
  <c r="I9" i="1"/>
  <c r="F9" i="1"/>
  <c r="G9" i="1" s="1"/>
  <c r="E9" i="1"/>
  <c r="T8" i="1"/>
  <c r="S8" i="1"/>
  <c r="R8" i="1"/>
  <c r="O8" i="1"/>
  <c r="P8" i="1" s="1"/>
  <c r="N8" i="1"/>
  <c r="K8" i="1"/>
  <c r="J8" i="1"/>
  <c r="I8" i="1"/>
  <c r="F8" i="1"/>
  <c r="G8" i="1" s="1"/>
  <c r="E8" i="1"/>
  <c r="T7" i="1"/>
  <c r="S7" i="1"/>
  <c r="R7" i="1"/>
  <c r="O7" i="1"/>
  <c r="P7" i="1" s="1"/>
  <c r="N7" i="1"/>
  <c r="K7" i="1"/>
  <c r="J7" i="1"/>
  <c r="I7" i="1"/>
  <c r="F7" i="1"/>
  <c r="G7" i="1" s="1"/>
  <c r="E7" i="1"/>
  <c r="T6" i="1"/>
  <c r="S6" i="1"/>
  <c r="R6" i="1"/>
  <c r="O6" i="1"/>
  <c r="P6" i="1" s="1"/>
  <c r="N6" i="1"/>
  <c r="K6" i="1"/>
  <c r="J6" i="1"/>
  <c r="I6" i="1"/>
  <c r="F6" i="1"/>
  <c r="G6" i="1" s="1"/>
  <c r="E6" i="1"/>
  <c r="T5" i="1"/>
  <c r="S5" i="1"/>
  <c r="R5" i="1"/>
  <c r="O5" i="1"/>
  <c r="P5" i="1" s="1"/>
  <c r="N5" i="1"/>
  <c r="K5" i="1"/>
  <c r="J5" i="1"/>
  <c r="I5" i="1"/>
  <c r="F5" i="1"/>
  <c r="G5" i="1" s="1"/>
  <c r="E5" i="1"/>
  <c r="E39" i="1" l="1"/>
  <c r="I39" i="1"/>
  <c r="N39" i="1"/>
  <c r="R39" i="1"/>
  <c r="F38" i="2"/>
  <c r="G38" i="2" s="1"/>
  <c r="J38" i="2"/>
  <c r="K38" i="2" s="1"/>
  <c r="N38" i="2"/>
  <c r="O38" i="2" s="1"/>
  <c r="R38" i="2"/>
  <c r="S38" i="2" s="1"/>
  <c r="O39" i="1"/>
  <c r="P39" i="1" s="1"/>
</calcChain>
</file>

<file path=xl/sharedStrings.xml><?xml version="1.0" encoding="utf-8"?>
<sst xmlns="http://schemas.openxmlformats.org/spreadsheetml/2006/main" count="128" uniqueCount="54">
  <si>
    <t>N°</t>
  </si>
  <si>
    <t>DEPARTAMENTOS</t>
  </si>
  <si>
    <t>CENSO ELECTORAL CONGRESO</t>
  </si>
  <si>
    <t>SENADO DE LA REPÚBLICA</t>
  </si>
  <si>
    <t>CÁMARA DE REPRESENTANTES</t>
  </si>
  <si>
    <t>CENSO ELECTORAL PRESIDENTE</t>
  </si>
  <si>
    <t>PRESIDENTE 1ra VUELTA</t>
  </si>
  <si>
    <t>PRESIDENTE 2da VUELTA</t>
  </si>
  <si>
    <t>VOTACIÓN</t>
  </si>
  <si>
    <t>%</t>
  </si>
  <si>
    <t>ABSTENCION</t>
  </si>
  <si>
    <t>AMAZONAS</t>
  </si>
  <si>
    <t>ANTIOQUIA</t>
  </si>
  <si>
    <t>ARAUCA</t>
  </si>
  <si>
    <t>ATLANTICO</t>
  </si>
  <si>
    <t>BOGOTA D.C.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</si>
  <si>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</si>
  <si>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</si>
  <si>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</si>
  <si>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</si>
  <si>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</si>
  <si>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</si>
  <si>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</si>
  <si>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</si>
  <si>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CONSULADOS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</si>
  <si>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</si>
  <si>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</si>
  <si>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</si>
  <si>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</si>
  <si>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</si>
  <si>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</si>
  <si>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</si>
  <si>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</si>
  <si>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</si>
  <si>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</si>
  <si>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</si>
  <si>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</si>
  <si>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</si>
  <si>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 ANDRES</t>
  </si>
  <si>
    <t>SANTANDER</t>
  </si>
  <si>
    <t>SUCRE</t>
  </si>
  <si>
    <t>TOLIMA</t>
  </si>
  <si>
    <t>VALLE</t>
  </si>
  <si>
    <t>VAUPES</t>
  </si>
  <si>
    <t>VICHADA</t>
  </si>
  <si>
    <t>TOTAL</t>
  </si>
  <si>
    <t>CENSO ELECTORAL</t>
  </si>
  <si>
    <t>GOBERNACIÓN</t>
  </si>
  <si>
    <t>ASAMBLEA</t>
  </si>
  <si>
    <t>ALCALDÍA</t>
  </si>
  <si>
    <t>CONCEJO</t>
  </si>
  <si>
    <t>JAL</t>
  </si>
  <si>
    <t>ABSTENCIÓN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</si>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</sst>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4" fillId="0" borderId="0" xfId="2" applyFont="1" applyFill="1" applyAlignment="1">
      <alignment vertical="center"/>
    </xf>
    <xf numFmtId="3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5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3" fontId="0" fillId="0" borderId="7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3" fontId="0" fillId="0" borderId="11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10" fontId="2" fillId="0" borderId="1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10" fontId="2" fillId="0" borderId="1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10" fontId="0" fillId="0" borderId="0" xfId="1" applyNumberFormat="1" applyFont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B1" sqref="B1"/>
    </sheetView>
  </sheetViews>
  <sheetFormatPr baseColWidth="10" defaultRowHeight="15" x14ac:dyDescent="0.25"/>
  <cols>
    <col min="1" max="1" width="3" style="1" bestFit="1" customWidth="1"/>
    <col min="2" max="2" width="21.28515625" style="1" bestFit="1" customWidth="1"/>
    <col min="3" max="3" width="17.28515625" style="3" customWidth="1"/>
    <col min="4" max="4" width="10.5703125" style="3" bestFit="1" customWidth="1"/>
    <col min="5" max="5" width="7.140625" style="4" bestFit="1" customWidth="1"/>
    <col min="6" max="6" width="12.42578125" style="3" bestFit="1" customWidth="1"/>
    <col min="7" max="7" width="7.140625" style="4" bestFit="1" customWidth="1"/>
    <col min="8" max="8" width="10.5703125" style="3" bestFit="1" customWidth="1"/>
    <col min="9" max="9" width="7.140625" style="4" bestFit="1" customWidth="1"/>
    <col min="10" max="10" width="12.42578125" style="3" bestFit="1" customWidth="1"/>
    <col min="11" max="11" width="7.140625" style="4" bestFit="1" customWidth="1"/>
    <col min="12" max="12" width="17.28515625" style="3" bestFit="1" customWidth="1"/>
    <col min="13" max="13" width="10.5703125" style="3" bestFit="1" customWidth="1"/>
    <col min="14" max="14" width="7.140625" style="4" bestFit="1" customWidth="1"/>
    <col min="15" max="15" width="12.42578125" style="3" bestFit="1" customWidth="1"/>
    <col min="16" max="16" width="7.140625" style="4" bestFit="1" customWidth="1"/>
    <col min="17" max="17" width="10.5703125" style="3" bestFit="1" customWidth="1"/>
    <col min="18" max="18" width="7.140625" style="4" bestFit="1" customWidth="1"/>
    <col min="19" max="19" width="12.42578125" style="3" bestFit="1" customWidth="1"/>
    <col min="20" max="20" width="7.140625" style="4" bestFit="1" customWidth="1"/>
    <col min="21" max="21" width="11.42578125" style="1"/>
    <col min="22" max="22" width="11.85546875" style="1" bestFit="1" customWidth="1"/>
    <col min="23" max="16384" width="11.42578125" style="1"/>
  </cols>
  <sheetData>
    <row r="1" spans="1:23" x14ac:dyDescent="0.25">
      <c r="B1" s="2"/>
      <c r="M1" s="4"/>
      <c r="N1" s="3"/>
      <c r="O1" s="4"/>
      <c r="P1" s="3"/>
      <c r="Q1" s="4"/>
      <c r="R1" s="3"/>
      <c r="S1" s="4"/>
      <c r="T1" s="3"/>
      <c r="U1" s="4"/>
      <c r="V1" s="3"/>
      <c r="W1" s="4"/>
    </row>
    <row r="2" spans="1:23" ht="15.75" thickBot="1" x14ac:dyDescent="0.3">
      <c r="M2" s="4"/>
      <c r="N2" s="3"/>
      <c r="O2" s="4"/>
      <c r="P2" s="3"/>
      <c r="Q2" s="4"/>
      <c r="R2" s="3"/>
      <c r="S2" s="4"/>
      <c r="T2" s="3"/>
      <c r="U2" s="4"/>
      <c r="V2" s="3"/>
      <c r="W2" s="4"/>
    </row>
    <row r="3" spans="1:23" s="5" customFormat="1" ht="15" customHeight="1" x14ac:dyDescent="0.25">
      <c r="A3" s="38" t="s">
        <v>0</v>
      </c>
      <c r="B3" s="40" t="s">
        <v>1</v>
      </c>
      <c r="C3" s="42" t="s">
        <v>2</v>
      </c>
      <c r="D3" s="33" t="s">
        <v>3</v>
      </c>
      <c r="E3" s="34"/>
      <c r="F3" s="34"/>
      <c r="G3" s="35"/>
      <c r="H3" s="33" t="s">
        <v>4</v>
      </c>
      <c r="I3" s="34"/>
      <c r="J3" s="34"/>
      <c r="K3" s="35"/>
      <c r="L3" s="44" t="s">
        <v>5</v>
      </c>
      <c r="M3" s="33" t="s">
        <v>6</v>
      </c>
      <c r="N3" s="34"/>
      <c r="O3" s="34"/>
      <c r="P3" s="35"/>
      <c r="Q3" s="33" t="s">
        <v>7</v>
      </c>
      <c r="R3" s="34"/>
      <c r="S3" s="34"/>
      <c r="T3" s="35"/>
    </row>
    <row r="4" spans="1:23" x14ac:dyDescent="0.25">
      <c r="A4" s="39"/>
      <c r="B4" s="41"/>
      <c r="C4" s="43"/>
      <c r="D4" s="6" t="s">
        <v>8</v>
      </c>
      <c r="E4" s="7" t="s">
        <v>9</v>
      </c>
      <c r="F4" s="8" t="s">
        <v>10</v>
      </c>
      <c r="G4" s="9" t="s">
        <v>9</v>
      </c>
      <c r="H4" s="6" t="s">
        <v>8</v>
      </c>
      <c r="I4" s="7" t="s">
        <v>9</v>
      </c>
      <c r="J4" s="8" t="s">
        <v>10</v>
      </c>
      <c r="K4" s="9" t="s">
        <v>9</v>
      </c>
      <c r="L4" s="45"/>
      <c r="M4" s="6" t="s">
        <v>8</v>
      </c>
      <c r="N4" s="7" t="s">
        <v>9</v>
      </c>
      <c r="O4" s="8" t="s">
        <v>10</v>
      </c>
      <c r="P4" s="9" t="s">
        <v>9</v>
      </c>
      <c r="Q4" s="6" t="s">
        <v>8</v>
      </c>
      <c r="R4" s="7" t="s">
        <v>9</v>
      </c>
      <c r="S4" s="8" t="s">
        <v>10</v>
      </c>
      <c r="T4" s="9" t="s">
        <v>9</v>
      </c>
    </row>
    <row r="5" spans="1:23" x14ac:dyDescent="0.25">
      <c r="A5" s="10">
        <v>1</v>
      </c>
      <c r="B5" s="11" t="s">
        <v>11</v>
      </c>
      <c r="C5" s="12">
        <v>46608</v>
      </c>
      <c r="D5" s="13">
        <v>23839</v>
      </c>
      <c r="E5" s="14">
        <f>D5/C5</f>
        <v>0.51147871610024032</v>
      </c>
      <c r="F5" s="15">
        <f>C5-D5</f>
        <v>22769</v>
      </c>
      <c r="G5" s="16">
        <f>F5/C5</f>
        <v>0.48852128389975968</v>
      </c>
      <c r="H5" s="13">
        <v>24107</v>
      </c>
      <c r="I5" s="14">
        <f>H5/C5</f>
        <v>0.51722880192241671</v>
      </c>
      <c r="J5" s="15">
        <f>C5-H5</f>
        <v>22501</v>
      </c>
      <c r="K5" s="16">
        <f>J5/C5</f>
        <v>0.48277119807758323</v>
      </c>
      <c r="L5" s="17">
        <v>46564</v>
      </c>
      <c r="M5" s="13">
        <v>18428</v>
      </c>
      <c r="N5" s="14">
        <f>M5/L5</f>
        <v>0.39575637831801391</v>
      </c>
      <c r="O5" s="15">
        <f>L5-M5</f>
        <v>28136</v>
      </c>
      <c r="P5" s="16">
        <f>O5/L5</f>
        <v>0.60424362168198609</v>
      </c>
      <c r="Q5" s="13">
        <v>19972</v>
      </c>
      <c r="R5" s="14">
        <f>Q5/L5</f>
        <v>0.42891504166308736</v>
      </c>
      <c r="S5" s="15">
        <f>L5-Q5</f>
        <v>26592</v>
      </c>
      <c r="T5" s="16">
        <f>S5/L5</f>
        <v>0.57108495833691264</v>
      </c>
    </row>
    <row r="6" spans="1:23" x14ac:dyDescent="0.25">
      <c r="A6" s="10">
        <v>2</v>
      </c>
      <c r="B6" s="11" t="s">
        <v>12</v>
      </c>
      <c r="C6" s="12">
        <v>4681095</v>
      </c>
      <c r="D6" s="13">
        <v>2088271</v>
      </c>
      <c r="E6" s="14">
        <f t="shared" ref="E6:E38" si="0">D6/C6</f>
        <v>0.44610737444978149</v>
      </c>
      <c r="F6" s="15">
        <f t="shared" ref="F6:F38" si="1">C6-D6</f>
        <v>2592824</v>
      </c>
      <c r="G6" s="16">
        <f t="shared" ref="G6:G38" si="2">F6/C6</f>
        <v>0.55389262555021845</v>
      </c>
      <c r="H6" s="13">
        <v>2090665</v>
      </c>
      <c r="I6" s="14">
        <f t="shared" ref="I6:I38" si="3">H6/C6</f>
        <v>0.44661879325243348</v>
      </c>
      <c r="J6" s="15">
        <f t="shared" ref="J6:J38" si="4">C6-H6</f>
        <v>2590430</v>
      </c>
      <c r="K6" s="16">
        <f t="shared" ref="K6:K38" si="5">J6/C6</f>
        <v>0.55338120674756652</v>
      </c>
      <c r="L6" s="17">
        <v>4726629</v>
      </c>
      <c r="M6" s="13">
        <v>2615238</v>
      </c>
      <c r="N6" s="14">
        <f t="shared" ref="N6:N38" si="6">M6/L6</f>
        <v>0.55329876747254758</v>
      </c>
      <c r="O6" s="15">
        <f t="shared" ref="O6:O38" si="7">L6-M6</f>
        <v>2111391</v>
      </c>
      <c r="P6" s="16">
        <f t="shared" ref="P6:P38" si="8">O6/L6</f>
        <v>0.44670123252745242</v>
      </c>
      <c r="Q6" s="13">
        <v>2590536</v>
      </c>
      <c r="R6" s="14">
        <f t="shared" ref="R6:R38" si="9">Q6/L6</f>
        <v>0.54807263273677709</v>
      </c>
      <c r="S6" s="15">
        <f t="shared" ref="S6:S38" si="10">L6-Q6</f>
        <v>2136093</v>
      </c>
      <c r="T6" s="16">
        <f t="shared" ref="T6:T38" si="11">S6/L6</f>
        <v>0.45192736726322291</v>
      </c>
    </row>
    <row r="7" spans="1:23" x14ac:dyDescent="0.25">
      <c r="A7" s="10">
        <v>3</v>
      </c>
      <c r="B7" s="11" t="s">
        <v>13</v>
      </c>
      <c r="C7" s="12">
        <v>185896</v>
      </c>
      <c r="D7" s="13">
        <v>90176</v>
      </c>
      <c r="E7" s="14">
        <f t="shared" si="0"/>
        <v>0.48508843654516504</v>
      </c>
      <c r="F7" s="15">
        <f t="shared" si="1"/>
        <v>95720</v>
      </c>
      <c r="G7" s="16">
        <f t="shared" si="2"/>
        <v>0.51491156345483491</v>
      </c>
      <c r="H7" s="13">
        <v>90162</v>
      </c>
      <c r="I7" s="14">
        <f t="shared" si="3"/>
        <v>0.48501312561862547</v>
      </c>
      <c r="J7" s="15">
        <f t="shared" si="4"/>
        <v>95734</v>
      </c>
      <c r="K7" s="16">
        <f t="shared" si="5"/>
        <v>0.51498687438137458</v>
      </c>
      <c r="L7" s="17">
        <v>187189</v>
      </c>
      <c r="M7" s="13">
        <v>89702</v>
      </c>
      <c r="N7" s="14">
        <f t="shared" si="6"/>
        <v>0.47920550887071356</v>
      </c>
      <c r="O7" s="15">
        <f t="shared" si="7"/>
        <v>97487</v>
      </c>
      <c r="P7" s="16">
        <f t="shared" si="8"/>
        <v>0.52079449112928644</v>
      </c>
      <c r="Q7" s="13">
        <v>93490</v>
      </c>
      <c r="R7" s="14">
        <f t="shared" si="9"/>
        <v>0.49944174070057534</v>
      </c>
      <c r="S7" s="15">
        <f t="shared" si="10"/>
        <v>93699</v>
      </c>
      <c r="T7" s="16">
        <f t="shared" si="11"/>
        <v>0.50055825929942466</v>
      </c>
    </row>
    <row r="8" spans="1:23" x14ac:dyDescent="0.25">
      <c r="A8" s="10">
        <v>4</v>
      </c>
      <c r="B8" s="11" t="s">
        <v>14</v>
      </c>
      <c r="C8" s="12">
        <v>1864358</v>
      </c>
      <c r="D8" s="13">
        <v>1118186</v>
      </c>
      <c r="E8" s="14">
        <f t="shared" si="0"/>
        <v>0.5997700012551237</v>
      </c>
      <c r="F8" s="15">
        <f t="shared" si="1"/>
        <v>746172</v>
      </c>
      <c r="G8" s="16">
        <f t="shared" si="2"/>
        <v>0.40022999874487625</v>
      </c>
      <c r="H8" s="13">
        <v>1125666</v>
      </c>
      <c r="I8" s="14">
        <f t="shared" si="3"/>
        <v>0.60378210622637929</v>
      </c>
      <c r="J8" s="15">
        <f t="shared" si="4"/>
        <v>738692</v>
      </c>
      <c r="K8" s="16">
        <f t="shared" si="5"/>
        <v>0.39621789377362071</v>
      </c>
      <c r="L8" s="17">
        <v>1868411</v>
      </c>
      <c r="M8" s="13">
        <v>873397</v>
      </c>
      <c r="N8" s="14">
        <f t="shared" si="6"/>
        <v>0.46745443052947128</v>
      </c>
      <c r="O8" s="15">
        <f t="shared" si="7"/>
        <v>995014</v>
      </c>
      <c r="P8" s="16">
        <f t="shared" si="8"/>
        <v>0.53254556947052867</v>
      </c>
      <c r="Q8" s="13">
        <v>807796</v>
      </c>
      <c r="R8" s="14">
        <f t="shared" si="9"/>
        <v>0.43234384725844582</v>
      </c>
      <c r="S8" s="15">
        <f t="shared" si="10"/>
        <v>1060615</v>
      </c>
      <c r="T8" s="16">
        <f t="shared" si="11"/>
        <v>0.56765615274155423</v>
      </c>
    </row>
    <row r="9" spans="1:23" x14ac:dyDescent="0.25">
      <c r="A9" s="10">
        <v>5</v>
      </c>
      <c r="B9" s="11" t="s">
        <v>15</v>
      </c>
      <c r="C9" s="12">
        <v>5690937</v>
      </c>
      <c r="D9" s="13">
        <v>2809019</v>
      </c>
      <c r="E9" s="14">
        <f t="shared" si="0"/>
        <v>0.49359516719302993</v>
      </c>
      <c r="F9" s="15">
        <f t="shared" si="1"/>
        <v>2881918</v>
      </c>
      <c r="G9" s="16">
        <f t="shared" si="2"/>
        <v>0.50640483280697013</v>
      </c>
      <c r="H9" s="13">
        <v>2799770</v>
      </c>
      <c r="I9" s="14">
        <f t="shared" si="3"/>
        <v>0.49196995152116424</v>
      </c>
      <c r="J9" s="15">
        <f t="shared" si="4"/>
        <v>2891167</v>
      </c>
      <c r="K9" s="16">
        <f t="shared" si="5"/>
        <v>0.50803004847883571</v>
      </c>
      <c r="L9" s="17">
        <v>5702805</v>
      </c>
      <c r="M9" s="13">
        <v>3705960</v>
      </c>
      <c r="N9" s="14">
        <f t="shared" si="6"/>
        <v>0.64984862712296843</v>
      </c>
      <c r="O9" s="15">
        <f t="shared" si="7"/>
        <v>1996845</v>
      </c>
      <c r="P9" s="16">
        <f t="shared" si="8"/>
        <v>0.35015137287703157</v>
      </c>
      <c r="Q9" s="13">
        <v>3578130</v>
      </c>
      <c r="R9" s="14">
        <f t="shared" si="9"/>
        <v>0.62743334201327239</v>
      </c>
      <c r="S9" s="15">
        <f t="shared" si="10"/>
        <v>2124675</v>
      </c>
      <c r="T9" s="16">
        <f t="shared" si="11"/>
        <v>0.37256665798672761</v>
      </c>
    </row>
    <row r="10" spans="1:23" x14ac:dyDescent="0.25">
      <c r="A10" s="10">
        <v>6</v>
      </c>
      <c r="B10" s="11" t="s">
        <v>16</v>
      </c>
      <c r="C10" s="12">
        <v>1545087</v>
      </c>
      <c r="D10" s="13">
        <v>779964</v>
      </c>
      <c r="E10" s="14">
        <f t="shared" si="0"/>
        <v>0.5048026421813141</v>
      </c>
      <c r="F10" s="15">
        <f t="shared" si="1"/>
        <v>765123</v>
      </c>
      <c r="G10" s="16">
        <f t="shared" si="2"/>
        <v>0.49519735781868596</v>
      </c>
      <c r="H10" s="13">
        <v>782184</v>
      </c>
      <c r="I10" s="14">
        <f t="shared" si="3"/>
        <v>0.50623945447732066</v>
      </c>
      <c r="J10" s="15">
        <f t="shared" si="4"/>
        <v>762903</v>
      </c>
      <c r="K10" s="16">
        <f t="shared" si="5"/>
        <v>0.49376054552267928</v>
      </c>
      <c r="L10" s="17">
        <v>1550644</v>
      </c>
      <c r="M10" s="13">
        <v>638517</v>
      </c>
      <c r="N10" s="14">
        <f t="shared" si="6"/>
        <v>0.41177536559003874</v>
      </c>
      <c r="O10" s="15">
        <f t="shared" si="7"/>
        <v>912127</v>
      </c>
      <c r="P10" s="16">
        <f t="shared" si="8"/>
        <v>0.58822463440996131</v>
      </c>
      <c r="Q10" s="13">
        <v>679640</v>
      </c>
      <c r="R10" s="14">
        <f t="shared" si="9"/>
        <v>0.43829531472085148</v>
      </c>
      <c r="S10" s="15">
        <f t="shared" si="10"/>
        <v>871004</v>
      </c>
      <c r="T10" s="16">
        <f t="shared" si="11"/>
        <v>0.56170468527914852</v>
      </c>
    </row>
    <row r="11" spans="1:23" x14ac:dyDescent="0.25">
      <c r="A11" s="10">
        <v>7</v>
      </c>
      <c r="B11" s="11" t="s">
        <v>17</v>
      </c>
      <c r="C11" s="12">
        <v>948232</v>
      </c>
      <c r="D11" s="13">
        <v>492741</v>
      </c>
      <c r="E11" s="14">
        <f t="shared" si="0"/>
        <v>0.51964181761425476</v>
      </c>
      <c r="F11" s="15">
        <f t="shared" si="1"/>
        <v>455491</v>
      </c>
      <c r="G11" s="16">
        <f t="shared" si="2"/>
        <v>0.48035818238574524</v>
      </c>
      <c r="H11" s="13">
        <v>493175</v>
      </c>
      <c r="I11" s="14">
        <f t="shared" si="3"/>
        <v>0.52009951151195066</v>
      </c>
      <c r="J11" s="15">
        <f t="shared" si="4"/>
        <v>455057</v>
      </c>
      <c r="K11" s="16">
        <f t="shared" si="5"/>
        <v>0.47990048848804934</v>
      </c>
      <c r="L11" s="17">
        <v>944530</v>
      </c>
      <c r="M11" s="13">
        <v>561691</v>
      </c>
      <c r="N11" s="14">
        <f t="shared" si="6"/>
        <v>0.5946777762485046</v>
      </c>
      <c r="O11" s="15">
        <f t="shared" si="7"/>
        <v>382839</v>
      </c>
      <c r="P11" s="16">
        <f t="shared" si="8"/>
        <v>0.40532222375149546</v>
      </c>
      <c r="Q11" s="13">
        <v>574026</v>
      </c>
      <c r="R11" s="14">
        <f t="shared" si="9"/>
        <v>0.60773718145532696</v>
      </c>
      <c r="S11" s="15">
        <f t="shared" si="10"/>
        <v>370504</v>
      </c>
      <c r="T11" s="16">
        <f t="shared" si="11"/>
        <v>0.39226281854467299</v>
      </c>
    </row>
    <row r="12" spans="1:23" x14ac:dyDescent="0.25">
      <c r="A12" s="10">
        <v>8</v>
      </c>
      <c r="B12" s="11" t="s">
        <v>18</v>
      </c>
      <c r="C12" s="12">
        <v>788534</v>
      </c>
      <c r="D12" s="13">
        <v>409128</v>
      </c>
      <c r="E12" s="14">
        <f t="shared" si="0"/>
        <v>0.51884636553401631</v>
      </c>
      <c r="F12" s="15">
        <f t="shared" si="1"/>
        <v>379406</v>
      </c>
      <c r="G12" s="16">
        <f t="shared" si="2"/>
        <v>0.48115363446598369</v>
      </c>
      <c r="H12" s="13">
        <v>409721</v>
      </c>
      <c r="I12" s="14">
        <f t="shared" si="3"/>
        <v>0.51959839398174335</v>
      </c>
      <c r="J12" s="15">
        <f t="shared" si="4"/>
        <v>378813</v>
      </c>
      <c r="K12" s="16">
        <f t="shared" si="5"/>
        <v>0.48040160601825665</v>
      </c>
      <c r="L12" s="17">
        <v>782862</v>
      </c>
      <c r="M12" s="13">
        <v>455595</v>
      </c>
      <c r="N12" s="14">
        <f t="shared" si="6"/>
        <v>0.58196080535266748</v>
      </c>
      <c r="O12" s="15">
        <f t="shared" si="7"/>
        <v>327267</v>
      </c>
      <c r="P12" s="16">
        <f t="shared" si="8"/>
        <v>0.41803919464733247</v>
      </c>
      <c r="Q12" s="13">
        <v>446766</v>
      </c>
      <c r="R12" s="14">
        <f t="shared" si="9"/>
        <v>0.57068295561669868</v>
      </c>
      <c r="S12" s="15">
        <f t="shared" si="10"/>
        <v>336096</v>
      </c>
      <c r="T12" s="16">
        <f t="shared" si="11"/>
        <v>0.42931704438330126</v>
      </c>
    </row>
    <row r="13" spans="1:23" x14ac:dyDescent="0.25">
      <c r="A13" s="10">
        <v>9</v>
      </c>
      <c r="B13" s="11" t="s">
        <v>19</v>
      </c>
      <c r="C13" s="12">
        <v>288634</v>
      </c>
      <c r="D13" s="13">
        <v>114154</v>
      </c>
      <c r="E13" s="14">
        <f t="shared" si="0"/>
        <v>0.39549741194731042</v>
      </c>
      <c r="F13" s="15">
        <f t="shared" si="1"/>
        <v>174480</v>
      </c>
      <c r="G13" s="16">
        <f t="shared" si="2"/>
        <v>0.60450258805268953</v>
      </c>
      <c r="H13" s="13">
        <v>114190</v>
      </c>
      <c r="I13" s="14">
        <f t="shared" si="3"/>
        <v>0.39562213737813284</v>
      </c>
      <c r="J13" s="15">
        <f t="shared" si="4"/>
        <v>174444</v>
      </c>
      <c r="K13" s="16">
        <f t="shared" si="5"/>
        <v>0.6043778626218671</v>
      </c>
      <c r="L13" s="17">
        <v>286586</v>
      </c>
      <c r="M13" s="13">
        <v>132452</v>
      </c>
      <c r="N13" s="14">
        <f t="shared" si="6"/>
        <v>0.46217191349193609</v>
      </c>
      <c r="O13" s="15">
        <f t="shared" si="7"/>
        <v>154134</v>
      </c>
      <c r="P13" s="16">
        <f t="shared" si="8"/>
        <v>0.53782808650806391</v>
      </c>
      <c r="Q13" s="13">
        <v>129933</v>
      </c>
      <c r="R13" s="14">
        <f t="shared" si="9"/>
        <v>0.45338223081378715</v>
      </c>
      <c r="S13" s="15">
        <f t="shared" si="10"/>
        <v>156653</v>
      </c>
      <c r="T13" s="16">
        <f t="shared" si="11"/>
        <v>0.54661776918621285</v>
      </c>
    </row>
    <row r="14" spans="1:23" x14ac:dyDescent="0.25">
      <c r="A14" s="10">
        <v>10</v>
      </c>
      <c r="B14" s="11" t="s">
        <v>20</v>
      </c>
      <c r="C14" s="12">
        <v>274799</v>
      </c>
      <c r="D14" s="13">
        <v>152911</v>
      </c>
      <c r="E14" s="14">
        <f t="shared" si="0"/>
        <v>0.55644671196037832</v>
      </c>
      <c r="F14" s="15">
        <f t="shared" si="1"/>
        <v>121888</v>
      </c>
      <c r="G14" s="16">
        <f t="shared" si="2"/>
        <v>0.44355328803962168</v>
      </c>
      <c r="H14" s="13">
        <v>153143</v>
      </c>
      <c r="I14" s="14">
        <f t="shared" si="3"/>
        <v>0.55729096539652623</v>
      </c>
      <c r="J14" s="15">
        <f t="shared" si="4"/>
        <v>121656</v>
      </c>
      <c r="K14" s="16">
        <f t="shared" si="5"/>
        <v>0.44270903460347383</v>
      </c>
      <c r="L14" s="17">
        <v>276164</v>
      </c>
      <c r="M14" s="13">
        <v>181694</v>
      </c>
      <c r="N14" s="14">
        <f t="shared" si="6"/>
        <v>0.65792065584218073</v>
      </c>
      <c r="O14" s="15">
        <f t="shared" si="7"/>
        <v>94470</v>
      </c>
      <c r="P14" s="16">
        <f t="shared" si="8"/>
        <v>0.34207934415781927</v>
      </c>
      <c r="Q14" s="13">
        <v>178742</v>
      </c>
      <c r="R14" s="14">
        <f t="shared" si="9"/>
        <v>0.64723135528164422</v>
      </c>
      <c r="S14" s="15">
        <f t="shared" si="10"/>
        <v>97422</v>
      </c>
      <c r="T14" s="16">
        <f t="shared" si="11"/>
        <v>0.35276864471835578</v>
      </c>
    </row>
    <row r="15" spans="1:23" x14ac:dyDescent="0.25">
      <c r="A15" s="10">
        <v>11</v>
      </c>
      <c r="B15" s="11" t="s">
        <v>21</v>
      </c>
      <c r="C15" s="12">
        <v>951877</v>
      </c>
      <c r="D15" s="13">
        <v>445498</v>
      </c>
      <c r="E15" s="14">
        <f t="shared" si="0"/>
        <v>0.46802055307565998</v>
      </c>
      <c r="F15" s="15">
        <f t="shared" si="1"/>
        <v>506379</v>
      </c>
      <c r="G15" s="16">
        <f t="shared" si="2"/>
        <v>0.53197944692433996</v>
      </c>
      <c r="H15" s="13">
        <v>443726</v>
      </c>
      <c r="I15" s="14">
        <f t="shared" si="3"/>
        <v>0.46615896801792667</v>
      </c>
      <c r="J15" s="15">
        <f t="shared" si="4"/>
        <v>508151</v>
      </c>
      <c r="K15" s="16">
        <f t="shared" si="5"/>
        <v>0.53384103198207333</v>
      </c>
      <c r="L15" s="17">
        <v>954036</v>
      </c>
      <c r="M15" s="13">
        <v>482000</v>
      </c>
      <c r="N15" s="14">
        <f t="shared" si="6"/>
        <v>0.50522202516466885</v>
      </c>
      <c r="O15" s="15">
        <f t="shared" si="7"/>
        <v>472036</v>
      </c>
      <c r="P15" s="16">
        <f t="shared" si="8"/>
        <v>0.49477797483533115</v>
      </c>
      <c r="Q15" s="13">
        <v>509128</v>
      </c>
      <c r="R15" s="14">
        <f t="shared" si="9"/>
        <v>0.53365701084655082</v>
      </c>
      <c r="S15" s="15">
        <f t="shared" si="10"/>
        <v>444908</v>
      </c>
      <c r="T15" s="16">
        <f t="shared" si="11"/>
        <v>0.46634298915344913</v>
      </c>
    </row>
    <row r="16" spans="1:23" x14ac:dyDescent="0.25">
      <c r="A16" s="10">
        <v>12</v>
      </c>
      <c r="B16" s="11" t="s">
        <v>22</v>
      </c>
      <c r="C16" s="12">
        <v>776634</v>
      </c>
      <c r="D16" s="13">
        <v>391103</v>
      </c>
      <c r="E16" s="14">
        <f t="shared" si="0"/>
        <v>0.50358727534462822</v>
      </c>
      <c r="F16" s="15">
        <f t="shared" si="1"/>
        <v>385531</v>
      </c>
      <c r="G16" s="16">
        <f t="shared" si="2"/>
        <v>0.49641272465537178</v>
      </c>
      <c r="H16" s="13">
        <v>390637</v>
      </c>
      <c r="I16" s="14">
        <f t="shared" si="3"/>
        <v>0.50298725010751522</v>
      </c>
      <c r="J16" s="15">
        <f t="shared" si="4"/>
        <v>385997</v>
      </c>
      <c r="K16" s="16">
        <f t="shared" si="5"/>
        <v>0.49701274989248473</v>
      </c>
      <c r="L16" s="17">
        <v>780342</v>
      </c>
      <c r="M16" s="13">
        <v>400218</v>
      </c>
      <c r="N16" s="14">
        <f t="shared" si="6"/>
        <v>0.51287512398409929</v>
      </c>
      <c r="O16" s="15">
        <f t="shared" si="7"/>
        <v>380124</v>
      </c>
      <c r="P16" s="16">
        <f t="shared" si="8"/>
        <v>0.48712487601590071</v>
      </c>
      <c r="Q16" s="13">
        <v>404733</v>
      </c>
      <c r="R16" s="14">
        <f t="shared" si="9"/>
        <v>0.51866104861714479</v>
      </c>
      <c r="S16" s="15">
        <f t="shared" si="10"/>
        <v>375609</v>
      </c>
      <c r="T16" s="16">
        <f t="shared" si="11"/>
        <v>0.48133895138285521</v>
      </c>
    </row>
    <row r="17" spans="1:20" x14ac:dyDescent="0.25">
      <c r="A17" s="10">
        <v>13</v>
      </c>
      <c r="B17" s="11" t="s">
        <v>23</v>
      </c>
      <c r="C17" s="12">
        <v>310720</v>
      </c>
      <c r="D17" s="13">
        <v>150323</v>
      </c>
      <c r="E17" s="14">
        <f t="shared" si="0"/>
        <v>0.48378926364572605</v>
      </c>
      <c r="F17" s="15">
        <f t="shared" si="1"/>
        <v>160397</v>
      </c>
      <c r="G17" s="16">
        <f t="shared" si="2"/>
        <v>0.51621073635427395</v>
      </c>
      <c r="H17" s="13">
        <v>151742</v>
      </c>
      <c r="I17" s="14">
        <f t="shared" si="3"/>
        <v>0.48835607621009269</v>
      </c>
      <c r="J17" s="15">
        <f t="shared" si="4"/>
        <v>158978</v>
      </c>
      <c r="K17" s="16">
        <f t="shared" si="5"/>
        <v>0.51164392378990731</v>
      </c>
      <c r="L17" s="17">
        <v>308970</v>
      </c>
      <c r="M17" s="13">
        <v>119593</v>
      </c>
      <c r="N17" s="14">
        <f t="shared" si="6"/>
        <v>0.38706994206557271</v>
      </c>
      <c r="O17" s="15">
        <f t="shared" si="7"/>
        <v>189377</v>
      </c>
      <c r="P17" s="16">
        <f t="shared" si="8"/>
        <v>0.61293005793442734</v>
      </c>
      <c r="Q17" s="13">
        <v>121434</v>
      </c>
      <c r="R17" s="14">
        <f t="shared" si="9"/>
        <v>0.39302844936401593</v>
      </c>
      <c r="S17" s="15">
        <f t="shared" si="10"/>
        <v>187536</v>
      </c>
      <c r="T17" s="16">
        <f t="shared" si="11"/>
        <v>0.60697155063598407</v>
      </c>
    </row>
    <row r="18" spans="1:20" x14ac:dyDescent="0.25">
      <c r="A18" s="10">
        <v>14</v>
      </c>
      <c r="B18" s="11" t="s">
        <v>24</v>
      </c>
      <c r="C18" s="12">
        <v>1188259</v>
      </c>
      <c r="D18" s="13">
        <v>127490</v>
      </c>
      <c r="E18" s="14">
        <f t="shared" si="0"/>
        <v>0.10729142383941548</v>
      </c>
      <c r="F18" s="15">
        <f t="shared" si="1"/>
        <v>1060769</v>
      </c>
      <c r="G18" s="16">
        <f t="shared" si="2"/>
        <v>0.89270857616058452</v>
      </c>
      <c r="H18" s="13">
        <v>126917</v>
      </c>
      <c r="I18" s="14">
        <f t="shared" si="3"/>
        <v>0.10680920573713307</v>
      </c>
      <c r="J18" s="15">
        <f t="shared" si="4"/>
        <v>1061342</v>
      </c>
      <c r="K18" s="16">
        <f t="shared" si="5"/>
        <v>0.89319079426286696</v>
      </c>
      <c r="L18" s="17">
        <v>819398</v>
      </c>
      <c r="M18" s="13">
        <v>280102</v>
      </c>
      <c r="N18" s="14">
        <f t="shared" si="6"/>
        <v>0.34183876455641826</v>
      </c>
      <c r="O18" s="15">
        <f t="shared" si="7"/>
        <v>539296</v>
      </c>
      <c r="P18" s="16">
        <f t="shared" si="8"/>
        <v>0.65816123544358174</v>
      </c>
      <c r="Q18" s="13">
        <v>259497</v>
      </c>
      <c r="R18" s="14">
        <f t="shared" si="9"/>
        <v>0.31669225455761424</v>
      </c>
      <c r="S18" s="15">
        <f t="shared" si="10"/>
        <v>559901</v>
      </c>
      <c r="T18" s="16">
        <f t="shared" si="11"/>
        <v>0.68330774544238571</v>
      </c>
    </row>
    <row r="19" spans="1:20" x14ac:dyDescent="0.25">
      <c r="A19" s="10">
        <v>15</v>
      </c>
      <c r="B19" s="11" t="s">
        <v>25</v>
      </c>
      <c r="C19" s="12">
        <v>1232601</v>
      </c>
      <c r="D19" s="13">
        <v>717758</v>
      </c>
      <c r="E19" s="14">
        <f t="shared" si="0"/>
        <v>0.58231171319835051</v>
      </c>
      <c r="F19" s="15">
        <f t="shared" si="1"/>
        <v>514843</v>
      </c>
      <c r="G19" s="16">
        <f t="shared" si="2"/>
        <v>0.41768828680164954</v>
      </c>
      <c r="H19" s="13">
        <v>718768</v>
      </c>
      <c r="I19" s="14">
        <f t="shared" si="3"/>
        <v>0.583131118666949</v>
      </c>
      <c r="J19" s="15">
        <f t="shared" si="4"/>
        <v>513833</v>
      </c>
      <c r="K19" s="16">
        <f t="shared" si="5"/>
        <v>0.416868881333051</v>
      </c>
      <c r="L19" s="17">
        <v>1231078</v>
      </c>
      <c r="M19" s="13">
        <v>597614</v>
      </c>
      <c r="N19" s="14">
        <f t="shared" si="6"/>
        <v>0.48543959034277273</v>
      </c>
      <c r="O19" s="15">
        <f t="shared" si="7"/>
        <v>633464</v>
      </c>
      <c r="P19" s="16">
        <f t="shared" si="8"/>
        <v>0.51456040965722727</v>
      </c>
      <c r="Q19" s="13">
        <v>624885</v>
      </c>
      <c r="R19" s="14">
        <f t="shared" si="9"/>
        <v>0.50759172042713785</v>
      </c>
      <c r="S19" s="15">
        <f t="shared" si="10"/>
        <v>606193</v>
      </c>
      <c r="T19" s="16">
        <f t="shared" si="11"/>
        <v>0.49240827957286215</v>
      </c>
    </row>
    <row r="20" spans="1:20" x14ac:dyDescent="0.25">
      <c r="A20" s="10">
        <v>16</v>
      </c>
      <c r="B20" s="11" t="s">
        <v>26</v>
      </c>
      <c r="C20" s="12">
        <v>1843375</v>
      </c>
      <c r="D20" s="13">
        <v>931025</v>
      </c>
      <c r="E20" s="14">
        <f t="shared" si="0"/>
        <v>0.50506543703804163</v>
      </c>
      <c r="F20" s="15">
        <f t="shared" si="1"/>
        <v>912350</v>
      </c>
      <c r="G20" s="16">
        <f t="shared" si="2"/>
        <v>0.49493456296195837</v>
      </c>
      <c r="H20" s="13">
        <v>932378</v>
      </c>
      <c r="I20" s="14">
        <f t="shared" si="3"/>
        <v>0.50579941683054186</v>
      </c>
      <c r="J20" s="15">
        <f t="shared" si="4"/>
        <v>910997</v>
      </c>
      <c r="K20" s="16">
        <f t="shared" si="5"/>
        <v>0.4942005831694582</v>
      </c>
      <c r="L20" s="17">
        <v>1884408</v>
      </c>
      <c r="M20" s="13">
        <v>1208999</v>
      </c>
      <c r="N20" s="14">
        <f t="shared" si="6"/>
        <v>0.64158027348642122</v>
      </c>
      <c r="O20" s="15">
        <f t="shared" si="7"/>
        <v>675409</v>
      </c>
      <c r="P20" s="16">
        <f t="shared" si="8"/>
        <v>0.35841972651357878</v>
      </c>
      <c r="Q20" s="13">
        <v>1191009</v>
      </c>
      <c r="R20" s="14">
        <f t="shared" si="9"/>
        <v>0.63203350866691288</v>
      </c>
      <c r="S20" s="15">
        <f t="shared" si="10"/>
        <v>693399</v>
      </c>
      <c r="T20" s="16">
        <f t="shared" si="11"/>
        <v>0.36796649133308712</v>
      </c>
    </row>
    <row r="21" spans="1:20" x14ac:dyDescent="0.25">
      <c r="A21" s="10">
        <v>17</v>
      </c>
      <c r="B21" s="11" t="s">
        <v>27</v>
      </c>
      <c r="C21" s="12">
        <v>26786</v>
      </c>
      <c r="D21" s="13">
        <v>15695</v>
      </c>
      <c r="E21" s="14">
        <f t="shared" si="0"/>
        <v>0.58594041663555585</v>
      </c>
      <c r="F21" s="15">
        <f t="shared" si="1"/>
        <v>11091</v>
      </c>
      <c r="G21" s="16">
        <f t="shared" si="2"/>
        <v>0.41405958336444409</v>
      </c>
      <c r="H21" s="13">
        <v>16062</v>
      </c>
      <c r="I21" s="14">
        <f t="shared" si="3"/>
        <v>0.59964160382289255</v>
      </c>
      <c r="J21" s="15">
        <f t="shared" si="4"/>
        <v>10724</v>
      </c>
      <c r="K21" s="16">
        <f t="shared" si="5"/>
        <v>0.40035839617710745</v>
      </c>
      <c r="L21" s="17">
        <v>26923</v>
      </c>
      <c r="M21" s="13">
        <v>9674</v>
      </c>
      <c r="N21" s="14">
        <f t="shared" si="6"/>
        <v>0.35932102663150467</v>
      </c>
      <c r="O21" s="15">
        <f t="shared" si="7"/>
        <v>17249</v>
      </c>
      <c r="P21" s="16">
        <f t="shared" si="8"/>
        <v>0.64067897336849533</v>
      </c>
      <c r="Q21" s="13">
        <v>10428</v>
      </c>
      <c r="R21" s="14">
        <f t="shared" si="9"/>
        <v>0.38732682093377407</v>
      </c>
      <c r="S21" s="15">
        <f t="shared" si="10"/>
        <v>16495</v>
      </c>
      <c r="T21" s="16">
        <f t="shared" si="11"/>
        <v>0.61267317906622587</v>
      </c>
    </row>
    <row r="22" spans="1:20" x14ac:dyDescent="0.25">
      <c r="A22" s="10">
        <v>18</v>
      </c>
      <c r="B22" s="11" t="s">
        <v>28</v>
      </c>
      <c r="C22" s="12">
        <v>58763</v>
      </c>
      <c r="D22" s="13">
        <v>31797</v>
      </c>
      <c r="E22" s="14">
        <f t="shared" si="0"/>
        <v>0.5411057978660041</v>
      </c>
      <c r="F22" s="15">
        <f t="shared" si="1"/>
        <v>26966</v>
      </c>
      <c r="G22" s="16">
        <f t="shared" si="2"/>
        <v>0.4588942021339959</v>
      </c>
      <c r="H22" s="13">
        <v>31824</v>
      </c>
      <c r="I22" s="14">
        <f t="shared" si="3"/>
        <v>0.54156527066351279</v>
      </c>
      <c r="J22" s="15">
        <f t="shared" si="4"/>
        <v>26939</v>
      </c>
      <c r="K22" s="16">
        <f t="shared" si="5"/>
        <v>0.45843472933648727</v>
      </c>
      <c r="L22" s="17">
        <v>58298</v>
      </c>
      <c r="M22" s="13">
        <v>25591</v>
      </c>
      <c r="N22" s="14">
        <f t="shared" si="6"/>
        <v>0.43896874678376618</v>
      </c>
      <c r="O22" s="15">
        <f t="shared" si="7"/>
        <v>32707</v>
      </c>
      <c r="P22" s="16">
        <f t="shared" si="8"/>
        <v>0.56103125321623382</v>
      </c>
      <c r="Q22" s="13">
        <v>27655</v>
      </c>
      <c r="R22" s="14">
        <f t="shared" si="9"/>
        <v>0.4743730488181413</v>
      </c>
      <c r="S22" s="15">
        <f t="shared" si="10"/>
        <v>30643</v>
      </c>
      <c r="T22" s="16">
        <f t="shared" si="11"/>
        <v>0.52562695118185876</v>
      </c>
    </row>
    <row r="23" spans="1:20" x14ac:dyDescent="0.25">
      <c r="A23" s="10">
        <v>19</v>
      </c>
      <c r="B23" s="11" t="s">
        <v>29</v>
      </c>
      <c r="C23" s="12">
        <v>817964</v>
      </c>
      <c r="D23" s="13">
        <v>411230</v>
      </c>
      <c r="E23" s="14">
        <f t="shared" si="0"/>
        <v>0.5027482872106841</v>
      </c>
      <c r="F23" s="15">
        <f t="shared" si="1"/>
        <v>406734</v>
      </c>
      <c r="G23" s="16">
        <f t="shared" si="2"/>
        <v>0.4972517127893159</v>
      </c>
      <c r="H23" s="13">
        <v>411825</v>
      </c>
      <c r="I23" s="14">
        <f t="shared" si="3"/>
        <v>0.50347570308717748</v>
      </c>
      <c r="J23" s="15">
        <f t="shared" si="4"/>
        <v>406139</v>
      </c>
      <c r="K23" s="16">
        <f t="shared" si="5"/>
        <v>0.49652429691282257</v>
      </c>
      <c r="L23" s="17">
        <v>817464</v>
      </c>
      <c r="M23" s="13">
        <v>456879</v>
      </c>
      <c r="N23" s="14">
        <f t="shared" si="6"/>
        <v>0.55889800651771826</v>
      </c>
      <c r="O23" s="15">
        <f t="shared" si="7"/>
        <v>360585</v>
      </c>
      <c r="P23" s="16">
        <f t="shared" si="8"/>
        <v>0.4411019934822818</v>
      </c>
      <c r="Q23" s="13">
        <v>463850</v>
      </c>
      <c r="R23" s="14">
        <f t="shared" si="9"/>
        <v>0.56742559917011637</v>
      </c>
      <c r="S23" s="15">
        <f t="shared" si="10"/>
        <v>353614</v>
      </c>
      <c r="T23" s="16">
        <f t="shared" si="11"/>
        <v>0.43257440082988363</v>
      </c>
    </row>
    <row r="24" spans="1:20" x14ac:dyDescent="0.25">
      <c r="A24" s="10">
        <v>20</v>
      </c>
      <c r="B24" s="11" t="s">
        <v>30</v>
      </c>
      <c r="C24" s="12">
        <v>580423</v>
      </c>
      <c r="D24" s="13">
        <v>266282</v>
      </c>
      <c r="E24" s="14">
        <f t="shared" si="0"/>
        <v>0.45877230916073275</v>
      </c>
      <c r="F24" s="15">
        <f t="shared" si="1"/>
        <v>314141</v>
      </c>
      <c r="G24" s="16">
        <f t="shared" si="2"/>
        <v>0.54122769083926725</v>
      </c>
      <c r="H24" s="13">
        <v>267306</v>
      </c>
      <c r="I24" s="14">
        <f t="shared" si="3"/>
        <v>0.4605365397305069</v>
      </c>
      <c r="J24" s="15">
        <f t="shared" si="4"/>
        <v>313117</v>
      </c>
      <c r="K24" s="16">
        <f t="shared" si="5"/>
        <v>0.5394634602694931</v>
      </c>
      <c r="L24" s="17">
        <v>581727</v>
      </c>
      <c r="M24" s="13">
        <v>201456</v>
      </c>
      <c r="N24" s="14">
        <f t="shared" si="6"/>
        <v>0.34630677276454419</v>
      </c>
      <c r="O24" s="15">
        <f t="shared" si="7"/>
        <v>380271</v>
      </c>
      <c r="P24" s="16">
        <f t="shared" si="8"/>
        <v>0.65369322723545575</v>
      </c>
      <c r="Q24" s="13">
        <v>216253</v>
      </c>
      <c r="R24" s="14">
        <f t="shared" si="9"/>
        <v>0.37174310286440204</v>
      </c>
      <c r="S24" s="15">
        <f t="shared" si="10"/>
        <v>365474</v>
      </c>
      <c r="T24" s="16">
        <f t="shared" si="11"/>
        <v>0.62825689713559796</v>
      </c>
    </row>
    <row r="25" spans="1:20" x14ac:dyDescent="0.25">
      <c r="A25" s="10">
        <v>21</v>
      </c>
      <c r="B25" s="11" t="s">
        <v>31</v>
      </c>
      <c r="C25" s="12">
        <v>937142</v>
      </c>
      <c r="D25" s="13">
        <v>505989</v>
      </c>
      <c r="E25" s="14">
        <f t="shared" si="0"/>
        <v>0.53992778042175038</v>
      </c>
      <c r="F25" s="15">
        <f t="shared" si="1"/>
        <v>431153</v>
      </c>
      <c r="G25" s="16">
        <f t="shared" si="2"/>
        <v>0.46007221957824962</v>
      </c>
      <c r="H25" s="13">
        <v>507598</v>
      </c>
      <c r="I25" s="14">
        <f t="shared" si="3"/>
        <v>0.54164470272381349</v>
      </c>
      <c r="J25" s="15">
        <f t="shared" si="4"/>
        <v>429544</v>
      </c>
      <c r="K25" s="16">
        <f t="shared" si="5"/>
        <v>0.45835529727618651</v>
      </c>
      <c r="L25" s="17">
        <v>940868</v>
      </c>
      <c r="M25" s="13">
        <v>426120</v>
      </c>
      <c r="N25" s="14">
        <f t="shared" si="6"/>
        <v>0.45290093828252209</v>
      </c>
      <c r="O25" s="15">
        <f t="shared" si="7"/>
        <v>514748</v>
      </c>
      <c r="P25" s="16">
        <f t="shared" si="8"/>
        <v>0.54709906171747791</v>
      </c>
      <c r="Q25" s="13">
        <v>440719</v>
      </c>
      <c r="R25" s="14">
        <f t="shared" si="9"/>
        <v>0.46841746132294859</v>
      </c>
      <c r="S25" s="15">
        <f t="shared" si="10"/>
        <v>500149</v>
      </c>
      <c r="T25" s="16">
        <f t="shared" si="11"/>
        <v>0.53158253867705141</v>
      </c>
    </row>
    <row r="26" spans="1:20" x14ac:dyDescent="0.25">
      <c r="A26" s="10">
        <v>22</v>
      </c>
      <c r="B26" s="11" t="s">
        <v>32</v>
      </c>
      <c r="C26" s="12">
        <v>702142</v>
      </c>
      <c r="D26" s="13">
        <v>370163</v>
      </c>
      <c r="E26" s="14">
        <f t="shared" si="0"/>
        <v>0.5271910810064061</v>
      </c>
      <c r="F26" s="15">
        <f t="shared" si="1"/>
        <v>331979</v>
      </c>
      <c r="G26" s="16">
        <f t="shared" si="2"/>
        <v>0.4728089189935939</v>
      </c>
      <c r="H26" s="13">
        <v>370039</v>
      </c>
      <c r="I26" s="14">
        <f t="shared" si="3"/>
        <v>0.52701447855277139</v>
      </c>
      <c r="J26" s="15">
        <f t="shared" si="4"/>
        <v>332103</v>
      </c>
      <c r="K26" s="16">
        <f t="shared" si="5"/>
        <v>0.47298552144722861</v>
      </c>
      <c r="L26" s="17">
        <v>708340</v>
      </c>
      <c r="M26" s="13">
        <v>437356</v>
      </c>
      <c r="N26" s="14">
        <f t="shared" si="6"/>
        <v>0.6174379535251433</v>
      </c>
      <c r="O26" s="15">
        <f t="shared" si="7"/>
        <v>270984</v>
      </c>
      <c r="P26" s="16">
        <f t="shared" si="8"/>
        <v>0.3825620464748567</v>
      </c>
      <c r="Q26" s="13">
        <v>421873</v>
      </c>
      <c r="R26" s="14">
        <f t="shared" si="9"/>
        <v>0.59557980630770535</v>
      </c>
      <c r="S26" s="15">
        <f t="shared" si="10"/>
        <v>286467</v>
      </c>
      <c r="T26" s="16">
        <f t="shared" si="11"/>
        <v>0.40442019369229465</v>
      </c>
    </row>
    <row r="27" spans="1:20" x14ac:dyDescent="0.25">
      <c r="A27" s="10">
        <v>23</v>
      </c>
      <c r="B27" s="11" t="s">
        <v>33</v>
      </c>
      <c r="C27" s="12">
        <v>1113008</v>
      </c>
      <c r="D27" s="13">
        <v>592102</v>
      </c>
      <c r="E27" s="14">
        <f t="shared" si="0"/>
        <v>0.53198359760217362</v>
      </c>
      <c r="F27" s="15">
        <f t="shared" si="1"/>
        <v>520906</v>
      </c>
      <c r="G27" s="16">
        <f t="shared" si="2"/>
        <v>0.46801640239782644</v>
      </c>
      <c r="H27" s="13">
        <v>591795</v>
      </c>
      <c r="I27" s="14">
        <f t="shared" si="3"/>
        <v>0.53170776849762091</v>
      </c>
      <c r="J27" s="15">
        <f t="shared" si="4"/>
        <v>521213</v>
      </c>
      <c r="K27" s="16">
        <f t="shared" si="5"/>
        <v>0.46829223150237914</v>
      </c>
      <c r="L27" s="17">
        <v>1110166</v>
      </c>
      <c r="M27" s="13">
        <v>525215</v>
      </c>
      <c r="N27" s="14">
        <f t="shared" si="6"/>
        <v>0.47309591538562701</v>
      </c>
      <c r="O27" s="15">
        <f t="shared" si="7"/>
        <v>584951</v>
      </c>
      <c r="P27" s="16">
        <f t="shared" si="8"/>
        <v>0.52690408461437299</v>
      </c>
      <c r="Q27" s="13">
        <v>584219</v>
      </c>
      <c r="R27" s="14">
        <f t="shared" si="9"/>
        <v>0.52624472376203202</v>
      </c>
      <c r="S27" s="15">
        <f t="shared" si="10"/>
        <v>525947</v>
      </c>
      <c r="T27" s="16">
        <f t="shared" si="11"/>
        <v>0.47375527623796804</v>
      </c>
    </row>
    <row r="28" spans="1:20" x14ac:dyDescent="0.25">
      <c r="A28" s="10">
        <v>24</v>
      </c>
      <c r="B28" s="11" t="s">
        <v>34</v>
      </c>
      <c r="C28" s="12">
        <v>1158566</v>
      </c>
      <c r="D28" s="13">
        <v>603476</v>
      </c>
      <c r="E28" s="14">
        <f t="shared" si="0"/>
        <v>0.52088184876821864</v>
      </c>
      <c r="F28" s="15">
        <f t="shared" si="1"/>
        <v>555090</v>
      </c>
      <c r="G28" s="16">
        <f t="shared" si="2"/>
        <v>0.47911815123178136</v>
      </c>
      <c r="H28" s="13">
        <v>605677</v>
      </c>
      <c r="I28" s="14">
        <f t="shared" si="3"/>
        <v>0.52278161106056975</v>
      </c>
      <c r="J28" s="15">
        <f t="shared" si="4"/>
        <v>552889</v>
      </c>
      <c r="K28" s="16">
        <f t="shared" si="5"/>
        <v>0.4772183889394303</v>
      </c>
      <c r="L28" s="17">
        <v>1155957</v>
      </c>
      <c r="M28" s="13">
        <v>626915</v>
      </c>
      <c r="N28" s="14">
        <f t="shared" si="6"/>
        <v>0.54233418717132209</v>
      </c>
      <c r="O28" s="15">
        <f t="shared" si="7"/>
        <v>529042</v>
      </c>
      <c r="P28" s="16">
        <f t="shared" si="8"/>
        <v>0.45766581282867791</v>
      </c>
      <c r="Q28" s="13">
        <v>632614</v>
      </c>
      <c r="R28" s="14">
        <f t="shared" si="9"/>
        <v>0.54726430135377013</v>
      </c>
      <c r="S28" s="15">
        <f t="shared" si="10"/>
        <v>523343</v>
      </c>
      <c r="T28" s="16">
        <f t="shared" si="11"/>
        <v>0.45273569864622992</v>
      </c>
    </row>
    <row r="29" spans="1:20" x14ac:dyDescent="0.25">
      <c r="A29" s="10">
        <v>25</v>
      </c>
      <c r="B29" s="11" t="s">
        <v>35</v>
      </c>
      <c r="C29" s="12">
        <v>219282</v>
      </c>
      <c r="D29" s="13">
        <v>102144</v>
      </c>
      <c r="E29" s="14">
        <f t="shared" si="0"/>
        <v>0.46581114728979123</v>
      </c>
      <c r="F29" s="15">
        <f t="shared" si="1"/>
        <v>117138</v>
      </c>
      <c r="G29" s="16">
        <f t="shared" si="2"/>
        <v>0.53418885271020877</v>
      </c>
      <c r="H29" s="13">
        <v>102332</v>
      </c>
      <c r="I29" s="14">
        <f t="shared" si="3"/>
        <v>0.46666849080179862</v>
      </c>
      <c r="J29" s="15">
        <f t="shared" si="4"/>
        <v>116950</v>
      </c>
      <c r="K29" s="16">
        <f t="shared" si="5"/>
        <v>0.53333150919820138</v>
      </c>
      <c r="L29" s="17">
        <v>219520</v>
      </c>
      <c r="M29" s="13">
        <v>103704</v>
      </c>
      <c r="N29" s="14">
        <f t="shared" si="6"/>
        <v>0.47241253644314868</v>
      </c>
      <c r="O29" s="15">
        <f t="shared" si="7"/>
        <v>115816</v>
      </c>
      <c r="P29" s="16">
        <f t="shared" si="8"/>
        <v>0.52758746355685127</v>
      </c>
      <c r="Q29" s="13">
        <v>112666</v>
      </c>
      <c r="R29" s="14">
        <f t="shared" si="9"/>
        <v>0.51323797376093294</v>
      </c>
      <c r="S29" s="15">
        <f t="shared" si="10"/>
        <v>106854</v>
      </c>
      <c r="T29" s="16">
        <f t="shared" si="11"/>
        <v>0.48676202623906706</v>
      </c>
    </row>
    <row r="30" spans="1:20" x14ac:dyDescent="0.25">
      <c r="A30" s="10">
        <v>26</v>
      </c>
      <c r="B30" s="11" t="s">
        <v>36</v>
      </c>
      <c r="C30" s="12">
        <v>466412</v>
      </c>
      <c r="D30" s="13">
        <v>240999</v>
      </c>
      <c r="E30" s="14">
        <f t="shared" si="0"/>
        <v>0.51670840372889204</v>
      </c>
      <c r="F30" s="15">
        <f t="shared" si="1"/>
        <v>225413</v>
      </c>
      <c r="G30" s="16">
        <f t="shared" si="2"/>
        <v>0.48329159627110796</v>
      </c>
      <c r="H30" s="13">
        <v>241967</v>
      </c>
      <c r="I30" s="14">
        <f t="shared" si="3"/>
        <v>0.51878382202859274</v>
      </c>
      <c r="J30" s="15">
        <f t="shared" si="4"/>
        <v>224445</v>
      </c>
      <c r="K30" s="16">
        <f t="shared" si="5"/>
        <v>0.48121617797140726</v>
      </c>
      <c r="L30" s="17">
        <v>467859</v>
      </c>
      <c r="M30" s="13">
        <v>265928</v>
      </c>
      <c r="N30" s="14">
        <f t="shared" si="6"/>
        <v>0.56839346897248955</v>
      </c>
      <c r="O30" s="15">
        <f t="shared" si="7"/>
        <v>201931</v>
      </c>
      <c r="P30" s="16">
        <f t="shared" si="8"/>
        <v>0.4316065310275104</v>
      </c>
      <c r="Q30" s="13">
        <v>256813</v>
      </c>
      <c r="R30" s="14">
        <f t="shared" si="9"/>
        <v>0.54891110355897821</v>
      </c>
      <c r="S30" s="15">
        <f t="shared" si="10"/>
        <v>211046</v>
      </c>
      <c r="T30" s="16">
        <f t="shared" si="11"/>
        <v>0.45108889644102174</v>
      </c>
    </row>
    <row r="31" spans="1:20" x14ac:dyDescent="0.25">
      <c r="A31" s="10">
        <v>27</v>
      </c>
      <c r="B31" s="11" t="s">
        <v>37</v>
      </c>
      <c r="C31" s="12">
        <v>778864</v>
      </c>
      <c r="D31" s="13">
        <v>383650</v>
      </c>
      <c r="E31" s="14">
        <f t="shared" si="0"/>
        <v>0.49257636763286017</v>
      </c>
      <c r="F31" s="15">
        <f t="shared" si="1"/>
        <v>395214</v>
      </c>
      <c r="G31" s="16">
        <f t="shared" si="2"/>
        <v>0.50742363236713983</v>
      </c>
      <c r="H31" s="13">
        <v>384368</v>
      </c>
      <c r="I31" s="14">
        <f t="shared" si="3"/>
        <v>0.4934982230530619</v>
      </c>
      <c r="J31" s="15">
        <f t="shared" si="4"/>
        <v>394496</v>
      </c>
      <c r="K31" s="16">
        <f t="shared" si="5"/>
        <v>0.5065017769469381</v>
      </c>
      <c r="L31" s="17">
        <v>781544</v>
      </c>
      <c r="M31" s="13">
        <v>445148</v>
      </c>
      <c r="N31" s="14">
        <f t="shared" si="6"/>
        <v>0.56957509749930901</v>
      </c>
      <c r="O31" s="15">
        <f t="shared" si="7"/>
        <v>336396</v>
      </c>
      <c r="P31" s="16">
        <f t="shared" si="8"/>
        <v>0.43042490250069093</v>
      </c>
      <c r="Q31" s="13">
        <v>429876</v>
      </c>
      <c r="R31" s="14">
        <f t="shared" si="9"/>
        <v>0.55003429109557489</v>
      </c>
      <c r="S31" s="15">
        <f t="shared" si="10"/>
        <v>351668</v>
      </c>
      <c r="T31" s="16">
        <f t="shared" si="11"/>
        <v>0.44996570890442511</v>
      </c>
    </row>
    <row r="32" spans="1:20" x14ac:dyDescent="0.25">
      <c r="A32" s="10">
        <v>28</v>
      </c>
      <c r="B32" s="11" t="s">
        <v>38</v>
      </c>
      <c r="C32" s="12">
        <v>48520</v>
      </c>
      <c r="D32" s="13">
        <v>23614</v>
      </c>
      <c r="E32" s="14">
        <f t="shared" si="0"/>
        <v>0.48668590272052764</v>
      </c>
      <c r="F32" s="15">
        <f t="shared" si="1"/>
        <v>24906</v>
      </c>
      <c r="G32" s="16">
        <f t="shared" si="2"/>
        <v>0.51331409727947241</v>
      </c>
      <c r="H32" s="13">
        <v>24289</v>
      </c>
      <c r="I32" s="14">
        <f t="shared" si="3"/>
        <v>0.50059769167353674</v>
      </c>
      <c r="J32" s="15">
        <f t="shared" si="4"/>
        <v>24231</v>
      </c>
      <c r="K32" s="16">
        <f t="shared" si="5"/>
        <v>0.49940230832646332</v>
      </c>
      <c r="L32" s="17">
        <v>48517</v>
      </c>
      <c r="M32" s="13">
        <v>12770</v>
      </c>
      <c r="N32" s="14">
        <f t="shared" si="6"/>
        <v>0.26320671104973514</v>
      </c>
      <c r="O32" s="15">
        <f t="shared" si="7"/>
        <v>35747</v>
      </c>
      <c r="P32" s="16">
        <f t="shared" si="8"/>
        <v>0.73679328895026486</v>
      </c>
      <c r="Q32" s="13">
        <v>15254</v>
      </c>
      <c r="R32" s="14">
        <f t="shared" si="9"/>
        <v>0.31440526001195457</v>
      </c>
      <c r="S32" s="15">
        <f t="shared" si="10"/>
        <v>33263</v>
      </c>
      <c r="T32" s="16">
        <f t="shared" si="11"/>
        <v>0.68559473998804543</v>
      </c>
    </row>
    <row r="33" spans="1:23" x14ac:dyDescent="0.25">
      <c r="A33" s="10">
        <v>29</v>
      </c>
      <c r="B33" s="11" t="s">
        <v>39</v>
      </c>
      <c r="C33" s="12">
        <v>1676182</v>
      </c>
      <c r="D33" s="13">
        <v>847317</v>
      </c>
      <c r="E33" s="14">
        <f t="shared" si="0"/>
        <v>0.50550417556088778</v>
      </c>
      <c r="F33" s="15">
        <f t="shared" si="1"/>
        <v>828865</v>
      </c>
      <c r="G33" s="16">
        <f t="shared" si="2"/>
        <v>0.49449582443911222</v>
      </c>
      <c r="H33" s="13">
        <v>847540</v>
      </c>
      <c r="I33" s="14">
        <f t="shared" si="3"/>
        <v>0.50563721600637634</v>
      </c>
      <c r="J33" s="15">
        <f t="shared" si="4"/>
        <v>828642</v>
      </c>
      <c r="K33" s="16">
        <f t="shared" si="5"/>
        <v>0.4943627839936236</v>
      </c>
      <c r="L33" s="17">
        <v>1674701</v>
      </c>
      <c r="M33" s="13">
        <v>1004596</v>
      </c>
      <c r="N33" s="14">
        <f t="shared" si="6"/>
        <v>0.59986588650750194</v>
      </c>
      <c r="O33" s="15">
        <f t="shared" si="7"/>
        <v>670105</v>
      </c>
      <c r="P33" s="16">
        <f t="shared" si="8"/>
        <v>0.40013411349249806</v>
      </c>
      <c r="Q33" s="13">
        <v>996942</v>
      </c>
      <c r="R33" s="14">
        <f t="shared" si="9"/>
        <v>0.59529551842388584</v>
      </c>
      <c r="S33" s="15">
        <f t="shared" si="10"/>
        <v>677759</v>
      </c>
      <c r="T33" s="16">
        <f t="shared" si="11"/>
        <v>0.40470448157611416</v>
      </c>
    </row>
    <row r="34" spans="1:23" x14ac:dyDescent="0.25">
      <c r="A34" s="10">
        <v>30</v>
      </c>
      <c r="B34" s="11" t="s">
        <v>40</v>
      </c>
      <c r="C34" s="12">
        <v>680008</v>
      </c>
      <c r="D34" s="13">
        <v>436281</v>
      </c>
      <c r="E34" s="14">
        <f t="shared" si="0"/>
        <v>0.64158215785696637</v>
      </c>
      <c r="F34" s="15">
        <f t="shared" si="1"/>
        <v>243727</v>
      </c>
      <c r="G34" s="16">
        <f t="shared" si="2"/>
        <v>0.35841784214303363</v>
      </c>
      <c r="H34" s="13">
        <v>436855</v>
      </c>
      <c r="I34" s="14">
        <f t="shared" si="3"/>
        <v>0.64242626557334614</v>
      </c>
      <c r="J34" s="15">
        <f t="shared" si="4"/>
        <v>243153</v>
      </c>
      <c r="K34" s="16">
        <f t="shared" si="5"/>
        <v>0.3575737344266538</v>
      </c>
      <c r="L34" s="17">
        <v>679867</v>
      </c>
      <c r="M34" s="13">
        <v>352898</v>
      </c>
      <c r="N34" s="14">
        <f t="shared" si="6"/>
        <v>0.51906917088195192</v>
      </c>
      <c r="O34" s="15">
        <f t="shared" si="7"/>
        <v>326969</v>
      </c>
      <c r="P34" s="16">
        <f t="shared" si="8"/>
        <v>0.48093082911804808</v>
      </c>
      <c r="Q34" s="13">
        <v>359263</v>
      </c>
      <c r="R34" s="14">
        <f t="shared" si="9"/>
        <v>0.52843129612115314</v>
      </c>
      <c r="S34" s="15">
        <f t="shared" si="10"/>
        <v>320604</v>
      </c>
      <c r="T34" s="16">
        <f t="shared" si="11"/>
        <v>0.47156870387884692</v>
      </c>
    </row>
    <row r="35" spans="1:23" x14ac:dyDescent="0.25">
      <c r="A35" s="10">
        <v>31</v>
      </c>
      <c r="B35" s="11" t="s">
        <v>41</v>
      </c>
      <c r="C35" s="12">
        <v>1063246</v>
      </c>
      <c r="D35" s="13">
        <v>503031</v>
      </c>
      <c r="E35" s="14">
        <f t="shared" si="0"/>
        <v>0.47310876316487438</v>
      </c>
      <c r="F35" s="15">
        <f t="shared" si="1"/>
        <v>560215</v>
      </c>
      <c r="G35" s="16">
        <f t="shared" si="2"/>
        <v>0.52689123683512562</v>
      </c>
      <c r="H35" s="13">
        <v>504984</v>
      </c>
      <c r="I35" s="14">
        <f t="shared" si="3"/>
        <v>0.47494559114259544</v>
      </c>
      <c r="J35" s="15">
        <f t="shared" si="4"/>
        <v>558262</v>
      </c>
      <c r="K35" s="16">
        <f t="shared" si="5"/>
        <v>0.52505440885740462</v>
      </c>
      <c r="L35" s="17">
        <v>1058296</v>
      </c>
      <c r="M35" s="13">
        <v>584488</v>
      </c>
      <c r="N35" s="14">
        <f t="shared" si="6"/>
        <v>0.55229160839689462</v>
      </c>
      <c r="O35" s="15">
        <f t="shared" si="7"/>
        <v>473808</v>
      </c>
      <c r="P35" s="16">
        <f t="shared" si="8"/>
        <v>0.44770839160310538</v>
      </c>
      <c r="Q35" s="13">
        <v>587860</v>
      </c>
      <c r="R35" s="14">
        <f t="shared" si="9"/>
        <v>0.55547786252617415</v>
      </c>
      <c r="S35" s="15">
        <f t="shared" si="10"/>
        <v>470436</v>
      </c>
      <c r="T35" s="16">
        <f t="shared" si="11"/>
        <v>0.44452213747382585</v>
      </c>
    </row>
    <row r="36" spans="1:23" x14ac:dyDescent="0.25">
      <c r="A36" s="10">
        <v>32</v>
      </c>
      <c r="B36" s="11" t="s">
        <v>42</v>
      </c>
      <c r="C36" s="12">
        <v>3477698</v>
      </c>
      <c r="D36" s="13">
        <v>1583313</v>
      </c>
      <c r="E36" s="14">
        <f t="shared" si="0"/>
        <v>0.45527616256500708</v>
      </c>
      <c r="F36" s="15">
        <f t="shared" si="1"/>
        <v>1894385</v>
      </c>
      <c r="G36" s="16">
        <f t="shared" si="2"/>
        <v>0.54472383743499286</v>
      </c>
      <c r="H36" s="13">
        <v>1579036</v>
      </c>
      <c r="I36" s="14">
        <f t="shared" si="3"/>
        <v>0.45404632604671252</v>
      </c>
      <c r="J36" s="15">
        <f t="shared" si="4"/>
        <v>1898662</v>
      </c>
      <c r="K36" s="16">
        <f t="shared" si="5"/>
        <v>0.54595367395328753</v>
      </c>
      <c r="L36" s="17">
        <v>3476616</v>
      </c>
      <c r="M36" s="13">
        <v>1780994</v>
      </c>
      <c r="N36" s="14">
        <f t="shared" si="6"/>
        <v>0.51227803128099281</v>
      </c>
      <c r="O36" s="15">
        <f t="shared" si="7"/>
        <v>1695622</v>
      </c>
      <c r="P36" s="16">
        <f t="shared" si="8"/>
        <v>0.48772196871900719</v>
      </c>
      <c r="Q36" s="13">
        <v>1746204</v>
      </c>
      <c r="R36" s="14">
        <f t="shared" si="9"/>
        <v>0.50227117403820265</v>
      </c>
      <c r="S36" s="15">
        <f t="shared" si="10"/>
        <v>1730412</v>
      </c>
      <c r="T36" s="16">
        <f t="shared" si="11"/>
        <v>0.49772882596179735</v>
      </c>
    </row>
    <row r="37" spans="1:23" x14ac:dyDescent="0.25">
      <c r="A37" s="10">
        <v>33</v>
      </c>
      <c r="B37" s="11" t="s">
        <v>43</v>
      </c>
      <c r="C37" s="12">
        <v>21599</v>
      </c>
      <c r="D37" s="13">
        <v>11192</v>
      </c>
      <c r="E37" s="14">
        <f t="shared" si="0"/>
        <v>0.51817213759896297</v>
      </c>
      <c r="F37" s="15">
        <f t="shared" si="1"/>
        <v>10407</v>
      </c>
      <c r="G37" s="16">
        <f t="shared" si="2"/>
        <v>0.48182786240103709</v>
      </c>
      <c r="H37" s="13">
        <v>11817</v>
      </c>
      <c r="I37" s="14">
        <f t="shared" si="3"/>
        <v>0.54710866243807588</v>
      </c>
      <c r="J37" s="15">
        <f t="shared" si="4"/>
        <v>9782</v>
      </c>
      <c r="K37" s="16">
        <f t="shared" si="5"/>
        <v>0.45289133756192418</v>
      </c>
      <c r="L37" s="17">
        <v>21537</v>
      </c>
      <c r="M37" s="13">
        <v>6780</v>
      </c>
      <c r="N37" s="14">
        <f t="shared" si="6"/>
        <v>0.31480707619445603</v>
      </c>
      <c r="O37" s="15">
        <f t="shared" si="7"/>
        <v>14757</v>
      </c>
      <c r="P37" s="16">
        <f t="shared" si="8"/>
        <v>0.68519292380554397</v>
      </c>
      <c r="Q37" s="13">
        <v>8053</v>
      </c>
      <c r="R37" s="14">
        <f t="shared" si="9"/>
        <v>0.37391465849468358</v>
      </c>
      <c r="S37" s="15">
        <f t="shared" si="10"/>
        <v>13484</v>
      </c>
      <c r="T37" s="16">
        <f t="shared" si="11"/>
        <v>0.62608534150531647</v>
      </c>
    </row>
    <row r="38" spans="1:23" ht="15.75" thickBot="1" x14ac:dyDescent="0.3">
      <c r="A38" s="18">
        <v>34</v>
      </c>
      <c r="B38" s="19" t="s">
        <v>44</v>
      </c>
      <c r="C38" s="20">
        <v>49067</v>
      </c>
      <c r="D38" s="21">
        <v>24460</v>
      </c>
      <c r="E38" s="22">
        <f t="shared" si="0"/>
        <v>0.49850204821978111</v>
      </c>
      <c r="F38" s="23">
        <f t="shared" si="1"/>
        <v>24607</v>
      </c>
      <c r="G38" s="24">
        <f t="shared" si="2"/>
        <v>0.50149795178021883</v>
      </c>
      <c r="H38" s="21">
        <v>24647</v>
      </c>
      <c r="I38" s="22">
        <f t="shared" si="3"/>
        <v>0.50231316363339928</v>
      </c>
      <c r="J38" s="23">
        <f t="shared" si="4"/>
        <v>24420</v>
      </c>
      <c r="K38" s="24">
        <f t="shared" si="5"/>
        <v>0.49768683636660077</v>
      </c>
      <c r="L38" s="25">
        <v>48451</v>
      </c>
      <c r="M38" s="21">
        <v>15983</v>
      </c>
      <c r="N38" s="22">
        <f t="shared" si="6"/>
        <v>0.32987967224618686</v>
      </c>
      <c r="O38" s="23">
        <f t="shared" si="7"/>
        <v>32468</v>
      </c>
      <c r="P38" s="24">
        <f t="shared" si="8"/>
        <v>0.67012032775381314</v>
      </c>
      <c r="Q38" s="21">
        <v>16145</v>
      </c>
      <c r="R38" s="22">
        <f t="shared" si="9"/>
        <v>0.33322325648593426</v>
      </c>
      <c r="S38" s="23">
        <f t="shared" si="10"/>
        <v>32306</v>
      </c>
      <c r="T38" s="24">
        <f t="shared" si="11"/>
        <v>0.6667767435140658</v>
      </c>
    </row>
    <row r="39" spans="1:23" s="5" customFormat="1" ht="15.75" thickBot="1" x14ac:dyDescent="0.3">
      <c r="A39" s="36" t="s">
        <v>45</v>
      </c>
      <c r="B39" s="37"/>
      <c r="C39" s="26">
        <f>SUM(C5:C38)</f>
        <v>36493318</v>
      </c>
      <c r="D39" s="27">
        <f>SUM(D5:D38)</f>
        <v>17794321</v>
      </c>
      <c r="E39" s="28">
        <f>D39/C39</f>
        <v>0.4876049089315474</v>
      </c>
      <c r="F39" s="29">
        <f>C39-D39</f>
        <v>18698997</v>
      </c>
      <c r="G39" s="30">
        <f>F39/C39</f>
        <v>0.5123950910684526</v>
      </c>
      <c r="H39" s="27">
        <f>SUM(H5:H38)</f>
        <v>17806912</v>
      </c>
      <c r="I39" s="28">
        <f>H39/C39</f>
        <v>0.4879499309983269</v>
      </c>
      <c r="J39" s="29">
        <f>C39-H39</f>
        <v>18686406</v>
      </c>
      <c r="K39" s="30">
        <f>J39/C39</f>
        <v>0.51205006900167316</v>
      </c>
      <c r="L39" s="31">
        <f>SUM(L5:L38)</f>
        <v>36227267</v>
      </c>
      <c r="M39" s="27">
        <f>SUM(M5:M38)</f>
        <v>19643695</v>
      </c>
      <c r="N39" s="28">
        <f>M39/L39</f>
        <v>0.54223507944996241</v>
      </c>
      <c r="O39" s="29">
        <f>L39-M39</f>
        <v>16583572</v>
      </c>
      <c r="P39" s="30">
        <f>O39/L39</f>
        <v>0.45776492055003765</v>
      </c>
      <c r="Q39" s="27">
        <f>SUM(Q5:Q38)</f>
        <v>19536404</v>
      </c>
      <c r="R39" s="28">
        <f>Q39/L39</f>
        <v>0.53927347044975815</v>
      </c>
      <c r="S39" s="29">
        <f>L39-Q39</f>
        <v>16690863</v>
      </c>
      <c r="T39" s="30">
        <f>S39/L39</f>
        <v>0.46072652955024179</v>
      </c>
    </row>
    <row r="45" spans="1:23" x14ac:dyDescent="0.25">
      <c r="W45" s="32"/>
    </row>
    <row r="46" spans="1:23" x14ac:dyDescent="0.25">
      <c r="W46" s="32"/>
    </row>
  </sheetData>
  <mergeCells count="9">
    <mergeCell ref="M3:P3"/>
    <mergeCell ref="Q3:T3"/>
    <mergeCell ref="A39:B39"/>
    <mergeCell ref="A3:A4"/>
    <mergeCell ref="B3:B4"/>
    <mergeCell ref="C3:C4"/>
    <mergeCell ref="D3:G3"/>
    <mergeCell ref="H3:K3"/>
    <mergeCell ref="L3:L4"/>
  </mergeCells>
  <printOptions horizontalCentered="1"/>
  <pageMargins left="0.39370078740157483" right="0.39370078740157483" top="1.1023622047244095" bottom="0.39370078740157483" header="0" footer="0"/>
  <pageSetup paperSize="119" scale="74" orientation="landscape" r:id="rId1"/>
  <headerFooter>
    <oddHeader>&amp;L&amp;G&amp;C&amp;"-,Negrita"&amp;16ELECCIONES 2018
CONGRESO DE LA REPÚBLICA
PRESIDENCIA DE LA REPÚBLICA
RESUMEN DE VOTACIÓN&amp;R&amp;"-,Negrita"&amp;12
PÁGINA &amp;P DE &amp;N</oddHeader>
    <oddFooter>&amp;L&amp;"-,Negrita"&amp;10Elaborado: Oscar Eduardo Munar Flórez&amp;C&amp;"-,Negrita"&amp;10Registraduría Delegada en lo Electoral
Dirección de Gestión Electoral&amp;R&amp;"-,Negrita"&amp;10Fecha Elaboración: 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Normal="100" zoomScalePageLayoutView="80" workbookViewId="0">
      <pane xSplit="3" ySplit="4" topLeftCell="D5" activePane="bottomRight" state="frozen"/>
      <selection activeCell="A37" sqref="A37"/>
      <selection pane="topRight" activeCell="A37" sqref="A37"/>
      <selection pane="bottomLeft" activeCell="A37" sqref="A37"/>
      <selection pane="bottomRight" activeCell="B1" sqref="B1"/>
    </sheetView>
  </sheetViews>
  <sheetFormatPr baseColWidth="10" defaultRowHeight="15" x14ac:dyDescent="0.25"/>
  <cols>
    <col min="1" max="1" width="3.140625" style="1" bestFit="1" customWidth="1"/>
    <col min="2" max="2" width="21.28515625" style="1" bestFit="1" customWidth="1"/>
    <col min="3" max="3" width="17.28515625" style="3" bestFit="1" customWidth="1"/>
    <col min="4" max="4" width="10.5703125" style="3" bestFit="1" customWidth="1"/>
    <col min="5" max="5" width="7.140625" style="4" bestFit="1" customWidth="1"/>
    <col min="6" max="6" width="12.42578125" style="3" bestFit="1" customWidth="1"/>
    <col min="7" max="7" width="7.140625" style="4" bestFit="1" customWidth="1"/>
    <col min="8" max="8" width="10.5703125" style="3" bestFit="1" customWidth="1"/>
    <col min="9" max="9" width="7.140625" style="4" bestFit="1" customWidth="1"/>
    <col min="10" max="10" width="12.42578125" style="3" bestFit="1" customWidth="1"/>
    <col min="11" max="11" width="7.140625" style="4" bestFit="1" customWidth="1"/>
    <col min="12" max="12" width="10.5703125" style="3" bestFit="1" customWidth="1"/>
    <col min="13" max="13" width="7.140625" style="4" bestFit="1" customWidth="1"/>
    <col min="14" max="14" width="12.42578125" style="3" bestFit="1" customWidth="1"/>
    <col min="15" max="15" width="7.140625" style="4" bestFit="1" customWidth="1"/>
    <col min="16" max="16" width="10.5703125" style="3" bestFit="1" customWidth="1"/>
    <col min="17" max="17" width="7.140625" style="4" bestFit="1" customWidth="1"/>
    <col min="18" max="18" width="12.42578125" style="3" bestFit="1" customWidth="1"/>
    <col min="19" max="19" width="7.140625" style="4" bestFit="1" customWidth="1"/>
    <col min="20" max="20" width="10.5703125" style="3" bestFit="1" customWidth="1"/>
    <col min="21" max="21" width="7.140625" style="4" bestFit="1" customWidth="1"/>
    <col min="22" max="22" width="12.42578125" style="3" bestFit="1" customWidth="1"/>
    <col min="23" max="23" width="7.140625" style="4" bestFit="1" customWidth="1"/>
    <col min="24" max="16384" width="11.42578125" style="1"/>
  </cols>
  <sheetData>
    <row r="1" spans="1:23" x14ac:dyDescent="0.25">
      <c r="B1" s="2"/>
    </row>
    <row r="2" spans="1:23" ht="15.75" thickBot="1" x14ac:dyDescent="0.3"/>
    <row r="3" spans="1:23" s="5" customFormat="1" x14ac:dyDescent="0.25">
      <c r="A3" s="38" t="s">
        <v>0</v>
      </c>
      <c r="B3" s="40" t="s">
        <v>1</v>
      </c>
      <c r="C3" s="35" t="s">
        <v>46</v>
      </c>
      <c r="D3" s="33" t="s">
        <v>47</v>
      </c>
      <c r="E3" s="34"/>
      <c r="F3" s="34"/>
      <c r="G3" s="35"/>
      <c r="H3" s="33" t="s">
        <v>48</v>
      </c>
      <c r="I3" s="34"/>
      <c r="J3" s="34"/>
      <c r="K3" s="35"/>
      <c r="L3" s="33" t="s">
        <v>49</v>
      </c>
      <c r="M3" s="34"/>
      <c r="N3" s="34"/>
      <c r="O3" s="35"/>
      <c r="P3" s="33" t="s">
        <v>50</v>
      </c>
      <c r="Q3" s="34"/>
      <c r="R3" s="34"/>
      <c r="S3" s="35"/>
      <c r="T3" s="33" t="s">
        <v>51</v>
      </c>
      <c r="U3" s="34"/>
      <c r="V3" s="34"/>
      <c r="W3" s="35"/>
    </row>
    <row r="4" spans="1:23" s="5" customFormat="1" x14ac:dyDescent="0.25">
      <c r="A4" s="39"/>
      <c r="B4" s="41"/>
      <c r="C4" s="54"/>
      <c r="D4" s="6" t="s">
        <v>8</v>
      </c>
      <c r="E4" s="7" t="s">
        <v>9</v>
      </c>
      <c r="F4" s="8" t="s">
        <v>52</v>
      </c>
      <c r="G4" s="9" t="s">
        <v>9</v>
      </c>
      <c r="H4" s="6" t="s">
        <v>8</v>
      </c>
      <c r="I4" s="7" t="s">
        <v>9</v>
      </c>
      <c r="J4" s="8" t="s">
        <v>52</v>
      </c>
      <c r="K4" s="9" t="s">
        <v>9</v>
      </c>
      <c r="L4" s="6" t="s">
        <v>8</v>
      </c>
      <c r="M4" s="7" t="s">
        <v>9</v>
      </c>
      <c r="N4" s="8" t="s">
        <v>52</v>
      </c>
      <c r="O4" s="9" t="s">
        <v>9</v>
      </c>
      <c r="P4" s="6" t="s">
        <v>8</v>
      </c>
      <c r="Q4" s="7" t="s">
        <v>9</v>
      </c>
      <c r="R4" s="8" t="s">
        <v>52</v>
      </c>
      <c r="S4" s="9" t="s">
        <v>9</v>
      </c>
      <c r="T4" s="6" t="s">
        <v>8</v>
      </c>
      <c r="U4" s="7" t="s">
        <v>9</v>
      </c>
      <c r="V4" s="8" t="s">
        <v>52</v>
      </c>
      <c r="W4" s="9" t="s">
        <v>9</v>
      </c>
    </row>
    <row r="5" spans="1:23" x14ac:dyDescent="0.25">
      <c r="A5" s="10">
        <v>1</v>
      </c>
      <c r="B5" s="11" t="s">
        <v>11</v>
      </c>
      <c r="C5" s="12">
        <v>49283</v>
      </c>
      <c r="D5" s="13">
        <v>30005</v>
      </c>
      <c r="E5" s="14">
        <f>D5/C5</f>
        <v>0.60883063125215586</v>
      </c>
      <c r="F5" s="15">
        <f>C5-D5</f>
        <v>19278</v>
      </c>
      <c r="G5" s="16">
        <f>F5/C5</f>
        <v>0.39116936874784408</v>
      </c>
      <c r="H5" s="13">
        <v>29875</v>
      </c>
      <c r="I5" s="14">
        <f>H5/C5</f>
        <v>0.60619280482113502</v>
      </c>
      <c r="J5" s="15">
        <f>C5-H5</f>
        <v>19408</v>
      </c>
      <c r="K5" s="16">
        <f>J5/C5</f>
        <v>0.39380719517886492</v>
      </c>
      <c r="L5" s="13">
        <v>26370</v>
      </c>
      <c r="M5" s="14">
        <f>L5/C5</f>
        <v>0.53507294604630395</v>
      </c>
      <c r="N5" s="15">
        <f>C5-L5</f>
        <v>22913</v>
      </c>
      <c r="O5" s="16">
        <f>N5/C5</f>
        <v>0.46492705395369599</v>
      </c>
      <c r="P5" s="13">
        <v>26241</v>
      </c>
      <c r="Q5" s="14">
        <f>P5/C5</f>
        <v>0.53245541058782953</v>
      </c>
      <c r="R5" s="15">
        <f>C5-P5</f>
        <v>23042</v>
      </c>
      <c r="S5" s="16">
        <f>R5/C5</f>
        <v>0.46754458941217053</v>
      </c>
      <c r="T5" s="46" t="s">
        <v>53</v>
      </c>
      <c r="U5" s="47"/>
      <c r="V5" s="47"/>
      <c r="W5" s="48"/>
    </row>
    <row r="6" spans="1:23" x14ac:dyDescent="0.25">
      <c r="A6" s="10">
        <v>2</v>
      </c>
      <c r="B6" s="11" t="s">
        <v>12</v>
      </c>
      <c r="C6" s="12">
        <v>4867105</v>
      </c>
      <c r="D6" s="13">
        <v>2612049</v>
      </c>
      <c r="E6" s="14">
        <f t="shared" ref="E6:E37" si="0">D6/C6</f>
        <v>0.53667405983639149</v>
      </c>
      <c r="F6" s="15">
        <f t="shared" ref="F6:F37" si="1">C6-D6</f>
        <v>2255056</v>
      </c>
      <c r="G6" s="16">
        <f t="shared" ref="G6:G37" si="2">F6/C6</f>
        <v>0.46332594016360856</v>
      </c>
      <c r="H6" s="13">
        <v>2568188</v>
      </c>
      <c r="I6" s="14">
        <f t="shared" ref="I6:I37" si="3">H6/C6</f>
        <v>0.52766233726208911</v>
      </c>
      <c r="J6" s="15">
        <f t="shared" ref="J6:J37" si="4">C6-H6</f>
        <v>2298917</v>
      </c>
      <c r="K6" s="16">
        <f t="shared" ref="K6:K37" si="5">J6/C6</f>
        <v>0.47233766273791095</v>
      </c>
      <c r="L6" s="13">
        <v>2645642</v>
      </c>
      <c r="M6" s="14">
        <f t="shared" ref="M6:M37" si="6">L6/C6</f>
        <v>0.54357610941206325</v>
      </c>
      <c r="N6" s="15">
        <f t="shared" ref="N6:N37" si="7">C6-L6</f>
        <v>2221463</v>
      </c>
      <c r="O6" s="16">
        <f t="shared" ref="O6:O37" si="8">N6/C6</f>
        <v>0.45642389058793675</v>
      </c>
      <c r="P6" s="13">
        <v>2617911</v>
      </c>
      <c r="Q6" s="14">
        <f t="shared" ref="Q6:Q37" si="9">P6/C6</f>
        <v>0.53787847190475657</v>
      </c>
      <c r="R6" s="15">
        <f t="shared" ref="R6:R37" si="10">C6-P6</f>
        <v>2249194</v>
      </c>
      <c r="S6" s="16">
        <f t="shared" ref="S6:S37" si="11">R6/C6</f>
        <v>0.46212152809524348</v>
      </c>
      <c r="T6" s="13">
        <v>1035063</v>
      </c>
      <c r="U6" s="14">
        <f t="shared" ref="U6:U35" si="12">T6/C6</f>
        <v>0.2126650236639645</v>
      </c>
      <c r="V6" s="15">
        <f t="shared" ref="V6:V35" si="13">C6-T6</f>
        <v>3832042</v>
      </c>
      <c r="W6" s="16">
        <f t="shared" ref="W6:W35" si="14">V6/C6</f>
        <v>0.78733497633603544</v>
      </c>
    </row>
    <row r="7" spans="1:23" x14ac:dyDescent="0.25">
      <c r="A7" s="10">
        <v>3</v>
      </c>
      <c r="B7" s="11" t="s">
        <v>13</v>
      </c>
      <c r="C7" s="12">
        <v>200231</v>
      </c>
      <c r="D7" s="13">
        <v>124381</v>
      </c>
      <c r="E7" s="14">
        <f t="shared" si="0"/>
        <v>0.6211875284046926</v>
      </c>
      <c r="F7" s="15">
        <f t="shared" si="1"/>
        <v>75850</v>
      </c>
      <c r="G7" s="16">
        <f t="shared" si="2"/>
        <v>0.3788124715953074</v>
      </c>
      <c r="H7" s="13">
        <v>123614</v>
      </c>
      <c r="I7" s="14">
        <f t="shared" si="3"/>
        <v>0.61735695271960889</v>
      </c>
      <c r="J7" s="15">
        <f t="shared" si="4"/>
        <v>76617</v>
      </c>
      <c r="K7" s="16">
        <f t="shared" si="5"/>
        <v>0.38264304728039117</v>
      </c>
      <c r="L7" s="13">
        <v>124397</v>
      </c>
      <c r="M7" s="14">
        <f t="shared" si="6"/>
        <v>0.62126743611129143</v>
      </c>
      <c r="N7" s="15">
        <f t="shared" si="7"/>
        <v>75834</v>
      </c>
      <c r="O7" s="16">
        <f t="shared" si="8"/>
        <v>0.37873256388870852</v>
      </c>
      <c r="P7" s="13">
        <v>123917</v>
      </c>
      <c r="Q7" s="14">
        <f t="shared" si="9"/>
        <v>0.61887020491332512</v>
      </c>
      <c r="R7" s="15">
        <f t="shared" si="10"/>
        <v>76314</v>
      </c>
      <c r="S7" s="16">
        <f t="shared" si="11"/>
        <v>0.38112979508667488</v>
      </c>
      <c r="T7" s="13">
        <v>42928</v>
      </c>
      <c r="U7" s="14">
        <f t="shared" si="12"/>
        <v>0.21439237680479048</v>
      </c>
      <c r="V7" s="15">
        <f t="shared" si="13"/>
        <v>157303</v>
      </c>
      <c r="W7" s="16">
        <f t="shared" si="14"/>
        <v>0.78560762319520949</v>
      </c>
    </row>
    <row r="8" spans="1:23" x14ac:dyDescent="0.25">
      <c r="A8" s="10">
        <v>4</v>
      </c>
      <c r="B8" s="11" t="s">
        <v>14</v>
      </c>
      <c r="C8" s="12">
        <v>1932068</v>
      </c>
      <c r="D8" s="13">
        <v>1181834</v>
      </c>
      <c r="E8" s="14">
        <f t="shared" si="0"/>
        <v>0.61169379131583357</v>
      </c>
      <c r="F8" s="15">
        <f t="shared" si="1"/>
        <v>750234</v>
      </c>
      <c r="G8" s="16">
        <f t="shared" si="2"/>
        <v>0.38830620868416638</v>
      </c>
      <c r="H8" s="13">
        <v>1169841</v>
      </c>
      <c r="I8" s="14">
        <f t="shared" si="3"/>
        <v>0.60548645285776692</v>
      </c>
      <c r="J8" s="15">
        <f t="shared" si="4"/>
        <v>762227</v>
      </c>
      <c r="K8" s="16">
        <f t="shared" si="5"/>
        <v>0.39451354714223308</v>
      </c>
      <c r="L8" s="13">
        <v>1182494</v>
      </c>
      <c r="M8" s="14">
        <f t="shared" si="6"/>
        <v>0.61203539419937603</v>
      </c>
      <c r="N8" s="15">
        <f t="shared" si="7"/>
        <v>749574</v>
      </c>
      <c r="O8" s="16">
        <f t="shared" si="8"/>
        <v>0.38796460580062397</v>
      </c>
      <c r="P8" s="13">
        <v>1175591</v>
      </c>
      <c r="Q8" s="14">
        <f t="shared" si="9"/>
        <v>0.6084625385855984</v>
      </c>
      <c r="R8" s="15">
        <f t="shared" si="10"/>
        <v>756477</v>
      </c>
      <c r="S8" s="16">
        <f t="shared" si="11"/>
        <v>0.39153746141440154</v>
      </c>
      <c r="T8" s="13">
        <v>474260</v>
      </c>
      <c r="U8" s="14">
        <f t="shared" si="12"/>
        <v>0.24546755083154423</v>
      </c>
      <c r="V8" s="15">
        <f t="shared" si="13"/>
        <v>1457808</v>
      </c>
      <c r="W8" s="16">
        <f t="shared" si="14"/>
        <v>0.75453244916845574</v>
      </c>
    </row>
    <row r="9" spans="1:23" x14ac:dyDescent="0.25">
      <c r="A9" s="10">
        <v>5</v>
      </c>
      <c r="B9" s="11" t="s">
        <v>15</v>
      </c>
      <c r="C9" s="12">
        <v>5846423</v>
      </c>
      <c r="D9" s="46" t="s">
        <v>53</v>
      </c>
      <c r="E9" s="47"/>
      <c r="F9" s="47"/>
      <c r="G9" s="48"/>
      <c r="H9" s="46" t="s">
        <v>53</v>
      </c>
      <c r="I9" s="47"/>
      <c r="J9" s="47"/>
      <c r="K9" s="48"/>
      <c r="L9" s="13">
        <v>3216893</v>
      </c>
      <c r="M9" s="14">
        <f t="shared" si="6"/>
        <v>0.55023268073486986</v>
      </c>
      <c r="N9" s="15">
        <f t="shared" si="7"/>
        <v>2629530</v>
      </c>
      <c r="O9" s="16">
        <f t="shared" si="8"/>
        <v>0.44976731926513014</v>
      </c>
      <c r="P9" s="13">
        <v>3141527</v>
      </c>
      <c r="Q9" s="14">
        <f t="shared" si="9"/>
        <v>0.53734172159626492</v>
      </c>
      <c r="R9" s="15">
        <f t="shared" si="10"/>
        <v>2704896</v>
      </c>
      <c r="S9" s="16">
        <f t="shared" si="11"/>
        <v>0.46265827840373508</v>
      </c>
      <c r="T9" s="13">
        <v>3076918</v>
      </c>
      <c r="U9" s="14">
        <f t="shared" si="12"/>
        <v>0.52629069090621738</v>
      </c>
      <c r="V9" s="15">
        <f t="shared" si="13"/>
        <v>2769505</v>
      </c>
      <c r="W9" s="16">
        <f t="shared" si="14"/>
        <v>0.47370930909378262</v>
      </c>
    </row>
    <row r="10" spans="1:23" x14ac:dyDescent="0.25">
      <c r="A10" s="10">
        <v>6</v>
      </c>
      <c r="B10" s="11" t="s">
        <v>16</v>
      </c>
      <c r="C10" s="12">
        <v>1624408</v>
      </c>
      <c r="D10" s="13">
        <v>1025641</v>
      </c>
      <c r="E10" s="14">
        <f t="shared" si="0"/>
        <v>0.6313937138945388</v>
      </c>
      <c r="F10" s="15">
        <f t="shared" si="1"/>
        <v>598767</v>
      </c>
      <c r="G10" s="16">
        <f t="shared" si="2"/>
        <v>0.3686062861054612</v>
      </c>
      <c r="H10" s="13">
        <v>1015334</v>
      </c>
      <c r="I10" s="14">
        <f t="shared" si="3"/>
        <v>0.62504863310202852</v>
      </c>
      <c r="J10" s="15">
        <f t="shared" si="4"/>
        <v>609074</v>
      </c>
      <c r="K10" s="16">
        <f t="shared" si="5"/>
        <v>0.37495136689797143</v>
      </c>
      <c r="L10" s="13">
        <v>1036583</v>
      </c>
      <c r="M10" s="14">
        <f t="shared" si="6"/>
        <v>0.63812970632993682</v>
      </c>
      <c r="N10" s="15">
        <f t="shared" si="7"/>
        <v>587825</v>
      </c>
      <c r="O10" s="16">
        <f t="shared" si="8"/>
        <v>0.36187029367006318</v>
      </c>
      <c r="P10" s="13">
        <v>1018345</v>
      </c>
      <c r="Q10" s="14">
        <f t="shared" si="9"/>
        <v>0.62690223145909152</v>
      </c>
      <c r="R10" s="15">
        <f t="shared" si="10"/>
        <v>606063</v>
      </c>
      <c r="S10" s="16">
        <f t="shared" si="11"/>
        <v>0.37309776854090843</v>
      </c>
      <c r="T10" s="13">
        <v>541721</v>
      </c>
      <c r="U10" s="14">
        <f t="shared" si="12"/>
        <v>0.33348826156975342</v>
      </c>
      <c r="V10" s="15">
        <f t="shared" si="13"/>
        <v>1082687</v>
      </c>
      <c r="W10" s="16">
        <f t="shared" si="14"/>
        <v>0.66651173843024658</v>
      </c>
    </row>
    <row r="11" spans="1:23" x14ac:dyDescent="0.25">
      <c r="A11" s="10">
        <v>7</v>
      </c>
      <c r="B11" s="11" t="s">
        <v>17</v>
      </c>
      <c r="C11" s="12">
        <v>964602</v>
      </c>
      <c r="D11" s="13">
        <v>693716</v>
      </c>
      <c r="E11" s="14">
        <f t="shared" si="0"/>
        <v>0.7191732963439843</v>
      </c>
      <c r="F11" s="15">
        <f t="shared" si="1"/>
        <v>270886</v>
      </c>
      <c r="G11" s="16">
        <f t="shared" si="2"/>
        <v>0.28082670365601564</v>
      </c>
      <c r="H11" s="13">
        <v>690957</v>
      </c>
      <c r="I11" s="14">
        <f t="shared" si="3"/>
        <v>0.71631304931982309</v>
      </c>
      <c r="J11" s="15">
        <f t="shared" si="4"/>
        <v>273645</v>
      </c>
      <c r="K11" s="16">
        <f t="shared" si="5"/>
        <v>0.28368695068017691</v>
      </c>
      <c r="L11" s="13">
        <v>697101</v>
      </c>
      <c r="M11" s="14">
        <f t="shared" si="6"/>
        <v>0.72268251569040909</v>
      </c>
      <c r="N11" s="15">
        <f t="shared" si="7"/>
        <v>267501</v>
      </c>
      <c r="O11" s="16">
        <f t="shared" si="8"/>
        <v>0.27731748430959091</v>
      </c>
      <c r="P11" s="13">
        <v>693847</v>
      </c>
      <c r="Q11" s="14">
        <f t="shared" si="9"/>
        <v>0.71930910365103951</v>
      </c>
      <c r="R11" s="15">
        <f t="shared" si="10"/>
        <v>270755</v>
      </c>
      <c r="S11" s="16">
        <f t="shared" si="11"/>
        <v>0.28069089634896049</v>
      </c>
      <c r="T11" s="13">
        <v>50887</v>
      </c>
      <c r="U11" s="14">
        <f t="shared" si="12"/>
        <v>5.2754400260418284E-2</v>
      </c>
      <c r="V11" s="15">
        <f t="shared" si="13"/>
        <v>913715</v>
      </c>
      <c r="W11" s="16">
        <f t="shared" si="14"/>
        <v>0.94724559973958167</v>
      </c>
    </row>
    <row r="12" spans="1:23" x14ac:dyDescent="0.25">
      <c r="A12" s="10">
        <v>8</v>
      </c>
      <c r="B12" s="11" t="s">
        <v>18</v>
      </c>
      <c r="C12" s="12">
        <v>792569</v>
      </c>
      <c r="D12" s="13">
        <v>476189</v>
      </c>
      <c r="E12" s="14">
        <f t="shared" si="0"/>
        <v>0.60081708974234416</v>
      </c>
      <c r="F12" s="15">
        <f t="shared" si="1"/>
        <v>316380</v>
      </c>
      <c r="G12" s="16">
        <f t="shared" si="2"/>
        <v>0.39918291025765579</v>
      </c>
      <c r="H12" s="13">
        <v>472809</v>
      </c>
      <c r="I12" s="14">
        <f t="shared" si="3"/>
        <v>0.59655247681905299</v>
      </c>
      <c r="J12" s="15">
        <f t="shared" si="4"/>
        <v>319760</v>
      </c>
      <c r="K12" s="16">
        <f t="shared" si="5"/>
        <v>0.40344752318094701</v>
      </c>
      <c r="L12" s="13">
        <v>477151</v>
      </c>
      <c r="M12" s="14">
        <f t="shared" si="6"/>
        <v>0.6020308641897425</v>
      </c>
      <c r="N12" s="15">
        <f t="shared" si="7"/>
        <v>315418</v>
      </c>
      <c r="O12" s="16">
        <f t="shared" si="8"/>
        <v>0.39796913581025756</v>
      </c>
      <c r="P12" s="13">
        <v>474396</v>
      </c>
      <c r="Q12" s="14">
        <f t="shared" si="9"/>
        <v>0.59855482614132016</v>
      </c>
      <c r="R12" s="15">
        <f t="shared" si="10"/>
        <v>318173</v>
      </c>
      <c r="S12" s="16">
        <f t="shared" si="11"/>
        <v>0.40144517385867984</v>
      </c>
      <c r="T12" s="13">
        <v>180616</v>
      </c>
      <c r="U12" s="14">
        <f t="shared" si="12"/>
        <v>0.2278867833589252</v>
      </c>
      <c r="V12" s="15">
        <f t="shared" si="13"/>
        <v>611953</v>
      </c>
      <c r="W12" s="16">
        <f t="shared" si="14"/>
        <v>0.7721132166410748</v>
      </c>
    </row>
    <row r="13" spans="1:23" x14ac:dyDescent="0.25">
      <c r="A13" s="10">
        <v>9</v>
      </c>
      <c r="B13" s="11" t="s">
        <v>19</v>
      </c>
      <c r="C13" s="12">
        <v>295433</v>
      </c>
      <c r="D13" s="13">
        <v>170402</v>
      </c>
      <c r="E13" s="14">
        <f t="shared" si="0"/>
        <v>0.57678729187328426</v>
      </c>
      <c r="F13" s="15">
        <f t="shared" si="1"/>
        <v>125031</v>
      </c>
      <c r="G13" s="16">
        <f t="shared" si="2"/>
        <v>0.42321270812671569</v>
      </c>
      <c r="H13" s="13">
        <v>169556</v>
      </c>
      <c r="I13" s="14">
        <f t="shared" si="3"/>
        <v>0.57392369843585522</v>
      </c>
      <c r="J13" s="15">
        <f t="shared" si="4"/>
        <v>125877</v>
      </c>
      <c r="K13" s="16">
        <f t="shared" si="5"/>
        <v>0.42607630156414483</v>
      </c>
      <c r="L13" s="13">
        <v>170464</v>
      </c>
      <c r="M13" s="14">
        <f t="shared" si="6"/>
        <v>0.57699715333087365</v>
      </c>
      <c r="N13" s="15">
        <f t="shared" si="7"/>
        <v>124969</v>
      </c>
      <c r="O13" s="16">
        <f t="shared" si="8"/>
        <v>0.42300284666912635</v>
      </c>
      <c r="P13" s="13">
        <v>169820</v>
      </c>
      <c r="Q13" s="14">
        <f t="shared" si="9"/>
        <v>0.57481730206171955</v>
      </c>
      <c r="R13" s="15">
        <f t="shared" si="10"/>
        <v>125613</v>
      </c>
      <c r="S13" s="16">
        <f t="shared" si="11"/>
        <v>0.4251826979382804</v>
      </c>
      <c r="T13" s="13">
        <v>61716</v>
      </c>
      <c r="U13" s="14">
        <f t="shared" si="12"/>
        <v>0.20890015671912074</v>
      </c>
      <c r="V13" s="15">
        <f t="shared" si="13"/>
        <v>233717</v>
      </c>
      <c r="W13" s="16">
        <f t="shared" si="14"/>
        <v>0.79109984328087923</v>
      </c>
    </row>
    <row r="14" spans="1:23" x14ac:dyDescent="0.25">
      <c r="A14" s="10">
        <v>10</v>
      </c>
      <c r="B14" s="11" t="s">
        <v>20</v>
      </c>
      <c r="C14" s="12">
        <v>289818</v>
      </c>
      <c r="D14" s="13">
        <v>219610</v>
      </c>
      <c r="E14" s="14">
        <f t="shared" si="0"/>
        <v>0.7577514164061584</v>
      </c>
      <c r="F14" s="15">
        <f t="shared" si="1"/>
        <v>70208</v>
      </c>
      <c r="G14" s="16">
        <f t="shared" si="2"/>
        <v>0.24224858359384166</v>
      </c>
      <c r="H14" s="13">
        <v>218761</v>
      </c>
      <c r="I14" s="14">
        <f t="shared" si="3"/>
        <v>0.75482199173274267</v>
      </c>
      <c r="J14" s="15">
        <f t="shared" si="4"/>
        <v>71057</v>
      </c>
      <c r="K14" s="16">
        <f t="shared" si="5"/>
        <v>0.24517800826725739</v>
      </c>
      <c r="L14" s="13">
        <v>219520</v>
      </c>
      <c r="M14" s="14">
        <f t="shared" si="6"/>
        <v>0.75744087668812843</v>
      </c>
      <c r="N14" s="15">
        <f t="shared" si="7"/>
        <v>70298</v>
      </c>
      <c r="O14" s="16">
        <f t="shared" si="8"/>
        <v>0.2425591233118716</v>
      </c>
      <c r="P14" s="13">
        <v>218978</v>
      </c>
      <c r="Q14" s="14">
        <f t="shared" si="9"/>
        <v>0.75557073749732595</v>
      </c>
      <c r="R14" s="15">
        <f t="shared" si="10"/>
        <v>70840</v>
      </c>
      <c r="S14" s="16">
        <f t="shared" si="11"/>
        <v>0.24442926250267411</v>
      </c>
      <c r="T14" s="13">
        <v>80920</v>
      </c>
      <c r="U14" s="14">
        <f t="shared" si="12"/>
        <v>0.27920971092202695</v>
      </c>
      <c r="V14" s="15">
        <f t="shared" si="13"/>
        <v>208898</v>
      </c>
      <c r="W14" s="16">
        <f t="shared" si="14"/>
        <v>0.72079028907797305</v>
      </c>
    </row>
    <row r="15" spans="1:23" x14ac:dyDescent="0.25">
      <c r="A15" s="10">
        <v>11</v>
      </c>
      <c r="B15" s="11" t="s">
        <v>21</v>
      </c>
      <c r="C15" s="12">
        <v>987041</v>
      </c>
      <c r="D15" s="13">
        <v>606578</v>
      </c>
      <c r="E15" s="14">
        <f t="shared" si="0"/>
        <v>0.6145418478057143</v>
      </c>
      <c r="F15" s="15">
        <f t="shared" si="1"/>
        <v>380463</v>
      </c>
      <c r="G15" s="16">
        <f t="shared" si="2"/>
        <v>0.38545815219428575</v>
      </c>
      <c r="H15" s="13">
        <v>597652</v>
      </c>
      <c r="I15" s="14">
        <f t="shared" si="3"/>
        <v>0.6054986570973242</v>
      </c>
      <c r="J15" s="15">
        <f t="shared" si="4"/>
        <v>389389</v>
      </c>
      <c r="K15" s="16">
        <f t="shared" si="5"/>
        <v>0.3945013429026758</v>
      </c>
      <c r="L15" s="13">
        <v>610154</v>
      </c>
      <c r="M15" s="14">
        <f t="shared" si="6"/>
        <v>0.61816479761225729</v>
      </c>
      <c r="N15" s="15">
        <f t="shared" si="7"/>
        <v>376887</v>
      </c>
      <c r="O15" s="16">
        <f t="shared" si="8"/>
        <v>0.38183520238774277</v>
      </c>
      <c r="P15" s="13">
        <v>605244</v>
      </c>
      <c r="Q15" s="14">
        <f t="shared" si="9"/>
        <v>0.61319033353224439</v>
      </c>
      <c r="R15" s="15">
        <f t="shared" si="10"/>
        <v>381797</v>
      </c>
      <c r="S15" s="16">
        <f t="shared" si="11"/>
        <v>0.38680966646775566</v>
      </c>
      <c r="T15" s="13">
        <v>115646</v>
      </c>
      <c r="U15" s="14">
        <f t="shared" si="12"/>
        <v>0.11716433258598173</v>
      </c>
      <c r="V15" s="15">
        <f t="shared" si="13"/>
        <v>871395</v>
      </c>
      <c r="W15" s="16">
        <f t="shared" si="14"/>
        <v>0.88283566741401831</v>
      </c>
    </row>
    <row r="16" spans="1:23" x14ac:dyDescent="0.25">
      <c r="A16" s="10">
        <v>12</v>
      </c>
      <c r="B16" s="11" t="s">
        <v>22</v>
      </c>
      <c r="C16" s="12">
        <v>825484</v>
      </c>
      <c r="D16" s="13">
        <v>551387</v>
      </c>
      <c r="E16" s="14">
        <f t="shared" si="0"/>
        <v>0.66795601126127213</v>
      </c>
      <c r="F16" s="15">
        <f t="shared" si="1"/>
        <v>274097</v>
      </c>
      <c r="G16" s="16">
        <f t="shared" si="2"/>
        <v>0.33204398873872781</v>
      </c>
      <c r="H16" s="13">
        <v>543275</v>
      </c>
      <c r="I16" s="14">
        <f t="shared" si="3"/>
        <v>0.6581290491396562</v>
      </c>
      <c r="J16" s="15">
        <f t="shared" si="4"/>
        <v>282209</v>
      </c>
      <c r="K16" s="16">
        <f t="shared" si="5"/>
        <v>0.34187095086034375</v>
      </c>
      <c r="L16" s="13">
        <v>552987</v>
      </c>
      <c r="M16" s="14">
        <f t="shared" si="6"/>
        <v>0.66989426808999331</v>
      </c>
      <c r="N16" s="15">
        <f t="shared" si="7"/>
        <v>272497</v>
      </c>
      <c r="O16" s="16">
        <f t="shared" si="8"/>
        <v>0.33010573191000675</v>
      </c>
      <c r="P16" s="13">
        <v>545906</v>
      </c>
      <c r="Q16" s="14">
        <f t="shared" si="9"/>
        <v>0.66131627021238448</v>
      </c>
      <c r="R16" s="15">
        <f t="shared" si="10"/>
        <v>279578</v>
      </c>
      <c r="S16" s="16">
        <f t="shared" si="11"/>
        <v>0.33868372978761552</v>
      </c>
      <c r="T16" s="13">
        <v>149235</v>
      </c>
      <c r="U16" s="14">
        <f t="shared" si="12"/>
        <v>0.1807848486463699</v>
      </c>
      <c r="V16" s="15">
        <f t="shared" si="13"/>
        <v>676249</v>
      </c>
      <c r="W16" s="16">
        <f t="shared" si="14"/>
        <v>0.8192151513536301</v>
      </c>
    </row>
    <row r="17" spans="1:23" x14ac:dyDescent="0.25">
      <c r="A17" s="10">
        <v>13</v>
      </c>
      <c r="B17" s="11" t="s">
        <v>23</v>
      </c>
      <c r="C17" s="12">
        <v>323430</v>
      </c>
      <c r="D17" s="13">
        <v>210341</v>
      </c>
      <c r="E17" s="14">
        <f t="shared" si="0"/>
        <v>0.65034474229354111</v>
      </c>
      <c r="F17" s="15">
        <f t="shared" si="1"/>
        <v>113089</v>
      </c>
      <c r="G17" s="16">
        <f t="shared" si="2"/>
        <v>0.34965525770645889</v>
      </c>
      <c r="H17" s="13">
        <v>202519</v>
      </c>
      <c r="I17" s="14">
        <f t="shared" si="3"/>
        <v>0.62616022014037043</v>
      </c>
      <c r="J17" s="15">
        <f t="shared" si="4"/>
        <v>120911</v>
      </c>
      <c r="K17" s="16">
        <f t="shared" si="5"/>
        <v>0.37383977985962957</v>
      </c>
      <c r="L17" s="13">
        <v>213018</v>
      </c>
      <c r="M17" s="14">
        <f t="shared" si="6"/>
        <v>0.65862164919766253</v>
      </c>
      <c r="N17" s="15">
        <f t="shared" si="7"/>
        <v>110412</v>
      </c>
      <c r="O17" s="16">
        <f t="shared" si="8"/>
        <v>0.34137835080233747</v>
      </c>
      <c r="P17" s="13">
        <v>207565</v>
      </c>
      <c r="Q17" s="14">
        <f t="shared" si="9"/>
        <v>0.64176174133506481</v>
      </c>
      <c r="R17" s="15">
        <f t="shared" si="10"/>
        <v>115865</v>
      </c>
      <c r="S17" s="16">
        <f t="shared" si="11"/>
        <v>0.35823825866493525</v>
      </c>
      <c r="T17" s="13">
        <v>37786</v>
      </c>
      <c r="U17" s="14">
        <f t="shared" si="12"/>
        <v>0.1168289892712488</v>
      </c>
      <c r="V17" s="15">
        <f t="shared" si="13"/>
        <v>285644</v>
      </c>
      <c r="W17" s="16">
        <f t="shared" si="14"/>
        <v>0.88317101072875115</v>
      </c>
    </row>
    <row r="18" spans="1:23" x14ac:dyDescent="0.25">
      <c r="A18" s="10">
        <v>14</v>
      </c>
      <c r="B18" s="11" t="s">
        <v>25</v>
      </c>
      <c r="C18" s="12">
        <v>1272258</v>
      </c>
      <c r="D18" s="13">
        <v>920175</v>
      </c>
      <c r="E18" s="14">
        <f t="shared" si="0"/>
        <v>0.723261319637998</v>
      </c>
      <c r="F18" s="15">
        <f t="shared" si="1"/>
        <v>352083</v>
      </c>
      <c r="G18" s="16">
        <f t="shared" si="2"/>
        <v>0.27673868036200205</v>
      </c>
      <c r="H18" s="13">
        <v>907926</v>
      </c>
      <c r="I18" s="14">
        <f t="shared" si="3"/>
        <v>0.71363355545809104</v>
      </c>
      <c r="J18" s="15">
        <f t="shared" si="4"/>
        <v>364332</v>
      </c>
      <c r="K18" s="16">
        <f t="shared" si="5"/>
        <v>0.28636644454190896</v>
      </c>
      <c r="L18" s="13">
        <v>922244</v>
      </c>
      <c r="M18" s="14">
        <f t="shared" si="6"/>
        <v>0.72488756211397376</v>
      </c>
      <c r="N18" s="15">
        <f t="shared" si="7"/>
        <v>350014</v>
      </c>
      <c r="O18" s="16">
        <f t="shared" si="8"/>
        <v>0.27511243788602624</v>
      </c>
      <c r="P18" s="13">
        <v>915700</v>
      </c>
      <c r="Q18" s="14">
        <f t="shared" si="9"/>
        <v>0.71974395130547419</v>
      </c>
      <c r="R18" s="15">
        <f t="shared" si="10"/>
        <v>356558</v>
      </c>
      <c r="S18" s="16">
        <f t="shared" si="11"/>
        <v>0.28025604869452581</v>
      </c>
      <c r="T18" s="13">
        <v>216994</v>
      </c>
      <c r="U18" s="14">
        <f t="shared" si="12"/>
        <v>0.17055817294919742</v>
      </c>
      <c r="V18" s="15">
        <f t="shared" si="13"/>
        <v>1055264</v>
      </c>
      <c r="W18" s="16">
        <f t="shared" si="14"/>
        <v>0.8294418270508026</v>
      </c>
    </row>
    <row r="19" spans="1:23" x14ac:dyDescent="0.25">
      <c r="A19" s="10">
        <v>15</v>
      </c>
      <c r="B19" s="11" t="s">
        <v>26</v>
      </c>
      <c r="C19" s="12">
        <v>1973207</v>
      </c>
      <c r="D19" s="13">
        <v>1296710</v>
      </c>
      <c r="E19" s="14">
        <f t="shared" si="0"/>
        <v>0.65715862552687077</v>
      </c>
      <c r="F19" s="15">
        <f t="shared" si="1"/>
        <v>676497</v>
      </c>
      <c r="G19" s="16">
        <f t="shared" si="2"/>
        <v>0.34284137447312929</v>
      </c>
      <c r="H19" s="13">
        <v>1287085</v>
      </c>
      <c r="I19" s="14">
        <f t="shared" si="3"/>
        <v>0.65228077946206353</v>
      </c>
      <c r="J19" s="15">
        <f t="shared" si="4"/>
        <v>686122</v>
      </c>
      <c r="K19" s="16">
        <f t="shared" si="5"/>
        <v>0.34771922053793647</v>
      </c>
      <c r="L19" s="13">
        <v>1303386</v>
      </c>
      <c r="M19" s="14">
        <f t="shared" si="6"/>
        <v>0.6605419502363411</v>
      </c>
      <c r="N19" s="15">
        <f t="shared" si="7"/>
        <v>669821</v>
      </c>
      <c r="O19" s="16">
        <f t="shared" si="8"/>
        <v>0.33945804976365884</v>
      </c>
      <c r="P19" s="13">
        <v>1293976</v>
      </c>
      <c r="Q19" s="14">
        <f t="shared" si="9"/>
        <v>0.65577306384986467</v>
      </c>
      <c r="R19" s="15">
        <f t="shared" si="10"/>
        <v>679231</v>
      </c>
      <c r="S19" s="16">
        <f t="shared" si="11"/>
        <v>0.34422693615013528</v>
      </c>
      <c r="T19" s="13">
        <v>299262</v>
      </c>
      <c r="U19" s="14">
        <f t="shared" si="12"/>
        <v>0.15166275003078744</v>
      </c>
      <c r="V19" s="15">
        <f t="shared" si="13"/>
        <v>1673945</v>
      </c>
      <c r="W19" s="16">
        <f t="shared" si="14"/>
        <v>0.84833724996921256</v>
      </c>
    </row>
    <row r="20" spans="1:23" x14ac:dyDescent="0.25">
      <c r="A20" s="10">
        <v>16</v>
      </c>
      <c r="B20" s="11" t="s">
        <v>27</v>
      </c>
      <c r="C20" s="12">
        <v>29282</v>
      </c>
      <c r="D20" s="13">
        <v>20315</v>
      </c>
      <c r="E20" s="14">
        <f t="shared" si="0"/>
        <v>0.69377091728707052</v>
      </c>
      <c r="F20" s="15">
        <f t="shared" si="1"/>
        <v>8967</v>
      </c>
      <c r="G20" s="16">
        <f t="shared" si="2"/>
        <v>0.30622908271292942</v>
      </c>
      <c r="H20" s="13">
        <v>20207</v>
      </c>
      <c r="I20" s="14">
        <f t="shared" si="3"/>
        <v>0.69008264462809921</v>
      </c>
      <c r="J20" s="15">
        <f t="shared" si="4"/>
        <v>9075</v>
      </c>
      <c r="K20" s="16">
        <f t="shared" si="5"/>
        <v>0.30991735537190085</v>
      </c>
      <c r="L20" s="13">
        <v>16186</v>
      </c>
      <c r="M20" s="14">
        <f t="shared" si="6"/>
        <v>0.55276278942695167</v>
      </c>
      <c r="N20" s="15">
        <f t="shared" si="7"/>
        <v>13096</v>
      </c>
      <c r="O20" s="16">
        <f t="shared" si="8"/>
        <v>0.44723721057304827</v>
      </c>
      <c r="P20" s="13">
        <v>16066</v>
      </c>
      <c r="Q20" s="14">
        <f t="shared" si="9"/>
        <v>0.54866470869476125</v>
      </c>
      <c r="R20" s="15">
        <f t="shared" si="10"/>
        <v>13216</v>
      </c>
      <c r="S20" s="16">
        <f t="shared" si="11"/>
        <v>0.45133529130523869</v>
      </c>
      <c r="T20" s="46" t="s">
        <v>53</v>
      </c>
      <c r="U20" s="47"/>
      <c r="V20" s="47"/>
      <c r="W20" s="48"/>
    </row>
    <row r="21" spans="1:23" x14ac:dyDescent="0.25">
      <c r="A21" s="10">
        <v>17</v>
      </c>
      <c r="B21" s="11" t="s">
        <v>28</v>
      </c>
      <c r="C21" s="12">
        <v>60145</v>
      </c>
      <c r="D21" s="13">
        <v>39535</v>
      </c>
      <c r="E21" s="14">
        <f t="shared" si="0"/>
        <v>0.65732812370105576</v>
      </c>
      <c r="F21" s="15">
        <f t="shared" si="1"/>
        <v>20610</v>
      </c>
      <c r="G21" s="16">
        <f t="shared" si="2"/>
        <v>0.34267187629894424</v>
      </c>
      <c r="H21" s="13">
        <v>39361</v>
      </c>
      <c r="I21" s="14">
        <f t="shared" si="3"/>
        <v>0.65443511513841546</v>
      </c>
      <c r="J21" s="15">
        <f t="shared" si="4"/>
        <v>20784</v>
      </c>
      <c r="K21" s="16">
        <f t="shared" si="5"/>
        <v>0.34556488486158449</v>
      </c>
      <c r="L21" s="13">
        <v>39526</v>
      </c>
      <c r="M21" s="14">
        <f t="shared" si="6"/>
        <v>0.65717848532712608</v>
      </c>
      <c r="N21" s="15">
        <f t="shared" si="7"/>
        <v>20619</v>
      </c>
      <c r="O21" s="16">
        <f t="shared" si="8"/>
        <v>0.34282151467287386</v>
      </c>
      <c r="P21" s="13">
        <v>39342</v>
      </c>
      <c r="Q21" s="14">
        <f t="shared" si="9"/>
        <v>0.65411921190456401</v>
      </c>
      <c r="R21" s="15">
        <f t="shared" si="10"/>
        <v>20803</v>
      </c>
      <c r="S21" s="16">
        <f t="shared" si="11"/>
        <v>0.34588078809543604</v>
      </c>
      <c r="T21" s="13">
        <v>3383</v>
      </c>
      <c r="U21" s="14">
        <f t="shared" si="12"/>
        <v>5.6247402111563718E-2</v>
      </c>
      <c r="V21" s="15">
        <f t="shared" si="13"/>
        <v>56762</v>
      </c>
      <c r="W21" s="16">
        <f t="shared" si="14"/>
        <v>0.94375259788843624</v>
      </c>
    </row>
    <row r="22" spans="1:23" x14ac:dyDescent="0.25">
      <c r="A22" s="10">
        <v>18</v>
      </c>
      <c r="B22" s="11" t="s">
        <v>29</v>
      </c>
      <c r="C22" s="12">
        <v>843454</v>
      </c>
      <c r="D22" s="13">
        <v>557659</v>
      </c>
      <c r="E22" s="14">
        <f t="shared" si="0"/>
        <v>0.66116113030467583</v>
      </c>
      <c r="F22" s="15">
        <f t="shared" si="1"/>
        <v>285795</v>
      </c>
      <c r="G22" s="16">
        <f t="shared" si="2"/>
        <v>0.33883886969532423</v>
      </c>
      <c r="H22" s="13">
        <v>554803</v>
      </c>
      <c r="I22" s="14">
        <f t="shared" si="3"/>
        <v>0.65777505352989019</v>
      </c>
      <c r="J22" s="15">
        <f t="shared" si="4"/>
        <v>288651</v>
      </c>
      <c r="K22" s="16">
        <f t="shared" si="5"/>
        <v>0.34222494647010981</v>
      </c>
      <c r="L22" s="13">
        <v>558142</v>
      </c>
      <c r="M22" s="14">
        <f t="shared" si="6"/>
        <v>0.66173377564158808</v>
      </c>
      <c r="N22" s="15">
        <f t="shared" si="7"/>
        <v>285312</v>
      </c>
      <c r="O22" s="16">
        <f t="shared" si="8"/>
        <v>0.33826622435841197</v>
      </c>
      <c r="P22" s="13">
        <v>555841</v>
      </c>
      <c r="Q22" s="14">
        <f t="shared" si="9"/>
        <v>0.65900570748375131</v>
      </c>
      <c r="R22" s="15">
        <f t="shared" si="10"/>
        <v>287613</v>
      </c>
      <c r="S22" s="16">
        <f t="shared" si="11"/>
        <v>0.34099429251624869</v>
      </c>
      <c r="T22" s="13">
        <v>197268</v>
      </c>
      <c r="U22" s="14">
        <f t="shared" si="12"/>
        <v>0.23388116008697571</v>
      </c>
      <c r="V22" s="15">
        <f t="shared" si="13"/>
        <v>646186</v>
      </c>
      <c r="W22" s="16">
        <f t="shared" si="14"/>
        <v>0.76611883991302432</v>
      </c>
    </row>
    <row r="23" spans="1:23" x14ac:dyDescent="0.25">
      <c r="A23" s="10">
        <v>19</v>
      </c>
      <c r="B23" s="11" t="s">
        <v>30</v>
      </c>
      <c r="C23" s="12">
        <v>610558</v>
      </c>
      <c r="D23" s="13">
        <v>373684</v>
      </c>
      <c r="E23" s="14">
        <f t="shared" si="0"/>
        <v>0.61203685808719233</v>
      </c>
      <c r="F23" s="15">
        <f t="shared" si="1"/>
        <v>236874</v>
      </c>
      <c r="G23" s="16">
        <f t="shared" si="2"/>
        <v>0.38796314191280762</v>
      </c>
      <c r="H23" s="13">
        <v>368481</v>
      </c>
      <c r="I23" s="14">
        <f t="shared" si="3"/>
        <v>0.60351514516229421</v>
      </c>
      <c r="J23" s="15">
        <f t="shared" si="4"/>
        <v>242077</v>
      </c>
      <c r="K23" s="16">
        <f t="shared" si="5"/>
        <v>0.39648485483770585</v>
      </c>
      <c r="L23" s="13">
        <v>374206</v>
      </c>
      <c r="M23" s="14">
        <f t="shared" si="6"/>
        <v>0.61289181371794321</v>
      </c>
      <c r="N23" s="15">
        <f t="shared" si="7"/>
        <v>236352</v>
      </c>
      <c r="O23" s="16">
        <f t="shared" si="8"/>
        <v>0.38710818628205673</v>
      </c>
      <c r="P23" s="13">
        <v>370766</v>
      </c>
      <c r="Q23" s="14">
        <f t="shared" si="9"/>
        <v>0.60725762335437417</v>
      </c>
      <c r="R23" s="15">
        <f t="shared" si="10"/>
        <v>239792</v>
      </c>
      <c r="S23" s="16">
        <f t="shared" si="11"/>
        <v>0.39274237664562578</v>
      </c>
      <c r="T23" s="13">
        <v>133063</v>
      </c>
      <c r="U23" s="14">
        <f t="shared" si="12"/>
        <v>0.21793670707778787</v>
      </c>
      <c r="V23" s="15">
        <f t="shared" si="13"/>
        <v>477495</v>
      </c>
      <c r="W23" s="16">
        <f t="shared" si="14"/>
        <v>0.78206329292221211</v>
      </c>
    </row>
    <row r="24" spans="1:23" x14ac:dyDescent="0.25">
      <c r="A24" s="10">
        <v>20</v>
      </c>
      <c r="B24" s="11" t="s">
        <v>31</v>
      </c>
      <c r="C24" s="12">
        <v>982763</v>
      </c>
      <c r="D24" s="13">
        <v>645845</v>
      </c>
      <c r="E24" s="14">
        <f t="shared" si="0"/>
        <v>0.65717268558136599</v>
      </c>
      <c r="F24" s="15">
        <f t="shared" si="1"/>
        <v>336918</v>
      </c>
      <c r="G24" s="16">
        <f t="shared" si="2"/>
        <v>0.34282731441863401</v>
      </c>
      <c r="H24" s="13">
        <v>632708</v>
      </c>
      <c r="I24" s="14">
        <f t="shared" si="3"/>
        <v>0.64380527146422895</v>
      </c>
      <c r="J24" s="15">
        <f t="shared" si="4"/>
        <v>350055</v>
      </c>
      <c r="K24" s="16">
        <f t="shared" si="5"/>
        <v>0.35619472853577111</v>
      </c>
      <c r="L24" s="13">
        <v>346368</v>
      </c>
      <c r="M24" s="14">
        <f t="shared" si="6"/>
        <v>0.35244306104320167</v>
      </c>
      <c r="N24" s="15">
        <f t="shared" si="7"/>
        <v>636395</v>
      </c>
      <c r="O24" s="16">
        <f t="shared" si="8"/>
        <v>0.64755693895679833</v>
      </c>
      <c r="P24" s="13">
        <v>640804</v>
      </c>
      <c r="Q24" s="14">
        <f t="shared" si="9"/>
        <v>0.65204326984227123</v>
      </c>
      <c r="R24" s="15">
        <f t="shared" si="10"/>
        <v>341959</v>
      </c>
      <c r="S24" s="16">
        <f t="shared" si="11"/>
        <v>0.34795673015772877</v>
      </c>
      <c r="T24" s="13">
        <v>271532</v>
      </c>
      <c r="U24" s="14">
        <f t="shared" si="12"/>
        <v>0.27629448809122853</v>
      </c>
      <c r="V24" s="15">
        <f t="shared" si="13"/>
        <v>711231</v>
      </c>
      <c r="W24" s="16">
        <f t="shared" si="14"/>
        <v>0.72370551190877153</v>
      </c>
    </row>
    <row r="25" spans="1:23" x14ac:dyDescent="0.25">
      <c r="A25" s="10">
        <v>21</v>
      </c>
      <c r="B25" s="11" t="s">
        <v>32</v>
      </c>
      <c r="C25" s="12">
        <v>742083</v>
      </c>
      <c r="D25" s="13">
        <v>510944</v>
      </c>
      <c r="E25" s="14">
        <f t="shared" si="0"/>
        <v>0.68852675509343297</v>
      </c>
      <c r="F25" s="15">
        <f t="shared" si="1"/>
        <v>231139</v>
      </c>
      <c r="G25" s="16">
        <f t="shared" si="2"/>
        <v>0.31147324490656708</v>
      </c>
      <c r="H25" s="13">
        <v>509552</v>
      </c>
      <c r="I25" s="14">
        <f t="shared" si="3"/>
        <v>0.68665095413855326</v>
      </c>
      <c r="J25" s="15">
        <f t="shared" si="4"/>
        <v>232531</v>
      </c>
      <c r="K25" s="16">
        <f t="shared" si="5"/>
        <v>0.31334904586144674</v>
      </c>
      <c r="L25" s="13">
        <v>511293</v>
      </c>
      <c r="M25" s="14">
        <f t="shared" si="6"/>
        <v>0.6889970528903101</v>
      </c>
      <c r="N25" s="15">
        <f t="shared" si="7"/>
        <v>230790</v>
      </c>
      <c r="O25" s="16">
        <f t="shared" si="8"/>
        <v>0.3110029471096899</v>
      </c>
      <c r="P25" s="13">
        <v>509618</v>
      </c>
      <c r="Q25" s="14">
        <f t="shared" si="9"/>
        <v>0.68673989297693117</v>
      </c>
      <c r="R25" s="15">
        <f t="shared" si="10"/>
        <v>232465</v>
      </c>
      <c r="S25" s="16">
        <f t="shared" si="11"/>
        <v>0.31326010702306883</v>
      </c>
      <c r="T25" s="13">
        <v>221579</v>
      </c>
      <c r="U25" s="14">
        <f t="shared" si="12"/>
        <v>0.29859058892334145</v>
      </c>
      <c r="V25" s="15">
        <f t="shared" si="13"/>
        <v>520504</v>
      </c>
      <c r="W25" s="16">
        <f t="shared" si="14"/>
        <v>0.70140941107665855</v>
      </c>
    </row>
    <row r="26" spans="1:23" x14ac:dyDescent="0.25">
      <c r="A26" s="10">
        <v>22</v>
      </c>
      <c r="B26" s="11" t="s">
        <v>33</v>
      </c>
      <c r="C26" s="12">
        <v>1139071</v>
      </c>
      <c r="D26" s="13">
        <v>749828</v>
      </c>
      <c r="E26" s="14">
        <f t="shared" si="0"/>
        <v>0.65828030035002205</v>
      </c>
      <c r="F26" s="15">
        <f t="shared" si="1"/>
        <v>389243</v>
      </c>
      <c r="G26" s="16">
        <f t="shared" si="2"/>
        <v>0.34171969964997795</v>
      </c>
      <c r="H26" s="13">
        <v>737859</v>
      </c>
      <c r="I26" s="14">
        <f t="shared" si="3"/>
        <v>0.64777261470092729</v>
      </c>
      <c r="J26" s="15">
        <f t="shared" si="4"/>
        <v>401212</v>
      </c>
      <c r="K26" s="16">
        <f t="shared" si="5"/>
        <v>0.35222738529907266</v>
      </c>
      <c r="L26" s="13">
        <v>773374</v>
      </c>
      <c r="M26" s="14">
        <f t="shared" si="6"/>
        <v>0.67895153155510057</v>
      </c>
      <c r="N26" s="15">
        <f t="shared" si="7"/>
        <v>365697</v>
      </c>
      <c r="O26" s="16">
        <f t="shared" si="8"/>
        <v>0.32104846844489937</v>
      </c>
      <c r="P26" s="13">
        <v>761127</v>
      </c>
      <c r="Q26" s="14">
        <f t="shared" si="9"/>
        <v>0.66819978737058527</v>
      </c>
      <c r="R26" s="15">
        <f t="shared" si="10"/>
        <v>377944</v>
      </c>
      <c r="S26" s="16">
        <f t="shared" si="11"/>
        <v>0.33180021262941467</v>
      </c>
      <c r="T26" s="13">
        <v>171853</v>
      </c>
      <c r="U26" s="14">
        <f t="shared" si="12"/>
        <v>0.15087119240152722</v>
      </c>
      <c r="V26" s="15">
        <f t="shared" si="13"/>
        <v>967218</v>
      </c>
      <c r="W26" s="16">
        <f t="shared" si="14"/>
        <v>0.84912880759847276</v>
      </c>
    </row>
    <row r="27" spans="1:23" x14ac:dyDescent="0.25">
      <c r="A27" s="10">
        <v>23</v>
      </c>
      <c r="B27" s="11" t="s">
        <v>34</v>
      </c>
      <c r="C27" s="12">
        <v>1233750</v>
      </c>
      <c r="D27" s="13">
        <v>738897</v>
      </c>
      <c r="E27" s="14">
        <f t="shared" si="0"/>
        <v>0.59890334346504559</v>
      </c>
      <c r="F27" s="15">
        <f t="shared" si="1"/>
        <v>494853</v>
      </c>
      <c r="G27" s="16">
        <f t="shared" si="2"/>
        <v>0.40109665653495441</v>
      </c>
      <c r="H27" s="13">
        <v>733903</v>
      </c>
      <c r="I27" s="14">
        <f t="shared" si="3"/>
        <v>0.59485552178318135</v>
      </c>
      <c r="J27" s="15">
        <f t="shared" si="4"/>
        <v>499847</v>
      </c>
      <c r="K27" s="16">
        <f t="shared" si="5"/>
        <v>0.40514447821681865</v>
      </c>
      <c r="L27" s="13">
        <v>739497</v>
      </c>
      <c r="M27" s="14">
        <f t="shared" si="6"/>
        <v>0.5993896656534955</v>
      </c>
      <c r="N27" s="15">
        <f t="shared" si="7"/>
        <v>494253</v>
      </c>
      <c r="O27" s="16">
        <f t="shared" si="8"/>
        <v>0.40061033434650456</v>
      </c>
      <c r="P27" s="13">
        <v>735500</v>
      </c>
      <c r="Q27" s="14">
        <f t="shared" si="9"/>
        <v>0.59614994934143872</v>
      </c>
      <c r="R27" s="15">
        <f t="shared" si="10"/>
        <v>498250</v>
      </c>
      <c r="S27" s="16">
        <f t="shared" si="11"/>
        <v>0.40385005065856128</v>
      </c>
      <c r="T27" s="13">
        <v>364110</v>
      </c>
      <c r="U27" s="14">
        <f t="shared" si="12"/>
        <v>0.29512462006079027</v>
      </c>
      <c r="V27" s="15">
        <f t="shared" si="13"/>
        <v>869640</v>
      </c>
      <c r="W27" s="16">
        <f t="shared" si="14"/>
        <v>0.70487537993920968</v>
      </c>
    </row>
    <row r="28" spans="1:23" x14ac:dyDescent="0.25">
      <c r="A28" s="10">
        <v>24</v>
      </c>
      <c r="B28" s="11" t="s">
        <v>35</v>
      </c>
      <c r="C28" s="12">
        <v>228184</v>
      </c>
      <c r="D28" s="13">
        <v>142774</v>
      </c>
      <c r="E28" s="14">
        <f t="shared" si="0"/>
        <v>0.62569680608631628</v>
      </c>
      <c r="F28" s="15">
        <f t="shared" si="1"/>
        <v>85410</v>
      </c>
      <c r="G28" s="16">
        <f t="shared" si="2"/>
        <v>0.37430319391368372</v>
      </c>
      <c r="H28" s="13">
        <v>141821</v>
      </c>
      <c r="I28" s="14">
        <f t="shared" si="3"/>
        <v>0.62152035199663425</v>
      </c>
      <c r="J28" s="15">
        <f t="shared" si="4"/>
        <v>86363</v>
      </c>
      <c r="K28" s="16">
        <f t="shared" si="5"/>
        <v>0.3784796480033657</v>
      </c>
      <c r="L28" s="13">
        <v>142893</v>
      </c>
      <c r="M28" s="14">
        <f t="shared" si="6"/>
        <v>0.62621831504399961</v>
      </c>
      <c r="N28" s="15">
        <f t="shared" si="7"/>
        <v>85291</v>
      </c>
      <c r="O28" s="16">
        <f t="shared" si="8"/>
        <v>0.37378168495600045</v>
      </c>
      <c r="P28" s="13">
        <v>141809</v>
      </c>
      <c r="Q28" s="14">
        <f t="shared" si="9"/>
        <v>0.62146776285804439</v>
      </c>
      <c r="R28" s="15">
        <f t="shared" si="10"/>
        <v>86375</v>
      </c>
      <c r="S28" s="16">
        <f t="shared" si="11"/>
        <v>0.37853223714195561</v>
      </c>
      <c r="T28" s="13">
        <v>1367</v>
      </c>
      <c r="U28" s="14">
        <f t="shared" si="12"/>
        <v>5.9907793710339023E-3</v>
      </c>
      <c r="V28" s="15">
        <f t="shared" si="13"/>
        <v>226817</v>
      </c>
      <c r="W28" s="16">
        <f t="shared" si="14"/>
        <v>0.99400922062896613</v>
      </c>
    </row>
    <row r="29" spans="1:23" x14ac:dyDescent="0.25">
      <c r="A29" s="10">
        <v>25</v>
      </c>
      <c r="B29" s="11" t="s">
        <v>36</v>
      </c>
      <c r="C29" s="12">
        <v>476020</v>
      </c>
      <c r="D29" s="13">
        <v>254891</v>
      </c>
      <c r="E29" s="14">
        <f t="shared" si="0"/>
        <v>0.53546279568085375</v>
      </c>
      <c r="F29" s="15">
        <f t="shared" si="1"/>
        <v>221129</v>
      </c>
      <c r="G29" s="16">
        <f t="shared" si="2"/>
        <v>0.46453720431914625</v>
      </c>
      <c r="H29" s="13">
        <v>253721</v>
      </c>
      <c r="I29" s="14">
        <f t="shared" si="3"/>
        <v>0.53300491575984199</v>
      </c>
      <c r="J29" s="15">
        <f t="shared" si="4"/>
        <v>222299</v>
      </c>
      <c r="K29" s="16">
        <f t="shared" si="5"/>
        <v>0.46699508424015795</v>
      </c>
      <c r="L29" s="13">
        <v>255278</v>
      </c>
      <c r="M29" s="14">
        <f t="shared" si="6"/>
        <v>0.53627578673164988</v>
      </c>
      <c r="N29" s="15">
        <f t="shared" si="7"/>
        <v>220742</v>
      </c>
      <c r="O29" s="16">
        <f t="shared" si="8"/>
        <v>0.46372421326835006</v>
      </c>
      <c r="P29" s="13">
        <v>254414</v>
      </c>
      <c r="Q29" s="14">
        <f t="shared" si="9"/>
        <v>0.5344607369438259</v>
      </c>
      <c r="R29" s="15">
        <f t="shared" si="10"/>
        <v>221606</v>
      </c>
      <c r="S29" s="16">
        <f t="shared" si="11"/>
        <v>0.4655392630561741</v>
      </c>
      <c r="T29" s="13">
        <v>124563</v>
      </c>
      <c r="U29" s="14">
        <f t="shared" si="12"/>
        <v>0.2616759800008403</v>
      </c>
      <c r="V29" s="15">
        <f t="shared" si="13"/>
        <v>351457</v>
      </c>
      <c r="W29" s="16">
        <f t="shared" si="14"/>
        <v>0.73832401999915975</v>
      </c>
    </row>
    <row r="30" spans="1:23" x14ac:dyDescent="0.25">
      <c r="A30" s="10">
        <v>26</v>
      </c>
      <c r="B30" s="11" t="s">
        <v>37</v>
      </c>
      <c r="C30" s="12">
        <v>804803</v>
      </c>
      <c r="D30" s="13">
        <v>446327</v>
      </c>
      <c r="E30" s="14">
        <f t="shared" si="0"/>
        <v>0.55457919515707566</v>
      </c>
      <c r="F30" s="15">
        <f t="shared" si="1"/>
        <v>358476</v>
      </c>
      <c r="G30" s="16">
        <f t="shared" si="2"/>
        <v>0.44542080484292429</v>
      </c>
      <c r="H30" s="13">
        <v>444082</v>
      </c>
      <c r="I30" s="14">
        <f t="shared" si="3"/>
        <v>0.55178969263285549</v>
      </c>
      <c r="J30" s="15">
        <f t="shared" si="4"/>
        <v>360721</v>
      </c>
      <c r="K30" s="16">
        <f t="shared" si="5"/>
        <v>0.44821030736714451</v>
      </c>
      <c r="L30" s="13">
        <v>447489</v>
      </c>
      <c r="M30" s="14">
        <f t="shared" si="6"/>
        <v>0.55602302675313087</v>
      </c>
      <c r="N30" s="15">
        <f t="shared" si="7"/>
        <v>357314</v>
      </c>
      <c r="O30" s="16">
        <f t="shared" si="8"/>
        <v>0.44397697324686913</v>
      </c>
      <c r="P30" s="13">
        <v>445186</v>
      </c>
      <c r="Q30" s="14">
        <f t="shared" si="9"/>
        <v>0.55316145690311791</v>
      </c>
      <c r="R30" s="15">
        <f t="shared" si="10"/>
        <v>359617</v>
      </c>
      <c r="S30" s="16">
        <f t="shared" si="11"/>
        <v>0.44683854309688209</v>
      </c>
      <c r="T30" s="13">
        <v>308565</v>
      </c>
      <c r="U30" s="14">
        <f t="shared" si="12"/>
        <v>0.38340438591804454</v>
      </c>
      <c r="V30" s="15">
        <f t="shared" si="13"/>
        <v>496238</v>
      </c>
      <c r="W30" s="16">
        <f t="shared" si="14"/>
        <v>0.61659561408195551</v>
      </c>
    </row>
    <row r="31" spans="1:23" x14ac:dyDescent="0.25">
      <c r="A31" s="10">
        <v>27</v>
      </c>
      <c r="B31" s="11" t="s">
        <v>38</v>
      </c>
      <c r="C31" s="12">
        <v>49843</v>
      </c>
      <c r="D31" s="13">
        <v>26961</v>
      </c>
      <c r="E31" s="14">
        <f t="shared" si="0"/>
        <v>0.54091848403988529</v>
      </c>
      <c r="F31" s="15">
        <f t="shared" si="1"/>
        <v>22882</v>
      </c>
      <c r="G31" s="16">
        <f t="shared" si="2"/>
        <v>0.45908151596011476</v>
      </c>
      <c r="H31" s="13">
        <v>26914</v>
      </c>
      <c r="I31" s="14">
        <f t="shared" si="3"/>
        <v>0.53997552314266795</v>
      </c>
      <c r="J31" s="15">
        <f t="shared" si="4"/>
        <v>22929</v>
      </c>
      <c r="K31" s="16">
        <f t="shared" si="5"/>
        <v>0.460024476857332</v>
      </c>
      <c r="L31" s="13">
        <v>3314</v>
      </c>
      <c r="M31" s="14">
        <f>L31/4209</f>
        <v>0.78736041815157998</v>
      </c>
      <c r="N31" s="15">
        <f>4209-L31</f>
        <v>895</v>
      </c>
      <c r="O31" s="16">
        <f>N31/4209</f>
        <v>0.21263958184842005</v>
      </c>
      <c r="P31" s="13">
        <v>3299</v>
      </c>
      <c r="Q31" s="14">
        <f>P31/4209</f>
        <v>0.7837966262770254</v>
      </c>
      <c r="R31" s="15">
        <f>4209-P31</f>
        <v>910</v>
      </c>
      <c r="S31" s="16">
        <f>R31/4209</f>
        <v>0.21620337372297457</v>
      </c>
      <c r="T31" s="46" t="s">
        <v>53</v>
      </c>
      <c r="U31" s="47"/>
      <c r="V31" s="47"/>
      <c r="W31" s="48"/>
    </row>
    <row r="32" spans="1:23" x14ac:dyDescent="0.25">
      <c r="A32" s="10">
        <v>28</v>
      </c>
      <c r="B32" s="11" t="s">
        <v>39</v>
      </c>
      <c r="C32" s="12">
        <v>1721083</v>
      </c>
      <c r="D32" s="13">
        <v>1145331</v>
      </c>
      <c r="E32" s="14">
        <f t="shared" si="0"/>
        <v>0.66547110162612721</v>
      </c>
      <c r="F32" s="15">
        <f t="shared" si="1"/>
        <v>575752</v>
      </c>
      <c r="G32" s="16">
        <f t="shared" si="2"/>
        <v>0.33452889837387273</v>
      </c>
      <c r="H32" s="13">
        <v>1136704</v>
      </c>
      <c r="I32" s="14">
        <f t="shared" si="3"/>
        <v>0.66045856010430637</v>
      </c>
      <c r="J32" s="15">
        <f t="shared" si="4"/>
        <v>584379</v>
      </c>
      <c r="K32" s="16">
        <f t="shared" si="5"/>
        <v>0.33954143989569358</v>
      </c>
      <c r="L32" s="13">
        <v>1149111</v>
      </c>
      <c r="M32" s="14">
        <f t="shared" si="6"/>
        <v>0.66766739314722179</v>
      </c>
      <c r="N32" s="15">
        <f t="shared" si="7"/>
        <v>571972</v>
      </c>
      <c r="O32" s="16">
        <f t="shared" si="8"/>
        <v>0.33233260685277816</v>
      </c>
      <c r="P32" s="13">
        <v>1144631</v>
      </c>
      <c r="Q32" s="14">
        <f t="shared" si="9"/>
        <v>0.66506438097407272</v>
      </c>
      <c r="R32" s="15">
        <f t="shared" si="10"/>
        <v>576452</v>
      </c>
      <c r="S32" s="16">
        <f t="shared" si="11"/>
        <v>0.33493561902592728</v>
      </c>
      <c r="T32" s="13">
        <v>456473</v>
      </c>
      <c r="U32" s="14">
        <f t="shared" si="12"/>
        <v>0.26522428029328043</v>
      </c>
      <c r="V32" s="15">
        <f t="shared" si="13"/>
        <v>1264610</v>
      </c>
      <c r="W32" s="16">
        <f t="shared" si="14"/>
        <v>0.73477571970671951</v>
      </c>
    </row>
    <row r="33" spans="1:23" x14ac:dyDescent="0.25">
      <c r="A33" s="10">
        <v>29</v>
      </c>
      <c r="B33" s="11" t="s">
        <v>40</v>
      </c>
      <c r="C33" s="12">
        <v>706173</v>
      </c>
      <c r="D33" s="13">
        <v>517349</v>
      </c>
      <c r="E33" s="14">
        <f t="shared" si="0"/>
        <v>0.73260943139995438</v>
      </c>
      <c r="F33" s="15">
        <f t="shared" si="1"/>
        <v>188824</v>
      </c>
      <c r="G33" s="16">
        <f t="shared" si="2"/>
        <v>0.26739056860004562</v>
      </c>
      <c r="H33" s="13">
        <v>511994</v>
      </c>
      <c r="I33" s="14">
        <f t="shared" si="3"/>
        <v>0.72502630375276311</v>
      </c>
      <c r="J33" s="15">
        <f t="shared" si="4"/>
        <v>194179</v>
      </c>
      <c r="K33" s="16">
        <f t="shared" si="5"/>
        <v>0.27497369624723689</v>
      </c>
      <c r="L33" s="13">
        <v>520585</v>
      </c>
      <c r="M33" s="14">
        <f t="shared" si="6"/>
        <v>0.73719187791093688</v>
      </c>
      <c r="N33" s="15">
        <f t="shared" si="7"/>
        <v>185588</v>
      </c>
      <c r="O33" s="16">
        <f t="shared" si="8"/>
        <v>0.26280812208906318</v>
      </c>
      <c r="P33" s="13">
        <v>517289</v>
      </c>
      <c r="Q33" s="14">
        <f t="shared" si="9"/>
        <v>0.73252446638429958</v>
      </c>
      <c r="R33" s="15">
        <f t="shared" si="10"/>
        <v>188884</v>
      </c>
      <c r="S33" s="16">
        <f t="shared" si="11"/>
        <v>0.26747553361570042</v>
      </c>
      <c r="T33" s="13">
        <v>138732</v>
      </c>
      <c r="U33" s="14">
        <f t="shared" si="12"/>
        <v>0.19645610919703813</v>
      </c>
      <c r="V33" s="15">
        <f t="shared" si="13"/>
        <v>567441</v>
      </c>
      <c r="W33" s="16">
        <f t="shared" si="14"/>
        <v>0.80354389080296185</v>
      </c>
    </row>
    <row r="34" spans="1:23" x14ac:dyDescent="0.25">
      <c r="A34" s="10">
        <v>30</v>
      </c>
      <c r="B34" s="11" t="s">
        <v>41</v>
      </c>
      <c r="C34" s="12">
        <v>1080025</v>
      </c>
      <c r="D34" s="13">
        <v>656613</v>
      </c>
      <c r="E34" s="14">
        <f t="shared" si="0"/>
        <v>0.60796092683039749</v>
      </c>
      <c r="F34" s="15">
        <f t="shared" si="1"/>
        <v>423412</v>
      </c>
      <c r="G34" s="16">
        <f t="shared" si="2"/>
        <v>0.39203907316960257</v>
      </c>
      <c r="H34" s="13">
        <v>647964</v>
      </c>
      <c r="I34" s="14">
        <f t="shared" si="3"/>
        <v>0.59995277887085952</v>
      </c>
      <c r="J34" s="15">
        <f t="shared" si="4"/>
        <v>432061</v>
      </c>
      <c r="K34" s="16">
        <f t="shared" si="5"/>
        <v>0.40004722112914054</v>
      </c>
      <c r="L34" s="13">
        <v>658602</v>
      </c>
      <c r="M34" s="14">
        <f t="shared" si="6"/>
        <v>0.60980255086687807</v>
      </c>
      <c r="N34" s="15">
        <f t="shared" si="7"/>
        <v>421423</v>
      </c>
      <c r="O34" s="16">
        <f t="shared" si="8"/>
        <v>0.39019744913312193</v>
      </c>
      <c r="P34" s="13">
        <v>653794</v>
      </c>
      <c r="Q34" s="14">
        <f t="shared" si="9"/>
        <v>0.60535080206476699</v>
      </c>
      <c r="R34" s="15">
        <f t="shared" si="10"/>
        <v>426231</v>
      </c>
      <c r="S34" s="16">
        <f t="shared" si="11"/>
        <v>0.39464919793523295</v>
      </c>
      <c r="T34" s="13">
        <v>260619</v>
      </c>
      <c r="U34" s="14">
        <f t="shared" si="12"/>
        <v>0.24130830304854053</v>
      </c>
      <c r="V34" s="15">
        <f t="shared" si="13"/>
        <v>819406</v>
      </c>
      <c r="W34" s="16">
        <f t="shared" si="14"/>
        <v>0.75869169695145944</v>
      </c>
    </row>
    <row r="35" spans="1:23" x14ac:dyDescent="0.25">
      <c r="A35" s="10">
        <v>31</v>
      </c>
      <c r="B35" s="11" t="s">
        <v>42</v>
      </c>
      <c r="C35" s="12">
        <v>3580773</v>
      </c>
      <c r="D35" s="13">
        <v>1911110</v>
      </c>
      <c r="E35" s="14">
        <f t="shared" si="0"/>
        <v>0.53371436837800101</v>
      </c>
      <c r="F35" s="15">
        <f t="shared" si="1"/>
        <v>1669663</v>
      </c>
      <c r="G35" s="16">
        <f t="shared" si="2"/>
        <v>0.46628563162199893</v>
      </c>
      <c r="H35" s="13">
        <v>1889393</v>
      </c>
      <c r="I35" s="14">
        <f t="shared" si="3"/>
        <v>0.52764947680291374</v>
      </c>
      <c r="J35" s="15">
        <f t="shared" si="4"/>
        <v>1691380</v>
      </c>
      <c r="K35" s="16">
        <f t="shared" si="5"/>
        <v>0.4723505231970862</v>
      </c>
      <c r="L35" s="13">
        <v>1927503</v>
      </c>
      <c r="M35" s="14">
        <f t="shared" si="6"/>
        <v>0.53829243015404771</v>
      </c>
      <c r="N35" s="15">
        <f t="shared" si="7"/>
        <v>1653270</v>
      </c>
      <c r="O35" s="16">
        <f t="shared" si="8"/>
        <v>0.46170756984595224</v>
      </c>
      <c r="P35" s="13">
        <v>1909727</v>
      </c>
      <c r="Q35" s="14">
        <f t="shared" si="9"/>
        <v>0.53332813892419317</v>
      </c>
      <c r="R35" s="15">
        <f t="shared" si="10"/>
        <v>1671046</v>
      </c>
      <c r="S35" s="16">
        <f t="shared" si="11"/>
        <v>0.46667186107580683</v>
      </c>
      <c r="T35" s="13">
        <v>1212980</v>
      </c>
      <c r="U35" s="14">
        <f t="shared" si="12"/>
        <v>0.33874808595797612</v>
      </c>
      <c r="V35" s="15">
        <f t="shared" si="13"/>
        <v>2367793</v>
      </c>
      <c r="W35" s="16">
        <f t="shared" si="14"/>
        <v>0.66125191404202388</v>
      </c>
    </row>
    <row r="36" spans="1:23" x14ac:dyDescent="0.25">
      <c r="A36" s="10">
        <v>32</v>
      </c>
      <c r="B36" s="11" t="s">
        <v>43</v>
      </c>
      <c r="C36" s="12">
        <v>22248</v>
      </c>
      <c r="D36" s="13">
        <v>14129</v>
      </c>
      <c r="E36" s="14">
        <f t="shared" si="0"/>
        <v>0.6350683207479324</v>
      </c>
      <c r="F36" s="15">
        <f t="shared" si="1"/>
        <v>8119</v>
      </c>
      <c r="G36" s="16">
        <f t="shared" si="2"/>
        <v>0.3649316792520676</v>
      </c>
      <c r="H36" s="13">
        <v>14065</v>
      </c>
      <c r="I36" s="14">
        <f t="shared" si="3"/>
        <v>0.63219165767709462</v>
      </c>
      <c r="J36" s="15">
        <f t="shared" si="4"/>
        <v>8183</v>
      </c>
      <c r="K36" s="16">
        <f t="shared" si="5"/>
        <v>0.36780834232290543</v>
      </c>
      <c r="L36" s="13">
        <v>13129</v>
      </c>
      <c r="M36" s="14">
        <f t="shared" si="6"/>
        <v>0.59012046026609133</v>
      </c>
      <c r="N36" s="15">
        <f t="shared" si="7"/>
        <v>9119</v>
      </c>
      <c r="O36" s="16">
        <f t="shared" si="8"/>
        <v>0.40987953973390867</v>
      </c>
      <c r="P36" s="13">
        <v>13071</v>
      </c>
      <c r="Q36" s="14">
        <f t="shared" si="9"/>
        <v>0.58751348435814454</v>
      </c>
      <c r="R36" s="15">
        <f t="shared" si="10"/>
        <v>9177</v>
      </c>
      <c r="S36" s="16">
        <f t="shared" si="11"/>
        <v>0.41248651564185546</v>
      </c>
      <c r="T36" s="46" t="s">
        <v>53</v>
      </c>
      <c r="U36" s="47"/>
      <c r="V36" s="47"/>
      <c r="W36" s="48"/>
    </row>
    <row r="37" spans="1:23" ht="15.75" thickBot="1" x14ac:dyDescent="0.3">
      <c r="A37" s="18">
        <v>33</v>
      </c>
      <c r="B37" s="19" t="s">
        <v>44</v>
      </c>
      <c r="C37" s="20">
        <v>49134</v>
      </c>
      <c r="D37" s="21">
        <v>29691</v>
      </c>
      <c r="E37" s="22">
        <f t="shared" si="0"/>
        <v>0.60428623763585299</v>
      </c>
      <c r="F37" s="23">
        <f t="shared" si="1"/>
        <v>19443</v>
      </c>
      <c r="G37" s="24">
        <f t="shared" si="2"/>
        <v>0.39571376236414701</v>
      </c>
      <c r="H37" s="21">
        <v>29456</v>
      </c>
      <c r="I37" s="22">
        <f t="shared" si="3"/>
        <v>0.59950339886840065</v>
      </c>
      <c r="J37" s="23">
        <f t="shared" si="4"/>
        <v>19678</v>
      </c>
      <c r="K37" s="24">
        <f t="shared" si="5"/>
        <v>0.40049660113159929</v>
      </c>
      <c r="L37" s="21">
        <v>29713</v>
      </c>
      <c r="M37" s="22">
        <f t="shared" si="6"/>
        <v>0.60473399275450812</v>
      </c>
      <c r="N37" s="23">
        <f t="shared" si="7"/>
        <v>19421</v>
      </c>
      <c r="O37" s="24">
        <f t="shared" si="8"/>
        <v>0.39526600724549193</v>
      </c>
      <c r="P37" s="21">
        <v>29459</v>
      </c>
      <c r="Q37" s="22">
        <f t="shared" si="9"/>
        <v>0.59956445638458089</v>
      </c>
      <c r="R37" s="23">
        <f t="shared" si="10"/>
        <v>19675</v>
      </c>
      <c r="S37" s="24">
        <f t="shared" si="11"/>
        <v>0.40043554361541905</v>
      </c>
      <c r="T37" s="49" t="s">
        <v>53</v>
      </c>
      <c r="U37" s="50"/>
      <c r="V37" s="50"/>
      <c r="W37" s="51"/>
    </row>
    <row r="38" spans="1:23" s="5" customFormat="1" ht="15.75" thickBot="1" x14ac:dyDescent="0.3">
      <c r="A38" s="52" t="s">
        <v>45</v>
      </c>
      <c r="B38" s="53"/>
      <c r="C38" s="26">
        <f>SUM(C5:C37)</f>
        <v>36602752</v>
      </c>
      <c r="D38" s="27">
        <f>SUM(D5:D8,D10:D37)</f>
        <v>18900901</v>
      </c>
      <c r="E38" s="28">
        <f>D38/(C38-C9)</f>
        <v>0.61453696245738565</v>
      </c>
      <c r="F38" s="29">
        <f>(C38-C9)-D38</f>
        <v>11855428</v>
      </c>
      <c r="G38" s="30">
        <f>F38/(C38-C9)</f>
        <v>0.38546303754261441</v>
      </c>
      <c r="H38" s="27">
        <f>SUM(H5:H8,H10:H37)</f>
        <v>18690380</v>
      </c>
      <c r="I38" s="28">
        <f>H38/(C38-C9)</f>
        <v>0.60769215988032899</v>
      </c>
      <c r="J38" s="29">
        <f>(C38-C9)-H38</f>
        <v>12065949</v>
      </c>
      <c r="K38" s="30">
        <f>J38/(C38-C9)</f>
        <v>0.39230784011967096</v>
      </c>
      <c r="L38" s="27">
        <f>SUM(L5:L37)</f>
        <v>21904613</v>
      </c>
      <c r="M38" s="28">
        <f>L38/C38</f>
        <v>0.59844169640577849</v>
      </c>
      <c r="N38" s="29">
        <f>C38-L38</f>
        <v>14698139</v>
      </c>
      <c r="O38" s="30">
        <f>N38/C38</f>
        <v>0.40155830359422157</v>
      </c>
      <c r="P38" s="27">
        <f>SUM(P5:P37)</f>
        <v>21970707</v>
      </c>
      <c r="Q38" s="28">
        <f>P38/C38</f>
        <v>0.60024740762661777</v>
      </c>
      <c r="R38" s="29">
        <f>C38-P38</f>
        <v>14632045</v>
      </c>
      <c r="S38" s="30">
        <f>R38/C38</f>
        <v>0.39975259237338218</v>
      </c>
      <c r="T38" s="27">
        <f>SUM(T6:T19,T21:T30,T32:T35)</f>
        <v>10230039</v>
      </c>
      <c r="U38" s="28">
        <f>T38/(C38-(C5+C20+C31+C36+C37))</f>
        <v>0.28102215968030292</v>
      </c>
      <c r="V38" s="29">
        <f>(C38-(C5+C20+C31+C36+C37))-T38</f>
        <v>26172923</v>
      </c>
      <c r="W38" s="30">
        <f>V38/(C38-(C5+C20+C31+C36+C37))</f>
        <v>0.71897784031969703</v>
      </c>
    </row>
  </sheetData>
  <mergeCells count="16">
    <mergeCell ref="T31:W31"/>
    <mergeCell ref="T36:W36"/>
    <mergeCell ref="T37:W37"/>
    <mergeCell ref="A38:B38"/>
    <mergeCell ref="P3:S3"/>
    <mergeCell ref="T3:W3"/>
    <mergeCell ref="T5:W5"/>
    <mergeCell ref="D9:G9"/>
    <mergeCell ref="H9:K9"/>
    <mergeCell ref="T20:W20"/>
    <mergeCell ref="A3:A4"/>
    <mergeCell ref="B3:B4"/>
    <mergeCell ref="C3:C4"/>
    <mergeCell ref="D3:G3"/>
    <mergeCell ref="H3:K3"/>
    <mergeCell ref="L3:O3"/>
  </mergeCells>
  <printOptions horizontalCentered="1"/>
  <pageMargins left="0.39370078740157483" right="0.47244094488188981" top="1.0236220472440944" bottom="0.39370078740157483" header="0" footer="0"/>
  <pageSetup paperSize="119" scale="67" orientation="landscape" r:id="rId1"/>
  <headerFooter>
    <oddHeader>&amp;L&amp;G&amp;C&amp;16
&amp;"-,Negrita"ELECCIONES AUTORIDADES LOCALES
25 DE OCTUBRE DE 2015
RESUMEN DE VOTACIÓN&amp;R&amp;12
&amp;"-,Negrita"PÁGINA &amp;P DE &amp;N</oddHeader>
    <oddFooter>&amp;L&amp;"-,Negrita"&amp;10Elaborado: Oscar Eduardo Munar Flórez&amp;C&amp;"-,Negrita"&amp;10Registraduría Delegada en lo Electoral
Dirección de Gestión Electoral&amp;R&amp;"-,Negrita"&amp;10Fecha Elaboración: 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2018</vt:lpstr>
      <vt:lpstr>2019</vt:lpstr>
      <vt:lpstr>'2019'!Títulos_a_imprimir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Eduardo Munar Florez</dc:creator>
  <cp:lastModifiedBy>janeth castaneda</cp:lastModifiedBy>
  <dcterms:created xsi:type="dcterms:W3CDTF">2021-08-24T19:18:01Z</dcterms:created>
  <dcterms:modified xsi:type="dcterms:W3CDTF">2021-09-03T20:54:52Z</dcterms:modified>
</cp:coreProperties>
</file>