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JANETH\CUATRENIO 2018-2022\LEGISLATURA 2021 - 2022\PROPOSICIONES\PROPOSICION No. 05 DEL 21 DE JULIO DE 2021\"/>
    </mc:Choice>
  </mc:AlternateContent>
  <bookViews>
    <workbookView xWindow="-120" yWindow="-120" windowWidth="20730" windowHeight="11160"/>
  </bookViews>
  <sheets>
    <sheet name="Hoja1" sheetId="1" r:id="rId1"/>
  </sheets>
  <definedNames>
    <definedName name="_xlnm._FilterDatabase" localSheetId="0" hidden="1">Hoja1!$B$5:$G$107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E9" i="1"/>
  <c r="E7" i="1"/>
  <c r="D97" i="1"/>
  <c r="D91" i="1"/>
  <c r="D85" i="1"/>
  <c r="D82" i="1"/>
  <c r="D70" i="1"/>
  <c r="D55" i="1"/>
  <c r="D52" i="1"/>
  <c r="D49" i="1"/>
  <c r="D46" i="1"/>
  <c r="D22" i="1"/>
  <c r="D16" i="1"/>
  <c r="D13" i="1"/>
  <c r="D10" i="1"/>
  <c r="C9" i="1"/>
  <c r="C7" i="1"/>
  <c r="F103" i="1"/>
  <c r="E103" i="1"/>
  <c r="D103" i="1"/>
  <c r="C103" i="1"/>
  <c r="F100" i="1"/>
  <c r="E100" i="1"/>
  <c r="D100" i="1"/>
  <c r="C100" i="1"/>
  <c r="F97" i="1"/>
  <c r="E97" i="1"/>
  <c r="C97" i="1"/>
  <c r="F94" i="1"/>
  <c r="E94" i="1"/>
  <c r="D94" i="1"/>
  <c r="C94" i="1"/>
  <c r="F91" i="1"/>
  <c r="E91" i="1"/>
  <c r="C91" i="1"/>
  <c r="F88" i="1"/>
  <c r="E88" i="1"/>
  <c r="D88" i="1"/>
  <c r="C88" i="1"/>
  <c r="F85" i="1"/>
  <c r="E85" i="1"/>
  <c r="C85" i="1"/>
  <c r="F82" i="1"/>
  <c r="E82" i="1"/>
  <c r="C82" i="1"/>
  <c r="F79" i="1"/>
  <c r="E79" i="1"/>
  <c r="D79" i="1"/>
  <c r="C79" i="1"/>
  <c r="F76" i="1"/>
  <c r="E76" i="1"/>
  <c r="D76" i="1"/>
  <c r="C76" i="1"/>
  <c r="F73" i="1"/>
  <c r="E73" i="1"/>
  <c r="D73" i="1"/>
  <c r="C73" i="1"/>
  <c r="F70" i="1"/>
  <c r="E70" i="1"/>
  <c r="C70" i="1"/>
  <c r="F67" i="1"/>
  <c r="E67" i="1"/>
  <c r="D67" i="1"/>
  <c r="C67" i="1"/>
  <c r="F64" i="1"/>
  <c r="E64" i="1"/>
  <c r="D64" i="1"/>
  <c r="C64" i="1"/>
  <c r="F61" i="1"/>
  <c r="E61" i="1"/>
  <c r="D61" i="1"/>
  <c r="C61" i="1"/>
  <c r="F58" i="1"/>
  <c r="E58" i="1"/>
  <c r="D58" i="1"/>
  <c r="C58" i="1"/>
  <c r="F55" i="1"/>
  <c r="E55" i="1"/>
  <c r="C55" i="1"/>
  <c r="F52" i="1"/>
  <c r="E52" i="1"/>
  <c r="C52" i="1"/>
  <c r="F49" i="1"/>
  <c r="E49" i="1"/>
  <c r="C49" i="1"/>
  <c r="F46" i="1"/>
  <c r="E46" i="1"/>
  <c r="C46" i="1"/>
  <c r="F43" i="1"/>
  <c r="E43" i="1"/>
  <c r="D43" i="1"/>
  <c r="C43" i="1"/>
  <c r="F40" i="1"/>
  <c r="E40" i="1"/>
  <c r="D40" i="1"/>
  <c r="C40" i="1"/>
  <c r="F37" i="1"/>
  <c r="E37" i="1"/>
  <c r="D37" i="1"/>
  <c r="C37" i="1"/>
  <c r="F34" i="1"/>
  <c r="E34" i="1"/>
  <c r="D34" i="1"/>
  <c r="C34" i="1"/>
  <c r="F31" i="1"/>
  <c r="E31" i="1"/>
  <c r="D31" i="1"/>
  <c r="C31" i="1"/>
  <c r="F28" i="1"/>
  <c r="E28" i="1"/>
  <c r="D28" i="1"/>
  <c r="C28" i="1"/>
  <c r="F25" i="1"/>
  <c r="E25" i="1"/>
  <c r="D25" i="1"/>
  <c r="C25" i="1"/>
  <c r="F22" i="1"/>
  <c r="E22" i="1"/>
  <c r="C22" i="1"/>
  <c r="F19" i="1"/>
  <c r="E19" i="1"/>
  <c r="D19" i="1"/>
  <c r="C19" i="1"/>
  <c r="F16" i="1"/>
  <c r="E16" i="1"/>
  <c r="C16" i="1"/>
  <c r="F13" i="1"/>
  <c r="E13" i="1"/>
  <c r="C13" i="1"/>
  <c r="F10" i="1"/>
  <c r="E10" i="1"/>
  <c r="E106" i="1" s="1"/>
  <c r="C10" i="1"/>
  <c r="F6" i="1"/>
  <c r="E6" i="1"/>
  <c r="D6" i="1"/>
  <c r="F106" i="1" l="1"/>
  <c r="C6" i="1"/>
  <c r="D106" i="1"/>
  <c r="C106" i="1"/>
  <c r="N103" i="1" l="1"/>
  <c r="N100" i="1"/>
  <c r="M100" i="1"/>
  <c r="N97" i="1"/>
  <c r="N94" i="1"/>
  <c r="N91" i="1"/>
  <c r="N88" i="1"/>
  <c r="N85" i="1"/>
  <c r="N82" i="1"/>
  <c r="N79" i="1"/>
  <c r="M79" i="1"/>
  <c r="N76" i="1"/>
  <c r="N73" i="1"/>
  <c r="N70" i="1"/>
  <c r="N67" i="1"/>
  <c r="N64" i="1"/>
  <c r="N61" i="1"/>
  <c r="M61" i="1"/>
  <c r="N58" i="1"/>
  <c r="N55" i="1"/>
  <c r="N52" i="1"/>
  <c r="N49" i="1"/>
  <c r="N46" i="1"/>
  <c r="N43" i="1"/>
  <c r="N40" i="1"/>
  <c r="N37" i="1"/>
  <c r="N34" i="1"/>
  <c r="N31" i="1"/>
  <c r="N28" i="1"/>
  <c r="N25" i="1"/>
  <c r="N22" i="1"/>
  <c r="N19" i="1"/>
  <c r="N16" i="1"/>
  <c r="N13" i="1"/>
  <c r="N10" i="1"/>
  <c r="N6" i="1"/>
  <c r="M103" i="1"/>
  <c r="M97" i="1"/>
  <c r="M94" i="1"/>
  <c r="M91" i="1"/>
  <c r="M88" i="1"/>
  <c r="M85" i="1"/>
  <c r="M82" i="1"/>
  <c r="M76" i="1"/>
  <c r="M73" i="1"/>
  <c r="M70" i="1"/>
  <c r="M67" i="1"/>
  <c r="M64" i="1"/>
  <c r="M58" i="1"/>
  <c r="M55" i="1"/>
  <c r="M52" i="1"/>
  <c r="M49" i="1"/>
  <c r="M46" i="1"/>
  <c r="M43" i="1"/>
  <c r="M40" i="1"/>
  <c r="M37" i="1"/>
  <c r="M34" i="1"/>
  <c r="M31" i="1"/>
  <c r="M28" i="1"/>
  <c r="M25" i="1"/>
  <c r="M22" i="1"/>
  <c r="M19" i="1"/>
  <c r="M16" i="1"/>
  <c r="M13" i="1"/>
  <c r="M10" i="1"/>
  <c r="M6" i="1"/>
  <c r="L103" i="1"/>
  <c r="L100" i="1"/>
  <c r="L97" i="1"/>
  <c r="L94" i="1"/>
  <c r="L91" i="1"/>
  <c r="L88" i="1"/>
  <c r="L85" i="1"/>
  <c r="L82" i="1"/>
  <c r="L79" i="1"/>
  <c r="L76" i="1"/>
  <c r="L73" i="1"/>
  <c r="L70" i="1"/>
  <c r="L67" i="1"/>
  <c r="L64" i="1"/>
  <c r="L61" i="1"/>
  <c r="L58" i="1"/>
  <c r="L55" i="1"/>
  <c r="L52" i="1"/>
  <c r="L49" i="1"/>
  <c r="L46" i="1"/>
  <c r="L43" i="1"/>
  <c r="L40" i="1"/>
  <c r="L37" i="1"/>
  <c r="L34" i="1"/>
  <c r="L31" i="1"/>
  <c r="L28" i="1"/>
  <c r="L25" i="1"/>
  <c r="L22" i="1"/>
  <c r="L19" i="1"/>
  <c r="L16" i="1"/>
  <c r="L13" i="1"/>
  <c r="L10" i="1"/>
  <c r="L6" i="1"/>
  <c r="K7" i="1"/>
  <c r="K103" i="1"/>
  <c r="K100" i="1"/>
  <c r="K97" i="1"/>
  <c r="K94" i="1"/>
  <c r="K91" i="1"/>
  <c r="K88" i="1"/>
  <c r="K85" i="1"/>
  <c r="K82" i="1"/>
  <c r="K79" i="1"/>
  <c r="K76" i="1"/>
  <c r="K73" i="1"/>
  <c r="K70" i="1"/>
  <c r="K67" i="1"/>
  <c r="K64" i="1"/>
  <c r="K61" i="1"/>
  <c r="K58" i="1"/>
  <c r="K55" i="1"/>
  <c r="K52" i="1"/>
  <c r="K49" i="1"/>
  <c r="K46" i="1"/>
  <c r="K43" i="1"/>
  <c r="K40" i="1"/>
  <c r="K37" i="1"/>
  <c r="K34" i="1"/>
  <c r="K31" i="1"/>
  <c r="K28" i="1"/>
  <c r="K25" i="1"/>
  <c r="K22" i="1"/>
  <c r="K19" i="1"/>
  <c r="K16" i="1"/>
  <c r="K13" i="1"/>
  <c r="K10" i="1"/>
  <c r="J82" i="1"/>
  <c r="J85" i="1"/>
  <c r="J88" i="1"/>
  <c r="J94" i="1"/>
  <c r="J91" i="1"/>
  <c r="J97" i="1"/>
  <c r="J100" i="1"/>
  <c r="J103" i="1"/>
  <c r="J79" i="1"/>
  <c r="J76" i="1"/>
  <c r="J73" i="1"/>
  <c r="J70" i="1"/>
  <c r="J67" i="1"/>
  <c r="J64" i="1"/>
  <c r="J61" i="1"/>
  <c r="J58" i="1"/>
  <c r="J55" i="1"/>
  <c r="J52" i="1"/>
  <c r="J49" i="1"/>
  <c r="J46" i="1"/>
  <c r="J43" i="1"/>
  <c r="J40" i="1"/>
  <c r="J37" i="1"/>
  <c r="J34" i="1"/>
  <c r="J31" i="1"/>
  <c r="J28" i="1"/>
  <c r="J25" i="1"/>
  <c r="J22" i="1"/>
  <c r="J19" i="1" s="1"/>
  <c r="J16" i="1"/>
  <c r="J13" i="1"/>
  <c r="J10" i="1"/>
  <c r="J6" i="1"/>
  <c r="I8" i="1"/>
  <c r="I103" i="1"/>
  <c r="I100" i="1"/>
  <c r="I97" i="1"/>
  <c r="I94" i="1"/>
  <c r="I91" i="1"/>
  <c r="I88" i="1"/>
  <c r="I85" i="1"/>
  <c r="I82" i="1"/>
  <c r="I79" i="1"/>
  <c r="I76" i="1"/>
  <c r="I73" i="1"/>
  <c r="I70" i="1"/>
  <c r="I67" i="1"/>
  <c r="I64" i="1"/>
  <c r="I61" i="1"/>
  <c r="I58" i="1"/>
  <c r="I55" i="1"/>
  <c r="I52" i="1"/>
  <c r="I49" i="1"/>
  <c r="I46" i="1"/>
  <c r="I43" i="1"/>
  <c r="I40" i="1"/>
  <c r="I37" i="1"/>
  <c r="I34" i="1"/>
  <c r="I31" i="1"/>
  <c r="I28" i="1"/>
  <c r="I25" i="1"/>
  <c r="I22" i="1"/>
  <c r="I19" i="1"/>
  <c r="I16" i="1"/>
  <c r="I13" i="1"/>
  <c r="I10" i="1"/>
  <c r="I9" i="1"/>
  <c r="H6" i="1"/>
  <c r="H103" i="1"/>
  <c r="H100" i="1"/>
  <c r="H97" i="1"/>
  <c r="H94" i="1"/>
  <c r="H91" i="1"/>
  <c r="H88" i="1"/>
  <c r="H85" i="1"/>
  <c r="H82" i="1"/>
  <c r="H79" i="1"/>
  <c r="H76" i="1"/>
  <c r="H73" i="1"/>
  <c r="H70" i="1"/>
  <c r="H67" i="1"/>
  <c r="H64" i="1"/>
  <c r="H61" i="1"/>
  <c r="H58" i="1"/>
  <c r="H55" i="1"/>
  <c r="H52" i="1"/>
  <c r="H49" i="1"/>
  <c r="H46" i="1"/>
  <c r="H43" i="1"/>
  <c r="H40" i="1"/>
  <c r="H37" i="1"/>
  <c r="H34" i="1"/>
  <c r="H31" i="1"/>
  <c r="H28" i="1"/>
  <c r="H25" i="1"/>
  <c r="H22" i="1"/>
  <c r="H19" i="1"/>
  <c r="H16" i="1"/>
  <c r="H13" i="1"/>
  <c r="H10" i="1"/>
  <c r="N106" i="1" l="1"/>
  <c r="M106" i="1"/>
  <c r="L106" i="1"/>
  <c r="K6" i="1"/>
  <c r="K106" i="1" s="1"/>
  <c r="J106" i="1"/>
  <c r="I6" i="1"/>
  <c r="I106" i="1" s="1"/>
  <c r="H106" i="1"/>
  <c r="G103" i="1" l="1"/>
  <c r="G100" i="1"/>
  <c r="G97" i="1"/>
  <c r="G94" i="1"/>
  <c r="G91" i="1"/>
  <c r="G88" i="1"/>
  <c r="G85" i="1"/>
  <c r="G82" i="1"/>
  <c r="G79" i="1"/>
  <c r="G76" i="1"/>
  <c r="G73" i="1"/>
  <c r="G70" i="1"/>
  <c r="G67" i="1"/>
  <c r="G64" i="1"/>
  <c r="G61" i="1"/>
  <c r="G58" i="1"/>
  <c r="G55" i="1"/>
  <c r="G52" i="1"/>
  <c r="G49" i="1"/>
  <c r="G46" i="1"/>
  <c r="G43" i="1"/>
  <c r="G40" i="1"/>
  <c r="G37" i="1"/>
  <c r="G34" i="1"/>
  <c r="G31" i="1"/>
  <c r="G28" i="1"/>
  <c r="G25" i="1"/>
  <c r="G22" i="1"/>
  <c r="G19" i="1"/>
  <c r="G16" i="1"/>
  <c r="G13" i="1"/>
  <c r="G10" i="1"/>
  <c r="G6" i="1"/>
  <c r="G106" i="1" l="1"/>
</calcChain>
</file>

<file path=xl/sharedStrings.xml><?xml version="1.0" encoding="utf-8"?>
<sst xmlns="http://schemas.openxmlformats.org/spreadsheetml/2006/main" count="115" uniqueCount="40">
  <si>
    <t>Total general</t>
  </si>
  <si>
    <t>PRESUPUESTO</t>
  </si>
  <si>
    <t>APR VIG</t>
  </si>
  <si>
    <t>FUNCIONAMIENTO</t>
  </si>
  <si>
    <t>DEUDA</t>
  </si>
  <si>
    <t>INVERSIÓN</t>
  </si>
  <si>
    <t>SECCIONAL AMAZONAS</t>
  </si>
  <si>
    <t>SECCIONAL ANTIOQUIA</t>
  </si>
  <si>
    <t>SECCIONAL ARAUCA</t>
  </si>
  <si>
    <t>SECCIONAL ATLÁNTICO</t>
  </si>
  <si>
    <t>SECCIONAL BOLÍVAR</t>
  </si>
  <si>
    <t>SECCIONAL BOYACÁ</t>
  </si>
  <si>
    <t>SECCIONAL CALDAS</t>
  </si>
  <si>
    <t>SECCIONAL CAQUETÁ</t>
  </si>
  <si>
    <t>SECCIONAL CASANARE</t>
  </si>
  <si>
    <t>SECCIONAL CAUCA</t>
  </si>
  <si>
    <t>SECCIONAL CESAR</t>
  </si>
  <si>
    <t>SECCIONAL CHOCO</t>
  </si>
  <si>
    <t>SECCIONAL CÓRDOBA</t>
  </si>
  <si>
    <t>SECCIONAL CUNDINAMARCA</t>
  </si>
  <si>
    <t>SECCIONAL GUAINA</t>
  </si>
  <si>
    <t>SECCIONAL GUAJIRA</t>
  </si>
  <si>
    <t>SECCIONAL GUAVIARE</t>
  </si>
  <si>
    <t>SECCIONAL HUILA</t>
  </si>
  <si>
    <t>SECCIONAL MAGDALENA</t>
  </si>
  <si>
    <t>SECCIONAL META</t>
  </si>
  <si>
    <t>SECCIONAL NARIÑO</t>
  </si>
  <si>
    <t>SECCIONAL NORTE DE SANTANDER</t>
  </si>
  <si>
    <t>SECCIONAL PUTUMAYO</t>
  </si>
  <si>
    <t>SECCIONAL QUINDÍO</t>
  </si>
  <si>
    <t>SECCIONAL RISARALDA</t>
  </si>
  <si>
    <t>SECCIONAL SAN ANDRÉS Y PROVIDENCIA</t>
  </si>
  <si>
    <t>SECCIONAL SANTANDER</t>
  </si>
  <si>
    <t>SECCIONAL SUCRE</t>
  </si>
  <si>
    <t>SECCIONAL TOLIMA</t>
  </si>
  <si>
    <t>SECCIONAL VALLE DEL CAUCA</t>
  </si>
  <si>
    <t>SECCIONAL VAUPÉS</t>
  </si>
  <si>
    <t>SECCIONAL VICHADA</t>
  </si>
  <si>
    <t>INSTITUTO COLOMBIANO AGROPECUARIO "ICA"
APROPIACIONES POR SECCIONAL Y TIPO DE PRESUPUESTO
DEL AÑO 2010 AL 2021</t>
  </si>
  <si>
    <t>OFICINAS NACIONALES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</si>
</sst>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2" fillId="0" borderId="0" xfId="0" applyFont="1"/>
    <xf numFmtId="0" fontId="2" fillId="2" borderId="1" xfId="0" applyFont="1" applyFill="1" applyBorder="1"/>
    <xf numFmtId="43" fontId="2" fillId="2" borderId="1" xfId="1" applyFont="1" applyFill="1" applyBorder="1"/>
    <xf numFmtId="0" fontId="0" fillId="3" borderId="1" xfId="0" applyFont="1" applyFill="1" applyBorder="1"/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164" fontId="0" fillId="3" borderId="1" xfId="1" applyNumberFormat="1" applyFont="1" applyFill="1" applyBorder="1"/>
    <xf numFmtId="164" fontId="2" fillId="2" borderId="1" xfId="1" applyNumberFormat="1" applyFont="1" applyFill="1" applyBorder="1"/>
    <xf numFmtId="164" fontId="0" fillId="3" borderId="1" xfId="0" applyNumberFormat="1" applyFont="1" applyFill="1" applyBorder="1"/>
    <xf numFmtId="164" fontId="2" fillId="4" borderId="1" xfId="0" applyNumberFormat="1" applyFont="1" applyFill="1" applyBorder="1" applyAlignment="1">
      <alignment horizontal="center" vertical="center"/>
    </xf>
    <xf numFmtId="164" fontId="2" fillId="0" borderId="0" xfId="0" applyNumberFormat="1" applyFont="1"/>
    <xf numFmtId="164" fontId="0" fillId="0" borderId="0" xfId="1" applyNumberFormat="1" applyFont="1"/>
    <xf numFmtId="164" fontId="2" fillId="4" borderId="1" xfId="1" applyNumberFormat="1" applyFont="1" applyFill="1" applyBorder="1" applyAlignment="1">
      <alignment horizontal="center" vertical="center"/>
    </xf>
    <xf numFmtId="164" fontId="3" fillId="3" borderId="1" xfId="1" applyNumberFormat="1" applyFont="1" applyFill="1" applyBorder="1"/>
    <xf numFmtId="164" fontId="0" fillId="0" borderId="0" xfId="0" applyNumberFormat="1"/>
    <xf numFmtId="0" fontId="2" fillId="5" borderId="1" xfId="0" applyFont="1" applyFill="1" applyBorder="1"/>
    <xf numFmtId="164" fontId="2" fillId="5" borderId="1" xfId="1" applyNumberFormat="1" applyFont="1" applyFill="1" applyBorder="1"/>
    <xf numFmtId="0" fontId="2" fillId="4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N107"/>
  <sheetViews>
    <sheetView tabSelected="1" topLeftCell="A7" workbookViewId="0">
      <selection activeCell="G104" sqref="G104:N105"/>
    </sheetView>
  </sheetViews>
  <sheetFormatPr baseColWidth="10" defaultRowHeight="15" x14ac:dyDescent="0.25"/>
  <cols>
    <col min="2" max="2" width="23.5703125" style="1" customWidth="1"/>
    <col min="3" max="3" width="16.42578125" style="11" customWidth="1"/>
    <col min="4" max="4" width="19.5703125" style="1" customWidth="1"/>
    <col min="5" max="5" width="20.5703125" style="1" customWidth="1"/>
    <col min="6" max="6" width="18.85546875" style="1" bestFit="1" customWidth="1"/>
    <col min="7" max="7" width="17.28515625" style="12" customWidth="1"/>
    <col min="8" max="8" width="16.140625" style="15" customWidth="1"/>
    <col min="9" max="9" width="16.42578125" style="12" customWidth="1"/>
    <col min="10" max="10" width="16.7109375" style="12" customWidth="1"/>
    <col min="11" max="11" width="18.42578125" style="15" customWidth="1"/>
    <col min="12" max="14" width="16.28515625" style="15" bestFit="1" customWidth="1"/>
  </cols>
  <sheetData>
    <row r="3" spans="2:14" ht="69.75" customHeight="1" x14ac:dyDescent="0.25">
      <c r="B3" s="19" t="s">
        <v>38</v>
      </c>
      <c r="C3" s="19"/>
      <c r="D3" s="19"/>
      <c r="E3" s="19"/>
      <c r="F3" s="19"/>
      <c r="G3" s="20"/>
      <c r="H3" s="20"/>
      <c r="I3" s="20"/>
      <c r="J3" s="20"/>
      <c r="K3" s="20"/>
      <c r="L3" s="20"/>
      <c r="M3" s="20"/>
      <c r="N3" s="20"/>
    </row>
    <row r="4" spans="2:14" x14ac:dyDescent="0.25">
      <c r="B4" s="18" t="s">
        <v>1</v>
      </c>
      <c r="C4" s="5">
        <v>2010</v>
      </c>
      <c r="D4" s="5">
        <v>2011</v>
      </c>
      <c r="E4" s="5">
        <v>2012</v>
      </c>
      <c r="F4" s="5">
        <v>2013</v>
      </c>
      <c r="G4" s="6">
        <v>2014</v>
      </c>
      <c r="H4" s="6">
        <v>2015</v>
      </c>
      <c r="I4" s="6">
        <v>2016</v>
      </c>
      <c r="J4" s="6">
        <v>2017</v>
      </c>
      <c r="K4" s="6">
        <v>2018</v>
      </c>
      <c r="L4" s="6">
        <v>2019</v>
      </c>
      <c r="M4" s="6">
        <v>2020</v>
      </c>
      <c r="N4" s="6">
        <v>2021</v>
      </c>
    </row>
    <row r="5" spans="2:14" x14ac:dyDescent="0.25">
      <c r="B5" s="18"/>
      <c r="C5" s="10" t="s">
        <v>2</v>
      </c>
      <c r="D5" s="5" t="s">
        <v>2</v>
      </c>
      <c r="E5" s="5" t="s">
        <v>2</v>
      </c>
      <c r="F5" s="5" t="s">
        <v>2</v>
      </c>
      <c r="G5" s="13" t="s">
        <v>2</v>
      </c>
      <c r="H5" s="13" t="s">
        <v>2</v>
      </c>
      <c r="I5" s="13" t="s">
        <v>2</v>
      </c>
      <c r="J5" s="13" t="s">
        <v>2</v>
      </c>
      <c r="K5" s="13" t="s">
        <v>2</v>
      </c>
      <c r="L5" s="13" t="s">
        <v>2</v>
      </c>
      <c r="M5" s="13" t="s">
        <v>2</v>
      </c>
      <c r="N5" s="13" t="s">
        <v>2</v>
      </c>
    </row>
    <row r="6" spans="2:14" x14ac:dyDescent="0.25">
      <c r="B6" s="2" t="s">
        <v>39</v>
      </c>
      <c r="C6" s="8">
        <f t="shared" ref="C6:F6" si="0">+C7+C8+C9</f>
        <v>111315752301</v>
      </c>
      <c r="D6" s="3">
        <f t="shared" si="0"/>
        <v>168991029582</v>
      </c>
      <c r="E6" s="3">
        <f t="shared" si="0"/>
        <v>173307616983</v>
      </c>
      <c r="F6" s="3">
        <f t="shared" si="0"/>
        <v>175760580211</v>
      </c>
      <c r="G6" s="8">
        <f t="shared" ref="G6:N6" si="1">+G7+G8+G9</f>
        <v>173117236427</v>
      </c>
      <c r="H6" s="8">
        <f t="shared" si="1"/>
        <v>197829563465.60001</v>
      </c>
      <c r="I6" s="8">
        <f t="shared" si="1"/>
        <v>176529950055</v>
      </c>
      <c r="J6" s="8">
        <f t="shared" si="1"/>
        <v>218598476521</v>
      </c>
      <c r="K6" s="8">
        <f t="shared" si="1"/>
        <v>254554015938</v>
      </c>
      <c r="L6" s="8">
        <f t="shared" si="1"/>
        <v>230515458906.79999</v>
      </c>
      <c r="M6" s="8">
        <f t="shared" si="1"/>
        <v>228049110033</v>
      </c>
      <c r="N6" s="8">
        <f t="shared" si="1"/>
        <v>238509408285</v>
      </c>
    </row>
    <row r="7" spans="2:14" x14ac:dyDescent="0.25">
      <c r="B7" s="4" t="s">
        <v>3</v>
      </c>
      <c r="C7" s="7">
        <f>66882000000-6096000000</f>
        <v>60786000000</v>
      </c>
      <c r="D7" s="7">
        <v>63609600000</v>
      </c>
      <c r="E7" s="7">
        <f>75088166000-232000000</f>
        <v>74856166000</v>
      </c>
      <c r="F7" s="7">
        <v>102739016642</v>
      </c>
      <c r="G7" s="7">
        <v>106707696524</v>
      </c>
      <c r="H7" s="14">
        <v>101603025926</v>
      </c>
      <c r="I7" s="7">
        <v>100842643644</v>
      </c>
      <c r="J7" s="7">
        <v>103390554124</v>
      </c>
      <c r="K7" s="7">
        <f>110655136158</f>
        <v>110655136158</v>
      </c>
      <c r="L7" s="7">
        <v>115241688465</v>
      </c>
      <c r="M7" s="7">
        <v>120837730627</v>
      </c>
      <c r="N7" s="7">
        <v>131967081425</v>
      </c>
    </row>
    <row r="8" spans="2:14" x14ac:dyDescent="0.25">
      <c r="B8" s="4" t="s">
        <v>4</v>
      </c>
      <c r="C8" s="7">
        <v>270000000</v>
      </c>
      <c r="D8" s="7">
        <v>270000000</v>
      </c>
      <c r="E8" s="7">
        <v>232000000</v>
      </c>
      <c r="F8" s="7">
        <v>238960000</v>
      </c>
      <c r="G8" s="7">
        <v>207708323</v>
      </c>
      <c r="H8" s="14">
        <v>219100000</v>
      </c>
      <c r="I8" s="7">
        <f>334301924.76+24386075.24</f>
        <v>358688000</v>
      </c>
      <c r="J8" s="7">
        <v>229000000</v>
      </c>
      <c r="K8" s="7">
        <v>75000000</v>
      </c>
      <c r="L8" s="7">
        <v>0</v>
      </c>
      <c r="M8" s="7">
        <v>0</v>
      </c>
      <c r="N8" s="7">
        <v>0</v>
      </c>
    </row>
    <row r="9" spans="2:14" x14ac:dyDescent="0.25">
      <c r="B9" s="4" t="s">
        <v>5</v>
      </c>
      <c r="C9" s="7">
        <f>60259452301-9999700000</f>
        <v>50259752301</v>
      </c>
      <c r="D9" s="7">
        <v>105111429582</v>
      </c>
      <c r="E9" s="7">
        <f>110116818210-11897367227</f>
        <v>98219450983</v>
      </c>
      <c r="F9" s="7">
        <f>81825675743-9043072174</f>
        <v>72782603569</v>
      </c>
      <c r="G9" s="7">
        <v>66201831580</v>
      </c>
      <c r="H9" s="14">
        <v>96007437539.600006</v>
      </c>
      <c r="I9" s="7">
        <f>59328618411+16000000000</f>
        <v>75328618411</v>
      </c>
      <c r="J9" s="7">
        <v>114978922397</v>
      </c>
      <c r="K9" s="7">
        <v>143823879780</v>
      </c>
      <c r="L9" s="7">
        <v>115273770441.8</v>
      </c>
      <c r="M9" s="7">
        <v>107211379406</v>
      </c>
      <c r="N9" s="7">
        <v>106542326860</v>
      </c>
    </row>
    <row r="10" spans="2:14" x14ac:dyDescent="0.25">
      <c r="B10" s="2" t="s">
        <v>6</v>
      </c>
      <c r="C10" s="8">
        <f t="shared" ref="C10:F10" si="2">+C11+C12</f>
        <v>81500000</v>
      </c>
      <c r="D10" s="8">
        <f t="shared" si="2"/>
        <v>110672500</v>
      </c>
      <c r="E10" s="8">
        <f t="shared" si="2"/>
        <v>130470000</v>
      </c>
      <c r="F10" s="8">
        <f t="shared" si="2"/>
        <v>581838020</v>
      </c>
      <c r="G10" s="8">
        <f t="shared" ref="G10:N10" si="3">+G11+G12</f>
        <v>681289255</v>
      </c>
      <c r="H10" s="8">
        <f t="shared" si="3"/>
        <v>369797975.60000002</v>
      </c>
      <c r="I10" s="8">
        <f t="shared" si="3"/>
        <v>372716482</v>
      </c>
      <c r="J10" s="8">
        <f t="shared" si="3"/>
        <v>418102197</v>
      </c>
      <c r="K10" s="8">
        <f t="shared" si="3"/>
        <v>506223435</v>
      </c>
      <c r="L10" s="8">
        <f t="shared" si="3"/>
        <v>428680967</v>
      </c>
      <c r="M10" s="8">
        <f t="shared" si="3"/>
        <v>398904631</v>
      </c>
      <c r="N10" s="8">
        <f t="shared" si="3"/>
        <v>675513683</v>
      </c>
    </row>
    <row r="11" spans="2:14" x14ac:dyDescent="0.25">
      <c r="B11" s="4" t="s">
        <v>3</v>
      </c>
      <c r="C11" s="7">
        <v>0</v>
      </c>
      <c r="D11" s="9">
        <v>0</v>
      </c>
      <c r="E11" s="9">
        <v>0</v>
      </c>
      <c r="F11" s="9">
        <v>0</v>
      </c>
      <c r="G11" s="7">
        <v>6466378</v>
      </c>
      <c r="H11" s="14">
        <v>0</v>
      </c>
      <c r="I11" s="7">
        <v>0</v>
      </c>
      <c r="J11" s="7">
        <v>0</v>
      </c>
      <c r="K11" s="7">
        <v>4951000</v>
      </c>
      <c r="L11" s="7">
        <v>16377401</v>
      </c>
      <c r="M11" s="7">
        <v>3950000</v>
      </c>
      <c r="N11" s="7">
        <v>394022716</v>
      </c>
    </row>
    <row r="12" spans="2:14" x14ac:dyDescent="0.25">
      <c r="B12" s="4" t="s">
        <v>5</v>
      </c>
      <c r="C12" s="7">
        <v>81500000</v>
      </c>
      <c r="D12" s="9">
        <v>110672500</v>
      </c>
      <c r="E12" s="9">
        <v>130470000</v>
      </c>
      <c r="F12" s="9">
        <v>581838020</v>
      </c>
      <c r="G12" s="7">
        <v>674822877</v>
      </c>
      <c r="H12" s="14">
        <v>369797975.60000002</v>
      </c>
      <c r="I12" s="7">
        <v>372716482</v>
      </c>
      <c r="J12" s="7">
        <v>418102197</v>
      </c>
      <c r="K12" s="7">
        <v>501272435</v>
      </c>
      <c r="L12" s="7">
        <v>412303566</v>
      </c>
      <c r="M12" s="7">
        <v>394954631</v>
      </c>
      <c r="N12" s="7">
        <v>281490967</v>
      </c>
    </row>
    <row r="13" spans="2:14" x14ac:dyDescent="0.25">
      <c r="B13" s="2" t="s">
        <v>7</v>
      </c>
      <c r="C13" s="8">
        <f t="shared" ref="C13:F13" si="4">+C14+C15</f>
        <v>760500000</v>
      </c>
      <c r="D13" s="8">
        <f t="shared" si="4"/>
        <v>814937484</v>
      </c>
      <c r="E13" s="8">
        <f t="shared" si="4"/>
        <v>842968583</v>
      </c>
      <c r="F13" s="8">
        <f t="shared" si="4"/>
        <v>21345608912</v>
      </c>
      <c r="G13" s="8">
        <f t="shared" ref="G13:N13" si="5">+G14+G15</f>
        <v>5754025958</v>
      </c>
      <c r="H13" s="8">
        <f t="shared" si="5"/>
        <v>6050974906.6000004</v>
      </c>
      <c r="I13" s="8">
        <f t="shared" si="5"/>
        <v>3746086619</v>
      </c>
      <c r="J13" s="8">
        <f t="shared" si="5"/>
        <v>4876083206</v>
      </c>
      <c r="K13" s="8">
        <f t="shared" si="5"/>
        <v>6740980061</v>
      </c>
      <c r="L13" s="8">
        <f t="shared" si="5"/>
        <v>6638098020</v>
      </c>
      <c r="M13" s="8">
        <f t="shared" si="5"/>
        <v>8182382590</v>
      </c>
      <c r="N13" s="8">
        <f t="shared" si="5"/>
        <v>9850496262</v>
      </c>
    </row>
    <row r="14" spans="2:14" x14ac:dyDescent="0.25">
      <c r="B14" s="4" t="s">
        <v>3</v>
      </c>
      <c r="C14" s="9">
        <v>0</v>
      </c>
      <c r="D14" s="9">
        <v>0</v>
      </c>
      <c r="E14" s="9">
        <v>0</v>
      </c>
      <c r="F14" s="9">
        <v>0</v>
      </c>
      <c r="G14" s="7">
        <v>182116068</v>
      </c>
      <c r="H14" s="14">
        <v>76325511</v>
      </c>
      <c r="I14" s="7">
        <v>146398212</v>
      </c>
      <c r="J14" s="7">
        <v>92259392</v>
      </c>
      <c r="K14" s="7">
        <v>85425456</v>
      </c>
      <c r="L14" s="7">
        <v>188813780</v>
      </c>
      <c r="M14" s="7">
        <v>149736468</v>
      </c>
      <c r="N14" s="7">
        <v>1287314574</v>
      </c>
    </row>
    <row r="15" spans="2:14" x14ac:dyDescent="0.25">
      <c r="B15" s="4" t="s">
        <v>5</v>
      </c>
      <c r="C15" s="7">
        <v>760500000</v>
      </c>
      <c r="D15" s="9">
        <v>814937484</v>
      </c>
      <c r="E15" s="9">
        <v>842968583</v>
      </c>
      <c r="F15" s="9">
        <v>21345608912</v>
      </c>
      <c r="G15" s="7">
        <v>5571909890</v>
      </c>
      <c r="H15" s="14">
        <v>5974649395.6000004</v>
      </c>
      <c r="I15" s="7">
        <v>3599688407</v>
      </c>
      <c r="J15" s="7">
        <v>4783823814</v>
      </c>
      <c r="K15" s="7">
        <v>6655554605</v>
      </c>
      <c r="L15" s="7">
        <v>6449284240</v>
      </c>
      <c r="M15" s="7">
        <v>8032646122</v>
      </c>
      <c r="N15" s="7">
        <v>8563181688</v>
      </c>
    </row>
    <row r="16" spans="2:14" x14ac:dyDescent="0.25">
      <c r="B16" s="2" t="s">
        <v>8</v>
      </c>
      <c r="C16" s="8">
        <f t="shared" ref="C16:F16" si="6">+C17+C18</f>
        <v>240000000</v>
      </c>
      <c r="D16" s="8">
        <f t="shared" si="6"/>
        <v>395204842</v>
      </c>
      <c r="E16" s="8">
        <f t="shared" si="6"/>
        <v>297975600</v>
      </c>
      <c r="F16" s="8">
        <f t="shared" si="6"/>
        <v>3337730649</v>
      </c>
      <c r="G16" s="8">
        <f t="shared" ref="G16:N16" si="7">+G17+G18</f>
        <v>3505850845</v>
      </c>
      <c r="H16" s="8">
        <f t="shared" si="7"/>
        <v>3337267616.5999999</v>
      </c>
      <c r="I16" s="8">
        <f t="shared" si="7"/>
        <v>1734295585</v>
      </c>
      <c r="J16" s="8">
        <f t="shared" si="7"/>
        <v>2380505341</v>
      </c>
      <c r="K16" s="8">
        <f t="shared" si="7"/>
        <v>3385268190</v>
      </c>
      <c r="L16" s="8">
        <f t="shared" si="7"/>
        <v>2745939400</v>
      </c>
      <c r="M16" s="8">
        <f t="shared" si="7"/>
        <v>3881238492</v>
      </c>
      <c r="N16" s="8">
        <f t="shared" si="7"/>
        <v>4915882752</v>
      </c>
    </row>
    <row r="17" spans="2:14" x14ac:dyDescent="0.25">
      <c r="B17" s="4" t="s">
        <v>3</v>
      </c>
      <c r="C17" s="9">
        <v>0</v>
      </c>
      <c r="D17" s="9">
        <v>0</v>
      </c>
      <c r="E17" s="9">
        <v>0</v>
      </c>
      <c r="F17" s="9">
        <v>4803501</v>
      </c>
      <c r="G17" s="7">
        <v>69802759</v>
      </c>
      <c r="H17" s="14">
        <v>5000000</v>
      </c>
      <c r="I17" s="7">
        <v>79683400</v>
      </c>
      <c r="J17" s="7">
        <v>4639977</v>
      </c>
      <c r="K17" s="7">
        <v>10795042</v>
      </c>
      <c r="L17" s="7">
        <v>64781346</v>
      </c>
      <c r="M17" s="7">
        <v>17299107</v>
      </c>
      <c r="N17" s="7">
        <v>555141932</v>
      </c>
    </row>
    <row r="18" spans="2:14" x14ac:dyDescent="0.25">
      <c r="B18" s="4" t="s">
        <v>5</v>
      </c>
      <c r="C18" s="9">
        <v>240000000</v>
      </c>
      <c r="D18" s="9">
        <v>395204842</v>
      </c>
      <c r="E18" s="9">
        <v>297975600</v>
      </c>
      <c r="F18" s="9">
        <v>3332927148</v>
      </c>
      <c r="G18" s="7">
        <v>3436048086</v>
      </c>
      <c r="H18" s="14">
        <v>3332267616.5999999</v>
      </c>
      <c r="I18" s="7">
        <v>1654612185</v>
      </c>
      <c r="J18" s="7">
        <v>2375865364</v>
      </c>
      <c r="K18" s="7">
        <v>3374473148</v>
      </c>
      <c r="L18" s="7">
        <v>2681158054</v>
      </c>
      <c r="M18" s="7">
        <v>3863939385</v>
      </c>
      <c r="N18" s="7">
        <v>4360740820</v>
      </c>
    </row>
    <row r="19" spans="2:14" x14ac:dyDescent="0.25">
      <c r="B19" s="2" t="s">
        <v>9</v>
      </c>
      <c r="C19" s="8">
        <f t="shared" ref="C19:F19" si="8">+C20+C21</f>
        <v>413950000</v>
      </c>
      <c r="D19" s="8">
        <f t="shared" si="8"/>
        <v>453613208</v>
      </c>
      <c r="E19" s="8">
        <f t="shared" si="8"/>
        <v>279310000</v>
      </c>
      <c r="F19" s="8">
        <f t="shared" si="8"/>
        <v>2929301887</v>
      </c>
      <c r="G19" s="8">
        <f t="shared" ref="G19:N19" si="9">+G20+G21</f>
        <v>3029562093</v>
      </c>
      <c r="H19" s="8">
        <f t="shared" si="9"/>
        <v>2154253673</v>
      </c>
      <c r="I19" s="8">
        <f t="shared" si="9"/>
        <v>2244564166</v>
      </c>
      <c r="J19" s="8">
        <f t="shared" si="9"/>
        <v>3254919591</v>
      </c>
      <c r="K19" s="8">
        <f t="shared" si="9"/>
        <v>4104002714</v>
      </c>
      <c r="L19" s="8">
        <f t="shared" si="9"/>
        <v>1902632862</v>
      </c>
      <c r="M19" s="8">
        <f t="shared" si="9"/>
        <v>1684366343</v>
      </c>
      <c r="N19" s="8">
        <f t="shared" si="9"/>
        <v>2737069067</v>
      </c>
    </row>
    <row r="20" spans="2:14" x14ac:dyDescent="0.25">
      <c r="B20" s="4" t="s">
        <v>3</v>
      </c>
      <c r="C20" s="9">
        <v>0</v>
      </c>
      <c r="D20" s="9">
        <v>0</v>
      </c>
      <c r="E20" s="9">
        <v>0</v>
      </c>
      <c r="F20" s="9">
        <v>0</v>
      </c>
      <c r="G20" s="7">
        <v>84626558</v>
      </c>
      <c r="H20" s="14">
        <v>76731776</v>
      </c>
      <c r="I20" s="7">
        <v>208000000</v>
      </c>
      <c r="J20" s="7">
        <v>6500000</v>
      </c>
      <c r="K20" s="7">
        <v>10442853</v>
      </c>
      <c r="L20" s="7">
        <v>55648862</v>
      </c>
      <c r="M20" s="7">
        <v>29351026</v>
      </c>
      <c r="N20" s="7">
        <v>1022450956</v>
      </c>
    </row>
    <row r="21" spans="2:14" x14ac:dyDescent="0.25">
      <c r="B21" s="4" t="s">
        <v>5</v>
      </c>
      <c r="C21" s="9">
        <v>413950000</v>
      </c>
      <c r="D21" s="9">
        <v>453613208</v>
      </c>
      <c r="E21" s="9">
        <v>279310000</v>
      </c>
      <c r="F21" s="9">
        <v>2929301887</v>
      </c>
      <c r="G21" s="7">
        <v>2944935535</v>
      </c>
      <c r="H21" s="14">
        <v>2077521897</v>
      </c>
      <c r="I21" s="7">
        <v>2036564166</v>
      </c>
      <c r="J21" s="7">
        <v>3248419591</v>
      </c>
      <c r="K21" s="7">
        <v>4093559861</v>
      </c>
      <c r="L21" s="7">
        <v>1846984000</v>
      </c>
      <c r="M21" s="7">
        <v>1655015317</v>
      </c>
      <c r="N21" s="7">
        <v>1714618111</v>
      </c>
    </row>
    <row r="22" spans="2:14" x14ac:dyDescent="0.25">
      <c r="B22" s="2" t="s">
        <v>10</v>
      </c>
      <c r="C22" s="8">
        <f t="shared" ref="C22:F22" si="10">+C23+C24</f>
        <v>361324800</v>
      </c>
      <c r="D22" s="8">
        <f t="shared" si="10"/>
        <v>401416895</v>
      </c>
      <c r="E22" s="8">
        <f t="shared" si="10"/>
        <v>478175859</v>
      </c>
      <c r="F22" s="8">
        <f t="shared" si="10"/>
        <v>3899421231</v>
      </c>
      <c r="G22" s="8">
        <f t="shared" ref="G22:N22" si="11">+G23+G24</f>
        <v>2194561767</v>
      </c>
      <c r="H22" s="8">
        <f t="shared" si="11"/>
        <v>2384937983.8000002</v>
      </c>
      <c r="I22" s="8">
        <f t="shared" si="11"/>
        <v>1679412710</v>
      </c>
      <c r="J22" s="8">
        <f t="shared" si="11"/>
        <v>2138285397</v>
      </c>
      <c r="K22" s="8">
        <f t="shared" si="11"/>
        <v>3144714346</v>
      </c>
      <c r="L22" s="8">
        <f t="shared" si="11"/>
        <v>1972208945</v>
      </c>
      <c r="M22" s="8">
        <f t="shared" si="11"/>
        <v>2152301638</v>
      </c>
      <c r="N22" s="8">
        <f t="shared" si="11"/>
        <v>3183613446</v>
      </c>
    </row>
    <row r="23" spans="2:14" x14ac:dyDescent="0.25">
      <c r="B23" s="4" t="s">
        <v>3</v>
      </c>
      <c r="C23" s="9">
        <v>0</v>
      </c>
      <c r="D23" s="9">
        <v>0</v>
      </c>
      <c r="E23" s="9">
        <v>0</v>
      </c>
      <c r="F23" s="9">
        <v>0</v>
      </c>
      <c r="G23" s="7">
        <v>129879564</v>
      </c>
      <c r="H23" s="14">
        <v>76000000</v>
      </c>
      <c r="I23" s="7">
        <v>90401284</v>
      </c>
      <c r="J23" s="7">
        <v>84200000</v>
      </c>
      <c r="K23" s="7">
        <v>101960336</v>
      </c>
      <c r="L23" s="7">
        <v>136561475</v>
      </c>
      <c r="M23" s="7">
        <v>106404834</v>
      </c>
      <c r="N23" s="7">
        <v>1095096229</v>
      </c>
    </row>
    <row r="24" spans="2:14" x14ac:dyDescent="0.25">
      <c r="B24" s="4" t="s">
        <v>5</v>
      </c>
      <c r="C24" s="9">
        <v>361324800</v>
      </c>
      <c r="D24" s="9">
        <v>401416895</v>
      </c>
      <c r="E24" s="9">
        <v>478175859</v>
      </c>
      <c r="F24" s="9">
        <v>3899421231</v>
      </c>
      <c r="G24" s="7">
        <v>2064682203</v>
      </c>
      <c r="H24" s="14">
        <v>2308937983.8000002</v>
      </c>
      <c r="I24" s="7">
        <v>1589011426</v>
      </c>
      <c r="J24" s="7">
        <v>2054085397</v>
      </c>
      <c r="K24" s="7">
        <v>3042754010</v>
      </c>
      <c r="L24" s="7">
        <v>1835647470</v>
      </c>
      <c r="M24" s="7">
        <v>2045896804</v>
      </c>
      <c r="N24" s="7">
        <v>2088517217</v>
      </c>
    </row>
    <row r="25" spans="2:14" x14ac:dyDescent="0.25">
      <c r="B25" s="2" t="s">
        <v>11</v>
      </c>
      <c r="C25" s="8">
        <f t="shared" ref="C25:F25" si="12">+C26+C27</f>
        <v>470500000</v>
      </c>
      <c r="D25" s="8">
        <f t="shared" si="12"/>
        <v>445912440</v>
      </c>
      <c r="E25" s="8">
        <f t="shared" si="12"/>
        <v>574115646</v>
      </c>
      <c r="F25" s="8">
        <f t="shared" si="12"/>
        <v>2355302163</v>
      </c>
      <c r="G25" s="8">
        <f t="shared" ref="G25:N25" si="13">+G26+G27</f>
        <v>2017514039.1199999</v>
      </c>
      <c r="H25" s="8">
        <f t="shared" si="13"/>
        <v>2394838551.8000002</v>
      </c>
      <c r="I25" s="8">
        <f t="shared" si="13"/>
        <v>1739173549</v>
      </c>
      <c r="J25" s="8">
        <f t="shared" si="13"/>
        <v>2802217408</v>
      </c>
      <c r="K25" s="8">
        <f t="shared" si="13"/>
        <v>3677718723</v>
      </c>
      <c r="L25" s="8">
        <f t="shared" si="13"/>
        <v>2215659965</v>
      </c>
      <c r="M25" s="8">
        <f t="shared" si="13"/>
        <v>2973946826</v>
      </c>
      <c r="N25" s="8">
        <f t="shared" si="13"/>
        <v>3630799503</v>
      </c>
    </row>
    <row r="26" spans="2:14" x14ac:dyDescent="0.25">
      <c r="B26" s="4" t="s">
        <v>3</v>
      </c>
      <c r="C26" s="9">
        <v>0</v>
      </c>
      <c r="D26" s="9">
        <v>0</v>
      </c>
      <c r="E26" s="9">
        <v>0</v>
      </c>
      <c r="F26" s="9">
        <v>0</v>
      </c>
      <c r="G26" s="7">
        <v>67186730</v>
      </c>
      <c r="H26" s="14">
        <v>27000000</v>
      </c>
      <c r="I26" s="7">
        <v>30000000</v>
      </c>
      <c r="J26" s="7">
        <v>31751994</v>
      </c>
      <c r="K26" s="7">
        <v>49892962</v>
      </c>
      <c r="L26" s="7">
        <v>134401291</v>
      </c>
      <c r="M26" s="7">
        <v>78597403</v>
      </c>
      <c r="N26" s="7">
        <v>1284956978</v>
      </c>
    </row>
    <row r="27" spans="2:14" x14ac:dyDescent="0.25">
      <c r="B27" s="4" t="s">
        <v>5</v>
      </c>
      <c r="C27" s="9">
        <v>470500000</v>
      </c>
      <c r="D27" s="9">
        <v>445912440</v>
      </c>
      <c r="E27" s="9">
        <v>574115646</v>
      </c>
      <c r="F27" s="9">
        <v>2355302163</v>
      </c>
      <c r="G27" s="7">
        <v>1950327309.1199999</v>
      </c>
      <c r="H27" s="14">
        <v>2367838551.8000002</v>
      </c>
      <c r="I27" s="7">
        <v>1709173549</v>
      </c>
      <c r="J27" s="7">
        <v>2770465414</v>
      </c>
      <c r="K27" s="7">
        <v>3627825761</v>
      </c>
      <c r="L27" s="7">
        <v>2081258674</v>
      </c>
      <c r="M27" s="7">
        <v>2895349423</v>
      </c>
      <c r="N27" s="7">
        <v>2345842525</v>
      </c>
    </row>
    <row r="28" spans="2:14" x14ac:dyDescent="0.25">
      <c r="B28" s="2" t="s">
        <v>12</v>
      </c>
      <c r="C28" s="8">
        <f t="shared" ref="C28:F28" si="14">+C29+C30</f>
        <v>341100000</v>
      </c>
      <c r="D28" s="8">
        <f t="shared" si="14"/>
        <v>396235037</v>
      </c>
      <c r="E28" s="8">
        <f t="shared" si="14"/>
        <v>421749981</v>
      </c>
      <c r="F28" s="8">
        <f t="shared" si="14"/>
        <v>2681226568</v>
      </c>
      <c r="G28" s="8">
        <f t="shared" ref="G28:N28" si="15">+G29+G30</f>
        <v>2834777624</v>
      </c>
      <c r="H28" s="8">
        <f t="shared" si="15"/>
        <v>2300951285</v>
      </c>
      <c r="I28" s="8">
        <f t="shared" si="15"/>
        <v>1771067662</v>
      </c>
      <c r="J28" s="8">
        <f t="shared" si="15"/>
        <v>2632586375</v>
      </c>
      <c r="K28" s="8">
        <f t="shared" si="15"/>
        <v>3594088876</v>
      </c>
      <c r="L28" s="8">
        <f t="shared" si="15"/>
        <v>2666916821</v>
      </c>
      <c r="M28" s="8">
        <f t="shared" si="15"/>
        <v>2857511698</v>
      </c>
      <c r="N28" s="8">
        <f t="shared" si="15"/>
        <v>3942814454</v>
      </c>
    </row>
    <row r="29" spans="2:14" x14ac:dyDescent="0.25">
      <c r="B29" s="4" t="s">
        <v>3</v>
      </c>
      <c r="C29" s="9">
        <v>0</v>
      </c>
      <c r="D29" s="9">
        <v>0</v>
      </c>
      <c r="E29" s="9">
        <v>0</v>
      </c>
      <c r="F29" s="9">
        <v>0</v>
      </c>
      <c r="G29" s="7">
        <v>80447846</v>
      </c>
      <c r="H29" s="14">
        <v>46000000</v>
      </c>
      <c r="I29" s="7">
        <v>58650904</v>
      </c>
      <c r="J29" s="7">
        <v>59202434</v>
      </c>
      <c r="K29" s="7">
        <v>71829998</v>
      </c>
      <c r="L29" s="7">
        <v>127810124</v>
      </c>
      <c r="M29" s="7">
        <v>65607196</v>
      </c>
      <c r="N29" s="7">
        <v>774734044</v>
      </c>
    </row>
    <row r="30" spans="2:14" x14ac:dyDescent="0.25">
      <c r="B30" s="4" t="s">
        <v>5</v>
      </c>
      <c r="C30" s="9">
        <v>341100000</v>
      </c>
      <c r="D30" s="9">
        <v>396235037</v>
      </c>
      <c r="E30" s="9">
        <v>421749981</v>
      </c>
      <c r="F30" s="9">
        <v>2681226568</v>
      </c>
      <c r="G30" s="7">
        <v>2754329778</v>
      </c>
      <c r="H30" s="14">
        <v>2254951285</v>
      </c>
      <c r="I30" s="7">
        <v>1712416758</v>
      </c>
      <c r="J30" s="7">
        <v>2573383941</v>
      </c>
      <c r="K30" s="7">
        <v>3522258878</v>
      </c>
      <c r="L30" s="7">
        <v>2539106697</v>
      </c>
      <c r="M30" s="7">
        <v>2791904502</v>
      </c>
      <c r="N30" s="7">
        <v>3168080410</v>
      </c>
    </row>
    <row r="31" spans="2:14" x14ac:dyDescent="0.25">
      <c r="B31" s="2" t="s">
        <v>13</v>
      </c>
      <c r="C31" s="8">
        <f t="shared" ref="C31:F31" si="16">+C32+C33</f>
        <v>189200000</v>
      </c>
      <c r="D31" s="8">
        <f t="shared" si="16"/>
        <v>220816667</v>
      </c>
      <c r="E31" s="8">
        <f t="shared" si="16"/>
        <v>233924649</v>
      </c>
      <c r="F31" s="8">
        <f t="shared" si="16"/>
        <v>1479102151</v>
      </c>
      <c r="G31" s="8">
        <f t="shared" ref="G31:N31" si="17">+G32+G33</f>
        <v>1556736211</v>
      </c>
      <c r="H31" s="8">
        <f t="shared" si="17"/>
        <v>1361622976.8</v>
      </c>
      <c r="I31" s="8">
        <f t="shared" si="17"/>
        <v>1003111565</v>
      </c>
      <c r="J31" s="8">
        <f t="shared" si="17"/>
        <v>1269996681</v>
      </c>
      <c r="K31" s="8">
        <f t="shared" si="17"/>
        <v>1997702780</v>
      </c>
      <c r="L31" s="8">
        <f t="shared" si="17"/>
        <v>1302464125</v>
      </c>
      <c r="M31" s="8">
        <f t="shared" si="17"/>
        <v>1242333087</v>
      </c>
      <c r="N31" s="8">
        <f t="shared" si="17"/>
        <v>1656534991</v>
      </c>
    </row>
    <row r="32" spans="2:14" x14ac:dyDescent="0.25">
      <c r="B32" s="4" t="s">
        <v>3</v>
      </c>
      <c r="C32" s="9">
        <v>0</v>
      </c>
      <c r="D32" s="9">
        <v>0</v>
      </c>
      <c r="E32" s="9">
        <v>0</v>
      </c>
      <c r="F32" s="9">
        <v>0</v>
      </c>
      <c r="G32" s="7">
        <v>30085133</v>
      </c>
      <c r="H32" s="14">
        <v>19200000</v>
      </c>
      <c r="I32" s="7">
        <v>16000000</v>
      </c>
      <c r="J32" s="7">
        <v>18000000</v>
      </c>
      <c r="K32" s="7">
        <v>20027200</v>
      </c>
      <c r="L32" s="7">
        <v>61462318</v>
      </c>
      <c r="M32" s="7">
        <v>41142993</v>
      </c>
      <c r="N32" s="7">
        <v>509129695</v>
      </c>
    </row>
    <row r="33" spans="2:14" x14ac:dyDescent="0.25">
      <c r="B33" s="4" t="s">
        <v>5</v>
      </c>
      <c r="C33" s="9">
        <v>189200000</v>
      </c>
      <c r="D33" s="9">
        <v>220816667</v>
      </c>
      <c r="E33" s="9">
        <v>233924649</v>
      </c>
      <c r="F33" s="9">
        <v>1479102151</v>
      </c>
      <c r="G33" s="7">
        <v>1526651078</v>
      </c>
      <c r="H33" s="14">
        <v>1342422976.8</v>
      </c>
      <c r="I33" s="7">
        <v>987111565</v>
      </c>
      <c r="J33" s="7">
        <v>1251996681</v>
      </c>
      <c r="K33" s="7">
        <v>1977675580</v>
      </c>
      <c r="L33" s="7">
        <v>1241001807</v>
      </c>
      <c r="M33" s="7">
        <v>1201190094</v>
      </c>
      <c r="N33" s="7">
        <v>1147405296</v>
      </c>
    </row>
    <row r="34" spans="2:14" x14ac:dyDescent="0.25">
      <c r="B34" s="2" t="s">
        <v>14</v>
      </c>
      <c r="C34" s="8">
        <f t="shared" ref="C34:F34" si="18">+C35+C36</f>
        <v>171100000</v>
      </c>
      <c r="D34" s="8">
        <f t="shared" si="18"/>
        <v>234994067</v>
      </c>
      <c r="E34" s="8">
        <f t="shared" si="18"/>
        <v>270600000</v>
      </c>
      <c r="F34" s="8">
        <f t="shared" si="18"/>
        <v>1547997431</v>
      </c>
      <c r="G34" s="8">
        <f t="shared" ref="G34:N34" si="19">+G35+G36</f>
        <v>1600792192.8800001</v>
      </c>
      <c r="H34" s="8">
        <f t="shared" si="19"/>
        <v>1103130883.4000001</v>
      </c>
      <c r="I34" s="8">
        <f t="shared" si="19"/>
        <v>1301897392</v>
      </c>
      <c r="J34" s="8">
        <f t="shared" si="19"/>
        <v>1851283253</v>
      </c>
      <c r="K34" s="8">
        <f t="shared" si="19"/>
        <v>2491909546</v>
      </c>
      <c r="L34" s="8">
        <f t="shared" si="19"/>
        <v>1907802044</v>
      </c>
      <c r="M34" s="8">
        <f t="shared" si="19"/>
        <v>2029606813</v>
      </c>
      <c r="N34" s="8">
        <f t="shared" si="19"/>
        <v>2823724239</v>
      </c>
    </row>
    <row r="35" spans="2:14" x14ac:dyDescent="0.25">
      <c r="B35" s="4" t="s">
        <v>3</v>
      </c>
      <c r="C35" s="9">
        <v>0</v>
      </c>
      <c r="D35" s="9">
        <v>0</v>
      </c>
      <c r="E35" s="9">
        <v>0</v>
      </c>
      <c r="F35" s="9">
        <v>0</v>
      </c>
      <c r="G35" s="7">
        <v>41278895</v>
      </c>
      <c r="H35" s="14">
        <v>7610000</v>
      </c>
      <c r="I35" s="7">
        <v>10000000</v>
      </c>
      <c r="J35" s="7">
        <v>12994726</v>
      </c>
      <c r="K35" s="7">
        <v>26082605</v>
      </c>
      <c r="L35" s="7">
        <v>69784529</v>
      </c>
      <c r="M35" s="7">
        <v>31751500</v>
      </c>
      <c r="N35" s="7">
        <v>619509264</v>
      </c>
    </row>
    <row r="36" spans="2:14" x14ac:dyDescent="0.25">
      <c r="B36" s="4" t="s">
        <v>5</v>
      </c>
      <c r="C36" s="9">
        <v>171100000</v>
      </c>
      <c r="D36" s="9">
        <v>234994067</v>
      </c>
      <c r="E36" s="9">
        <v>270600000</v>
      </c>
      <c r="F36" s="9">
        <v>1547997431</v>
      </c>
      <c r="G36" s="7">
        <v>1559513297.8800001</v>
      </c>
      <c r="H36" s="14">
        <v>1095520883.4000001</v>
      </c>
      <c r="I36" s="7">
        <v>1291897392</v>
      </c>
      <c r="J36" s="7">
        <v>1838288527</v>
      </c>
      <c r="K36" s="7">
        <v>2465826941</v>
      </c>
      <c r="L36" s="7">
        <v>1838017515</v>
      </c>
      <c r="M36" s="7">
        <v>1997855313</v>
      </c>
      <c r="N36" s="7">
        <v>2204214975</v>
      </c>
    </row>
    <row r="37" spans="2:14" x14ac:dyDescent="0.25">
      <c r="B37" s="2" t="s">
        <v>15</v>
      </c>
      <c r="C37" s="8">
        <f t="shared" ref="C37:F37" si="20">+C38+C39</f>
        <v>239500000</v>
      </c>
      <c r="D37" s="8">
        <f t="shared" si="20"/>
        <v>274108681</v>
      </c>
      <c r="E37" s="8">
        <f t="shared" si="20"/>
        <v>367100000</v>
      </c>
      <c r="F37" s="8">
        <f t="shared" si="20"/>
        <v>1589427571</v>
      </c>
      <c r="G37" s="8">
        <f t="shared" ref="G37:N37" si="21">+G38+G39</f>
        <v>1383996563</v>
      </c>
      <c r="H37" s="8">
        <f t="shared" si="21"/>
        <v>1118938684</v>
      </c>
      <c r="I37" s="8">
        <f t="shared" si="21"/>
        <v>1014509549</v>
      </c>
      <c r="J37" s="8">
        <f t="shared" si="21"/>
        <v>1198364223</v>
      </c>
      <c r="K37" s="8">
        <f t="shared" si="21"/>
        <v>1606979009</v>
      </c>
      <c r="L37" s="8">
        <f t="shared" si="21"/>
        <v>1209833980</v>
      </c>
      <c r="M37" s="8">
        <f t="shared" si="21"/>
        <v>1374738918</v>
      </c>
      <c r="N37" s="8">
        <f t="shared" si="21"/>
        <v>2064303581</v>
      </c>
    </row>
    <row r="38" spans="2:14" x14ac:dyDescent="0.25">
      <c r="B38" s="4" t="s">
        <v>3</v>
      </c>
      <c r="C38" s="9">
        <v>0</v>
      </c>
      <c r="D38" s="9">
        <v>0</v>
      </c>
      <c r="E38" s="9">
        <v>0</v>
      </c>
      <c r="F38" s="9">
        <v>4706844</v>
      </c>
      <c r="G38" s="7">
        <v>29815385</v>
      </c>
      <c r="H38" s="14">
        <v>1030000</v>
      </c>
      <c r="I38" s="7">
        <v>2103000</v>
      </c>
      <c r="J38" s="7">
        <v>0</v>
      </c>
      <c r="K38" s="7">
        <v>4290000</v>
      </c>
      <c r="L38" s="7">
        <v>26555844</v>
      </c>
      <c r="M38" s="7">
        <v>24700000</v>
      </c>
      <c r="N38" s="7">
        <v>692388228</v>
      </c>
    </row>
    <row r="39" spans="2:14" x14ac:dyDescent="0.25">
      <c r="B39" s="4" t="s">
        <v>5</v>
      </c>
      <c r="C39" s="9">
        <v>239500000</v>
      </c>
      <c r="D39" s="9">
        <v>274108681</v>
      </c>
      <c r="E39" s="9">
        <v>367100000</v>
      </c>
      <c r="F39" s="9">
        <v>1584720727</v>
      </c>
      <c r="G39" s="7">
        <v>1354181178</v>
      </c>
      <c r="H39" s="14">
        <v>1117908684</v>
      </c>
      <c r="I39" s="7">
        <v>1012406549</v>
      </c>
      <c r="J39" s="7">
        <v>1198364223</v>
      </c>
      <c r="K39" s="7">
        <v>1602689009</v>
      </c>
      <c r="L39" s="7">
        <v>1183278136</v>
      </c>
      <c r="M39" s="7">
        <v>1350038918</v>
      </c>
      <c r="N39" s="7">
        <v>1371915353</v>
      </c>
    </row>
    <row r="40" spans="2:14" x14ac:dyDescent="0.25">
      <c r="B40" s="2" t="s">
        <v>16</v>
      </c>
      <c r="C40" s="8">
        <f t="shared" ref="C40:F40" si="22">+C41+C42</f>
        <v>697575871</v>
      </c>
      <c r="D40" s="8">
        <f t="shared" si="22"/>
        <v>530372089</v>
      </c>
      <c r="E40" s="8">
        <f t="shared" si="22"/>
        <v>558690039</v>
      </c>
      <c r="F40" s="8">
        <f t="shared" si="22"/>
        <v>2882760221</v>
      </c>
      <c r="G40" s="8">
        <f t="shared" ref="G40:N40" si="23">+G41+G42</f>
        <v>2655649484</v>
      </c>
      <c r="H40" s="8">
        <f t="shared" si="23"/>
        <v>1888140080.5999999</v>
      </c>
      <c r="I40" s="8">
        <f t="shared" si="23"/>
        <v>1680113309</v>
      </c>
      <c r="J40" s="8">
        <f t="shared" si="23"/>
        <v>2268510970</v>
      </c>
      <c r="K40" s="8">
        <f t="shared" si="23"/>
        <v>3177647839</v>
      </c>
      <c r="L40" s="8">
        <f t="shared" si="23"/>
        <v>2686702410</v>
      </c>
      <c r="M40" s="8">
        <f t="shared" si="23"/>
        <v>4541485389</v>
      </c>
      <c r="N40" s="8">
        <f t="shared" si="23"/>
        <v>6131024703</v>
      </c>
    </row>
    <row r="41" spans="2:14" x14ac:dyDescent="0.25">
      <c r="B41" s="4" t="s">
        <v>3</v>
      </c>
      <c r="C41" s="9">
        <v>0</v>
      </c>
      <c r="D41" s="9">
        <v>0</v>
      </c>
      <c r="E41" s="9">
        <v>0</v>
      </c>
      <c r="F41" s="9">
        <v>10500000</v>
      </c>
      <c r="G41" s="7">
        <v>72039904</v>
      </c>
      <c r="H41" s="14">
        <v>42000000</v>
      </c>
      <c r="I41" s="7">
        <v>45060000</v>
      </c>
      <c r="J41" s="7">
        <v>46677050</v>
      </c>
      <c r="K41" s="7">
        <v>51213271</v>
      </c>
      <c r="L41" s="7">
        <v>90741495</v>
      </c>
      <c r="M41" s="7">
        <v>67351203</v>
      </c>
      <c r="N41" s="7">
        <v>1046079443</v>
      </c>
    </row>
    <row r="42" spans="2:14" x14ac:dyDescent="0.25">
      <c r="B42" s="4" t="s">
        <v>5</v>
      </c>
      <c r="C42" s="9">
        <v>697575871</v>
      </c>
      <c r="D42" s="9">
        <v>530372089</v>
      </c>
      <c r="E42" s="9">
        <v>558690039</v>
      </c>
      <c r="F42" s="9">
        <v>2872260221</v>
      </c>
      <c r="G42" s="7">
        <v>2583609580</v>
      </c>
      <c r="H42" s="14">
        <v>1846140080.5999999</v>
      </c>
      <c r="I42" s="7">
        <v>1635053309</v>
      </c>
      <c r="J42" s="7">
        <v>2221833920</v>
      </c>
      <c r="K42" s="7">
        <v>3126434568</v>
      </c>
      <c r="L42" s="7">
        <v>2595960915</v>
      </c>
      <c r="M42" s="7">
        <v>4474134186</v>
      </c>
      <c r="N42" s="7">
        <v>5084945260</v>
      </c>
    </row>
    <row r="43" spans="2:14" x14ac:dyDescent="0.25">
      <c r="B43" s="2" t="s">
        <v>17</v>
      </c>
      <c r="C43" s="8">
        <f t="shared" ref="C43:F43" si="24">+C44+C45</f>
        <v>93300000</v>
      </c>
      <c r="D43" s="8">
        <f t="shared" si="24"/>
        <v>119353935</v>
      </c>
      <c r="E43" s="8">
        <f t="shared" si="24"/>
        <v>165700000</v>
      </c>
      <c r="F43" s="8">
        <f t="shared" si="24"/>
        <v>1380204483</v>
      </c>
      <c r="G43" s="8">
        <f t="shared" ref="G43:N43" si="25">+G44+G45</f>
        <v>850368641</v>
      </c>
      <c r="H43" s="8">
        <f t="shared" si="25"/>
        <v>666781752.20000005</v>
      </c>
      <c r="I43" s="8">
        <f t="shared" si="25"/>
        <v>546047948</v>
      </c>
      <c r="J43" s="8">
        <f t="shared" si="25"/>
        <v>1114055035</v>
      </c>
      <c r="K43" s="8">
        <f t="shared" si="25"/>
        <v>1548083133</v>
      </c>
      <c r="L43" s="8">
        <f t="shared" si="25"/>
        <v>1243426930</v>
      </c>
      <c r="M43" s="8">
        <f t="shared" si="25"/>
        <v>958736089</v>
      </c>
      <c r="N43" s="8">
        <f t="shared" si="25"/>
        <v>1610985448</v>
      </c>
    </row>
    <row r="44" spans="2:14" x14ac:dyDescent="0.25">
      <c r="B44" s="4" t="s">
        <v>3</v>
      </c>
      <c r="C44" s="9">
        <v>0</v>
      </c>
      <c r="D44" s="9">
        <v>0</v>
      </c>
      <c r="E44" s="9">
        <v>0</v>
      </c>
      <c r="F44" s="9">
        <v>0</v>
      </c>
      <c r="G44" s="7">
        <v>34053166</v>
      </c>
      <c r="H44" s="14">
        <v>1500000</v>
      </c>
      <c r="I44" s="7">
        <v>5500000</v>
      </c>
      <c r="J44" s="7">
        <v>6792817</v>
      </c>
      <c r="K44" s="7">
        <v>35577526</v>
      </c>
      <c r="L44" s="7">
        <v>49225431</v>
      </c>
      <c r="M44" s="7">
        <v>35179383</v>
      </c>
      <c r="N44" s="7">
        <v>612984645</v>
      </c>
    </row>
    <row r="45" spans="2:14" x14ac:dyDescent="0.25">
      <c r="B45" s="4" t="s">
        <v>5</v>
      </c>
      <c r="C45" s="9">
        <v>93300000</v>
      </c>
      <c r="D45" s="9">
        <v>119353935</v>
      </c>
      <c r="E45" s="9">
        <v>165700000</v>
      </c>
      <c r="F45" s="9">
        <v>1380204483</v>
      </c>
      <c r="G45" s="7">
        <v>816315475</v>
      </c>
      <c r="H45" s="14">
        <v>665281752.20000005</v>
      </c>
      <c r="I45" s="7">
        <v>540547948</v>
      </c>
      <c r="J45" s="7">
        <v>1107262218</v>
      </c>
      <c r="K45" s="7">
        <v>1512505607</v>
      </c>
      <c r="L45" s="7">
        <v>1194201499</v>
      </c>
      <c r="M45" s="7">
        <v>923556706</v>
      </c>
      <c r="N45" s="7">
        <v>998000803</v>
      </c>
    </row>
    <row r="46" spans="2:14" x14ac:dyDescent="0.25">
      <c r="B46" s="2" t="s">
        <v>18</v>
      </c>
      <c r="C46" s="8">
        <f t="shared" ref="C46:F46" si="26">+C47+C48</f>
        <v>672300000</v>
      </c>
      <c r="D46" s="8">
        <f t="shared" si="26"/>
        <v>606178817</v>
      </c>
      <c r="E46" s="8">
        <f t="shared" si="26"/>
        <v>633381354</v>
      </c>
      <c r="F46" s="8">
        <f t="shared" si="26"/>
        <v>4322528537</v>
      </c>
      <c r="G46" s="8">
        <f t="shared" ref="G46:N46" si="27">+G47+G48</f>
        <v>4512430318.1999998</v>
      </c>
      <c r="H46" s="8">
        <f t="shared" si="27"/>
        <v>3795907295.5999999</v>
      </c>
      <c r="I46" s="8">
        <f t="shared" si="27"/>
        <v>2136435128</v>
      </c>
      <c r="J46" s="8">
        <f t="shared" si="27"/>
        <v>2921656917</v>
      </c>
      <c r="K46" s="8">
        <f t="shared" si="27"/>
        <v>3590314036</v>
      </c>
      <c r="L46" s="8">
        <f t="shared" si="27"/>
        <v>2467909760</v>
      </c>
      <c r="M46" s="8">
        <f t="shared" si="27"/>
        <v>2725327014</v>
      </c>
      <c r="N46" s="8">
        <f t="shared" si="27"/>
        <v>3993094093</v>
      </c>
    </row>
    <row r="47" spans="2:14" x14ac:dyDescent="0.25">
      <c r="B47" s="4" t="s">
        <v>3</v>
      </c>
      <c r="C47" s="9">
        <v>0</v>
      </c>
      <c r="D47" s="9">
        <v>0</v>
      </c>
      <c r="E47" s="9">
        <v>0</v>
      </c>
      <c r="F47" s="9">
        <v>0</v>
      </c>
      <c r="G47" s="7">
        <v>117860041</v>
      </c>
      <c r="H47" s="14">
        <v>42000000</v>
      </c>
      <c r="I47" s="7">
        <v>19736000</v>
      </c>
      <c r="J47" s="7">
        <v>57248107</v>
      </c>
      <c r="K47" s="7">
        <v>60463416</v>
      </c>
      <c r="L47" s="7">
        <v>128240389</v>
      </c>
      <c r="M47" s="7">
        <v>61847936</v>
      </c>
      <c r="N47" s="7">
        <v>1177558768</v>
      </c>
    </row>
    <row r="48" spans="2:14" x14ac:dyDescent="0.25">
      <c r="B48" s="4" t="s">
        <v>5</v>
      </c>
      <c r="C48" s="9">
        <v>672300000</v>
      </c>
      <c r="D48" s="9">
        <v>606178817</v>
      </c>
      <c r="E48" s="9">
        <v>633381354</v>
      </c>
      <c r="F48" s="9">
        <v>4322528537</v>
      </c>
      <c r="G48" s="7">
        <v>4394570277.1999998</v>
      </c>
      <c r="H48" s="14">
        <v>3753907295.5999999</v>
      </c>
      <c r="I48" s="7">
        <v>2116699128</v>
      </c>
      <c r="J48" s="7">
        <v>2864408810</v>
      </c>
      <c r="K48" s="7">
        <v>3529850620</v>
      </c>
      <c r="L48" s="7">
        <v>2339669371</v>
      </c>
      <c r="M48" s="7">
        <v>2663479078</v>
      </c>
      <c r="N48" s="7">
        <v>2815535325</v>
      </c>
    </row>
    <row r="49" spans="2:14" x14ac:dyDescent="0.25">
      <c r="B49" s="2" t="s">
        <v>19</v>
      </c>
      <c r="C49" s="8">
        <f t="shared" ref="C49:F49" si="28">+C50+C51</f>
        <v>1019600000</v>
      </c>
      <c r="D49" s="8">
        <f t="shared" si="28"/>
        <v>989828194</v>
      </c>
      <c r="E49" s="8">
        <f t="shared" si="28"/>
        <v>551070436</v>
      </c>
      <c r="F49" s="8">
        <f t="shared" si="28"/>
        <v>7447407753</v>
      </c>
      <c r="G49" s="8">
        <f t="shared" ref="G49:N49" si="29">+G50+G51</f>
        <v>6934573654</v>
      </c>
      <c r="H49" s="8">
        <f t="shared" si="29"/>
        <v>7241078424</v>
      </c>
      <c r="I49" s="8">
        <f t="shared" si="29"/>
        <v>3639787149</v>
      </c>
      <c r="J49" s="8">
        <f t="shared" si="29"/>
        <v>4131053010</v>
      </c>
      <c r="K49" s="8">
        <f t="shared" si="29"/>
        <v>4925183479</v>
      </c>
      <c r="L49" s="8">
        <f t="shared" si="29"/>
        <v>4218165307</v>
      </c>
      <c r="M49" s="8">
        <f t="shared" si="29"/>
        <v>3867551213</v>
      </c>
      <c r="N49" s="8">
        <f t="shared" si="29"/>
        <v>5490792321</v>
      </c>
    </row>
    <row r="50" spans="2:14" x14ac:dyDescent="0.25">
      <c r="B50" s="4" t="s">
        <v>3</v>
      </c>
      <c r="C50" s="9">
        <v>0</v>
      </c>
      <c r="D50" s="9">
        <v>0</v>
      </c>
      <c r="E50" s="9">
        <v>0</v>
      </c>
      <c r="F50" s="9">
        <v>0</v>
      </c>
      <c r="G50" s="7">
        <v>184732606</v>
      </c>
      <c r="H50" s="14">
        <v>110000000</v>
      </c>
      <c r="I50" s="7">
        <v>230200000</v>
      </c>
      <c r="J50" s="7">
        <v>286265297</v>
      </c>
      <c r="K50" s="7">
        <v>193787100</v>
      </c>
      <c r="L50" s="7">
        <v>368974878</v>
      </c>
      <c r="M50" s="7">
        <v>203650688</v>
      </c>
      <c r="N50" s="7">
        <v>2038911310</v>
      </c>
    </row>
    <row r="51" spans="2:14" x14ac:dyDescent="0.25">
      <c r="B51" s="4" t="s">
        <v>5</v>
      </c>
      <c r="C51" s="9">
        <v>1019600000</v>
      </c>
      <c r="D51" s="9">
        <v>989828194</v>
      </c>
      <c r="E51" s="9">
        <v>551070436</v>
      </c>
      <c r="F51" s="9">
        <v>7447407753</v>
      </c>
      <c r="G51" s="7">
        <v>6749841048</v>
      </c>
      <c r="H51" s="14">
        <v>7131078424</v>
      </c>
      <c r="I51" s="7">
        <v>3409587149</v>
      </c>
      <c r="J51" s="7">
        <v>3844787713</v>
      </c>
      <c r="K51" s="7">
        <v>4731396379</v>
      </c>
      <c r="L51" s="7">
        <v>3849190429</v>
      </c>
      <c r="M51" s="7">
        <v>3663900525</v>
      </c>
      <c r="N51" s="7">
        <v>3451881011</v>
      </c>
    </row>
    <row r="52" spans="2:14" x14ac:dyDescent="0.25">
      <c r="B52" s="2" t="s">
        <v>20</v>
      </c>
      <c r="C52" s="8">
        <f t="shared" ref="C52:F52" si="30">+C53+C54</f>
        <v>39900000</v>
      </c>
      <c r="D52" s="8">
        <f t="shared" si="30"/>
        <v>142224500</v>
      </c>
      <c r="E52" s="8">
        <f t="shared" si="30"/>
        <v>107500000</v>
      </c>
      <c r="F52" s="8">
        <f t="shared" si="30"/>
        <v>431942142</v>
      </c>
      <c r="G52" s="8">
        <f t="shared" ref="G52:N52" si="31">+G53+G54</f>
        <v>382747643</v>
      </c>
      <c r="H52" s="8">
        <f t="shared" si="31"/>
        <v>305138061.80000001</v>
      </c>
      <c r="I52" s="8">
        <f t="shared" si="31"/>
        <v>278304761</v>
      </c>
      <c r="J52" s="8">
        <f t="shared" si="31"/>
        <v>509805768</v>
      </c>
      <c r="K52" s="8">
        <f t="shared" si="31"/>
        <v>677341954</v>
      </c>
      <c r="L52" s="8">
        <f t="shared" si="31"/>
        <v>432739101</v>
      </c>
      <c r="M52" s="8">
        <f t="shared" si="31"/>
        <v>442775193</v>
      </c>
      <c r="N52" s="8">
        <f t="shared" si="31"/>
        <v>584076735</v>
      </c>
    </row>
    <row r="53" spans="2:14" x14ac:dyDescent="0.25">
      <c r="B53" s="4" t="s">
        <v>3</v>
      </c>
      <c r="C53" s="9">
        <v>0</v>
      </c>
      <c r="D53" s="9">
        <v>0</v>
      </c>
      <c r="E53" s="9">
        <v>0</v>
      </c>
      <c r="F53" s="9">
        <v>0</v>
      </c>
      <c r="G53" s="7">
        <v>8261492</v>
      </c>
      <c r="H53" s="14">
        <v>25210880</v>
      </c>
      <c r="I53" s="7">
        <v>0</v>
      </c>
      <c r="J53" s="7">
        <v>0</v>
      </c>
      <c r="K53" s="7">
        <v>858000</v>
      </c>
      <c r="L53" s="7">
        <v>24581850</v>
      </c>
      <c r="M53" s="7">
        <v>4100000</v>
      </c>
      <c r="N53" s="7">
        <v>310619002</v>
      </c>
    </row>
    <row r="54" spans="2:14" x14ac:dyDescent="0.25">
      <c r="B54" s="4" t="s">
        <v>5</v>
      </c>
      <c r="C54" s="9">
        <v>39900000</v>
      </c>
      <c r="D54" s="9">
        <v>142224500</v>
      </c>
      <c r="E54" s="9">
        <v>107500000</v>
      </c>
      <c r="F54" s="9">
        <v>431942142</v>
      </c>
      <c r="G54" s="7">
        <v>374486151</v>
      </c>
      <c r="H54" s="14">
        <v>279927181.80000001</v>
      </c>
      <c r="I54" s="7">
        <v>278304761</v>
      </c>
      <c r="J54" s="7">
        <v>509805768</v>
      </c>
      <c r="K54" s="7">
        <v>676483954</v>
      </c>
      <c r="L54" s="7">
        <v>408157251</v>
      </c>
      <c r="M54" s="7">
        <v>438675193</v>
      </c>
      <c r="N54" s="7">
        <v>273457733</v>
      </c>
    </row>
    <row r="55" spans="2:14" x14ac:dyDescent="0.25">
      <c r="B55" s="2" t="s">
        <v>21</v>
      </c>
      <c r="C55" s="8">
        <f t="shared" ref="C55:F55" si="32">+C56+C57</f>
        <v>259700000</v>
      </c>
      <c r="D55" s="8">
        <f t="shared" si="32"/>
        <v>255807296</v>
      </c>
      <c r="E55" s="8">
        <f t="shared" si="32"/>
        <v>276900000</v>
      </c>
      <c r="F55" s="8">
        <f t="shared" si="32"/>
        <v>3036398737</v>
      </c>
      <c r="G55" s="8">
        <f t="shared" ref="G55:N55" si="33">+G56+G57</f>
        <v>1540400673.3600001</v>
      </c>
      <c r="H55" s="8">
        <f t="shared" si="33"/>
        <v>1118865608</v>
      </c>
      <c r="I55" s="8">
        <f t="shared" si="33"/>
        <v>1263699597</v>
      </c>
      <c r="J55" s="8">
        <f t="shared" si="33"/>
        <v>1802860715</v>
      </c>
      <c r="K55" s="8">
        <f t="shared" si="33"/>
        <v>2649392594</v>
      </c>
      <c r="L55" s="8">
        <f t="shared" si="33"/>
        <v>1756513960</v>
      </c>
      <c r="M55" s="8">
        <f t="shared" si="33"/>
        <v>2594239076</v>
      </c>
      <c r="N55" s="8">
        <f t="shared" si="33"/>
        <v>3472489537</v>
      </c>
    </row>
    <row r="56" spans="2:14" x14ac:dyDescent="0.25">
      <c r="B56" s="4" t="s">
        <v>3</v>
      </c>
      <c r="C56" s="9">
        <v>0</v>
      </c>
      <c r="D56" s="9">
        <v>0</v>
      </c>
      <c r="E56" s="9">
        <v>0</v>
      </c>
      <c r="F56" s="9">
        <v>0</v>
      </c>
      <c r="G56" s="7">
        <v>49776962</v>
      </c>
      <c r="H56" s="14">
        <v>25000000</v>
      </c>
      <c r="I56" s="7">
        <v>20515000</v>
      </c>
      <c r="J56" s="7">
        <v>18711758</v>
      </c>
      <c r="K56" s="7">
        <v>23992272</v>
      </c>
      <c r="L56" s="7">
        <v>74290245</v>
      </c>
      <c r="M56" s="7">
        <v>25633268</v>
      </c>
      <c r="N56" s="7">
        <v>891661610</v>
      </c>
    </row>
    <row r="57" spans="2:14" x14ac:dyDescent="0.25">
      <c r="B57" s="4" t="s">
        <v>5</v>
      </c>
      <c r="C57" s="9">
        <v>259700000</v>
      </c>
      <c r="D57" s="9">
        <v>255807296</v>
      </c>
      <c r="E57" s="9">
        <v>276900000</v>
      </c>
      <c r="F57" s="9">
        <v>3036398737</v>
      </c>
      <c r="G57" s="7">
        <v>1490623711.3600001</v>
      </c>
      <c r="H57" s="14">
        <v>1093865608</v>
      </c>
      <c r="I57" s="7">
        <v>1243184597</v>
      </c>
      <c r="J57" s="7">
        <v>1784148957</v>
      </c>
      <c r="K57" s="7">
        <v>2625400322</v>
      </c>
      <c r="L57" s="7">
        <v>1682223715</v>
      </c>
      <c r="M57" s="7">
        <v>2568605808</v>
      </c>
      <c r="N57" s="7">
        <v>2580827927</v>
      </c>
    </row>
    <row r="58" spans="2:14" x14ac:dyDescent="0.25">
      <c r="B58" s="2" t="s">
        <v>22</v>
      </c>
      <c r="C58" s="8">
        <f t="shared" ref="C58:F58" si="34">+C59+C60</f>
        <v>49600000</v>
      </c>
      <c r="D58" s="8">
        <f t="shared" si="34"/>
        <v>98194900</v>
      </c>
      <c r="E58" s="8">
        <f t="shared" si="34"/>
        <v>116500000</v>
      </c>
      <c r="F58" s="8">
        <f t="shared" si="34"/>
        <v>372249614</v>
      </c>
      <c r="G58" s="8">
        <f t="shared" ref="G58:N58" si="35">+G59+G60</f>
        <v>440233449</v>
      </c>
      <c r="H58" s="8">
        <f t="shared" si="35"/>
        <v>330346702</v>
      </c>
      <c r="I58" s="8">
        <f t="shared" si="35"/>
        <v>364077057</v>
      </c>
      <c r="J58" s="8">
        <f t="shared" si="35"/>
        <v>467622011</v>
      </c>
      <c r="K58" s="8">
        <f t="shared" si="35"/>
        <v>674379601</v>
      </c>
      <c r="L58" s="8">
        <f t="shared" si="35"/>
        <v>583553660</v>
      </c>
      <c r="M58" s="8">
        <f t="shared" si="35"/>
        <v>643716745</v>
      </c>
      <c r="N58" s="8">
        <f t="shared" si="35"/>
        <v>984180957</v>
      </c>
    </row>
    <row r="59" spans="2:14" x14ac:dyDescent="0.25">
      <c r="B59" s="4" t="s">
        <v>3</v>
      </c>
      <c r="C59" s="9">
        <v>0</v>
      </c>
      <c r="D59" s="9">
        <v>0</v>
      </c>
      <c r="E59" s="9">
        <v>0</v>
      </c>
      <c r="F59" s="9">
        <v>0</v>
      </c>
      <c r="G59" s="7">
        <v>6970955</v>
      </c>
      <c r="H59" s="14">
        <v>0</v>
      </c>
      <c r="I59" s="7">
        <v>0</v>
      </c>
      <c r="J59" s="7">
        <v>0</v>
      </c>
      <c r="K59" s="7">
        <v>5223000</v>
      </c>
      <c r="L59" s="7">
        <v>22739261</v>
      </c>
      <c r="M59" s="7">
        <v>2505200</v>
      </c>
      <c r="N59" s="7">
        <v>493135888</v>
      </c>
    </row>
    <row r="60" spans="2:14" x14ac:dyDescent="0.25">
      <c r="B60" s="4" t="s">
        <v>5</v>
      </c>
      <c r="C60" s="9">
        <v>49600000</v>
      </c>
      <c r="D60" s="9">
        <v>98194900</v>
      </c>
      <c r="E60" s="9">
        <v>116500000</v>
      </c>
      <c r="F60" s="9">
        <v>372249614</v>
      </c>
      <c r="G60" s="7">
        <v>433262494</v>
      </c>
      <c r="H60" s="14">
        <v>330346702</v>
      </c>
      <c r="I60" s="7">
        <v>364077057</v>
      </c>
      <c r="J60" s="7">
        <v>467622011</v>
      </c>
      <c r="K60" s="7">
        <v>669156601</v>
      </c>
      <c r="L60" s="7">
        <v>560814399</v>
      </c>
      <c r="M60" s="7">
        <v>641211545</v>
      </c>
      <c r="N60" s="7">
        <v>491045069</v>
      </c>
    </row>
    <row r="61" spans="2:14" x14ac:dyDescent="0.25">
      <c r="B61" s="2" t="s">
        <v>23</v>
      </c>
      <c r="C61" s="8">
        <f t="shared" ref="C61:F61" si="36">+C62+C63</f>
        <v>319000000</v>
      </c>
      <c r="D61" s="8">
        <f t="shared" si="36"/>
        <v>356348667</v>
      </c>
      <c r="E61" s="8">
        <f t="shared" si="36"/>
        <v>340550000</v>
      </c>
      <c r="F61" s="8">
        <f t="shared" si="36"/>
        <v>1505510617</v>
      </c>
      <c r="G61" s="8">
        <f t="shared" ref="G61:N61" si="37">+G62+G63</f>
        <v>1325476412</v>
      </c>
      <c r="H61" s="8">
        <f t="shared" si="37"/>
        <v>1689421316</v>
      </c>
      <c r="I61" s="8">
        <f t="shared" si="37"/>
        <v>1431802062</v>
      </c>
      <c r="J61" s="8">
        <f t="shared" si="37"/>
        <v>1698180031</v>
      </c>
      <c r="K61" s="8">
        <f t="shared" si="37"/>
        <v>2185237733</v>
      </c>
      <c r="L61" s="8">
        <f t="shared" si="37"/>
        <v>1856042815</v>
      </c>
      <c r="M61" s="8">
        <f t="shared" si="37"/>
        <v>1695368197</v>
      </c>
      <c r="N61" s="8">
        <f t="shared" si="37"/>
        <v>2035183000</v>
      </c>
    </row>
    <row r="62" spans="2:14" x14ac:dyDescent="0.25">
      <c r="B62" s="4" t="s">
        <v>3</v>
      </c>
      <c r="C62" s="9">
        <v>0</v>
      </c>
      <c r="D62" s="9">
        <v>0</v>
      </c>
      <c r="E62" s="9">
        <v>0</v>
      </c>
      <c r="F62" s="9">
        <v>0</v>
      </c>
      <c r="G62" s="7">
        <v>20055571</v>
      </c>
      <c r="H62" s="14">
        <v>6000000</v>
      </c>
      <c r="I62" s="7">
        <v>8500000</v>
      </c>
      <c r="J62" s="7">
        <v>9000000</v>
      </c>
      <c r="K62" s="7">
        <v>8421100</v>
      </c>
      <c r="L62" s="7">
        <v>37220270</v>
      </c>
      <c r="M62" s="7">
        <v>16093600</v>
      </c>
      <c r="N62" s="7">
        <v>578333446</v>
      </c>
    </row>
    <row r="63" spans="2:14" x14ac:dyDescent="0.25">
      <c r="B63" s="4" t="s">
        <v>5</v>
      </c>
      <c r="C63" s="9">
        <v>319000000</v>
      </c>
      <c r="D63" s="9">
        <v>356348667</v>
      </c>
      <c r="E63" s="9">
        <v>340550000</v>
      </c>
      <c r="F63" s="9">
        <v>1505510617</v>
      </c>
      <c r="G63" s="7">
        <v>1305420841</v>
      </c>
      <c r="H63" s="14">
        <v>1683421316</v>
      </c>
      <c r="I63" s="7">
        <v>1423302062</v>
      </c>
      <c r="J63" s="7">
        <v>1689180031</v>
      </c>
      <c r="K63" s="7">
        <v>2176816633</v>
      </c>
      <c r="L63" s="7">
        <v>1818822545</v>
      </c>
      <c r="M63" s="7">
        <v>1679274597</v>
      </c>
      <c r="N63" s="7">
        <v>1456849554</v>
      </c>
    </row>
    <row r="64" spans="2:14" x14ac:dyDescent="0.25">
      <c r="B64" s="2" t="s">
        <v>24</v>
      </c>
      <c r="C64" s="8">
        <f t="shared" ref="C64:F64" si="38">+C65+C66</f>
        <v>415300000</v>
      </c>
      <c r="D64" s="8">
        <f t="shared" si="38"/>
        <v>395994457</v>
      </c>
      <c r="E64" s="8">
        <f t="shared" si="38"/>
        <v>378005000</v>
      </c>
      <c r="F64" s="8">
        <f t="shared" si="38"/>
        <v>6691613159</v>
      </c>
      <c r="G64" s="8">
        <f t="shared" ref="G64:N64" si="39">+G65+G66</f>
        <v>3937029114.6399999</v>
      </c>
      <c r="H64" s="8">
        <f t="shared" si="39"/>
        <v>2482712180.8000002</v>
      </c>
      <c r="I64" s="8">
        <f t="shared" si="39"/>
        <v>2135792079</v>
      </c>
      <c r="J64" s="8">
        <f t="shared" si="39"/>
        <v>2861505424</v>
      </c>
      <c r="K64" s="8">
        <f t="shared" si="39"/>
        <v>3574874182</v>
      </c>
      <c r="L64" s="8">
        <f t="shared" si="39"/>
        <v>2515305730</v>
      </c>
      <c r="M64" s="8">
        <f t="shared" si="39"/>
        <v>2963162346</v>
      </c>
      <c r="N64" s="8">
        <f t="shared" si="39"/>
        <v>3585600848</v>
      </c>
    </row>
    <row r="65" spans="2:14" x14ac:dyDescent="0.25">
      <c r="B65" s="4" t="s">
        <v>3</v>
      </c>
      <c r="C65" s="9">
        <v>0</v>
      </c>
      <c r="D65" s="9">
        <v>0</v>
      </c>
      <c r="E65" s="9">
        <v>0</v>
      </c>
      <c r="F65" s="9">
        <v>0</v>
      </c>
      <c r="G65" s="7">
        <v>50615160</v>
      </c>
      <c r="H65" s="14">
        <v>4000000</v>
      </c>
      <c r="I65" s="7">
        <v>4000000</v>
      </c>
      <c r="J65" s="7">
        <v>10389148</v>
      </c>
      <c r="K65" s="7">
        <v>10863000</v>
      </c>
      <c r="L65" s="7">
        <v>67613032</v>
      </c>
      <c r="M65" s="7">
        <v>13111843</v>
      </c>
      <c r="N65" s="7">
        <v>1047781821</v>
      </c>
    </row>
    <row r="66" spans="2:14" x14ac:dyDescent="0.25">
      <c r="B66" s="4" t="s">
        <v>5</v>
      </c>
      <c r="C66" s="9">
        <v>415300000</v>
      </c>
      <c r="D66" s="9">
        <v>395994457</v>
      </c>
      <c r="E66" s="9">
        <v>378005000</v>
      </c>
      <c r="F66" s="9">
        <v>6691613159</v>
      </c>
      <c r="G66" s="7">
        <v>3886413954.6399999</v>
      </c>
      <c r="H66" s="14">
        <v>2478712180.8000002</v>
      </c>
      <c r="I66" s="7">
        <v>2131792079</v>
      </c>
      <c r="J66" s="7">
        <v>2851116276</v>
      </c>
      <c r="K66" s="7">
        <v>3564011182</v>
      </c>
      <c r="L66" s="7">
        <v>2447692698</v>
      </c>
      <c r="M66" s="7">
        <v>2950050503</v>
      </c>
      <c r="N66" s="7">
        <v>2537819027</v>
      </c>
    </row>
    <row r="67" spans="2:14" x14ac:dyDescent="0.25">
      <c r="B67" s="2" t="s">
        <v>25</v>
      </c>
      <c r="C67" s="8">
        <f t="shared" ref="C67:F67" si="40">+C68+C69</f>
        <v>528000000</v>
      </c>
      <c r="D67" s="8">
        <f t="shared" si="40"/>
        <v>624341667</v>
      </c>
      <c r="E67" s="8">
        <f t="shared" si="40"/>
        <v>513100000</v>
      </c>
      <c r="F67" s="8">
        <f t="shared" si="40"/>
        <v>3994385928</v>
      </c>
      <c r="G67" s="8">
        <f t="shared" ref="G67:N67" si="41">+G68+G69</f>
        <v>4507919928.8000002</v>
      </c>
      <c r="H67" s="8">
        <f t="shared" si="41"/>
        <v>4841686208</v>
      </c>
      <c r="I67" s="8">
        <f t="shared" si="41"/>
        <v>3005820582</v>
      </c>
      <c r="J67" s="8">
        <f t="shared" si="41"/>
        <v>3887046073</v>
      </c>
      <c r="K67" s="8">
        <f t="shared" si="41"/>
        <v>4499786162</v>
      </c>
      <c r="L67" s="8">
        <f t="shared" si="41"/>
        <v>3132724929.1999998</v>
      </c>
      <c r="M67" s="8">
        <f t="shared" si="41"/>
        <v>2985632618</v>
      </c>
      <c r="N67" s="8">
        <f t="shared" si="41"/>
        <v>4992493165</v>
      </c>
    </row>
    <row r="68" spans="2:14" x14ac:dyDescent="0.25">
      <c r="B68" s="4" t="s">
        <v>3</v>
      </c>
      <c r="C68" s="9">
        <v>0</v>
      </c>
      <c r="D68" s="9">
        <v>0</v>
      </c>
      <c r="E68" s="9">
        <v>0</v>
      </c>
      <c r="F68" s="9">
        <v>0</v>
      </c>
      <c r="G68" s="7">
        <v>84538726</v>
      </c>
      <c r="H68" s="14">
        <v>78324923</v>
      </c>
      <c r="I68" s="7">
        <v>78235000</v>
      </c>
      <c r="J68" s="7">
        <v>78750487</v>
      </c>
      <c r="K68" s="7">
        <v>57526475</v>
      </c>
      <c r="L68" s="7">
        <v>83982960</v>
      </c>
      <c r="M68" s="7">
        <v>39944939</v>
      </c>
      <c r="N68" s="7">
        <v>1030172791</v>
      </c>
    </row>
    <row r="69" spans="2:14" x14ac:dyDescent="0.25">
      <c r="B69" s="4" t="s">
        <v>5</v>
      </c>
      <c r="C69" s="9">
        <v>528000000</v>
      </c>
      <c r="D69" s="9">
        <v>624341667</v>
      </c>
      <c r="E69" s="9">
        <v>513100000</v>
      </c>
      <c r="F69" s="9">
        <v>3994385928</v>
      </c>
      <c r="G69" s="7">
        <v>4423381202.8000002</v>
      </c>
      <c r="H69" s="14">
        <v>4763361285</v>
      </c>
      <c r="I69" s="7">
        <v>2927585582</v>
      </c>
      <c r="J69" s="7">
        <v>3808295586</v>
      </c>
      <c r="K69" s="7">
        <v>4442259687</v>
      </c>
      <c r="L69" s="7">
        <v>3048741969.1999998</v>
      </c>
      <c r="M69" s="7">
        <v>2945687679</v>
      </c>
      <c r="N69" s="7">
        <v>3962320374</v>
      </c>
    </row>
    <row r="70" spans="2:14" x14ac:dyDescent="0.25">
      <c r="B70" s="2" t="s">
        <v>26</v>
      </c>
      <c r="C70" s="8">
        <f t="shared" ref="C70:F70" si="42">+C71+C72</f>
        <v>358100000</v>
      </c>
      <c r="D70" s="8">
        <f t="shared" si="42"/>
        <v>472016336</v>
      </c>
      <c r="E70" s="8">
        <f t="shared" si="42"/>
        <v>556700000</v>
      </c>
      <c r="F70" s="8">
        <f t="shared" si="42"/>
        <v>11339885075</v>
      </c>
      <c r="G70" s="8">
        <f t="shared" ref="G70:N70" si="43">+G71+G72</f>
        <v>8120070824.5200005</v>
      </c>
      <c r="H70" s="8">
        <f t="shared" si="43"/>
        <v>11497149497.6</v>
      </c>
      <c r="I70" s="8">
        <f t="shared" si="43"/>
        <v>2557184429</v>
      </c>
      <c r="J70" s="8">
        <f t="shared" si="43"/>
        <v>3083525715</v>
      </c>
      <c r="K70" s="8">
        <f t="shared" si="43"/>
        <v>4158704076</v>
      </c>
      <c r="L70" s="8">
        <f t="shared" si="43"/>
        <v>2412707095</v>
      </c>
      <c r="M70" s="8">
        <f t="shared" si="43"/>
        <v>2332631498</v>
      </c>
      <c r="N70" s="8">
        <f t="shared" si="43"/>
        <v>3831487246</v>
      </c>
    </row>
    <row r="71" spans="2:14" x14ac:dyDescent="0.25">
      <c r="B71" s="4" t="s">
        <v>3</v>
      </c>
      <c r="C71" s="9">
        <v>0</v>
      </c>
      <c r="D71" s="9">
        <v>0</v>
      </c>
      <c r="E71" s="9">
        <v>0</v>
      </c>
      <c r="F71" s="9">
        <v>0</v>
      </c>
      <c r="G71" s="7">
        <v>97584722</v>
      </c>
      <c r="H71" s="14">
        <v>2000000</v>
      </c>
      <c r="I71" s="7">
        <v>3500000</v>
      </c>
      <c r="J71" s="7">
        <v>7458728</v>
      </c>
      <c r="K71" s="7">
        <v>17322276</v>
      </c>
      <c r="L71" s="7">
        <v>72980999</v>
      </c>
      <c r="M71" s="7">
        <v>23713748</v>
      </c>
      <c r="N71" s="7">
        <v>732631560</v>
      </c>
    </row>
    <row r="72" spans="2:14" x14ac:dyDescent="0.25">
      <c r="B72" s="4" t="s">
        <v>5</v>
      </c>
      <c r="C72" s="9">
        <v>358100000</v>
      </c>
      <c r="D72" s="9">
        <v>472016336</v>
      </c>
      <c r="E72" s="9">
        <v>556700000</v>
      </c>
      <c r="F72" s="9">
        <v>11339885075</v>
      </c>
      <c r="G72" s="7">
        <v>8022486102.5200005</v>
      </c>
      <c r="H72" s="14">
        <v>11495149497.6</v>
      </c>
      <c r="I72" s="7">
        <v>2553684429</v>
      </c>
      <c r="J72" s="7">
        <v>3076066987</v>
      </c>
      <c r="K72" s="7">
        <v>4141381800</v>
      </c>
      <c r="L72" s="7">
        <v>2339726096</v>
      </c>
      <c r="M72" s="7">
        <v>2308917750</v>
      </c>
      <c r="N72" s="7">
        <v>3098855686</v>
      </c>
    </row>
    <row r="73" spans="2:14" x14ac:dyDescent="0.25">
      <c r="B73" s="2" t="s">
        <v>27</v>
      </c>
      <c r="C73" s="8">
        <f t="shared" ref="C73:F73" si="44">+C74+C75</f>
        <v>417400000</v>
      </c>
      <c r="D73" s="8">
        <f t="shared" si="44"/>
        <v>517963383</v>
      </c>
      <c r="E73" s="8">
        <f t="shared" si="44"/>
        <v>723192000</v>
      </c>
      <c r="F73" s="8">
        <f t="shared" si="44"/>
        <v>4030789344</v>
      </c>
      <c r="G73" s="8">
        <f t="shared" ref="G73:N73" si="45">+G74+G75</f>
        <v>4752687038</v>
      </c>
      <c r="H73" s="8">
        <f t="shared" si="45"/>
        <v>3560989799.5999999</v>
      </c>
      <c r="I73" s="8">
        <f t="shared" si="45"/>
        <v>2355866528</v>
      </c>
      <c r="J73" s="8">
        <f t="shared" si="45"/>
        <v>3277125297</v>
      </c>
      <c r="K73" s="8">
        <f t="shared" si="45"/>
        <v>4665335677</v>
      </c>
      <c r="L73" s="8">
        <f t="shared" si="45"/>
        <v>2426268525</v>
      </c>
      <c r="M73" s="8">
        <f t="shared" si="45"/>
        <v>2721441785</v>
      </c>
      <c r="N73" s="8">
        <f t="shared" si="45"/>
        <v>4113094531</v>
      </c>
    </row>
    <row r="74" spans="2:14" x14ac:dyDescent="0.25">
      <c r="B74" s="4" t="s">
        <v>3</v>
      </c>
      <c r="C74" s="9">
        <v>0</v>
      </c>
      <c r="D74" s="9">
        <v>0</v>
      </c>
      <c r="E74" s="9">
        <v>0</v>
      </c>
      <c r="F74" s="9">
        <v>0</v>
      </c>
      <c r="G74" s="7">
        <v>106161209</v>
      </c>
      <c r="H74" s="14">
        <v>29800000</v>
      </c>
      <c r="I74" s="7">
        <v>30000000</v>
      </c>
      <c r="J74" s="7">
        <v>29138826</v>
      </c>
      <c r="K74" s="7">
        <v>46453149</v>
      </c>
      <c r="L74" s="7">
        <v>84058050</v>
      </c>
      <c r="M74" s="7">
        <v>43515444</v>
      </c>
      <c r="N74" s="7">
        <v>820855216</v>
      </c>
    </row>
    <row r="75" spans="2:14" x14ac:dyDescent="0.25">
      <c r="B75" s="4" t="s">
        <v>5</v>
      </c>
      <c r="C75" s="9">
        <v>417400000</v>
      </c>
      <c r="D75" s="9">
        <v>517963383</v>
      </c>
      <c r="E75" s="9">
        <v>723192000</v>
      </c>
      <c r="F75" s="9">
        <v>4030789344</v>
      </c>
      <c r="G75" s="7">
        <v>4646525829</v>
      </c>
      <c r="H75" s="14">
        <v>3531189799.5999999</v>
      </c>
      <c r="I75" s="7">
        <v>2325866528</v>
      </c>
      <c r="J75" s="7">
        <v>3247986471</v>
      </c>
      <c r="K75" s="7">
        <v>4618882528</v>
      </c>
      <c r="L75" s="7">
        <v>2342210475</v>
      </c>
      <c r="M75" s="7">
        <v>2677926341</v>
      </c>
      <c r="N75" s="7">
        <v>3292239315</v>
      </c>
    </row>
    <row r="76" spans="2:14" x14ac:dyDescent="0.25">
      <c r="B76" s="2" t="s">
        <v>28</v>
      </c>
      <c r="C76" s="8">
        <f t="shared" ref="C76:F76" si="46">+C77+C78</f>
        <v>162700000</v>
      </c>
      <c r="D76" s="8">
        <f t="shared" si="46"/>
        <v>226234067</v>
      </c>
      <c r="E76" s="8">
        <f t="shared" si="46"/>
        <v>203032921</v>
      </c>
      <c r="F76" s="8">
        <f t="shared" si="46"/>
        <v>3400943988</v>
      </c>
      <c r="G76" s="8">
        <f t="shared" ref="G76:N76" si="47">+G77+G78</f>
        <v>1846789716.48</v>
      </c>
      <c r="H76" s="8">
        <f t="shared" si="47"/>
        <v>590902631</v>
      </c>
      <c r="I76" s="8">
        <f t="shared" si="47"/>
        <v>815933206</v>
      </c>
      <c r="J76" s="8">
        <f t="shared" si="47"/>
        <v>1250282135</v>
      </c>
      <c r="K76" s="8">
        <f t="shared" si="47"/>
        <v>1325031501</v>
      </c>
      <c r="L76" s="8">
        <f t="shared" si="47"/>
        <v>946547245</v>
      </c>
      <c r="M76" s="8">
        <f t="shared" si="47"/>
        <v>910426448</v>
      </c>
      <c r="N76" s="8">
        <f t="shared" si="47"/>
        <v>1221814072</v>
      </c>
    </row>
    <row r="77" spans="2:14" x14ac:dyDescent="0.25">
      <c r="B77" s="4" t="s">
        <v>3</v>
      </c>
      <c r="C77" s="9">
        <v>0</v>
      </c>
      <c r="D77" s="9">
        <v>0</v>
      </c>
      <c r="E77" s="9">
        <v>0</v>
      </c>
      <c r="F77" s="9">
        <v>0</v>
      </c>
      <c r="G77" s="7">
        <v>41472678</v>
      </c>
      <c r="H77" s="14">
        <v>1000000</v>
      </c>
      <c r="I77" s="7">
        <v>4206000</v>
      </c>
      <c r="J77" s="7">
        <v>794718</v>
      </c>
      <c r="K77" s="7">
        <v>5443141</v>
      </c>
      <c r="L77" s="7">
        <v>50872675</v>
      </c>
      <c r="M77" s="7">
        <v>9981065</v>
      </c>
      <c r="N77" s="7">
        <v>384741070</v>
      </c>
    </row>
    <row r="78" spans="2:14" x14ac:dyDescent="0.25">
      <c r="B78" s="4" t="s">
        <v>5</v>
      </c>
      <c r="C78" s="9">
        <v>162700000</v>
      </c>
      <c r="D78" s="9">
        <v>226234067</v>
      </c>
      <c r="E78" s="9">
        <v>203032921</v>
      </c>
      <c r="F78" s="9">
        <v>3400943988</v>
      </c>
      <c r="G78" s="7">
        <v>1805317038.48</v>
      </c>
      <c r="H78" s="14">
        <v>589902631</v>
      </c>
      <c r="I78" s="7">
        <v>811727206</v>
      </c>
      <c r="J78" s="7">
        <v>1249487417</v>
      </c>
      <c r="K78" s="7">
        <v>1319588360</v>
      </c>
      <c r="L78" s="7">
        <v>895674570</v>
      </c>
      <c r="M78" s="7">
        <v>900445383</v>
      </c>
      <c r="N78" s="7">
        <v>837073002</v>
      </c>
    </row>
    <row r="79" spans="2:14" x14ac:dyDescent="0.25">
      <c r="B79" s="2" t="s">
        <v>29</v>
      </c>
      <c r="C79" s="8">
        <f t="shared" ref="C79:F79" si="48">+C80+C81</f>
        <v>215000000</v>
      </c>
      <c r="D79" s="8">
        <f t="shared" si="48"/>
        <v>323968431</v>
      </c>
      <c r="E79" s="8">
        <f t="shared" si="48"/>
        <v>309300000</v>
      </c>
      <c r="F79" s="8">
        <f t="shared" si="48"/>
        <v>1686962634</v>
      </c>
      <c r="G79" s="8">
        <f t="shared" ref="G79:N79" si="49">+G80+G81</f>
        <v>1547452197</v>
      </c>
      <c r="H79" s="8">
        <f t="shared" si="49"/>
        <v>1248770407.5999999</v>
      </c>
      <c r="I79" s="8">
        <f t="shared" si="49"/>
        <v>1456394128</v>
      </c>
      <c r="J79" s="8">
        <f t="shared" si="49"/>
        <v>1675861413</v>
      </c>
      <c r="K79" s="8">
        <f t="shared" si="49"/>
        <v>1668400224</v>
      </c>
      <c r="L79" s="8">
        <f t="shared" si="49"/>
        <v>1521007109</v>
      </c>
      <c r="M79" s="8">
        <f t="shared" si="49"/>
        <v>1663809695</v>
      </c>
      <c r="N79" s="8">
        <f t="shared" si="49"/>
        <v>2203083855</v>
      </c>
    </row>
    <row r="80" spans="2:14" x14ac:dyDescent="0.25">
      <c r="B80" s="4" t="s">
        <v>3</v>
      </c>
      <c r="C80" s="9">
        <v>0</v>
      </c>
      <c r="D80" s="9">
        <v>0</v>
      </c>
      <c r="E80" s="9">
        <v>0</v>
      </c>
      <c r="F80" s="9">
        <v>0</v>
      </c>
      <c r="G80" s="7">
        <v>61489507</v>
      </c>
      <c r="H80" s="14">
        <v>29500000</v>
      </c>
      <c r="I80" s="7">
        <v>28288600</v>
      </c>
      <c r="J80" s="7">
        <v>28397718</v>
      </c>
      <c r="K80" s="7">
        <v>35796653</v>
      </c>
      <c r="L80" s="7">
        <v>54243565</v>
      </c>
      <c r="M80" s="7">
        <v>39373232</v>
      </c>
      <c r="N80" s="7">
        <v>493333629</v>
      </c>
    </row>
    <row r="81" spans="2:14" x14ac:dyDescent="0.25">
      <c r="B81" s="4" t="s">
        <v>5</v>
      </c>
      <c r="C81" s="9">
        <v>215000000</v>
      </c>
      <c r="D81" s="9">
        <v>323968431</v>
      </c>
      <c r="E81" s="9">
        <v>309300000</v>
      </c>
      <c r="F81" s="9">
        <v>1686962634</v>
      </c>
      <c r="G81" s="7">
        <v>1485962690</v>
      </c>
      <c r="H81" s="14">
        <v>1219270407.5999999</v>
      </c>
      <c r="I81" s="7">
        <v>1428105528</v>
      </c>
      <c r="J81" s="7">
        <v>1647463695</v>
      </c>
      <c r="K81" s="7">
        <v>1632603571</v>
      </c>
      <c r="L81" s="7">
        <v>1466763544</v>
      </c>
      <c r="M81" s="7">
        <v>1624436463</v>
      </c>
      <c r="N81" s="7">
        <v>1709750226</v>
      </c>
    </row>
    <row r="82" spans="2:14" x14ac:dyDescent="0.25">
      <c r="B82" s="2" t="s">
        <v>30</v>
      </c>
      <c r="C82" s="8">
        <f t="shared" ref="C82:F82" si="50">+C83+C84</f>
        <v>206700000</v>
      </c>
      <c r="D82" s="8">
        <f t="shared" si="50"/>
        <v>241185431</v>
      </c>
      <c r="E82" s="8">
        <f t="shared" si="50"/>
        <v>293600000</v>
      </c>
      <c r="F82" s="8">
        <f t="shared" si="50"/>
        <v>1116138211</v>
      </c>
      <c r="G82" s="8">
        <f t="shared" ref="G82:N82" si="51">+G83+G84</f>
        <v>1134132146</v>
      </c>
      <c r="H82" s="8">
        <f t="shared" si="51"/>
        <v>1529495117.2</v>
      </c>
      <c r="I82" s="8">
        <f t="shared" si="51"/>
        <v>1065069697</v>
      </c>
      <c r="J82" s="8">
        <f t="shared" si="51"/>
        <v>1383772821</v>
      </c>
      <c r="K82" s="8">
        <f t="shared" si="51"/>
        <v>2055504942</v>
      </c>
      <c r="L82" s="8">
        <f t="shared" si="51"/>
        <v>1775759201</v>
      </c>
      <c r="M82" s="8">
        <f t="shared" si="51"/>
        <v>1728250756</v>
      </c>
      <c r="N82" s="8">
        <f t="shared" si="51"/>
        <v>1913799401</v>
      </c>
    </row>
    <row r="83" spans="2:14" x14ac:dyDescent="0.25">
      <c r="B83" s="4" t="s">
        <v>3</v>
      </c>
      <c r="C83" s="9">
        <v>0</v>
      </c>
      <c r="D83" s="9">
        <v>0</v>
      </c>
      <c r="E83" s="9">
        <v>0</v>
      </c>
      <c r="F83" s="9">
        <v>0</v>
      </c>
      <c r="G83" s="7">
        <v>24734364</v>
      </c>
      <c r="H83" s="14">
        <v>4000000</v>
      </c>
      <c r="I83" s="7">
        <v>7500000</v>
      </c>
      <c r="J83" s="7">
        <v>4522376</v>
      </c>
      <c r="K83" s="7">
        <v>16547400</v>
      </c>
      <c r="L83" s="7">
        <v>32099643</v>
      </c>
      <c r="M83" s="7">
        <v>11587400</v>
      </c>
      <c r="N83" s="7">
        <v>469657332</v>
      </c>
    </row>
    <row r="84" spans="2:14" x14ac:dyDescent="0.25">
      <c r="B84" s="4" t="s">
        <v>5</v>
      </c>
      <c r="C84" s="9">
        <v>206700000</v>
      </c>
      <c r="D84" s="9">
        <v>241185431</v>
      </c>
      <c r="E84" s="9">
        <v>293600000</v>
      </c>
      <c r="F84" s="9">
        <v>1116138211</v>
      </c>
      <c r="G84" s="7">
        <v>1109397782</v>
      </c>
      <c r="H84" s="14">
        <v>1525495117.2</v>
      </c>
      <c r="I84" s="7">
        <v>1057569697</v>
      </c>
      <c r="J84" s="7">
        <v>1379250445</v>
      </c>
      <c r="K84" s="7">
        <v>2038957542</v>
      </c>
      <c r="L84" s="7">
        <v>1743659558</v>
      </c>
      <c r="M84" s="7">
        <v>1716663356</v>
      </c>
      <c r="N84" s="7">
        <v>1444142069</v>
      </c>
    </row>
    <row r="85" spans="2:14" x14ac:dyDescent="0.25">
      <c r="B85" s="2" t="s">
        <v>31</v>
      </c>
      <c r="C85" s="8">
        <f t="shared" ref="C85:F85" si="52">+C86+C87</f>
        <v>48400000</v>
      </c>
      <c r="D85" s="8">
        <f t="shared" si="52"/>
        <v>50170775</v>
      </c>
      <c r="E85" s="8">
        <f t="shared" si="52"/>
        <v>54000000</v>
      </c>
      <c r="F85" s="8">
        <f t="shared" si="52"/>
        <v>246625892</v>
      </c>
      <c r="G85" s="8">
        <f t="shared" ref="G85:N85" si="53">+G86+G87</f>
        <v>234135204</v>
      </c>
      <c r="H85" s="8">
        <f t="shared" si="53"/>
        <v>194684995.40000001</v>
      </c>
      <c r="I85" s="8">
        <f t="shared" si="53"/>
        <v>203509695</v>
      </c>
      <c r="J85" s="8">
        <f t="shared" si="53"/>
        <v>258580148</v>
      </c>
      <c r="K85" s="8">
        <f t="shared" si="53"/>
        <v>328939424</v>
      </c>
      <c r="L85" s="8">
        <f t="shared" si="53"/>
        <v>295243134</v>
      </c>
      <c r="M85" s="8">
        <f t="shared" si="53"/>
        <v>254565547</v>
      </c>
      <c r="N85" s="8">
        <f t="shared" si="53"/>
        <v>386885066</v>
      </c>
    </row>
    <row r="86" spans="2:14" x14ac:dyDescent="0.25">
      <c r="B86" s="4" t="s">
        <v>3</v>
      </c>
      <c r="C86" s="9">
        <v>0</v>
      </c>
      <c r="D86" s="9">
        <v>0</v>
      </c>
      <c r="E86" s="9">
        <v>0</v>
      </c>
      <c r="F86" s="9">
        <v>0</v>
      </c>
      <c r="G86" s="7">
        <v>7768185</v>
      </c>
      <c r="H86" s="14">
        <v>0</v>
      </c>
      <c r="I86" s="7">
        <v>0</v>
      </c>
      <c r="J86" s="7">
        <v>0</v>
      </c>
      <c r="K86" s="7">
        <v>858000</v>
      </c>
      <c r="L86" s="7">
        <v>42827401</v>
      </c>
      <c r="M86" s="7">
        <v>36920000</v>
      </c>
      <c r="N86" s="7">
        <v>192529000</v>
      </c>
    </row>
    <row r="87" spans="2:14" x14ac:dyDescent="0.25">
      <c r="B87" s="4" t="s">
        <v>5</v>
      </c>
      <c r="C87" s="9">
        <v>48400000</v>
      </c>
      <c r="D87" s="9">
        <v>50170775</v>
      </c>
      <c r="E87" s="9">
        <v>54000000</v>
      </c>
      <c r="F87" s="9">
        <v>246625892</v>
      </c>
      <c r="G87" s="7">
        <v>226367019</v>
      </c>
      <c r="H87" s="14">
        <v>194684995.40000001</v>
      </c>
      <c r="I87" s="7">
        <v>203509695</v>
      </c>
      <c r="J87" s="7">
        <v>258580148</v>
      </c>
      <c r="K87" s="7">
        <v>328081424</v>
      </c>
      <c r="L87" s="7">
        <v>252415733</v>
      </c>
      <c r="M87" s="7">
        <v>217645547</v>
      </c>
      <c r="N87" s="7">
        <v>194356066</v>
      </c>
    </row>
    <row r="88" spans="2:14" x14ac:dyDescent="0.25">
      <c r="B88" s="2" t="s">
        <v>32</v>
      </c>
      <c r="C88" s="8">
        <f t="shared" ref="C88:F88" si="54">+C89+C90</f>
        <v>601800000</v>
      </c>
      <c r="D88" s="8">
        <f t="shared" si="54"/>
        <v>576792672</v>
      </c>
      <c r="E88" s="8">
        <f t="shared" si="54"/>
        <v>591300000</v>
      </c>
      <c r="F88" s="8">
        <f t="shared" si="54"/>
        <v>4901977339</v>
      </c>
      <c r="G88" s="8">
        <f t="shared" ref="G88:N88" si="55">+G89+G90</f>
        <v>3788571105</v>
      </c>
      <c r="H88" s="8">
        <f t="shared" si="55"/>
        <v>4901766083.3999996</v>
      </c>
      <c r="I88" s="8">
        <f t="shared" si="55"/>
        <v>2264218861</v>
      </c>
      <c r="J88" s="8">
        <f t="shared" si="55"/>
        <v>3237819226</v>
      </c>
      <c r="K88" s="8">
        <f t="shared" si="55"/>
        <v>4110135032</v>
      </c>
      <c r="L88" s="8">
        <f t="shared" si="55"/>
        <v>2997092131</v>
      </c>
      <c r="M88" s="8">
        <f t="shared" si="55"/>
        <v>3322012574</v>
      </c>
      <c r="N88" s="8">
        <f t="shared" si="55"/>
        <v>4346517870</v>
      </c>
    </row>
    <row r="89" spans="2:14" x14ac:dyDescent="0.25">
      <c r="B89" s="4" t="s">
        <v>3</v>
      </c>
      <c r="C89" s="9">
        <v>0</v>
      </c>
      <c r="D89" s="9">
        <v>0</v>
      </c>
      <c r="E89" s="9">
        <v>0</v>
      </c>
      <c r="F89" s="9">
        <v>0</v>
      </c>
      <c r="G89" s="7">
        <v>77543874</v>
      </c>
      <c r="H89" s="14">
        <v>40000000</v>
      </c>
      <c r="I89" s="7">
        <v>45648000</v>
      </c>
      <c r="J89" s="7">
        <v>41995800</v>
      </c>
      <c r="K89" s="7">
        <v>52883100</v>
      </c>
      <c r="L89" s="7">
        <v>115641693</v>
      </c>
      <c r="M89" s="7">
        <v>60710670</v>
      </c>
      <c r="N89" s="7">
        <v>1555215616</v>
      </c>
    </row>
    <row r="90" spans="2:14" x14ac:dyDescent="0.25">
      <c r="B90" s="4" t="s">
        <v>5</v>
      </c>
      <c r="C90" s="9">
        <v>601800000</v>
      </c>
      <c r="D90" s="9">
        <v>576792672</v>
      </c>
      <c r="E90" s="9">
        <v>591300000</v>
      </c>
      <c r="F90" s="9">
        <v>4901977339</v>
      </c>
      <c r="G90" s="7">
        <v>3711027231</v>
      </c>
      <c r="H90" s="14">
        <v>4861766083.3999996</v>
      </c>
      <c r="I90" s="7">
        <v>2218570861</v>
      </c>
      <c r="J90" s="7">
        <v>3195823426</v>
      </c>
      <c r="K90" s="7">
        <v>4057251932</v>
      </c>
      <c r="L90" s="7">
        <v>2881450438</v>
      </c>
      <c r="M90" s="7">
        <v>3261301904</v>
      </c>
      <c r="N90" s="7">
        <v>2791302254</v>
      </c>
    </row>
    <row r="91" spans="2:14" x14ac:dyDescent="0.25">
      <c r="B91" s="2" t="s">
        <v>33</v>
      </c>
      <c r="C91" s="8">
        <f t="shared" ref="C91:F91" si="56">+C92+C93</f>
        <v>368200000</v>
      </c>
      <c r="D91" s="8">
        <f t="shared" si="56"/>
        <v>282391282</v>
      </c>
      <c r="E91" s="8">
        <f t="shared" si="56"/>
        <v>395026949</v>
      </c>
      <c r="F91" s="8">
        <f t="shared" si="56"/>
        <v>2275828197</v>
      </c>
      <c r="G91" s="8">
        <f t="shared" ref="G91:N91" si="57">+G92+G93</f>
        <v>1534753532</v>
      </c>
      <c r="H91" s="8">
        <f t="shared" si="57"/>
        <v>1098254642.5999999</v>
      </c>
      <c r="I91" s="8">
        <f t="shared" si="57"/>
        <v>1066623212</v>
      </c>
      <c r="J91" s="8">
        <f t="shared" si="57"/>
        <v>1666120287</v>
      </c>
      <c r="K91" s="8">
        <f t="shared" si="57"/>
        <v>2320842527</v>
      </c>
      <c r="L91" s="8">
        <f t="shared" si="57"/>
        <v>1426305000</v>
      </c>
      <c r="M91" s="8">
        <f t="shared" si="57"/>
        <v>1646239037</v>
      </c>
      <c r="N91" s="8">
        <f t="shared" si="57"/>
        <v>2176037679</v>
      </c>
    </row>
    <row r="92" spans="2:14" x14ac:dyDescent="0.25">
      <c r="B92" s="4" t="s">
        <v>3</v>
      </c>
      <c r="C92" s="9">
        <v>0</v>
      </c>
      <c r="D92" s="9">
        <v>0</v>
      </c>
      <c r="E92" s="9">
        <v>0</v>
      </c>
      <c r="F92" s="9">
        <v>0</v>
      </c>
      <c r="G92" s="7">
        <v>88064467</v>
      </c>
      <c r="H92" s="14">
        <v>32500000</v>
      </c>
      <c r="I92" s="7">
        <v>35515000</v>
      </c>
      <c r="J92" s="7">
        <v>90362187</v>
      </c>
      <c r="K92" s="7">
        <v>57443095</v>
      </c>
      <c r="L92" s="7">
        <v>87417721</v>
      </c>
      <c r="M92" s="7">
        <v>60155720</v>
      </c>
      <c r="N92" s="7">
        <v>901729122</v>
      </c>
    </row>
    <row r="93" spans="2:14" x14ac:dyDescent="0.25">
      <c r="B93" s="4" t="s">
        <v>5</v>
      </c>
      <c r="C93" s="9">
        <v>368200000</v>
      </c>
      <c r="D93" s="9">
        <v>282391282</v>
      </c>
      <c r="E93" s="9">
        <v>395026949</v>
      </c>
      <c r="F93" s="9">
        <v>2275828197</v>
      </c>
      <c r="G93" s="7">
        <v>1446689065</v>
      </c>
      <c r="H93" s="14">
        <v>1065754642.6</v>
      </c>
      <c r="I93" s="7">
        <v>1031108212</v>
      </c>
      <c r="J93" s="7">
        <v>1575758100</v>
      </c>
      <c r="K93" s="7">
        <v>2263399432</v>
      </c>
      <c r="L93" s="7">
        <v>1338887279</v>
      </c>
      <c r="M93" s="7">
        <v>1586083317</v>
      </c>
      <c r="N93" s="7">
        <v>1274308557</v>
      </c>
    </row>
    <row r="94" spans="2:14" x14ac:dyDescent="0.25">
      <c r="B94" s="2" t="s">
        <v>34</v>
      </c>
      <c r="C94" s="8">
        <f t="shared" ref="C94:F94" si="58">+C95+C96</f>
        <v>457000000</v>
      </c>
      <c r="D94" s="8">
        <f t="shared" si="58"/>
        <v>537041667</v>
      </c>
      <c r="E94" s="8">
        <f t="shared" si="58"/>
        <v>591100000</v>
      </c>
      <c r="F94" s="8">
        <f t="shared" si="58"/>
        <v>3117720264</v>
      </c>
      <c r="G94" s="8">
        <f t="shared" ref="G94:N94" si="59">+G95+G96</f>
        <v>3015935831</v>
      </c>
      <c r="H94" s="8">
        <f t="shared" si="59"/>
        <v>2463322282.8000002</v>
      </c>
      <c r="I94" s="8">
        <f t="shared" si="59"/>
        <v>1657992267</v>
      </c>
      <c r="J94" s="8">
        <f t="shared" si="59"/>
        <v>2148073833</v>
      </c>
      <c r="K94" s="8">
        <f t="shared" si="59"/>
        <v>3155013281</v>
      </c>
      <c r="L94" s="8">
        <f t="shared" si="59"/>
        <v>2635741988</v>
      </c>
      <c r="M94" s="8">
        <f t="shared" si="59"/>
        <v>2596142384</v>
      </c>
      <c r="N94" s="8">
        <f t="shared" si="59"/>
        <v>3262276862</v>
      </c>
    </row>
    <row r="95" spans="2:14" x14ac:dyDescent="0.25">
      <c r="B95" s="4" t="s">
        <v>3</v>
      </c>
      <c r="C95" s="9">
        <v>0</v>
      </c>
      <c r="D95" s="9">
        <v>0</v>
      </c>
      <c r="E95" s="9">
        <v>0</v>
      </c>
      <c r="F95" s="9">
        <v>0</v>
      </c>
      <c r="G95" s="7">
        <v>47969031</v>
      </c>
      <c r="H95" s="14">
        <v>18700000</v>
      </c>
      <c r="I95" s="7">
        <v>19791000</v>
      </c>
      <c r="J95" s="7">
        <v>83022317</v>
      </c>
      <c r="K95" s="7">
        <v>29611000</v>
      </c>
      <c r="L95" s="7">
        <v>78705558</v>
      </c>
      <c r="M95" s="7">
        <v>54982000</v>
      </c>
      <c r="N95" s="7">
        <v>763186534</v>
      </c>
    </row>
    <row r="96" spans="2:14" x14ac:dyDescent="0.25">
      <c r="B96" s="4" t="s">
        <v>5</v>
      </c>
      <c r="C96" s="9">
        <v>457000000</v>
      </c>
      <c r="D96" s="9">
        <v>537041667</v>
      </c>
      <c r="E96" s="9">
        <v>591100000</v>
      </c>
      <c r="F96" s="9">
        <v>3117720264</v>
      </c>
      <c r="G96" s="7">
        <v>2967966800</v>
      </c>
      <c r="H96" s="14">
        <v>2444622282.8000002</v>
      </c>
      <c r="I96" s="7">
        <v>1638201267</v>
      </c>
      <c r="J96" s="7">
        <v>2065051516</v>
      </c>
      <c r="K96" s="7">
        <v>3125402281</v>
      </c>
      <c r="L96" s="7">
        <v>2557036430</v>
      </c>
      <c r="M96" s="7">
        <v>2541160384</v>
      </c>
      <c r="N96" s="7">
        <v>2499090328</v>
      </c>
    </row>
    <row r="97" spans="2:14" x14ac:dyDescent="0.25">
      <c r="B97" s="2" t="s">
        <v>35</v>
      </c>
      <c r="C97" s="8">
        <f t="shared" ref="C97:F97" si="60">+C98+C99</f>
        <v>719197028</v>
      </c>
      <c r="D97" s="8">
        <f t="shared" si="60"/>
        <v>583385031</v>
      </c>
      <c r="E97" s="8">
        <f t="shared" si="60"/>
        <v>598800000</v>
      </c>
      <c r="F97" s="8">
        <f t="shared" si="60"/>
        <v>3531797201</v>
      </c>
      <c r="G97" s="8">
        <f t="shared" ref="G97:N97" si="61">+G98+G99</f>
        <v>3632839043</v>
      </c>
      <c r="H97" s="8">
        <f t="shared" si="61"/>
        <v>5554282316.3999996</v>
      </c>
      <c r="I97" s="8">
        <f t="shared" si="61"/>
        <v>3543595821</v>
      </c>
      <c r="J97" s="8">
        <f t="shared" si="61"/>
        <v>3703687298</v>
      </c>
      <c r="K97" s="8">
        <f t="shared" si="61"/>
        <v>4876508823</v>
      </c>
      <c r="L97" s="8">
        <f t="shared" si="61"/>
        <v>4328629218</v>
      </c>
      <c r="M97" s="8">
        <f t="shared" si="61"/>
        <v>4541409164</v>
      </c>
      <c r="N97" s="8">
        <f t="shared" si="61"/>
        <v>5479070762</v>
      </c>
    </row>
    <row r="98" spans="2:14" x14ac:dyDescent="0.25">
      <c r="B98" s="4" t="s">
        <v>3</v>
      </c>
      <c r="C98" s="9">
        <v>0</v>
      </c>
      <c r="D98" s="9">
        <v>0</v>
      </c>
      <c r="E98" s="9">
        <v>0</v>
      </c>
      <c r="F98" s="9">
        <v>0</v>
      </c>
      <c r="G98" s="7">
        <v>556732479</v>
      </c>
      <c r="H98" s="14">
        <v>406699489</v>
      </c>
      <c r="I98" s="7">
        <v>465000000</v>
      </c>
      <c r="J98" s="7">
        <v>541505673</v>
      </c>
      <c r="K98" s="7">
        <v>679663312</v>
      </c>
      <c r="L98" s="7">
        <v>647235746</v>
      </c>
      <c r="M98" s="7">
        <v>816014707</v>
      </c>
      <c r="N98" s="7">
        <v>1735378070</v>
      </c>
    </row>
    <row r="99" spans="2:14" x14ac:dyDescent="0.25">
      <c r="B99" s="4" t="s">
        <v>5</v>
      </c>
      <c r="C99" s="9">
        <v>719197028</v>
      </c>
      <c r="D99" s="9">
        <v>583385031</v>
      </c>
      <c r="E99" s="9">
        <v>598800000</v>
      </c>
      <c r="F99" s="9">
        <v>3531797201</v>
      </c>
      <c r="G99" s="7">
        <v>3076106564</v>
      </c>
      <c r="H99" s="14">
        <v>5147582827.3999996</v>
      </c>
      <c r="I99" s="7">
        <v>3078595821</v>
      </c>
      <c r="J99" s="7">
        <v>3162181625</v>
      </c>
      <c r="K99" s="7">
        <v>4196845511</v>
      </c>
      <c r="L99" s="7">
        <v>3681393472</v>
      </c>
      <c r="M99" s="7">
        <v>3725394457</v>
      </c>
      <c r="N99" s="7">
        <v>3743692692</v>
      </c>
    </row>
    <row r="100" spans="2:14" x14ac:dyDescent="0.25">
      <c r="B100" s="2" t="s">
        <v>36</v>
      </c>
      <c r="C100" s="8">
        <f t="shared" ref="C100:F100" si="62">+C101+C102</f>
        <v>34300000</v>
      </c>
      <c r="D100" s="8">
        <f t="shared" si="62"/>
        <v>84224500</v>
      </c>
      <c r="E100" s="8">
        <f t="shared" si="62"/>
        <v>160700000</v>
      </c>
      <c r="F100" s="8">
        <f t="shared" si="62"/>
        <v>384834909</v>
      </c>
      <c r="G100" s="8">
        <f t="shared" ref="G100:N100" si="63">+G101+G102</f>
        <v>358176026</v>
      </c>
      <c r="H100" s="8">
        <f t="shared" si="63"/>
        <v>301322648.80000001</v>
      </c>
      <c r="I100" s="8">
        <f t="shared" si="63"/>
        <v>227060552</v>
      </c>
      <c r="J100" s="8">
        <f t="shared" si="63"/>
        <v>294221360</v>
      </c>
      <c r="K100" s="8">
        <f t="shared" si="63"/>
        <v>356119749</v>
      </c>
      <c r="L100" s="8">
        <f t="shared" si="63"/>
        <v>357489258</v>
      </c>
      <c r="M100" s="8">
        <f t="shared" si="63"/>
        <v>272711025</v>
      </c>
      <c r="N100" s="8">
        <f t="shared" si="63"/>
        <v>310141226</v>
      </c>
    </row>
    <row r="101" spans="2:14" x14ac:dyDescent="0.25">
      <c r="B101" s="4" t="s">
        <v>3</v>
      </c>
      <c r="C101" s="9">
        <v>0</v>
      </c>
      <c r="D101" s="9">
        <v>0</v>
      </c>
      <c r="E101" s="9">
        <v>0</v>
      </c>
      <c r="F101" s="9">
        <v>3998901</v>
      </c>
      <c r="G101" s="7">
        <v>5726525</v>
      </c>
      <c r="H101" s="14">
        <v>0</v>
      </c>
      <c r="I101" s="7">
        <v>0</v>
      </c>
      <c r="J101" s="7">
        <v>34153960</v>
      </c>
      <c r="K101" s="7">
        <v>1843000</v>
      </c>
      <c r="L101" s="7">
        <v>21081850</v>
      </c>
      <c r="M101" s="7">
        <v>5854800</v>
      </c>
      <c r="N101" s="7">
        <v>101968460</v>
      </c>
    </row>
    <row r="102" spans="2:14" x14ac:dyDescent="0.25">
      <c r="B102" s="4" t="s">
        <v>5</v>
      </c>
      <c r="C102" s="9">
        <v>34300000</v>
      </c>
      <c r="D102" s="9">
        <v>84224500</v>
      </c>
      <c r="E102" s="9">
        <v>160700000</v>
      </c>
      <c r="F102" s="9">
        <v>380836008</v>
      </c>
      <c r="G102" s="7">
        <v>352449501</v>
      </c>
      <c r="H102" s="14">
        <v>301322648.80000001</v>
      </c>
      <c r="I102" s="7">
        <v>227060552</v>
      </c>
      <c r="J102" s="7">
        <v>260067400</v>
      </c>
      <c r="K102" s="7">
        <v>354276749</v>
      </c>
      <c r="L102" s="7">
        <v>336407408</v>
      </c>
      <c r="M102" s="7">
        <v>266856225</v>
      </c>
      <c r="N102" s="7">
        <v>208172766</v>
      </c>
    </row>
    <row r="103" spans="2:14" x14ac:dyDescent="0.25">
      <c r="B103" s="2" t="s">
        <v>37</v>
      </c>
      <c r="C103" s="8">
        <f t="shared" ref="C103:F103" si="64">+C104+C105</f>
        <v>40500000</v>
      </c>
      <c r="D103" s="8">
        <f t="shared" si="64"/>
        <v>126640500</v>
      </c>
      <c r="E103" s="8">
        <f t="shared" si="64"/>
        <v>116500000</v>
      </c>
      <c r="F103" s="8">
        <f t="shared" si="64"/>
        <v>736958961</v>
      </c>
      <c r="G103" s="8">
        <f t="shared" ref="G103:N103" si="65">+G104+G105</f>
        <v>718777724</v>
      </c>
      <c r="H103" s="8">
        <f t="shared" si="65"/>
        <v>467962451.39999998</v>
      </c>
      <c r="I103" s="8">
        <f t="shared" si="65"/>
        <v>569317965</v>
      </c>
      <c r="J103" s="8">
        <f t="shared" si="65"/>
        <v>681247653</v>
      </c>
      <c r="K103" s="8">
        <f t="shared" si="65"/>
        <v>875717278</v>
      </c>
      <c r="L103" s="8">
        <f t="shared" si="65"/>
        <v>834169167</v>
      </c>
      <c r="M103" s="8">
        <f t="shared" si="65"/>
        <v>1505662726</v>
      </c>
      <c r="N103" s="8">
        <f t="shared" si="65"/>
        <v>2290562073</v>
      </c>
    </row>
    <row r="104" spans="2:14" x14ac:dyDescent="0.25">
      <c r="B104" s="4" t="s">
        <v>3</v>
      </c>
      <c r="C104" s="9">
        <v>0</v>
      </c>
      <c r="D104" s="9">
        <v>0</v>
      </c>
      <c r="E104" s="9">
        <v>0</v>
      </c>
      <c r="F104" s="9">
        <v>0</v>
      </c>
      <c r="G104" s="9">
        <v>17396068</v>
      </c>
      <c r="H104" s="9">
        <v>0</v>
      </c>
      <c r="I104" s="9">
        <v>0</v>
      </c>
      <c r="J104" s="9">
        <v>53143719</v>
      </c>
      <c r="K104" s="9">
        <v>2002000</v>
      </c>
      <c r="L104" s="9">
        <v>23659458</v>
      </c>
      <c r="M104" s="9">
        <v>4100000</v>
      </c>
      <c r="N104" s="9">
        <v>517756626</v>
      </c>
    </row>
    <row r="105" spans="2:14" x14ac:dyDescent="0.25">
      <c r="B105" s="4" t="s">
        <v>5</v>
      </c>
      <c r="C105" s="9">
        <v>40500000</v>
      </c>
      <c r="D105" s="9">
        <v>126640500</v>
      </c>
      <c r="E105" s="9">
        <v>116500000</v>
      </c>
      <c r="F105" s="9">
        <v>736958961</v>
      </c>
      <c r="G105" s="9">
        <v>701381656</v>
      </c>
      <c r="H105" s="9">
        <v>467962451.39999998</v>
      </c>
      <c r="I105" s="9">
        <v>569317965</v>
      </c>
      <c r="J105" s="9">
        <v>628103934</v>
      </c>
      <c r="K105" s="9">
        <v>873715278</v>
      </c>
      <c r="L105" s="9">
        <v>810509709</v>
      </c>
      <c r="M105" s="9">
        <v>1501562726</v>
      </c>
      <c r="N105" s="9">
        <v>1772805447</v>
      </c>
    </row>
    <row r="106" spans="2:14" x14ac:dyDescent="0.25">
      <c r="B106" s="16" t="s">
        <v>0</v>
      </c>
      <c r="C106" s="17">
        <f t="shared" ref="C106:F106" si="66">+C6+C10+C13+C16+C19+C22+C25+C28+C31+C34+C37+C40+C43+C46+C49+C52+C55+C58+C61+C64+C67+C70+C73+C76+C79+C82+C85+C88+C91+C94+C97+C103+C100</f>
        <v>122308000000</v>
      </c>
      <c r="D106" s="17">
        <f t="shared" si="66"/>
        <v>180879600000</v>
      </c>
      <c r="E106" s="17">
        <f t="shared" si="66"/>
        <v>185438656000</v>
      </c>
      <c r="F106" s="17">
        <f t="shared" si="66"/>
        <v>286343000000</v>
      </c>
      <c r="G106" s="17">
        <f t="shared" ref="G106:N106" si="67">+G6+G10+G13+G16+G19+G22+G25+G28+G31+G34+G37+G40+G43+G46+G49+G52+G55+G58+G61+G64+G67+G70+G73+G76+G79+G82+G85+G88+G91+G94+G97+G103+G100</f>
        <v>255447492680</v>
      </c>
      <c r="H106" s="17">
        <f t="shared" si="67"/>
        <v>278175258505</v>
      </c>
      <c r="I106" s="17">
        <f t="shared" si="67"/>
        <v>227401431367</v>
      </c>
      <c r="J106" s="17">
        <f t="shared" si="67"/>
        <v>285743433333</v>
      </c>
      <c r="K106" s="17">
        <f t="shared" si="67"/>
        <v>343202096865</v>
      </c>
      <c r="L106" s="17">
        <f t="shared" si="67"/>
        <v>296355739709</v>
      </c>
      <c r="M106" s="17">
        <f t="shared" si="67"/>
        <v>301739737588</v>
      </c>
      <c r="N106" s="17">
        <f t="shared" si="67"/>
        <v>338404851713</v>
      </c>
    </row>
    <row r="107" spans="2:14" x14ac:dyDescent="0.25">
      <c r="E107" s="11"/>
      <c r="K107" s="12"/>
      <c r="L107" s="12"/>
      <c r="M107" s="12"/>
      <c r="N107" s="12"/>
    </row>
  </sheetData>
  <mergeCells count="2">
    <mergeCell ref="B4:B5"/>
    <mergeCell ref="B3:N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janeth castaneda</cp:lastModifiedBy>
  <dcterms:created xsi:type="dcterms:W3CDTF">2021-07-26T20:51:14Z</dcterms:created>
  <dcterms:modified xsi:type="dcterms:W3CDTF">2021-08-03T23:29:33Z</dcterms:modified>
</cp:coreProperties>
</file>