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E:\JANETH\CUATRENIO 2018-2022\LEGISLATURA 2020 - 2021\PROPOSICIONES\PROPOSICION 25 DEL 25 DE NOVIEMBRE DE 2020 - SERVICIO DE ENERGIA\"/>
    </mc:Choice>
  </mc:AlternateContent>
  <xr:revisionPtr revIDLastSave="0" documentId="8_{1E233B2B-429A-4548-AE75-ECBDCCCB2710}" xr6:coauthVersionLast="46" xr6:coauthVersionMax="46" xr10:uidLastSave="{00000000-0000-0000-0000-000000000000}"/>
  <bookViews>
    <workbookView xWindow="-120" yWindow="-120" windowWidth="20730" windowHeight="11160" xr2:uid="{00000000-000D-0000-FFFF-FFFF00000000}"/>
  </bookViews>
  <sheets>
    <sheet name="Hoja1" sheetId="1" r:id="rId1"/>
  </sheets>
  <definedNames>
    <definedName name="_xlnm._FilterDatabase" localSheetId="0" hidden="1">Hoja1!$A$1:$L$217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14" i="1" l="1"/>
  <c r="I215" i="1"/>
  <c r="J210" i="1"/>
  <c r="J198" i="1"/>
  <c r="J207" i="1"/>
  <c r="J208" i="1"/>
  <c r="J205" i="1"/>
  <c r="J209" i="1"/>
  <c r="J199" i="1"/>
  <c r="J202" i="1"/>
  <c r="J201" i="1"/>
  <c r="J200" i="1"/>
  <c r="J140" i="1"/>
  <c r="I140" i="1" s="1"/>
  <c r="J139" i="1"/>
  <c r="I139" i="1" s="1"/>
  <c r="J138" i="1"/>
  <c r="I138" i="1" s="1"/>
  <c r="J137" i="1"/>
  <c r="I137" i="1" s="1"/>
  <c r="J136" i="1"/>
  <c r="I136" i="1" s="1"/>
  <c r="J135" i="1"/>
  <c r="I135" i="1" s="1"/>
  <c r="J134" i="1"/>
  <c r="I134" i="1" s="1"/>
  <c r="J133" i="1"/>
  <c r="I133" i="1" s="1"/>
  <c r="J132" i="1"/>
  <c r="I132" i="1" s="1"/>
  <c r="J131" i="1"/>
  <c r="I131" i="1" s="1"/>
  <c r="J130" i="1"/>
  <c r="I130" i="1" s="1"/>
  <c r="J129" i="1"/>
  <c r="I129" i="1" s="1"/>
  <c r="P125" i="1"/>
  <c r="P124" i="1"/>
</calcChain>
</file>

<file path=xl/sharedStrings.xml><?xml version="1.0" encoding="utf-8"?>
<sst xmlns="http://schemas.openxmlformats.org/spreadsheetml/2006/main" count="1566" uniqueCount="501">
  <si>
    <t>AÑO</t>
  </si>
  <si>
    <t>CONTRATO</t>
  </si>
  <si>
    <t>FONDO</t>
  </si>
  <si>
    <t>DEPARTAMENTO</t>
  </si>
  <si>
    <t>MUNICIPIO</t>
  </si>
  <si>
    <t>OBJETO</t>
  </si>
  <si>
    <t>FECHA ACTA DE INICIO</t>
  </si>
  <si>
    <t>Fecha de Finalizacion del Contrato</t>
  </si>
  <si>
    <t>APORTE MME</t>
  </si>
  <si>
    <t>FAZNI-GGC-392-16</t>
  </si>
  <si>
    <t>FAZNI</t>
  </si>
  <si>
    <t>FAZNI-GGC-393-16</t>
  </si>
  <si>
    <t>FAZNI-GGC-394-16</t>
  </si>
  <si>
    <t>FAZNI-GGC-395-16</t>
  </si>
  <si>
    <t>GENSA S.A. E.S.P.</t>
  </si>
  <si>
    <t>ELECTROHUILA S.A. E.S.P.</t>
  </si>
  <si>
    <t>ENERGUAVIARE S.A. E.S.P.</t>
  </si>
  <si>
    <t>CEDENAR S.A. E.S.P.</t>
  </si>
  <si>
    <t>VAUPES</t>
  </si>
  <si>
    <t>MITU</t>
  </si>
  <si>
    <t xml:space="preserve">AMPLIAR LA COBERTURA Y PROCURAR LA SATISFACCION DE LA DEMANDA DE ENERGIA EN LAS ZONAS NO INTERCONECTADAS  </t>
  </si>
  <si>
    <t>HUILA</t>
  </si>
  <si>
    <t>VILLAVIEJA</t>
  </si>
  <si>
    <t xml:space="preserve">GUAVIARE </t>
  </si>
  <si>
    <t>SAN JOSE DEL GUAVIARE</t>
  </si>
  <si>
    <t>NARIÑO</t>
  </si>
  <si>
    <t>OLAYA HERRERA</t>
  </si>
  <si>
    <t>FAZNI-GGC-396-16</t>
  </si>
  <si>
    <t>FAZNI-GGC-397-16</t>
  </si>
  <si>
    <t>FAZNI-GGC-398-16</t>
  </si>
  <si>
    <t>FAZNI-GGC-399-16</t>
  </si>
  <si>
    <t>DISPAC S.A. E.S.P.</t>
  </si>
  <si>
    <t>MAGDALENA</t>
  </si>
  <si>
    <t>CIENAGA</t>
  </si>
  <si>
    <t>CASANARE</t>
  </si>
  <si>
    <t>HATO COROZAL</t>
  </si>
  <si>
    <t>TARAIRA</t>
  </si>
  <si>
    <t>PAZ DE ARIPORO</t>
  </si>
  <si>
    <t>FAZNI-GGC-400-16</t>
  </si>
  <si>
    <t>FAZNI-GGC-402-16</t>
  </si>
  <si>
    <t>FAZNI-GGC-403-16</t>
  </si>
  <si>
    <t>CORDOBA</t>
  </si>
  <si>
    <t>TIERRALTA</t>
  </si>
  <si>
    <t>CAQUETA</t>
  </si>
  <si>
    <t>SAN JOSE DE FRAGUA</t>
  </si>
  <si>
    <t>PUERTO RICO</t>
  </si>
  <si>
    <t>FAZNI-GGC-074-521-17</t>
  </si>
  <si>
    <t>ENELAR E.S.P.</t>
  </si>
  <si>
    <t xml:space="preserve">ARAUCA </t>
  </si>
  <si>
    <t>TAME</t>
  </si>
  <si>
    <t>FAZNI-GGC-075-520-17</t>
  </si>
  <si>
    <t>FAZNI-GGC-076-523-17</t>
  </si>
  <si>
    <t>FAZNI-GGC-077-525-17</t>
  </si>
  <si>
    <t>FAZNI-GGC-081-544-17</t>
  </si>
  <si>
    <t>FAZNI-GGC-082-545-17</t>
  </si>
  <si>
    <t>FAZNI-GGC-083-546-17</t>
  </si>
  <si>
    <t>FAZNI-GGC-087-585-17</t>
  </si>
  <si>
    <t>FAZNI-GGC-093-570-17</t>
  </si>
  <si>
    <t>FAZNI-GGC-094-572-17</t>
  </si>
  <si>
    <t>FAZNI-GGC-095-573-17</t>
  </si>
  <si>
    <t>FAZNI-GGC-096-593-17</t>
  </si>
  <si>
    <t>FAZNI-GGC-098-597-17</t>
  </si>
  <si>
    <t>FAZNI-GGC-103-604-17</t>
  </si>
  <si>
    <t>FAZNI-GGC-105-611-17</t>
  </si>
  <si>
    <t>FAZNI-GGC-106-612-17</t>
  </si>
  <si>
    <t>FAZNI-GGC-107-613-17</t>
  </si>
  <si>
    <t>FAZNI-GGC-108-614-17</t>
  </si>
  <si>
    <t>FAZNI-GGC-109-615-17</t>
  </si>
  <si>
    <t>FAZNI-GGC-110-616-17</t>
  </si>
  <si>
    <t>FAZNI-GGC-111-617-17</t>
  </si>
  <si>
    <t>FAZNI-GGC-112-619-17</t>
  </si>
  <si>
    <t>FAZNI-GGC-113-620-17</t>
  </si>
  <si>
    <t>FAZNI-GGC-114-622-17</t>
  </si>
  <si>
    <t>FAZNI-GGC-115-626-17</t>
  </si>
  <si>
    <t>FAZNI-GGC-116-627-17</t>
  </si>
  <si>
    <t>FAZNI-GGC-117-628-17</t>
  </si>
  <si>
    <t>FAZNI-GGC-118-629-17</t>
  </si>
  <si>
    <t>FAZNI-GGC-119-630-17</t>
  </si>
  <si>
    <t>FAZNI-GGC-120-631-17</t>
  </si>
  <si>
    <t>FAZNI-GGC-121-625-17</t>
  </si>
  <si>
    <t>FAZNI-GGC-122-643-17</t>
  </si>
  <si>
    <t>FAZNI-GGC-632-17</t>
  </si>
  <si>
    <t>FAZNI-GGC-678-17</t>
  </si>
  <si>
    <t>ELECTROVICHADA S.A. E.S.P.</t>
  </si>
  <si>
    <t>EMELCE S.A. E.S.P.</t>
  </si>
  <si>
    <t>ELECTROCAQUETA S.A. E.S.P.</t>
  </si>
  <si>
    <t>EMSA E.S.P.</t>
  </si>
  <si>
    <t>GUAVIARE</t>
  </si>
  <si>
    <t>VICHADA</t>
  </si>
  <si>
    <t>LA PRIMAVERA</t>
  </si>
  <si>
    <t>CUMARIBO</t>
  </si>
  <si>
    <t>CARTAGENA DEL CHAIRA</t>
  </si>
  <si>
    <t>PUTUMAYO</t>
  </si>
  <si>
    <t>SAN MIGUEL</t>
  </si>
  <si>
    <t>LA GUAJIRA</t>
  </si>
  <si>
    <t>FONSECA</t>
  </si>
  <si>
    <t>SAN VICENTE DEL CAGUAN</t>
  </si>
  <si>
    <t>SOLANO</t>
  </si>
  <si>
    <t>META</t>
  </si>
  <si>
    <t>MAPIRIPAN</t>
  </si>
  <si>
    <t>PUERTO LIBERTADOR</t>
  </si>
  <si>
    <t>ARACATACA</t>
  </si>
  <si>
    <t xml:space="preserve">VICHADA </t>
  </si>
  <si>
    <t>PUERTO CARREÑO</t>
  </si>
  <si>
    <t>CHOCO</t>
  </si>
  <si>
    <t>CONDOTO</t>
  </si>
  <si>
    <t>GUAINIA</t>
  </si>
  <si>
    <t>INIRIDA</t>
  </si>
  <si>
    <t>SAN ANDRES DE TUMACO</t>
  </si>
  <si>
    <t>CARURU</t>
  </si>
  <si>
    <t>BOLIVAR</t>
  </si>
  <si>
    <t>ARENAL</t>
  </si>
  <si>
    <t>CESAR</t>
  </si>
  <si>
    <t>MANAURE</t>
  </si>
  <si>
    <t>Nariño</t>
  </si>
  <si>
    <t>Tumaco</t>
  </si>
  <si>
    <t>Ampliar la cobertura y procurar la satisfacción de la demanda de energía en las Zonas No Interconectadas - ZNI, mediante la ejecución del proyecto "SISTEMAS SOLARES FOTOVOLTAICOS INDIVIDUALES (SSFVI) PARA LA VEREDA CONGAL EN EL MUNICIPIO DE TUMACO DEPARTAMENTO DE NARIÑO"del Fondo de Apoyo Financiero para Energización de Zonas No Interconectadas - FAZNI.</t>
  </si>
  <si>
    <t>SAN JUAN DE ARAMA</t>
  </si>
  <si>
    <t>PUERTO RONDON</t>
  </si>
  <si>
    <t>PUERTO GAITAN</t>
  </si>
  <si>
    <t>PUERTO LEGUIZAMO</t>
  </si>
  <si>
    <t>AMPLIAR LA COBERTURA Y PROCURAR LA SATISFACCIÓN DE LA DEMANDA DE ENERGÍA EN LAS ZONAS NO INTERCONECTADAS - ZNI, MEDIANTE LA EJECUCIÓN DEL PROYECTO "MEJORAMIENTO DEL PARQUE GENERADOR DIESEL DE LA CENTRAL DE GENERACIÓN DE LA CABECERA MUNICIPAL DE PUERTO LEGUIZAMO EN EL DEPARTAMENTO DEL PUTUMAYO" DEL FONDO DE APOYO FINANCIERO PARA ENERGIZACIÓN DE ZONAS NO INTERCONECTADAS - FAZNI</t>
  </si>
  <si>
    <t>CAUCA-NARIÑO</t>
  </si>
  <si>
    <t>LOPEZ DE MICAY-TIMBIQUI-GUAPI-OLAYA HERRERA-EL CHARCO-ISCUANDE-LA TOLA-MOSQUERA-FRANCISCO PIZARRO</t>
  </si>
  <si>
    <t>FAZNI-GGC-721-6-19</t>
  </si>
  <si>
    <t>FAZNI-GGC-738-2-19</t>
  </si>
  <si>
    <t>FAZNI-GGC-739-12-19</t>
  </si>
  <si>
    <t>FAZNI-GGC-740-11-19</t>
  </si>
  <si>
    <t>Contrato interadministrativo para la ejecución, por parte del Contratista, de la ampliación la cobertura y satisfacción de la demanda de energía en las Zonas No Interconectadas - ZNI, mediante la instalación de soluciones solares fotovoltaicas según el Proyecto "CONSTRUCCIÓN, IMPLEMENTACIÓN Y PUESTA EN FUNCIONAMIENTO DE SOLUCIONES CON FUENTES NO CONVENCIONALES DE ENERGÍA (FNCE) CON SISTEMAS DE ENERGÍA SOLAR FOTOVOLTAICA EN LAS ZONAS NO INTERCONECTADAS (ZNI) DE LAS LOCALIDADES, SANTA ROSA, YURI, LAGUNA NIÑAL, BACHACO, MATRACA, LAGUNA MURE, PUERTO VALENCIA, GARZA MORICHAL, SABANITAS, CAÑO COLORADO, LA ESPERANZA, SANTA RITA, BERROCAL, YURIZAL, TIGRE, CARTAGENA, SEJAL, TABAQUEN, SAN JOSE, MANACAL, TONINA, NIÑAL, DANACO, PUNTA BRAVA, FRITO TSIPANAPE, CATANACUNAME, SABANITA, SANTA FE, PLAYA BLANCA, PUNTA BARBOSA, SANTA MARTA, CAPACO, BUENA VISTA, PUNTA DE ANGEL, CHAVENY, DUCUTIBAPO, CARRIZAL, CABEZÓN, GALILEA, SAN RAFAEL, PORVENIR, FRONTERA Y GUADALUPE, DEL DEPARTAMENTO DEL GUANIA" del Fondo de Apoyo Financiero para Energización de Zonas No Interconectadas - FAZNI. Dicho objeto incluye, pero no se limita, a la realización de las obligaciones indicadas para las Etapas: Previa, Instalación, Administración Operación y Mantenimiento y Devolución de la infraestructura.</t>
  </si>
  <si>
    <t>MACARENA</t>
  </si>
  <si>
    <t>Contrato interadministrativo para la ejecución, por parte del Contratista, de la ampliación la cobertura y satisfacción de la demanda de energía en las Zonas No Interconectadas - ZNI, mediante la instalación de soluciones solares fotovoltaicas según el Proyecto "CONSTRUCCIÓN DE SOLUCIONES FOTOVOLTAICAS INDIVIDUALES PARA 986 VIVIENDAS RURALES EN LAS ZONAS NO INTERCONECTADAS DEL MUNICIPIO DE LA MACARENA EN EL DEPARTAMENTO DEL META" del Fondo de Apoyo Financiero para Energización de Zonas No Interconectadas - FAZNI. Dicho objeto incluye, pero no se limita, a la realización de las obligaciones indicadas para las Etapas: Previa, Instalación, Administración Operación y Mantenimiento y Devolución de la infraestructura.</t>
  </si>
  <si>
    <t>Contrato interadministrativo para la ejecución, por parte del Contratista, de la ampliación la cobertura y satisfacción de la demanda de energía en las Zonas No Interconectadas - ZNI, mediante la instalación de soluciones solares fotovoltaicas según el Proyecto "CONSTRUCCIÓN DE SISTEMAS DE ENERGÍA SOLAR FOTOVOLTAICA PARA ZONAS NO INTERCONECTADAS EN 17 VEREDAS DEL MUNICIPIO DE SOLANO, DEPARTAMENTO DEL CAQUETÁ" del Fondo de Apoyo Financiero para Energización de Zonas No Interconectadas - FAZNI. Dicho objeto incluye, pero no se limita, a la realización de las obligaciones indicadas para las Etapas: Previa, Instalación, Administración Operación y Mantenimiento y Devolución de la infraestructura.</t>
  </si>
  <si>
    <t>Contrato interadministrativo para la ejecución, por parte del Contratista, de la ampliación la cobertura y satisfacción de la demanda de energía en las Zonas No Interconectadas - ZNI, mediante la instalación de soluciones solares fotovoltaicas según el Proyecto "CONSTRUCCIÓN DE SISTEMAS DE ENERGÍA SOLAR FOTOVOLTAICA PARA ZONAS NO INTERCONECTADAS EN 21 VEREDAS DEL MUNICIPIO DE PUERTO RICO, DEPARTAMENTO DEL CAQUETÁ" del Fondo de Apoyo Financiero para Energización de Zonas No Interconectadas - FAZNI. Dicho objeto incluye, pero no se limita, a la realización de las obligaciones indicadas para las Etapas: Previa, Instalación, Administración Operación y Mantenimiento y Devolución de la infraestructura.</t>
  </si>
  <si>
    <t>FAZNI-GGC-762-5-19</t>
  </si>
  <si>
    <t>FAZNI-GGC-765-7-19</t>
  </si>
  <si>
    <t>FAZNI-GGC-766-10-19</t>
  </si>
  <si>
    <t>FAZNI-GGC-769-1-19</t>
  </si>
  <si>
    <t>FAZNI-GGC-798-15-19</t>
  </si>
  <si>
    <t>FAZNI-GGC-808-4-19</t>
  </si>
  <si>
    <t>FAZNI-GGC-809-14-19</t>
  </si>
  <si>
    <t>FAZNI-GGC-812-13-19</t>
  </si>
  <si>
    <t>FAZNI-GGC-813-3-19</t>
  </si>
  <si>
    <t>FAZNI-GGC-814-8-19</t>
  </si>
  <si>
    <t>FAZNI-GGC-816-9-19</t>
  </si>
  <si>
    <t>GGC-409-19</t>
  </si>
  <si>
    <t>CENS S.A. E.S.P.</t>
  </si>
  <si>
    <t>ALCALDÍA DE BOJAYA</t>
  </si>
  <si>
    <t>MIRAFLORES</t>
  </si>
  <si>
    <t>Contrato interadministrativo para la ejecución, por parte del Contratista, de la ampliación la cobertura y satisfacción de la demanda de energía en las Zonas No Interconectadas - ZNI, mediante la instalación de soluciones solares fotovoltaicas según el Proyecto "DISEÑO DE LA SOLUCIÓN DE ENERGÍA ELÉCTRICA PARA VIVIENDA INDIVIDUAL CON FUENTES NO CONVENCIONALES DE ENERGÍA RENOVABLE FNCER, UBICADAS EN LA ZONA RURAL DEL MUNICIPIO DE MIRAFLORES DEPARTAMENTO DEL GUAVIARE" del Fondo de Apoyo Financiero para Energización de Zonas No Interconectadas - FAZNI. Dicho objeto incluye, pero no se limita, a la realización de las obligaciones indicadas para las Etapas: Previa, Instalación, Administración Operación y Mantenimiento y Devolución de la infraestructura.</t>
  </si>
  <si>
    <t>MORALES</t>
  </si>
  <si>
    <t>Contrato interadministrativo para la ejecución, por parte del Contratista, de la ampliación la cobertura y satisfacción de la demanda de energía en las Zonas No Interconectadas - ZNI, mediante la instalación de soluciones solares fotovoltaicas según el Proyecto "CONSTRUCCIÓN, INSTALACIÓN E IMPLEMENTACIÓN DE SOLUCIONES DE ENERGÍA INDIVIDUALES SOSTENIBLES CONSISTENTES EN SISTEMAS SOLARES FOTOVOLTAICOS PARA VIVIENDAS RURALES EN LAS ZONAS NO INTERCONECTADAS DE LAS VEREDAS: EL PORVENIR, LA CUCHILLA, TIERRA NUEVA, BUENOS ARIES, CORCOVADO, LA ESTRELLA, HONDA BAJA, LA CONFORMIDAD 3, EL REFLEJO, PROGRESO BAJO, LA CONFORMIDAD 2, GUASIMA, VILLA NORIS Y PUERTO RICO MUNICIPIO DE MORALES DEL SUR DE BOLIVAR" del Fondo de Apoyo Financiero para Energización de Zonas No Interconectadas - FAZNI. Dicho objeto incluye, pero no se limita, a la realización de las obligaciones indicadas para las Etapas: Previa, Instalación, Administración Operación y Mantenimiento y Devolución de la infraestructura.</t>
  </si>
  <si>
    <t>UNGUIA</t>
  </si>
  <si>
    <t>Contrato interadministrativo para la ejecución, por parte del Contratista, de la ampliación la cobertura y satisfacción de la demanda de energía en las Zonas No Interconectadas - ZNI, mediante la instalación de soluciones solares fotovoltaicas según el Proyecto "INSTALACIÓN DE SOLUCIONES ENERGÉTICAS PARA BENEFICIAR A 775 VIVIENDAS EN ZONAS NO INTERCONECTADAS DEL MUNICIPIO DE UNGUÍA-CHOCÓ" del Fondo de Apoyo Financiero para Energización de Zonas No Interconectadas - FAZNI. Dicho objeto incluye, pero no se limita, a la realización de las obligaciones indicadas para las Etapas: Previa, Instalación, Administración Operación y Mantenimiento y Devolución de la infraestructura.</t>
  </si>
  <si>
    <t>Contrato interadministrativo para la ejecución, por parte del Contratista, de la ampliación la cobertura y satisfacción de la demanda de energía en las Zonas No Interconectadas - ZNI, mediante la instalación de soluciones solares fotovoltaicas según el Proyecto "CONSTRUCCIÓN, INSTALACIÓN E IMPLEMENTACIÓN DE SOLUCIONES DE ENERGÍA INDIVIDUALES SOSTENIBLES CONSISTENTES EN SISTEMAS SOLARES FOTOVOLTAICOS PARA VIVIENDAS RURALES EN LAS ZONAS NO INTERCONECTADAS DE LAS VEREDAS DESIERTO, VARSOVIA, LOS CAMORUCOS, SAN JOSÉ DE LA LOPERA Y LA CANDELARIA ALTA MUNICIPIO DE PAZ DE ARIPORO DEPARTAMENTO DEL CASANARE" del Fondo de Apoyo Financiero para Energización de Zonas No Interconectadas - FAZNI. Dicho objeto incluye, pero no se limita, a la realización de las obligaciones indicadas para las Etapas: Previa, Instalación, Administración Operación y Mantenimiento y Devolución de la infraestructura.</t>
  </si>
  <si>
    <t>PUERTO LEGUÍZAMO</t>
  </si>
  <si>
    <t>Contrato interadministrativo para la ejecución, por parte del Contratista, de la ampliación la cobertura y satisfacción de la demanda de energía en las Zonas No Interconectadas - ZNI, mediante la instalación de soluciones solares fotovoltaicas según el Proyecto "INSTALACIÓN DE SOLUCIONES ENERGÉTICAS PARA BENEFICIAR A 1154 VIVIENDAS EN ZONAS NO INTERCONECTADAS DEL MUNICIPIO DE PUERTO LEGUIZAMO" del Fondo de Apoyo Financiero para Energización de Zonas No Interconectadas - FAZNI. Dicho objeto incluye, pero no se limita, a la realización de las obligaciones indicadas para las Etapas: Previa, Instalación, Administración Operación y Mantenimiento y Devolución de la infraestructura.</t>
  </si>
  <si>
    <t>TOLIMA</t>
  </si>
  <si>
    <t>VARIOS</t>
  </si>
  <si>
    <t>Contrato interadministrativo para la ejecución, por parte del Contratista, de la ampliación la cobertura y satisfacción de la demanda de energía en las Zonas No Interconectadas - ZNI, mediante la instalación de soluciones solares fotovoltaicas según el Proyecto "IMPLEMENTACIÓN DE SOLUCIONES ENERGÉTICAS CON SSFVA PARA 886 VIVIENDAS DE LA ZONA RURAL EN EL DEPARTAMENTO DE TOLIMA" del Fondo de Apoyo Financiero para Energización de Zonas No Interconectadas - FAZNI. Dicho objeto incluye, pero no se limita, a la realización de las obligaciones indicadas para las Etapas: Previa, Instalación, Administración Operación y Mantenimiento y Devolución de la infraestructura.</t>
  </si>
  <si>
    <t>Contrato interadministrativo para la ejecución, por parte del Contratista, de la ampliación la cobertura y satisfacción de la demanda de energía en las Zonas No Interconectadas - ZNI, mediante la instalación de soluciones solares fotovoltaicas según el Proyecto "CONSTRUCCIÓN DE SISTEMAS DE ENERGÍA SOLAR FOTOVOLTAICA PARA ZONAS NO INTERCONECTADAS EN LAS DEL MUNICIPIO DE CARTAGENA DEL CHAIRÁ, DEPARTAMENTO DEL CAQUETÁ" del Fondo de Apoyo Financiero para Energización de Zonas No Interconectadas - FAZNI. Dicho objeto incluye, pero no se limita, a la realización de las obligaciones indicadas para las Etapas: Previa, Instalación, Administración Operación y Mantenimiento y Devolución de la infraestructura.</t>
  </si>
  <si>
    <t>SAN VICENTE DEL CAGUÁN</t>
  </si>
  <si>
    <t>Contrato interadministrativo para la ejecución, por parte del Contratista, de la ampliación la cobertura y satisfacción de la demanda de energía en las Zonas No Interconectadas - ZNI, mediante la instalación de soluciones solares fotovoltaicas según el Proyecto "IMPLEMENTACIÓN DE SOLUCIONES ENERGÉTICAS PARA 738 VIVIENDAS DE LA ZONA RURAL DEL MUNICIPIO DE SAN VICENTE DEL CAGUÁN, DEPARTAMENTO DE CAQUETÁ" del Fondo de Apoyo Financiero para Energización de Zonas No Interconectadas - FAZNI. Dicho objeto incluye, pero no se limita, a la realización de las obligaciones indicadas para las Etapas: Previa, Instalación, Administración Operación y Mantenimiento y Devolución de la infraestructura.</t>
  </si>
  <si>
    <t>URIBE</t>
  </si>
  <si>
    <t>Contrato interadministrativo para la ejecución, por parte del Contratista, de la ampliación la cobertura y satisfacción de la demanda de energía en las Zonas No Interconectadas - ZNI, mediante la instalación de soluciones solares fotovoltaicas según el Proyecto "PROYECTO DE ENERGÍA FOTOVOLTAICA PARA LA ZONA RURAL DEL MUNICIPIO DE LA URIBE DEPARTAMENTO DEL META" del Fondo de Apoyo Financiero para Energización de Zonas No Interconectadas - FAZNI. Dicho objeto incluye, pero no se limita, a la realización de las obligaciones indicadas para las Etapas: Previa, Instalación, Administración Operación y Mantenimiento y Devolución de la infraestructura.</t>
  </si>
  <si>
    <t>Contrato interadministrativo para la ejecución, por parte del Contratista, de la ampliación la cobertura y satisfacción de la demanda de energía en las Zonas No Interconectadas - ZNI, mediante la instalación de soluciones solares fotovoltaicas según el Proyecto "INSTALACIÓN DE SOLUCIONES ENERGÉTICAS PARA BENEFICIAR A 1034 VIVIENDAS EN ZONAS NO INTERCONECTADAS DEL MUNICIPIO DE TIERRALTA CÓRDOBA"" del Fondo de Apoyo Financiero para Energización de Zonas No Interconectadas - FAZNI. Dicho objeto incluye, pero no se limita, a la realización de las obligaciones indicadas para las Etapas: Previa, Instalación, Administración Operación y Mantenimiento y Devolución de la infraestructura.</t>
  </si>
  <si>
    <t>NORTE DE SANTANDER</t>
  </si>
  <si>
    <t>Contrato interadministrativo para la ejecución, por parte del Contratista, de la ampliación la cobertura y satisfacción de la demanda de energía en las Zonas No Interconectadas - ZNI, mediante la instalación de soluciones solares fotovoltaicas según el Proyecto "IMPLEMENTACIÓN DE SOLUCIONES ENERGÉTICAS CON SSFVI PARA 282 VIVIENDAS DE LA ZONA RURAL EN EL DEPARTAMENTO DE NORTE DE SANTANDER" del Fondo de Apoyo Financiero para Energización de Zonas No Interconectadas - FAZNI. Dicho objeto incluye, pero no se limita, a la realización de las obligaciones indicadas para las Etapas: Previa, Instalación, Administración Operación y Mantenimiento y Devolución de la infraestructura.</t>
  </si>
  <si>
    <t>BOJAYA</t>
  </si>
  <si>
    <t>Transferir por parte de la Nación - Ministerio de Minas y Energía al municipio de Bojayá -Chocó, el uso y goce de los bienes constitutivo de la central de generación diésel y la red de distribución relacionados en el Anexo No. 1, que hace parte integral del presente contrato, para su administración, operación y mantenimiento, así como para la prestación del servicio público de energía eléctrica en la comunidad de Bellavista en el municipio de Bojayá en el Departamento del Chocó</t>
  </si>
  <si>
    <t>GGC 432-6-20</t>
  </si>
  <si>
    <t>GGC 448-11-20</t>
  </si>
  <si>
    <t>GGC-428-10-20</t>
  </si>
  <si>
    <t>GGC-428-1-20</t>
  </si>
  <si>
    <t>GGC-428-4-20</t>
  </si>
  <si>
    <t>GGC-428-7-20</t>
  </si>
  <si>
    <t>GGC-428-8-20</t>
  </si>
  <si>
    <t>GGC-429-3-20</t>
  </si>
  <si>
    <t>GGC-430-14-20</t>
  </si>
  <si>
    <t>GGC-431-5-20</t>
  </si>
  <si>
    <t>GGC-433-12-20</t>
  </si>
  <si>
    <t>GGC-433-13-20</t>
  </si>
  <si>
    <t>GGC-433-15-20</t>
  </si>
  <si>
    <t>GGC-433-2-20</t>
  </si>
  <si>
    <t>GGC-433-9-20</t>
  </si>
  <si>
    <t>ARDCO CONSTRUCCIONES S.A.S</t>
  </si>
  <si>
    <t>CONSORCIO FAZNI INTERGRAL 2020</t>
  </si>
  <si>
    <t>CONSORCIO PROISES</t>
  </si>
  <si>
    <t>SECOB LTDA</t>
  </si>
  <si>
    <t>SEGEN INGENIERIA S.A.S</t>
  </si>
  <si>
    <t>DESARROLLADORA DE PROYECTOS DE INGENIERIA S.A.S</t>
  </si>
  <si>
    <t>INTERFAZNI EYP 2020</t>
  </si>
  <si>
    <t>Realizar la interventoría integral, contemplando las actividades de revisión, verificación, análisis y conceptualización permanente sobre todos los aspectos técnicos, jurídicos, financieros, operativos, administrativos y contables relacionados con la Etapa Previa y de Instalación de los contratos por medio de los cuales se ejecuten los proyectos FAZNI descritos en el alcance del objeto, a efectos de constatar el cumplimiento, por parte del contratista, de las condiciones establecidas en el respectivo contrato FAZNI para el desarrollo y control integral del proyecto y determinar oportunamente las acciones necesarias para garantizar el logro de los objetivos previstos del Lote 6: "2019-FAZNI-INÍRIDA-GUAINÍA"</t>
  </si>
  <si>
    <t>Realizar la interventoría integral, contemplando las actividades de revisión, verificación, análisis y conceptualización permanente sobre todos los aspectos técnicos, jurídicos, financieros, operativos, administrativos y contables relacionados con la Etapa Previa y de Instalación de los contratos por medio de los cuales se ejecuten los proyectos FAZNI descritos en el alcance del objeto, a efectos de constatar el cumplimiento, por parte del contratista, de las condiciones establecidas en el respectivo contrato FAZNI para el desarrollo y control integral del proyecto y determinar oportunamente las acciones necesarias para garantizar el logro de los objetivos previstos del Lote 11: "2019-FAZNI-PUERTO RICO-CAQUETÁ"</t>
  </si>
  <si>
    <t>Realizar la interventoría integral, contemplando las actividades de revisión, verificación, análisis y conceptualización permanente sobre todos los aspectos técnicos, jurídicos, financieros, operativos, administrativos y contables relacionados con la Etapa Previa y de Instalación de los contratos por medio de los cuales se ejecuten los proyectos FAZNI descritos en el alcance del objeto, a efectos de constatar el cumplimiento, por parte del contratista, de las condiciones establecidas en el respectivo contrato FAZNI para el desarrollo y control integral del proyecto y determinar oportunamente las acciones necesarias para garantizar el logro de los objetivos previstos del Lote 10: "2019-FAZNI-UNGUÍA-CHOCÓ"</t>
  </si>
  <si>
    <t>Realizar la interventoría integral, contemplando las actividades de revisión, verificación, análisis y conceptualización permanente sobre todos los aspectos técnicos, jurídicos, financieros, operativos, administrativos y contables relacionados con la Etapa Previa y de Instalación de los contratos por medio de los cuales se ejecuten los proyectos FAZNI descritos en el alcance del objeto, a efectos de constatar el cumplimiento, por parte del contratista, de las condiciones establecidas en el respectivo contrato FAZNI para el desarrollo y control integral del proyecto y determinar oportunamente las acciones necesarias para garantizar el logro de los objetivos previstos del Lote 1: "2019-FAZNI-PAZ DE ARIPORO-CASANARE"</t>
  </si>
  <si>
    <t>Realizar la interventoría integral, contemplando las actividades de revisión, verificación, análisis y conceptualización permanente sobre todos los aspectos técnicos, jurídicos, financieros, operativos, administrativos y contables relacionados con la Etapa Previa y de Instalación de los contratos por medio de los cuales se ejecuten los proyectos FAZNI descritos en el alcance del objeto, a efectos de constatar el cumplimiento, por parte del contratista, de las condiciones establecidas en el respectivo contrato FAZNI para el desarrollo y control integral del proyecto y determinar oportunamente las acciones necesarias para garantizar el logro de los objetivos previstos del Lote 4: "2019-FAZNI-TOLIMA"</t>
  </si>
  <si>
    <t>Realizar la interventoría integral, contemplando las actividades de revisión, verificación, análisis y conceptualización permanente sobre todos los aspectos técnicos, jurídicos, financieros, operativos, administrativos y contables relacionados con la Etapa Previa y de Instalación de los contratos por medio de los cuales se ejecuten los proyectos FAZNI descritos en el alcance del objeto, a efectos de constatar el cumplimiento, por parte del contratista, de las condiciones establecidas en el respectivo contrato FAZNI para el desarrollo y control integral del proyecto y determinar oportunamente las acciones necesarias para garantizar el logro de los objetivos previstos del Lote 7: "2019-FAZNI-MORALES-BOLÍVAR"</t>
  </si>
  <si>
    <t>Realizar la interventoría integral, contemplando las actividades de revisión, verificación, análisis y conceptualización permanente sobre todos los aspectos técnicos, jurídicos, financieros, operativos, administrativos y contables relacionados con la Etapa Previa y de Instalación de los contratos por medio de los cuales se ejecuten los proyectos FAZNI descritos en el alcance del objeto, a efectos de constatar el cumplimiento, por parte del contratista, de las condiciones establecidas en el respectivo contrato FAZNI para el desarrollo y control integral del proyecto y determinar oportunamente las acciones necesarias para garantizar el logro de los objetivos previstos del Lote 8: "2019-FAZNI-TIERRALTA-CÓRDOBA"</t>
  </si>
  <si>
    <t>Realizar la interventoría integral, contemplando las actividades de revisión, verificación, análisis y conceptualización permanente sobre todos los aspectos técnicos, jurídicos, financieros, operativos, administrativos y contables relacionados con la Etapa Previa y de Instalación de los contratos por medio de los cuales se ejecuten los proyectos FAZNI descritos en el alcance del objeto, a efectos de constatar el cumplimiento, por parte del contratista, de las condiciones establecidas en el respectivo contrato FAZNI para el desarrollo y control integral del proyecto y determinar oportunamente las acciones necesarias para garantizar el logro de los objetivos previstos del Lote 3: "2019-FAZNI-URIBE-META"</t>
  </si>
  <si>
    <t>Realizar la interventoría integral, contemplando las actividades de revisión, verificación, análisis y conceptualización permanente sobre todos los aspectos técnicos, jurídicos, financieros, operativos, administrativos y contables relacionados con la Etapa Previa y de Instalación de los contratos por medio de los cuales se ejecuten los proyectos FAZNI descritos en el alcance del objeto, a efectos de constatar el cumplimiento, por parte del contratista, de las condiciones establecidas en el respectivo contrato FAZNI para el desarrollo y control integral del proyecto y determinar oportunamente las acciones necesarias para garantizar el logro de los objetivos previstos del Lote 14: "2019-FAZNI-CARTAGENA DEL CHAIRA-CAQUETÁ"</t>
  </si>
  <si>
    <t>Realizar la interventoría integral, contemplando las actividades de revisión, verificación, análisis y conceptualización permanente sobre todos los aspectos técnicos, jurídicos, financieros, operativos, administrativos y contables relacionados con la Etapa Previa y de Instalación de los contratos por medio de los cuales se ejecuten los proyectos FAZNI descritos en el alcance del objeto, a efectos de constatar el cumplimiento, por parte del contratista, de las condiciones establecidas en el respectivo contrato FAZNI para el desarrollo y control integral del proyecto y determinar oportunamente las acciones necesarias para garantizar el logro de los objetivos previstos del Lote 5 "2019-FAZNI-MIRAFLORES-GUAVIARE"</t>
  </si>
  <si>
    <t>Realizar la interventoría integral, contemplando las actividades de revisión, verificación, análisis y conceptualización permanente sobre todos los aspectos técnicos, jurídicos, financieros, operativos, administrativos y contables relacionados con la Etapa Previa y de Instalación de los contratos por medio de los cuales se ejecuten los proyectos FAZNI descritos en el alcance del objeto, a efectos de constatar el cumplimiento, por parte del contratista, de las condiciones establecidas en el respectivo contrato FAZNI para el desarrollo y control integral del proyecto y determinar oportunamente las acciones necesarias para garantizar el logro de los objetivos previstos del Lote 12: "2019-FAZNI-SOLANO-CAQUETÁ"</t>
  </si>
  <si>
    <t>Realizar la interventoría integral, contemplando las actividades de revisión, verificación, análisis y conceptualización permanente sobre todos los aspectos técnicos, jurídicos, financieros, operativos, administrativos y contables relacionados con la Etapa Previa y de Instalación de los contratos por medio de los cuales se ejecuten los proyectos FAZNI descritos en el alcance del objeto, a efectos de constatar el cumplimiento, por parte del contratista, de las condiciones establecidas en el respectivo contrato FAZNI para el desarrollo y control integral del proyecto y determinar oportunamente las acciones necesarias para garantizar el logro de los objetivos previstos del Lote 13: "2019-FAZNI-SAN VICENTE DEL CAGUÁN-CAQUETÁ"</t>
  </si>
  <si>
    <t>Realizar la interventoría integral, contemplando las actividades de revisión, verificación, análisis y conceptualización permanente sobre todos los aspectos técnicos, jurídicos, financieros, operativos, administrativos y contables relacionados con la Etapa Previa y de Instalación de los contratos por medio de los cuales se ejecuten los proyectos FAZNI descritos en el alcance del objeto, a efectos de constatar el cumplimiento, por parte del contratista, de las condiciones establecidas en el respectivo contrato FAZNI para el desarrollo y control integral del proyecto y determinar oportunamente las acciones necesarias para garantizar el logro de los objetivos previstos del Lote 15: "2019-FAZNI-PUERTO LEGUÍZAMO-CASANARE"</t>
  </si>
  <si>
    <t>Realizar la interventoría integral, contemplando las actividades de revisión, verificación, análisis y conceptualización permanente sobre todos los aspectos técnicos, jurídicos, financieros, operativos, administrativos y contables relacionados con la Etapa Previa y de Instalación de los contratos por medio de los cuales se ejecuten los proyectos FAZNI descritos en el alcance del objeto, a efectos de constatar el cumplimiento, por parte del contratista, de las condiciones establecidas en el respectivo contrato FAZNI para el desarrollo y control integral del proyecto y determinar oportunamente las acciones necesarias para garantizar el logro de los objetivos previstos del Lote 2: "2019-FAZNI-MACARENA-META"</t>
  </si>
  <si>
    <t>Realizar la interventoría integral, contemplando las actividades de revisión, verificación, análisis y conceptualización permanente sobre todos los aspectos técnicos, jurídicos, financieros, operativos, administrativos y contables relacionados con la Etapa Previa y de Instalación de los contratos por medio de los cuales se ejecuten los proyectos FAZNI descritos en el alcance del objeto, a efectos de constatar el cumplimiento, por parte del contratista, de las condiciones establecidas en el respectivo contrato FAZNI para el desarrollo y control integral del proyecto y determinar oportunamente las acciones necesarias para garantizar el logro de los objetivos previstos del Lote 9: "2019-FAZNI-NORTE DE SANTANDER"</t>
  </si>
  <si>
    <t>FAER-GGC-371-16</t>
  </si>
  <si>
    <t>FAER</t>
  </si>
  <si>
    <t>FAER-GGC-372-16</t>
  </si>
  <si>
    <t>FAER-GGC-373-16</t>
  </si>
  <si>
    <t>FAER-GGC-374-16</t>
  </si>
  <si>
    <t>FAER-GGC-375-16</t>
  </si>
  <si>
    <t>FAER-GGC-376-16</t>
  </si>
  <si>
    <t>FAER-GGC-377-16</t>
  </si>
  <si>
    <t>FAER-GGC-378-16</t>
  </si>
  <si>
    <t>FAER-GGC-380-16</t>
  </si>
  <si>
    <t>FAER-GGC-381-16</t>
  </si>
  <si>
    <t>FAER-GGC-382-16</t>
  </si>
  <si>
    <t>FAER-GGC-383-16</t>
  </si>
  <si>
    <t>FAER-GGC-390-16</t>
  </si>
  <si>
    <t>FAER-GGC-391-16</t>
  </si>
  <si>
    <t>Contrato Especial No. 680 de 2017</t>
  </si>
  <si>
    <t>ESPECIAL</t>
  </si>
  <si>
    <t>FAER-GGC-641-17</t>
  </si>
  <si>
    <t>FAER-GGC-642-17</t>
  </si>
  <si>
    <t>FAER-GGC-646-17</t>
  </si>
  <si>
    <t>FAER-GGC-647-17</t>
  </si>
  <si>
    <t>FAER-GGC-648-17</t>
  </si>
  <si>
    <t>FAER-GGC-649-17</t>
  </si>
  <si>
    <t>FAER-GGC-650-17</t>
  </si>
  <si>
    <t>FAER-GGC-651-17</t>
  </si>
  <si>
    <t>FAER-GGC-652-17</t>
  </si>
  <si>
    <t>FAER-GGC-653-17</t>
  </si>
  <si>
    <t>FAER-GGC-656-17</t>
  </si>
  <si>
    <t>FAER-GGC-657-17</t>
  </si>
  <si>
    <t>FAER-GGC-658-17</t>
  </si>
  <si>
    <t>FAER-GGC-659-17</t>
  </si>
  <si>
    <t>FAER-GGC-660-17</t>
  </si>
  <si>
    <t>FAER-GGC-661-17</t>
  </si>
  <si>
    <t>FAER-GGC-662-17</t>
  </si>
  <si>
    <t>FAER-GGC-663-17</t>
  </si>
  <si>
    <t>FAER-GGC-664-17</t>
  </si>
  <si>
    <t>FAER-GGC-665-17</t>
  </si>
  <si>
    <t>FAER-GGC-666-17</t>
  </si>
  <si>
    <t>FAER-GGC-667-17</t>
  </si>
  <si>
    <t>FAER-GGC-668-17</t>
  </si>
  <si>
    <t>FAER-GGC-669-17</t>
  </si>
  <si>
    <t>FAER-GGC-670-17</t>
  </si>
  <si>
    <t>FAER-GGC-671-17</t>
  </si>
  <si>
    <t>FAER-GGC-672-17</t>
  </si>
  <si>
    <t>FAER-GGC-410-19</t>
  </si>
  <si>
    <t>FAER-GGC-411-19</t>
  </si>
  <si>
    <t>FAER-GGC-412-19</t>
  </si>
  <si>
    <t>FAER-GGC-413-19</t>
  </si>
  <si>
    <t>FAER-GGC-416-19</t>
  </si>
  <si>
    <t>FAER-GGC-421-19</t>
  </si>
  <si>
    <t>FAER-GGC-422-19</t>
  </si>
  <si>
    <t>FAER-GGC-423-19</t>
  </si>
  <si>
    <t>FAER-GGC-424-19</t>
  </si>
  <si>
    <t>FAER-GGC-561-19</t>
  </si>
  <si>
    <t>FAER-GGC-562-19</t>
  </si>
  <si>
    <t>FAER-GGC-563-19</t>
  </si>
  <si>
    <t>FAER-GGC-564-19</t>
  </si>
  <si>
    <t>FAER-GGC-565-19</t>
  </si>
  <si>
    <t>FAER-GGC-566-19</t>
  </si>
  <si>
    <t>FAER-GGC-567-19</t>
  </si>
  <si>
    <t>FAER-GGC-568-19</t>
  </si>
  <si>
    <t>FAER-GGC-569-19</t>
  </si>
  <si>
    <t>FAER-GGC-627-19</t>
  </si>
  <si>
    <t>FAER-GGC-629-19</t>
  </si>
  <si>
    <t>FAER-GGC-646-19</t>
  </si>
  <si>
    <t>FAER-GGC-663-19</t>
  </si>
  <si>
    <t>FAER-GGC-709-19</t>
  </si>
  <si>
    <t>FAER-GGC-717-19</t>
  </si>
  <si>
    <t>FAER-GGC-718-19</t>
  </si>
  <si>
    <t>FAER-GGC-720-19</t>
  </si>
  <si>
    <t>FAER-GGC-732-19</t>
  </si>
  <si>
    <t>FAER-GGC-736-19</t>
  </si>
  <si>
    <t>FAER-GGC-741-19</t>
  </si>
  <si>
    <t>FAER-GGC-756-19</t>
  </si>
  <si>
    <t>FAER-GGC-757-19</t>
  </si>
  <si>
    <t>FAER-GGC-758-19</t>
  </si>
  <si>
    <t>FAER-GGC-759-19</t>
  </si>
  <si>
    <t>FAER-GGC-761-19</t>
  </si>
  <si>
    <t>FAER-GGC-763-19</t>
  </si>
  <si>
    <t>FAER-GGC-764-19</t>
  </si>
  <si>
    <t>FAER-GGC-767-19</t>
  </si>
  <si>
    <t>FAER-GGC-802-19</t>
  </si>
  <si>
    <t>FAER-GGC-803-19</t>
  </si>
  <si>
    <t>FAER-GGC-807-19</t>
  </si>
  <si>
    <t>PRONE-GGC-722-19</t>
  </si>
  <si>
    <t>PRONE</t>
  </si>
  <si>
    <t>PRONE-GGC-723-19</t>
  </si>
  <si>
    <t>PRONE-GGC-724-19</t>
  </si>
  <si>
    <t>PRONE-GGC-725-19</t>
  </si>
  <si>
    <t>PRONE-GGC-726-19</t>
  </si>
  <si>
    <t>PRONE-GGC-727-19</t>
  </si>
  <si>
    <t>PRONE-GGC-729-19</t>
  </si>
  <si>
    <t>PRONE-GGC-730-19</t>
  </si>
  <si>
    <t>PRONE-GGC-731-19</t>
  </si>
  <si>
    <t>PRONE-GGC-733-19</t>
  </si>
  <si>
    <t>PRONE-GGC-734-19</t>
  </si>
  <si>
    <t>PRONE-GGC-735-19</t>
  </si>
  <si>
    <t>PRONE-GGC-737-19</t>
  </si>
  <si>
    <t>PRONE-GGC-743-19</t>
  </si>
  <si>
    <t>PRONE-GGC-744-19</t>
  </si>
  <si>
    <t>PRONE-GGC-745-19</t>
  </si>
  <si>
    <t>PRONE-GGC-746-19</t>
  </si>
  <si>
    <t>PRONE-GGC-747-19</t>
  </si>
  <si>
    <t>PRONE-GGC-748-19</t>
  </si>
  <si>
    <t>PRONE-GGC-749-19</t>
  </si>
  <si>
    <t>PRONE-GGC-751-19</t>
  </si>
  <si>
    <t>PRONE-GGC-753-19</t>
  </si>
  <si>
    <t>PRONE-GGC-754-19</t>
  </si>
  <si>
    <t>PRONE-GGC-768-19</t>
  </si>
  <si>
    <t>PRONE-GGC-770-19</t>
  </si>
  <si>
    <t>PRONE-GGC-771-19</t>
  </si>
  <si>
    <t>PRONE-GGC-772-19</t>
  </si>
  <si>
    <t>PRONE-GGC-773-19</t>
  </si>
  <si>
    <t>PRONE-GGC-774-19</t>
  </si>
  <si>
    <t>PRONE-GGC-775-19</t>
  </si>
  <si>
    <t>PRONE-GGC-776-19</t>
  </si>
  <si>
    <t>PRONE-GGC-777-19</t>
  </si>
  <si>
    <t>PRONE-GGC-778-19</t>
  </si>
  <si>
    <t>PRONE-GGC-779-19</t>
  </si>
  <si>
    <t>PRONE-GGC-780-19</t>
  </si>
  <si>
    <t>PRONE-GGC-781-19</t>
  </si>
  <si>
    <t>PRONE-GGC-782-19</t>
  </si>
  <si>
    <t>PRONE-GGC-783-19</t>
  </si>
  <si>
    <t>PRONE-GGC-784-19</t>
  </si>
  <si>
    <t>PRONE-GGC-785-19</t>
  </si>
  <si>
    <t>PRONE-GGC-786-19</t>
  </si>
  <si>
    <t>PRONE-GGC-787-19</t>
  </si>
  <si>
    <t>PRONE-GGC-788-19</t>
  </si>
  <si>
    <t>PRONE-GGC-789-19</t>
  </si>
  <si>
    <t>PRONE-GGC-790-19</t>
  </si>
  <si>
    <t>PRONE-GGC-791-19</t>
  </si>
  <si>
    <t>PRONE-GGC-792-19</t>
  </si>
  <si>
    <t>PRONE-GGC-793-19</t>
  </si>
  <si>
    <t>PRONE-GGC-795-19</t>
  </si>
  <si>
    <t>PRONE-GGC-796-19</t>
  </si>
  <si>
    <t>PRONE-GGC-797-19</t>
  </si>
  <si>
    <t>PRONE-GGC-799-19</t>
  </si>
  <si>
    <t>GGC-516-20</t>
  </si>
  <si>
    <t>GGC-517-20</t>
  </si>
  <si>
    <t>ESSA S.A. E.S.P.</t>
  </si>
  <si>
    <t>CODENSA S.A. E.S.P.</t>
  </si>
  <si>
    <t>CELSIA TOLIMA S.A. E.S.P.</t>
  </si>
  <si>
    <t>ENERTOLIMA S.A. E.S.P.</t>
  </si>
  <si>
    <t>CEO S.A.S. E.S.P.</t>
  </si>
  <si>
    <t>EBSA S.A. E.S.P.</t>
  </si>
  <si>
    <t>AFINIA</t>
  </si>
  <si>
    <t>AIR-E</t>
  </si>
  <si>
    <t>CARIBEMAR DE LA COSTA S.A.S E.S.P.</t>
  </si>
  <si>
    <t>CARIBESOL DE LA COSTA S.A.S. E.S.P.</t>
  </si>
  <si>
    <t>CARIBEMAR DE LA COSTA S.A.S. E.S.P.</t>
  </si>
  <si>
    <t>BAGADO-QUIBDO</t>
  </si>
  <si>
    <t>AMPLIAR Y PRESTAR EL SERVICIO DE ENERGIA ELECTRICA EN CONDICIONES DE CALIDAD Y CONFIABILIDAD EN LAS ZONAS RURALES DEL SISTEMA INTERCONECTADO NACIONAL - SIN</t>
  </si>
  <si>
    <t>PUERTO CONCORDIA-MAPIRIPAN</t>
  </si>
  <si>
    <t>ARAUCA-SARAVENA-FORTUL-TAME</t>
  </si>
  <si>
    <t>ROBERTO PAYAN, CUMBAL, RICAURTE, BARBACOAS</t>
  </si>
  <si>
    <t>ARAUQUITA-FORTUL</t>
  </si>
  <si>
    <t>SANTANDER</t>
  </si>
  <si>
    <t>Sabana de Torres, Puerto Wilches, Matanza, Los Santos, Curiti, Puerto Parra, San Joaquin, Santa barbara, Guavata, Puente Nacional, Socorro, Jordan, Cimitarra, Florida Blanca, Lebrija, Giron, Enciso, Betulia, Rionegro, la belleza, Ongaza; Guadalupe, Aratoca, surata, Cimitarra</t>
  </si>
  <si>
    <t>CUNDINAMARCA</t>
  </si>
  <si>
    <t xml:space="preserve">Anapoima, Anolaima, Apulo, Cachipay, Caqueza, Chipaque, Choachi, Fomeque, fosca, Fusagasuga, Gachala, Gacheta, Gama, Girardot, Guatavita, Guayabetal, Guayabal de Siquima, Gutierrez, Jerusalem, Junin, La mesa, Macheta, Manta,  Medina, Pacho,  Pasca, Quetame, Ricaurte, San Juan de Rio seco, Sasaima, Silvania, Supata,  Tiribita, Tocaima, Ubala, Ubaque, Une, Utica, Yacopi, Zipacon. </t>
  </si>
  <si>
    <t>SAN ALBERTO</t>
  </si>
  <si>
    <t>SAN PABLO</t>
  </si>
  <si>
    <t>ATACO</t>
  </si>
  <si>
    <t>BOYACA</t>
  </si>
  <si>
    <t>PAYA-SAN LUIS</t>
  </si>
  <si>
    <t>Transferir por parte de la Nación - Ministerio de Minas y Energía a Cenrales Eléctricas de Nariño - CEDENAR SA ESP, el uso y goce de los activos que componen LA INFRAESTRUCTURA de la "Línea de interconexión eléctrica a 115kV desde Popayán hasta Guapi - Costa Pacífica - Cacua - Nariño y Subestaciones Asociadas"</t>
  </si>
  <si>
    <t>CARMEN DE ATRATO Y QUIBDO</t>
  </si>
  <si>
    <t xml:space="preserve">CARMEN DE ATRATO  </t>
  </si>
  <si>
    <t>PUERTO LOPEZ</t>
  </si>
  <si>
    <t>SAN MARTIN</t>
  </si>
  <si>
    <t>CUMARAL</t>
  </si>
  <si>
    <t>VISTAHERMOSA</t>
  </si>
  <si>
    <t>CAJAMARCA</t>
  </si>
  <si>
    <t>ORTEGA</t>
  </si>
  <si>
    <t>LA MONTAÑITA</t>
  </si>
  <si>
    <t>ACEVEDO</t>
  </si>
  <si>
    <t>AMPLIAR Y PRESTAR EL SERVICIO DE ENERGIA ELECTRICA EN CONDICIONES DE CALIDAD Y CONFIABILIDAD EN LAS ZONAS RURALES DEL SISTEMA INTERCONECTADO NACIONAL - SIN, UBICADAS EN EL MERCADO DE COMERCIALIZACIÓN DEL OPERADOR DE RED, MEDIANTE LA EJECUCIÓN DEL PROYECTO "CONSTRUCCIÓN DE REDES ELÉCTRICAS VEREDAS SIBERIA, CANTARITO, CORINTO, EL CARMEN, EL MIRADOR, EL ROSARIO, LAS BRISAS, LOS OLIVOS, MONSERRATE, PRIMAVERA, REICITOS, SAN ANTONIO, VILLA FATIMA, BUENOS AIRES, CRISTO REY, EL ENCANTO, EL PORVENIR, EL SILENCIO, GUADUALES, LA BARNIZA, LA CARBONA, LA ESMERALDA, LE ESTRELLA, LA INDEPENDENCIA, LA PALMA, LA TIJIÑA, LLANITOS, MARTICAS, PALACIOS, SAN ISIDRO, SAN LUIS, SANTANA, SANTO DOMINGO, EL RUBI DEL MUNICIPIO DE ACEVEDO" CON RECURSOS DEL FONDO DE APOYO FINANCIERO PARA LA ENERGIZACIÓN DE LAS ZONAS RURALES INTERCONECTADAS - FAER</t>
  </si>
  <si>
    <t>RIOBLANCO</t>
  </si>
  <si>
    <t>CAQUETA-PUTUMAYO</t>
  </si>
  <si>
    <t>SAN JOSE DE FRAGUA, ALBANIA, CURILLO, PUERTO GUZMAN</t>
  </si>
  <si>
    <t>CAUCA</t>
  </si>
  <si>
    <t>JAMBALO</t>
  </si>
  <si>
    <t>CUMBITARA</t>
  </si>
  <si>
    <t>SAMANIEGO</t>
  </si>
  <si>
    <t>CHAPARRAL</t>
  </si>
  <si>
    <t>CONSTRUIR INFRAESTRUCTURA ELÉCTRICA PARA AMPLIAR Y PRESTAR EL SERVICIO DE ENERGÍA ELÉCTRICA, EN CONDICIONES DE CALIDAD Y CONFIABILIDAD, EN LAS ZONAS RURALES DEL SISTEMA INTERCONECTADO NACIONAL - SIN</t>
  </si>
  <si>
    <t>ALBANIA, JESÚS MARIA, BOLÍVAR, ZAPATOCA, FLORIÁN, MOGOTES</t>
  </si>
  <si>
    <t>ARAUCA</t>
  </si>
  <si>
    <t>SARAVENA</t>
  </si>
  <si>
    <t>GALAN,CALIFORNIA,MALAGA,SAN GIL, SAN JOSE DE MIRANDA,VILLANUEVA,PALMAS DEL SOCORRO, CONFINES, GUAPOTA, CONTATACIÓN, SAN ANDRES</t>
  </si>
  <si>
    <t>SIMACOTA, OCAMONTE, CEPITA, SAN MIGUEL, CARCASI, BETULIA, GUACA, CHARALÁ, CONCEPCIÓN</t>
  </si>
  <si>
    <t>JENESANO</t>
  </si>
  <si>
    <t>San Vicente del Caguán</t>
  </si>
  <si>
    <t>Construir infraestructura eléctrica para ampliar y prestar el servicio de energía eléctrica, en condiciones de calidad y confiabilidad, en las zonas rurales del Sistema interconectado Nacional - SIN, ubicadas en el Mercado de Comercialización del OPERADOR DE RED, mediante la ejecución del proyecto "Construcción redes eléctricas en MT y BT tensión Vds Las Morras, Lucitania, Los Andes, Linderos, Pueblitos, Rovira, La Abeja, El Roble, Chorreras, La Libertad, El Oso (Sector San Luis), Correg. Guayabal y Unidad Pisícola Miravalle, Municipio San Vicente del Caguan", el cual será construido por el OPERADOR DE RED bajo su responsabilidad, en los términos del presente Contrato, para la entrega al MINISTERIO y el cual es financiado con el Fondo de Apoyo Financiero para la Energización de las Zonas Rurales Inteerconectadas - FAER</t>
  </si>
  <si>
    <t>ZETAQUIRA</t>
  </si>
  <si>
    <t>SUCRE</t>
  </si>
  <si>
    <t>SAN BENITO ABAD</t>
  </si>
  <si>
    <t>MONTELÍBANO</t>
  </si>
  <si>
    <t>MORROA</t>
  </si>
  <si>
    <t>REMOLINO</t>
  </si>
  <si>
    <t>SANTA CRUZ DE LORICA</t>
  </si>
  <si>
    <t>SAN JOSÉ DEL GUAVIARE, EL RETORNO</t>
  </si>
  <si>
    <t>EL RETORNO</t>
  </si>
  <si>
    <t>PUERTO CONCORDIA</t>
  </si>
  <si>
    <t>Construir infraestructura eléctrica para ampliar y prestar el servicio de energía eléctrica, en condiciones de calidad y confiabilidad, en las zonas rurales del Sistema interconectado Nacional - SIN, ubicadas en el Mercado de Comercialización del OPERADOR DE RED, mediante la ejecución del proyecto "CONTRUCCIÓN DE ELECTRIFICACIÓN RURAL EN LAS VEREDAS PUERTO CACAO, PLAYA ALTA, PLAYA NUEVA Y PUERTO COLOMBIA DEL MUNICIPIO DE PUERTO CONCORDIA META, CON CIRCUITO DE ALIMENTACIÓN A 13.2 KV DESDE SAN JOSÉ DEL GUAVIARE, DEPARTAMENTO DEL GUAVIARE", el cual será construido por el OPERADOR DE RED bajo su responsabilidad, en los términos del presente Contrato, para la entrega al MINISTERIO y el cual es financiado con el Fondo de Apoyo Financiero para la Energización de las Zonas Rurales Inteerconectadas - FAER</t>
  </si>
  <si>
    <t>ANAPOIMA, CAPARRAPI, CAQUEZA, CHIPAQUE,CHOACHI, FOSCA, GACHETA, GUAYABETAL, LA PALMA, LA PEÑA, NOCAIMA, PARATEBUENO, QUEBRADANEGRA, RICAURTE, SUPATA, UBALA, UBAQUE, VILLAPINZON, YACOPI</t>
  </si>
  <si>
    <t>OCAÑA</t>
  </si>
  <si>
    <t>HACARÍ</t>
  </si>
  <si>
    <t>LA ESPERANZA</t>
  </si>
  <si>
    <t>ARAUQUITA</t>
  </si>
  <si>
    <t>SARDINATA</t>
  </si>
  <si>
    <t>TEORAMA</t>
  </si>
  <si>
    <t>RICAURTE y SANTA CRUZ</t>
  </si>
  <si>
    <t>TUMACO</t>
  </si>
  <si>
    <t>EL TARRA</t>
  </si>
  <si>
    <t>CONVENCIÓN</t>
  </si>
  <si>
    <t>EL CARMEN</t>
  </si>
  <si>
    <t>ABREGO</t>
  </si>
  <si>
    <t>LEIVA</t>
  </si>
  <si>
    <t>TIBÚ</t>
  </si>
  <si>
    <t>SAN AGUSTÍN</t>
  </si>
  <si>
    <t>Construir infraestructura eléctrica para ampliar y prestar el servicio de energía eléctrica, en condiciones de calidad y confiabilidad, en las zonas rurales del Sistema interconectado Nacional - SIN, ubicadas en el Mercado de Comercialización del OPERADOR DE RED, mediante la ejecución del proyecto "CONSTRUCCIÓN DE REDES ELÉCTRICAS VEREDAS ALTO FRUTAL, PUERTO QUINCHANA, BAJO FRUTAL, EL BARNIZ, EL JABÓN, EL ROSARIO, LA MURALLA, LA CHAQUIRA, LA TRIBUNA, LOS CAUCHOS, NAZARETH, SAN LORENZO, SEVILLA, YARUMAL DEL MUNICIPIO DE SN AGUSTÍN", el cual será construido por el OPERADOR DE RED bajo su responsabilidad, en los términos del presente Contrato, para la entrega al MINISTERIO y el cual es financiado con el Fondo de Apoyo Financiero para la Energización de las Zonas Rurales Inteerconectadas - FAER</t>
  </si>
  <si>
    <t>TADÓ</t>
  </si>
  <si>
    <t>MEJORAR LA CALIDAD Y CONFIABILIDAD DEL SERVICIO DE ENERGÍA ELÉCTRICA EN LOS BARRIOS SUBNORMALES DEL MERCADO DE COMERCIALIZACIÓN DEL OPERADOR DE RED, UBICADOS EN LOS MUNICIPIOS DEL SISTEMA INTERCONECTADO NACIONAL - SIN, CONFORME A LOS REGLAMENTOS TÉCNICOS VIGENTES</t>
  </si>
  <si>
    <t>RIO IRO</t>
  </si>
  <si>
    <t>QUIBDÓ</t>
  </si>
  <si>
    <t>BAGADÓ</t>
  </si>
  <si>
    <t>FORTUL</t>
  </si>
  <si>
    <t>NOVITA</t>
  </si>
  <si>
    <t>FLORENCIA</t>
  </si>
  <si>
    <t>MEJORAR LA CALIDAD Y CONFIABILIDAD DEL SERVICIO DE ENERGIA DEL MERCADO DE COMERCIALIZACION DEL OPERARDOR DE RED UBICADOS EN LOS MUNICIPIOS DEL SISTEMA INTERCONECTADO NACIONAL - SIN CONFORME A LOS REGLAMENTOS TECNICOS VIGENTES</t>
  </si>
  <si>
    <t xml:space="preserve">PAUJIL </t>
  </si>
  <si>
    <t>SOLITA</t>
  </si>
  <si>
    <t>Mejorar la calidad y confiabilidad del servicio de energía eléctrica en los barrios subnormales del Mercado de Comercialización del OPERADOR DE RED ubicados en los municipios del Sistema Interconectado Nacional – SIN conforme los reglamentos técnicos vigentes, mediante la ejecución del proyecto CONSTRUCCIÓN DE REDES ELÉCTRICAS EN MEDIA Y BAJA TENSIÓN PARA LA NORMALIZACIÓN DEL BARRIO LA GRAMA EN EL MUNICIPIO DE VISTA HERMOSA META, el cual será ejecutado por el OPERADOR DE RED bajo su responsabilidad en los términos del presente Contrato, para la entrega al MINISTERIO y el es financiado con los fondos del Programa de Normalización de Redes Eléctricas.</t>
  </si>
  <si>
    <t>Mejorar la calidad y confiabilidad del servicio de energía eléctrica en los barrios subnormales del Mercado de Comercialización del OPERADOR DE RED ubicados en los municipios del Sistema Interconectado Nacional – SIN conforme los reglamentos técnicos vigentes, mediante la ejecución del proyecto CONSTRUCCIÓN DE REDES ELÉCTRICAS EN MEDIA Y BAJA TENSIÓN PARA LA NORMALIZACIÓN DEL BARRIO SAN RAFAEL SECTOR JUAN BOSCO I EN EL MUNICIPIO DE VISTAHERMOSA META, el cual será ejecutado por el OPERADOR DE RED bajo su responsabilidad en los términos del presente Contrato, para la entrega al MINISTERIO y el es financiado con los fondos del Programa de Normalización de Redes Eléctricas.</t>
  </si>
  <si>
    <t>CARTAGENA</t>
  </si>
  <si>
    <t>MEJORAR LA CALIDAD Y CONFIABILIDAD DEL SERVICIO DE ENERGIA DEL MERCADO DE COMERCIALIZACION DEL OPERARDOR DE RED UBICADOS EN LOS MUNICIPIOS DEL SIN</t>
  </si>
  <si>
    <t>RIOHACHA</t>
  </si>
  <si>
    <t>ATLANTICO</t>
  </si>
  <si>
    <t>BARRANQUILLA</t>
  </si>
  <si>
    <t>SANTA LUCIA</t>
  </si>
  <si>
    <t>ARIGUANI</t>
  </si>
  <si>
    <t>ARJONA</t>
  </si>
  <si>
    <t>SABANALARGA</t>
  </si>
  <si>
    <t>Mejorar la calidad y confiabilidad del servicio de energía eléctrica en los barrios subnormales del Mercado de Comercialización del OPERADOR DE RED ubicados en los municipios del Sistema Interconectado Nacional – SIN conforme los reglamentos técnicos vigentes, mediante la ejecución del proyecto NORMALIZACION DE REDES ELECTRICAS BARRIO VIRGILIO VARGAS, el cual será ejecutado por el OPERADOR DE RED bajo su responsabilidad en los términos del presente Contrato, para la entrega al MINISTERIO y el cual es financiado con los fondos del Programa de Normalización de Redes Eléctricas.</t>
  </si>
  <si>
    <t>Mejorar la calidad y confiabilidad del servicio de energía eléctrica en los barrios subnormales del Mercado de Comercialización del OPERADOR DE RED ubicados en los municipios del Sistema Interconectado Nacional – SIN conforme los reglamentos técnicos vigentes, mediante la ejecución del proyecto NORMALIZACION DE REDES ELECTRICAS BARRIO LAS AMÉRICAS, el cual será ejecutado por el OPERADOR DE RED bajo su responsabilidad en los términos del presente Contrato, para la entrega al MINISTERIO y el es financiado con los fondos del Programa de Normalización de Redes Eléctricas.</t>
  </si>
  <si>
    <t>Mejorar la calidad y confiabilidad del servicio de energía eléctrica en los barrios subnormales del Mercado de Comercialización del OPERADOR DE RED ubicados en los municipios del Sistema Interconectado Nacional – SIN conforme los reglamentos técnicos vigentes, mediante la ejecución del proyecto NORMALIZACIÓN DE REDES ELECTRICAS BARRIO BOSTON, el cual será ejecutado por el OPERADOR DE RED bajo su responsabilidad en los términos del presente Contrato, para la entrega al MINISTERIO y el es financiado con los fondos del Programa de Normalización de Redes Eléctricas.</t>
  </si>
  <si>
    <t>Mejorar la calidad y confiabilidad del servicio de energía eléctrica en los barrios subnormales del Mercado de Comercialización del OPERADOR DE RED ubicados en los municipios del Sistema Interconectado Nacional – SIN conforme los reglamentos técnicos vigentes, mediante la ejecución del proyecto NORMALIZACION DE REDES ELECTRICAS BARRIO SBN 9 DE AGOSTO, el cual será ejecutado por el OPERADOR DE RED bajo su responsabilidad en los términos del presente Contrato, para la entrega al MINISTERIO y el es financiado con los fondos del Programa de Normalización de Redes Eléctricas.</t>
  </si>
  <si>
    <t>Mejorar la calidad y confiabilidad del servicio de energía eléctrica en los barrios subnormales del Mercado de Comercialización del OPERADOR DE RED ubicados en los municipios del Sistema Interconectado Nacional – SIN conforme los reglamentos técnicos vigentes, mediante la ejecución del proyecto NORMALIZACION DE REDES ELECTRICAS BARRIO SAN RAFAEL DE LA CRUZ, el cual será ejecutado por el OPERADOR DE RED bajo su responsabilidad en los términos del presente Contrato, para la entrega al MINISTERIO y el es financiado con los fondos del Programa de Normalización de Redes Eléctricas.</t>
  </si>
  <si>
    <t>PUEBLOVIEJO</t>
  </si>
  <si>
    <t>Mejorar la calidad y confiabilidad del servicio de energía eléctrica en los barrios subnormales del Mercado de Comercialización del OPERADOR DE RED ubicados en los municipios del Sistema Interconectado Nacional – SIN conforme los reglamentos técnicos vigentes, mediante la ejecución del proyecto NORMALIZACION DE REDES ELECTRICAS BARRIO LA UNION, AQUÍ TE ESPERO, CAMPO ALEGRE, LAS FLORES, NUEVO HORIZONTE, SANTA RITA, LA GLORIA, ISLA DEL ROSARIO RURAL, LA CUARENTA, PALMIRA RURAL, NUEVO ORIENTE, PANAMA, PENJAMO, PROVIDENCIA, SAN JOSE, SAN MARTIN 2 Y EL SILENCIO, el cual será ejecutado por el OPERADOR DE RED bajo su responsabilidad en los términos del presente Contrato, para la entrega al MINISTERIO y el es financiado con los fondos del Programa de Normalización de Redes Eléctricas.</t>
  </si>
  <si>
    <t>Mejorar la calidad y confiabilidad del servicio de energía eléctrica en los barrios subnormales del Mercado de Comercialización del OPERADOR DE RED ubicados en los municipios del Sistema Interconectado Nacional – SIN conforme los reglamentos técnicos vigentes, mediante la ejecución del proyecto NORMALIZACION DE REDES ELECTRICAS BARRIO ALTOS DE SINAI, el cual será ejecutado por el OPERADOR DE RED bajo su responsabilidad en los términos del presente Contrato, para la entrega al MINISTERIO y el es financiado con los fondos del Programa de Normalización de Redes Eléctricas.</t>
  </si>
  <si>
    <t>BOSCONIA</t>
  </si>
  <si>
    <t>Mejorar la calidad y confiabilidad del servicio de energía eléctrica en los barrios subnormales del Mercado de Comercialización del OPERADOR DE RED ubicados en los municipios del Sistema Interconectado Nacional – SIN conforme los reglamentos técnicos vigentes, mediante la ejecución del proyecto NORMALIZACION DE REDES ELECTRICAS BARRIO COMUNIDAD VILLA HERMOSA, el cual será ejecutado por el OPERADOR DE RED bajo su responsabilidad en los términos del presente Contrato, para la entrega al MINISTERIO y el es financiado con los fondos del Programa de Normalización de Redes Eléctricas.</t>
  </si>
  <si>
    <t>Mejorar la calidad y confiabilidad del servicio de energía eléctrica en los barrios subnormales del Mercado de Comercialización del OPERADOR DE RED ubicados en los municipios del Sistema Interconectado Nacional – SIN conforme los reglamentos técnicos vigentes, mediante la ejecución del proyecto NORMALIZACIÓN DE REDES BARRIO LAS MARGARITAS, el cual será ejecutado por el OPERADOR DE RED bajo su responsabilidad en los términos del presente Contrato, para la entrega al MINISTERIO y el es financiado con los fondos del Programa de Normalización de Redes Eléctricas.</t>
  </si>
  <si>
    <t>Mejorar la calidad y confiabilidad del servicio de energía eléctrica en los barrios subnormales del Mercado de Comercialización del OPERADOR DE RED ubicados en los municipios del Sistema Interconectado Nacional – SIN conforme los reglamentos técnicos vigentes, mediante la ejecución del proyecto NORMALIZACION DE REDES ELECTRICAS BARRIO LOS NOGALES, el cual será ejecutado por el OPERADOR DE RED bajo su responsabilidad en los términos del presente Contrato, para la entrega al MINISTERIO y el es financiado con los fondos del Programa de Normalización de Redes Eléctricas.</t>
  </si>
  <si>
    <t>PIJIÑO DEL CARMEN</t>
  </si>
  <si>
    <t>Mejorar la calidad y confiabilidad del servicio de energía eléctrica en los barrios subnormales del Mercado de Comercialización del OPERADOR DE RED ubicados en los municipios del Sistema Interconectado Nacional – SIN conforme los reglamentos técnicos vigentes, mediante la ejecución del proyecto NORMALIZACION DE REDES ELECTRICAS BARRIO CABRERA, el cual será ejecutado por el OPERADOR DE RED bajo su responsabilidad en los términos del presente Contrato, para la entrega al MINISTERIO y el es financiado con los fondos del Programa de Normalización de Redes Eléctricas.</t>
  </si>
  <si>
    <t>Mejorar la calidad y confiabilidad del servicio de energía eléctrica en los barrios subnormales del Mercado de Comercialización del OPERADOR DE RED ubicados en los municipios del Sistema Interconectado Nacional – SIN conforme los reglamentos técnicos vigentes, mediante la ejecución del proyecto NORMALIZACION DE REDES ELECTRICAS BARRIO MEMBRILLAL SECTORES VILLA FRIDE, LA CEIBA, VILLA CHIRRY, el cual será ejecutado por el OPERADOR DE RED bajo su responsabilidad en los términos del presente Contrato, para la entrega al MINISTERIO y el es financiado con los fondos del Programa de Normalización de Redes Eléctricas.</t>
  </si>
  <si>
    <t>Mejorar la calidad y confiabilidad del servicio de energía eléctrica en los barrios subnormales del Mercado de Comercialización del OPERADOR DE RED ubicados en los municipios del Sistema Interconectado Nacional – SIN conforme los reglamentos técnicos vigentes, mediante la ejecución del proyecto NORMALIZACION DE REDES ELECTRICAS BARRIO SAN BERNARDO, el cual será ejecutado por el OPERADOR DE RED bajo su responsabilidad en los términos del presente Contrato, para la entrega al MINISTERIO y el es financiado con los fondos del Programa de Normalización de Redes Eléctricas.</t>
  </si>
  <si>
    <t>Mejorar la calidad y confiabilidad del servicio de energía eléctrica en los barrios subnormales del Mercado de Comercialización del OPERADOR DE RED ubicados en los municipios del Sistema Interconectado Nacional – SIN conforme los reglamentos técnicos vigentes, mediante la ejecución del proyecto NORMALIZACION DE REDES ELECTRICAS BARRIO SBN LA PAZ SECTOR LOS CANALES, el cual será ejecutado por el OPERADOR DE RED bajo su responsabilidad en los términos del presente Contrato, para la entrega al MINISTERIO y el es financiado con los fondos del Programa de Normalización de Redes Eléctricas.</t>
  </si>
  <si>
    <t>LORICA</t>
  </si>
  <si>
    <t>Mejorar la calidad y confiabilidad del servicio de energía eléctrica en los barrios subnormales del Mercado de Comercialización del OPERADOR DE RED ubicados en los municipios del Sistema Interconectado Nacional – SIN conforme los reglamentos técnicos vigentes, mediante la ejecución del proyecto NORMALIZACION DE REDES ELCTRICAS BARRIO SBN EL PORTAL DEL NORTE, el cual será ejecutado por el OPERADOR DE RED bajo su responsabilidad en los términos del presente Contrato, para la entrega al MINISTERIO y el es financiado con los fondos del Programa de Normalización de Redes Eléctricas.</t>
  </si>
  <si>
    <t>CERETE</t>
  </si>
  <si>
    <t>Mejorar la calidad y confiabilidad del servicio de energía eléctrica en los barrios subnormales del Mercado de Comercialización del OPERADOR DE RED ubicados en los municipios del Sistema Interconectado Nacional – SIN conforme los reglamentos técnicos vigentes, mediante la ejecución del proyecto NORMALIZACION DE REDES ELECTRICAS BARRIO VILLA CELINA, el cual será ejecutado por el OPERADOR DE RED bajo su responsabilidad en los términos del presente Contrato, para la entrega al MINISTERIO y el es financiado con los fondos del Programa de Normalización de Redes Eléctricas.</t>
  </si>
  <si>
    <t>Mejorar la calidad y confiabilidad del servicio de energía eléctrica en los barrios subnormales del Mercado de Comercialización del OPERADOR DE RED ubicados en los municipios del Sistema Interconectado Nacional – SIN conforme los reglamentos técnicos vigentes, mediante la ejecución del proyecto NORMALIZACION DE REDES ELECTRICAS BARRIO SAN JOSE DE ARIGUANI, el cual será ejecutado por el OPERADOR DE RED bajo su responsabilidad en los términos del presente Contrato, para la entrega al MINISTERIO y el es financiado con los fondos del Programa de Normalización de Redes Eléctricas.</t>
  </si>
  <si>
    <t>SAN CRISTOBAL</t>
  </si>
  <si>
    <t>Mejorar la calidad y confiabilidad del servicio de energía eléctrica en los barrios subnormales del Mercado de Comercialización del OPERADOR DE RED ubicados en los municipios del Sistema Interconectado Nacional – SIN conforme los reglamentos técnicos vigentes, mediante la ejecución del proyecto NORMALIZACION DE REDES ELECTRICAS BARRIO LA PLAZA SECTOR LA CANDELARIA, el cual será ejecutado por el OPERADOR DE RED bajo su responsabilidad en los términos del presente Contrato, para la entrega al MINISTERIO y el es financiado con los fondos del Programa de Normalización de Redes Eléctricas.</t>
  </si>
  <si>
    <t>Mejorar la calidad y confiabilidad del servicio de energía eléctrica en los barrios subnormales del Mercado de Comercialización del OPERADOR DE RED ubicados en los municipios del Sistema Interconectado Nacional – SIN conforme los reglamentos técnicos vigentes, mediante la ejecución del proyecto NORMALIZACION DE REDES ELECTRICAS BARRIO LAS MATAS, el cual será ejecutado por el OPERADOR DE RED bajo su responsabilidad en los términos del presente Contrato, para la entrega al MINISTERIO y el es financiado con los fondos del Programa de Normalización de Redes Eléctricas.</t>
  </si>
  <si>
    <t>Mejorar la calidad y confiabilidad del servicio de energía eléctrica en los barrios subnormales del Mercado de Comercialización del OPERADOR DE RED ubicados en los municipios del Sistema Interconectado Nacional – SIN conforme los reglamentos técnicos vigentes, mediante la ejecución del proyecto NORMALIZACION DE REDES ELECTRICAS BARRIO ALEJANDRIA, el cual será ejecutado por el OPERADOR DE RED bajo su responsabilidad en los términos del presente Contrato, para la entrega al MINISTERIO y el es financiado con los fondos del Programa de Normalización de Redes Eléctricas.</t>
  </si>
  <si>
    <t>Mejorar la calidad y confiabilidad del servicio de energía eléctrica en los barrios subnormales del Mercado de Comercialización del OPERADOR DE RED ubicados en los municipios del Sistema Interconectado Nacional – SIN conforme los reglamentos técnicos vigentes, mediante la ejecución del proyecto NORMALIZACION DE REDES ELECTRICAS BARRIO SBN MONTEVIDEO, el cual será ejecutado por el OPERADOR DE RED bajo su responsabilidad en los términos del presente Contrato, para la entrega al MINISTERIO y el es financiado con los fondos del Programa de Normalización de Redes Eléctricas.</t>
  </si>
  <si>
    <t>ATLANTICO-MAGDALENA-LA GUAJIRA</t>
  </si>
  <si>
    <t>Transferir por parte de la Nación-Ministerio de Minas y Energía, a la empresa CARIBESOL
DE LA COSTA S.A.S. E.S.P., el uso y goce de los bienes relacionados en el Anexo No. 1 que
hace parte integral del presente contrato para su administración, operación y
mantenimiento, así como para la prestación del servicio público de energía eléctrica.</t>
  </si>
  <si>
    <t>BOLIVAR-SUCRE-CORDOBA-CESAR</t>
  </si>
  <si>
    <t>Transferir por parte de la Nación-Ministerio de Minas y Energía, a la empresa CARIBEMAR
DE LA COSTA S.A.S. E.S.P., el uso y goce de los bienes relacionados en el Anexo No. 1 que
hace parte integral del presente contrato para su administración, operación y
mantenimiento, así como para la prestación del servicio público de energía eléctrica</t>
  </si>
  <si>
    <t>FECHA FINALIZACION PLAZO DE ADMINISTRACION DE RECURSOS DEL CONTRATO Y/O TERMINACION</t>
  </si>
  <si>
    <t>En proceso de Suscripción Acta de Inicio</t>
  </si>
  <si>
    <t>N.A.</t>
  </si>
  <si>
    <t>Valor contrato</t>
  </si>
  <si>
    <t>CONTRATISTA</t>
  </si>
  <si>
    <t>FORMA DE CONTRATACIÓN</t>
  </si>
  <si>
    <t>DIRECTA</t>
  </si>
  <si>
    <t>CONCURSO DE MÉRITOS</t>
  </si>
  <si>
    <t>FAER-GGC-551-20</t>
  </si>
  <si>
    <t>CAQUETÁ</t>
  </si>
  <si>
    <t>FAER-GGC-550-20</t>
  </si>
  <si>
    <t>EL DONCELLO</t>
  </si>
  <si>
    <t>FAER-GGC-554-20</t>
  </si>
  <si>
    <t>FAER-GGC-553-20</t>
  </si>
  <si>
    <t>INZA</t>
  </si>
  <si>
    <t>TOTORÓ</t>
  </si>
  <si>
    <t>Ampliar la cobertura y prestar el servicio de energía eléctrica, en condiciones de calidad y confiabilidad en las zonas rurales del Sistema Interconectado Nacional - SIN, conforme los reglamentos técnicos mediante la ejecución del proyecto "CONSTRUCCIÓN ELECTRIFICACIÓN RURAL LOS COMUNEROS DE ORIENTE Y NUCLEOS DISPERSOS MUNICIPIO DE SAN VICENTE DEL CAGUAN DEPARTAMENTO DEL CAQUETA" el cual será ejecutado por el OPERADOR DE RED bajo su responsabilidad, en los términos del presente Contrato, para la entrega de la infraestructura al MINISTERIO la cual es financiada con el Fondo de Apoyo Financiero para la Energización de las Zonas Rurales Interconectadas - FAER.</t>
  </si>
  <si>
    <t>Ampliar la cobertura y prestar el servicio de energía eléctrica, en condiciones de calidad y confiabilidad en las zonas rurales del Sistema Interconectado Nacional - SIN, conforme los reglamentos técnicos mediante la ejecución del proyecto "CONSTRUCCIÓN DE REDES DE DISTRIBUCIÓN DE MEDIA Y BAJA TENSIÓN Y MONTAJES DE SUBESTACIONES DE DISTRIBUCIÓN EN LA ZONA RURAL DEL MUNICIPIO DE EL DONCELLO DEL DEPARTAMENTO DEL CAQUETÁ" el cual será ejecutado por el OPERADOR DE RED bajo su responsabilidad, en los términos del presente Contrato, para la entrega de la infraestructura al MINISTERIO la cual es financiada con el Fondo de Apoyo Financiero para la Energización de las Zonas Rurales Interconectadas - FAER.</t>
  </si>
  <si>
    <t>Ampliar la cobertura y prestar el servicio de energía eléctrica, en condiciones de calidad y confiabilidad en las zonas rurales del Sistema Interconectado Nacional - SIN, conforme los reglamentos técnicos mediante la ejecución del proyecto "CONSTRUCCION REDES ELECTRICAS DE MT, BT E INSTALACION DE SUBESTACIONES DE DISTRIBUCION EN LAS VEREDAS: ALTO DE LA CRUZ, ALTO DE TOPA, BAJO BELEN, BELENCITO, BRISAS DE ULLUCOS, RESGUARDO DE CALDERAS, CARMEN DE VIBORA, CHICHUCUE, COSCURO, DOS QUEBRADAS, EL CABUYO, EL CARMEN SAN ANTONIO, EL CAUCHO, EL ESCAÑO, EL HATO, EL LAGO, EL LLANITO, EL LLANO, EL PICACHO, EL RINCON, EL SOCORRO, EL TABLON, GUADUAL - LA VIRGINIA, GUETACO, LA LAGUNITA, LA MANGA, LA MESETA, LA MILAGROSA, LA PALMA, LA PALMERA, LA VEGA, LA VENTA, LOMA ALTA, LOMITAS, LOS ALPES RIO SUCIO, MESOPOTAMIA, PALMICHAL, PIRAMIDE, PISIMBALA, POTRERITO, RIO NEGRO, SAN ANDRES, SAN FRANCISCO, SAN JOSE, SAN MARTIN, SAN MIGUEL, SAN PEDRO, SAN RAFAEL, SAN VICENTE, RESGUARDO DE SANTA ROSA, SANTA TERESA, TABOR, TIERRAS BLANCAS, RESGUARDO DE TUMBICHUCUE, TURMINA, RESGUARDO DE YAQUIVA, YARUMAL. MUNICIPIO INZA. DEPARTAMENTO DEL CAUCA" el cual será ejecutado por el OPERADOR DE RED bajo su responsabilidad, en los términos del presente Contrato, para la entrega de la infraestructura al MINISTERIO la cual es financiada con el Fondo de Apoyo Financiero para la Energización de las Zonas Rurales Interconectadas - FAER.</t>
  </si>
  <si>
    <t>Ampliar la cobertura y prestar el servicio de energía eléctrica, en condiciones de calidad y confiabilidad en las zonas rurales del Sistema Interconectado Nacional - SIN, conforme los reglamentos técnicos mediante la ejecución del proyecto "AMPLIACION REDES ELECTRICAS MT Y BT EN VARIAS VEREDAS DEL MUNICIPIO DE TOTORO" el cual será ejecutado por el OPERADOR DE RED bajo su responsabilidad, en los términos del presente Contrato, para la entrega de la infraestructura al MINISTERIO la cual es financiada con el Fondo de Apoyo Financiero para la Energización de las Zonas Rurales Interconectadas - FAER.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</si>
</sst>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_-;\-&quot;$&quot;\ * #,##0_-;_-&quot;$&quot;\ * &quot;-&quot;_-;_-@_-"/>
    <numFmt numFmtId="165" formatCode="&quot;$&quot;\ #,##0"/>
    <numFmt numFmtId="166" formatCode="dd/mm/yyyy;@"/>
    <numFmt numFmtId="167" formatCode="&quot;$&quot;\ #,##0.00"/>
  </numFmts>
  <fonts count="7" x14ac:knownFonts="1">
    <font>
      <sz val="11"/>
      <color theme="1"/>
      <name val="Calibri"/>
      <family val="2"/>
      <scheme val="minor"/>
    </font>
    <font>
      <sz val="11"/>
      <color theme="1"/>
      <name val="Calibri"/>
      <family val="2"/>
      <scheme val="minor"/>
    </font>
    <font>
      <b/>
      <sz val="9"/>
      <color theme="1"/>
      <name val="Calibri"/>
      <family val="2"/>
    </font>
    <font>
      <sz val="9"/>
      <color theme="1"/>
      <name val="Calibri"/>
      <family val="2"/>
    </font>
    <font>
      <sz val="10"/>
      <color rgb="FF000000"/>
      <name val="Arial"/>
      <family val="2"/>
    </font>
    <font>
      <sz val="9"/>
      <name val="Calibri"/>
      <family val="2"/>
    </font>
    <font>
      <sz val="9"/>
      <color rgb="FF000000"/>
      <name val="Calibri"/>
      <family val="2"/>
    </font>
  </fonts>
  <fills count="3">
    <fill>
      <patternFill patternType="none"/>
    </fill>
    <fill>
      <patternFill patternType="gray125"/>
    </fill>
    <fill>
      <patternFill patternType="solid">
        <fgColor theme="0"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164" fontId="4" fillId="0" borderId="0" applyFont="0" applyFill="0" applyBorder="0" applyAlignment="0" applyProtection="0"/>
  </cellStyleXfs>
  <cellXfs count="32">
    <xf numFmtId="0" fontId="0" fillId="0" borderId="0" xfId="0"/>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0" fillId="0" borderId="0" xfId="0" applyFill="1"/>
    <xf numFmtId="0" fontId="3" fillId="0" borderId="1" xfId="0" applyFont="1" applyFill="1" applyBorder="1" applyAlignment="1"/>
    <xf numFmtId="0" fontId="3" fillId="0" borderId="1" xfId="0" applyFont="1" applyFill="1" applyBorder="1" applyAlignment="1">
      <alignment horizontal="left"/>
    </xf>
    <xf numFmtId="0" fontId="3" fillId="0" borderId="1" xfId="0" applyFont="1" applyFill="1" applyBorder="1" applyAlignment="1">
      <alignment horizontal="left" vertical="center"/>
    </xf>
    <xf numFmtId="14" fontId="3" fillId="0" borderId="1" xfId="0" applyNumberFormat="1" applyFont="1" applyFill="1" applyBorder="1" applyAlignment="1">
      <alignment horizontal="right"/>
    </xf>
    <xf numFmtId="167" fontId="3" fillId="0" borderId="1" xfId="4" applyNumberFormat="1" applyFont="1" applyFill="1" applyBorder="1"/>
    <xf numFmtId="167" fontId="3" fillId="0" borderId="1" xfId="0" applyNumberFormat="1" applyFont="1" applyFill="1" applyBorder="1"/>
    <xf numFmtId="166" fontId="3" fillId="0" borderId="1" xfId="0" applyNumberFormat="1" applyFont="1" applyFill="1" applyBorder="1" applyAlignment="1">
      <alignment horizontal="right"/>
    </xf>
    <xf numFmtId="167" fontId="3" fillId="0" borderId="1" xfId="1" applyNumberFormat="1" applyFont="1" applyFill="1" applyBorder="1" applyAlignment="1">
      <alignment horizontal="right"/>
    </xf>
    <xf numFmtId="167" fontId="3" fillId="0" borderId="1" xfId="0" applyNumberFormat="1" applyFont="1" applyFill="1" applyBorder="1" applyAlignment="1">
      <alignment horizontal="right"/>
    </xf>
    <xf numFmtId="0" fontId="5" fillId="0" borderId="1" xfId="0" applyFont="1" applyFill="1" applyBorder="1" applyAlignment="1">
      <alignment horizontal="left"/>
    </xf>
    <xf numFmtId="166" fontId="3" fillId="0" borderId="1" xfId="0" applyNumberFormat="1" applyFont="1" applyFill="1" applyBorder="1" applyAlignment="1">
      <alignment horizontal="right" vertical="center"/>
    </xf>
    <xf numFmtId="14" fontId="3" fillId="0" borderId="1" xfId="0" applyNumberFormat="1" applyFont="1" applyFill="1" applyBorder="1" applyAlignment="1">
      <alignment horizontal="right" vertical="center"/>
    </xf>
    <xf numFmtId="167" fontId="3" fillId="0" borderId="1" xfId="1" applyNumberFormat="1" applyFont="1" applyFill="1" applyBorder="1" applyAlignment="1">
      <alignment horizontal="right" vertical="center"/>
    </xf>
    <xf numFmtId="167" fontId="3" fillId="0" borderId="1" xfId="4" applyNumberFormat="1" applyFont="1" applyFill="1" applyBorder="1" applyAlignment="1"/>
    <xf numFmtId="167" fontId="3" fillId="0" borderId="1" xfId="0" applyNumberFormat="1" applyFont="1" applyFill="1" applyBorder="1" applyAlignment="1"/>
    <xf numFmtId="167" fontId="3" fillId="0" borderId="1" xfId="4" applyNumberFormat="1" applyFont="1" applyFill="1" applyBorder="1" applyAlignment="1">
      <alignment horizontal="center" vertical="center"/>
    </xf>
    <xf numFmtId="167" fontId="3" fillId="0" borderId="1" xfId="4" applyNumberFormat="1" applyFont="1" applyFill="1" applyBorder="1" applyAlignment="1">
      <alignment horizontal="right"/>
    </xf>
    <xf numFmtId="0" fontId="6" fillId="0" borderId="1" xfId="3" applyNumberFormat="1" applyFont="1" applyFill="1" applyBorder="1" applyAlignment="1"/>
    <xf numFmtId="0" fontId="6" fillId="0" borderId="1" xfId="3" applyNumberFormat="1" applyFont="1" applyFill="1" applyBorder="1" applyAlignment="1">
      <alignment horizontal="left"/>
    </xf>
    <xf numFmtId="166" fontId="6" fillId="0" borderId="1" xfId="3" applyNumberFormat="1" applyFont="1" applyFill="1" applyBorder="1" applyAlignment="1">
      <alignment horizontal="right"/>
    </xf>
    <xf numFmtId="14" fontId="3" fillId="0" borderId="1" xfId="2" applyNumberFormat="1" applyFont="1" applyFill="1" applyBorder="1" applyAlignment="1">
      <alignment horizontal="right" vertical="center"/>
    </xf>
    <xf numFmtId="0" fontId="6" fillId="0" borderId="1" xfId="3" applyNumberFormat="1" applyFont="1" applyFill="1" applyBorder="1" applyAlignment="1">
      <alignment horizontal="left" vertical="center"/>
    </xf>
    <xf numFmtId="0" fontId="3" fillId="0" borderId="1" xfId="3" applyNumberFormat="1" applyFont="1" applyFill="1" applyBorder="1" applyAlignment="1">
      <alignment horizontal="left"/>
    </xf>
    <xf numFmtId="0" fontId="0" fillId="0" borderId="0" xfId="0" applyFill="1" applyAlignment="1">
      <alignment horizontal="right"/>
    </xf>
    <xf numFmtId="14" fontId="2" fillId="2" borderId="1" xfId="0" applyNumberFormat="1" applyFont="1" applyFill="1" applyBorder="1" applyAlignment="1">
      <alignment horizontal="center" vertical="center" wrapText="1"/>
    </xf>
    <xf numFmtId="165" fontId="2" fillId="2" borderId="1" xfId="0" applyNumberFormat="1" applyFont="1" applyFill="1" applyBorder="1" applyAlignment="1">
      <alignment horizontal="center" vertical="center" wrapText="1"/>
    </xf>
    <xf numFmtId="166" fontId="3" fillId="0" borderId="1" xfId="0" applyNumberFormat="1" applyFont="1" applyFill="1" applyBorder="1" applyAlignment="1">
      <alignment vertical="center"/>
    </xf>
    <xf numFmtId="166" fontId="3" fillId="0" borderId="1" xfId="0" applyNumberFormat="1" applyFont="1" applyFill="1" applyBorder="1" applyAlignment="1"/>
  </cellXfs>
  <cellStyles count="5">
    <cellStyle name="Moneda [0]" xfId="1" builtinId="7"/>
    <cellStyle name="Moneda [0] 3" xfId="4" xr:uid="{00000000-0005-0000-0000-000001000000}"/>
    <cellStyle name="Normal" xfId="0" builtinId="0"/>
    <cellStyle name="Normal 3" xfId="3" xr:uid="{00000000-0005-0000-0000-00000300000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17"/>
  <sheetViews>
    <sheetView tabSelected="1" zoomScale="85" zoomScaleNormal="85" workbookViewId="0">
      <selection activeCell="J62" sqref="J62"/>
    </sheetView>
  </sheetViews>
  <sheetFormatPr baseColWidth="10" defaultRowHeight="15" x14ac:dyDescent="0.25"/>
  <cols>
    <col min="1" max="1" width="10.85546875" style="3" bestFit="1" customWidth="1"/>
    <col min="2" max="2" width="28" style="3" bestFit="1" customWidth="1"/>
    <col min="3" max="3" width="13.7109375" style="3" bestFit="1" customWidth="1"/>
    <col min="4" max="4" width="42.5703125" style="3" customWidth="1"/>
    <col min="5" max="5" width="18" style="3" customWidth="1"/>
    <col min="6" max="6" width="23.140625" style="3" customWidth="1"/>
    <col min="7" max="7" width="26.85546875" style="3" customWidth="1"/>
    <col min="8" max="8" width="11.42578125" style="27"/>
    <col min="9" max="9" width="13.28515625" style="27" customWidth="1"/>
    <col min="10" max="10" width="11.42578125" style="27"/>
    <col min="11" max="11" width="20.42578125" style="3" bestFit="1" customWidth="1"/>
    <col min="12" max="12" width="19.42578125" style="3" bestFit="1" customWidth="1"/>
    <col min="13" max="13" width="21.28515625" style="3" bestFit="1" customWidth="1"/>
    <col min="14" max="16384" width="11.42578125" style="3"/>
  </cols>
  <sheetData>
    <row r="1" spans="1:13" ht="96" x14ac:dyDescent="0.25">
      <c r="A1" s="1" t="s">
        <v>0</v>
      </c>
      <c r="B1" s="1" t="s">
        <v>1</v>
      </c>
      <c r="C1" s="1" t="s">
        <v>2</v>
      </c>
      <c r="D1" s="1" t="s">
        <v>485</v>
      </c>
      <c r="E1" s="2" t="s">
        <v>3</v>
      </c>
      <c r="F1" s="2" t="s">
        <v>4</v>
      </c>
      <c r="G1" s="2" t="s">
        <v>5</v>
      </c>
      <c r="H1" s="2" t="s">
        <v>6</v>
      </c>
      <c r="I1" s="2" t="s">
        <v>481</v>
      </c>
      <c r="J1" s="28" t="s">
        <v>7</v>
      </c>
      <c r="K1" s="29" t="s">
        <v>484</v>
      </c>
      <c r="L1" s="29" t="s">
        <v>8</v>
      </c>
      <c r="M1" s="29" t="s">
        <v>486</v>
      </c>
    </row>
    <row r="2" spans="1:13" x14ac:dyDescent="0.25">
      <c r="A2" s="4">
        <v>2016</v>
      </c>
      <c r="B2" s="5" t="s">
        <v>206</v>
      </c>
      <c r="C2" s="6" t="s">
        <v>207</v>
      </c>
      <c r="D2" s="5" t="s">
        <v>31</v>
      </c>
      <c r="E2" s="5" t="s">
        <v>104</v>
      </c>
      <c r="F2" s="5" t="s">
        <v>356</v>
      </c>
      <c r="G2" s="5" t="s">
        <v>357</v>
      </c>
      <c r="H2" s="7">
        <v>42734</v>
      </c>
      <c r="I2" s="7">
        <v>43604</v>
      </c>
      <c r="J2" s="7">
        <v>49612</v>
      </c>
      <c r="K2" s="8">
        <v>18053439894</v>
      </c>
      <c r="L2" s="9">
        <v>18053439894</v>
      </c>
      <c r="M2" s="9" t="s">
        <v>487</v>
      </c>
    </row>
    <row r="3" spans="1:13" x14ac:dyDescent="0.25">
      <c r="A3" s="4">
        <v>2016</v>
      </c>
      <c r="B3" s="5" t="s">
        <v>208</v>
      </c>
      <c r="C3" s="6" t="s">
        <v>207</v>
      </c>
      <c r="D3" s="5" t="s">
        <v>16</v>
      </c>
      <c r="E3" s="5" t="s">
        <v>98</v>
      </c>
      <c r="F3" s="5" t="s">
        <v>358</v>
      </c>
      <c r="G3" s="5" t="s">
        <v>357</v>
      </c>
      <c r="H3" s="7">
        <v>42734</v>
      </c>
      <c r="I3" s="7">
        <v>43475</v>
      </c>
      <c r="J3" s="7">
        <v>50039</v>
      </c>
      <c r="K3" s="8">
        <v>11213641875</v>
      </c>
      <c r="L3" s="8">
        <v>11213641875</v>
      </c>
      <c r="M3" s="9" t="s">
        <v>487</v>
      </c>
    </row>
    <row r="4" spans="1:13" x14ac:dyDescent="0.25">
      <c r="A4" s="4">
        <v>2016</v>
      </c>
      <c r="B4" s="5" t="s">
        <v>209</v>
      </c>
      <c r="C4" s="6" t="s">
        <v>207</v>
      </c>
      <c r="D4" s="5" t="s">
        <v>47</v>
      </c>
      <c r="E4" s="5" t="s">
        <v>48</v>
      </c>
      <c r="F4" s="5" t="s">
        <v>359</v>
      </c>
      <c r="G4" s="5" t="s">
        <v>357</v>
      </c>
      <c r="H4" s="10">
        <v>42734</v>
      </c>
      <c r="I4" s="10">
        <v>43591</v>
      </c>
      <c r="J4" s="10">
        <v>50038</v>
      </c>
      <c r="K4" s="8">
        <v>10924679242</v>
      </c>
      <c r="L4" s="9">
        <v>10924679242</v>
      </c>
      <c r="M4" s="9" t="s">
        <v>487</v>
      </c>
    </row>
    <row r="5" spans="1:13" x14ac:dyDescent="0.25">
      <c r="A5" s="4">
        <v>2016</v>
      </c>
      <c r="B5" s="5" t="s">
        <v>210</v>
      </c>
      <c r="C5" s="6" t="s">
        <v>207</v>
      </c>
      <c r="D5" s="5" t="s">
        <v>17</v>
      </c>
      <c r="E5" s="5" t="s">
        <v>25</v>
      </c>
      <c r="F5" s="5" t="s">
        <v>360</v>
      </c>
      <c r="G5" s="5" t="s">
        <v>357</v>
      </c>
      <c r="H5" s="7">
        <v>42734</v>
      </c>
      <c r="I5" s="7">
        <v>43799</v>
      </c>
      <c r="J5" s="7">
        <v>49612</v>
      </c>
      <c r="K5" s="8">
        <v>28538495670</v>
      </c>
      <c r="L5" s="9">
        <v>28538495670</v>
      </c>
      <c r="M5" s="9" t="s">
        <v>487</v>
      </c>
    </row>
    <row r="6" spans="1:13" x14ac:dyDescent="0.25">
      <c r="A6" s="4">
        <v>2016</v>
      </c>
      <c r="B6" s="5" t="s">
        <v>211</v>
      </c>
      <c r="C6" s="6" t="s">
        <v>207</v>
      </c>
      <c r="D6" s="5" t="s">
        <v>47</v>
      </c>
      <c r="E6" s="5" t="s">
        <v>48</v>
      </c>
      <c r="F6" s="5" t="s">
        <v>361</v>
      </c>
      <c r="G6" s="5" t="s">
        <v>357</v>
      </c>
      <c r="H6" s="10">
        <v>42734</v>
      </c>
      <c r="I6" s="10">
        <v>43728</v>
      </c>
      <c r="J6" s="10">
        <v>50039</v>
      </c>
      <c r="K6" s="8">
        <v>13499876219</v>
      </c>
      <c r="L6" s="9">
        <v>13499876219</v>
      </c>
      <c r="M6" s="9" t="s">
        <v>487</v>
      </c>
    </row>
    <row r="7" spans="1:13" x14ac:dyDescent="0.25">
      <c r="A7" s="4">
        <v>2016</v>
      </c>
      <c r="B7" s="5" t="s">
        <v>212</v>
      </c>
      <c r="C7" s="6" t="s">
        <v>207</v>
      </c>
      <c r="D7" s="5" t="s">
        <v>85</v>
      </c>
      <c r="E7" s="5" t="s">
        <v>43</v>
      </c>
      <c r="F7" s="5" t="s">
        <v>96</v>
      </c>
      <c r="G7" s="5" t="s">
        <v>357</v>
      </c>
      <c r="H7" s="7">
        <v>42734</v>
      </c>
      <c r="I7" s="7">
        <v>43793</v>
      </c>
      <c r="J7" s="7">
        <v>50038</v>
      </c>
      <c r="K7" s="8">
        <v>14585705557</v>
      </c>
      <c r="L7" s="9">
        <v>14585705557</v>
      </c>
      <c r="M7" s="9" t="s">
        <v>487</v>
      </c>
    </row>
    <row r="8" spans="1:13" x14ac:dyDescent="0.25">
      <c r="A8" s="4">
        <v>2016</v>
      </c>
      <c r="B8" s="5" t="s">
        <v>213</v>
      </c>
      <c r="C8" s="5" t="s">
        <v>207</v>
      </c>
      <c r="D8" s="5" t="s">
        <v>345</v>
      </c>
      <c r="E8" s="5" t="s">
        <v>362</v>
      </c>
      <c r="F8" s="5" t="s">
        <v>363</v>
      </c>
      <c r="G8" s="5" t="s">
        <v>357</v>
      </c>
      <c r="H8" s="10">
        <v>42734</v>
      </c>
      <c r="I8" s="10">
        <v>43463</v>
      </c>
      <c r="J8" s="10">
        <v>50039</v>
      </c>
      <c r="K8" s="8">
        <v>33774469616</v>
      </c>
      <c r="L8" s="8">
        <v>33774469616</v>
      </c>
      <c r="M8" s="9" t="s">
        <v>487</v>
      </c>
    </row>
    <row r="9" spans="1:13" x14ac:dyDescent="0.25">
      <c r="A9" s="4">
        <v>2016</v>
      </c>
      <c r="B9" s="5" t="s">
        <v>214</v>
      </c>
      <c r="C9" s="6" t="s">
        <v>207</v>
      </c>
      <c r="D9" s="5" t="s">
        <v>346</v>
      </c>
      <c r="E9" s="5" t="s">
        <v>364</v>
      </c>
      <c r="F9" s="5" t="s">
        <v>365</v>
      </c>
      <c r="G9" s="5" t="s">
        <v>357</v>
      </c>
      <c r="H9" s="10">
        <v>42734</v>
      </c>
      <c r="I9" s="10">
        <v>43662</v>
      </c>
      <c r="J9" s="10">
        <v>50039</v>
      </c>
      <c r="K9" s="8">
        <v>4247512885</v>
      </c>
      <c r="L9" s="9">
        <v>4247512885</v>
      </c>
      <c r="M9" s="9" t="s">
        <v>487</v>
      </c>
    </row>
    <row r="10" spans="1:13" x14ac:dyDescent="0.25">
      <c r="A10" s="4">
        <v>2016</v>
      </c>
      <c r="B10" s="5" t="s">
        <v>215</v>
      </c>
      <c r="C10" s="5" t="s">
        <v>207</v>
      </c>
      <c r="D10" s="5" t="s">
        <v>17</v>
      </c>
      <c r="E10" s="5" t="s">
        <v>25</v>
      </c>
      <c r="F10" s="5" t="s">
        <v>108</v>
      </c>
      <c r="G10" s="5" t="s">
        <v>357</v>
      </c>
      <c r="H10" s="7">
        <v>42734</v>
      </c>
      <c r="I10" s="7">
        <v>43799</v>
      </c>
      <c r="J10" s="7">
        <v>49612</v>
      </c>
      <c r="K10" s="8">
        <v>33536800633</v>
      </c>
      <c r="L10" s="9">
        <v>33536800633</v>
      </c>
      <c r="M10" s="9" t="s">
        <v>487</v>
      </c>
    </row>
    <row r="11" spans="1:13" x14ac:dyDescent="0.25">
      <c r="A11" s="4">
        <v>2016</v>
      </c>
      <c r="B11" s="5" t="s">
        <v>216</v>
      </c>
      <c r="C11" s="5" t="s">
        <v>207</v>
      </c>
      <c r="D11" s="5" t="s">
        <v>345</v>
      </c>
      <c r="E11" s="5" t="s">
        <v>112</v>
      </c>
      <c r="F11" s="5" t="s">
        <v>366</v>
      </c>
      <c r="G11" s="5" t="s">
        <v>357</v>
      </c>
      <c r="H11" s="10">
        <v>42734</v>
      </c>
      <c r="I11" s="10">
        <v>43463</v>
      </c>
      <c r="J11" s="10">
        <v>50039</v>
      </c>
      <c r="K11" s="8">
        <v>1693222502</v>
      </c>
      <c r="L11" s="8">
        <v>1693222502</v>
      </c>
      <c r="M11" s="9" t="s">
        <v>487</v>
      </c>
    </row>
    <row r="12" spans="1:13" x14ac:dyDescent="0.25">
      <c r="A12" s="4">
        <v>2016</v>
      </c>
      <c r="B12" s="5" t="s">
        <v>217</v>
      </c>
      <c r="C12" s="5" t="s">
        <v>207</v>
      </c>
      <c r="D12" s="5" t="s">
        <v>345</v>
      </c>
      <c r="E12" s="5" t="s">
        <v>110</v>
      </c>
      <c r="F12" s="5" t="s">
        <v>367</v>
      </c>
      <c r="G12" s="5" t="s">
        <v>357</v>
      </c>
      <c r="H12" s="10">
        <v>42734</v>
      </c>
      <c r="I12" s="10">
        <v>43463</v>
      </c>
      <c r="J12" s="10">
        <v>50039</v>
      </c>
      <c r="K12" s="8">
        <v>8200265412</v>
      </c>
      <c r="L12" s="8">
        <v>8200265412</v>
      </c>
      <c r="M12" s="9" t="s">
        <v>487</v>
      </c>
    </row>
    <row r="13" spans="1:13" x14ac:dyDescent="0.25">
      <c r="A13" s="4">
        <v>2016</v>
      </c>
      <c r="B13" s="5" t="s">
        <v>218</v>
      </c>
      <c r="C13" s="5" t="s">
        <v>207</v>
      </c>
      <c r="D13" s="5" t="s">
        <v>17</v>
      </c>
      <c r="E13" s="5" t="s">
        <v>25</v>
      </c>
      <c r="F13" s="5" t="s">
        <v>108</v>
      </c>
      <c r="G13" s="5" t="s">
        <v>357</v>
      </c>
      <c r="H13" s="7">
        <v>42734</v>
      </c>
      <c r="I13" s="7">
        <v>43799</v>
      </c>
      <c r="J13" s="7">
        <v>49612</v>
      </c>
      <c r="K13" s="8">
        <v>42699875343</v>
      </c>
      <c r="L13" s="9">
        <v>42699875343</v>
      </c>
      <c r="M13" s="9" t="s">
        <v>487</v>
      </c>
    </row>
    <row r="14" spans="1:13" x14ac:dyDescent="0.25">
      <c r="A14" s="4">
        <v>2016</v>
      </c>
      <c r="B14" s="5" t="s">
        <v>219</v>
      </c>
      <c r="C14" s="6" t="s">
        <v>207</v>
      </c>
      <c r="D14" s="5" t="s">
        <v>347</v>
      </c>
      <c r="E14" s="5" t="s">
        <v>156</v>
      </c>
      <c r="F14" s="5" t="s">
        <v>368</v>
      </c>
      <c r="G14" s="5" t="s">
        <v>357</v>
      </c>
      <c r="H14" s="10">
        <v>42734</v>
      </c>
      <c r="I14" s="10">
        <v>43465</v>
      </c>
      <c r="J14" s="10">
        <v>50039</v>
      </c>
      <c r="K14" s="8">
        <v>8803522736</v>
      </c>
      <c r="L14" s="8">
        <v>8803522736</v>
      </c>
      <c r="M14" s="9" t="s">
        <v>487</v>
      </c>
    </row>
    <row r="15" spans="1:13" x14ac:dyDescent="0.25">
      <c r="A15" s="4">
        <v>2016</v>
      </c>
      <c r="B15" s="5" t="s">
        <v>220</v>
      </c>
      <c r="C15" s="6" t="s">
        <v>207</v>
      </c>
      <c r="D15" s="5" t="s">
        <v>345</v>
      </c>
      <c r="E15" s="5" t="s">
        <v>369</v>
      </c>
      <c r="F15" s="5" t="s">
        <v>370</v>
      </c>
      <c r="G15" s="5" t="s">
        <v>357</v>
      </c>
      <c r="H15" s="10">
        <v>42734</v>
      </c>
      <c r="I15" s="10">
        <v>43708</v>
      </c>
      <c r="J15" s="10">
        <v>50038</v>
      </c>
      <c r="K15" s="8">
        <v>11085450703</v>
      </c>
      <c r="L15" s="9">
        <v>11085450703</v>
      </c>
      <c r="M15" s="9" t="s">
        <v>487</v>
      </c>
    </row>
    <row r="16" spans="1:13" x14ac:dyDescent="0.25">
      <c r="A16" s="4">
        <v>2016</v>
      </c>
      <c r="B16" s="5" t="s">
        <v>9</v>
      </c>
      <c r="C16" s="6" t="s">
        <v>10</v>
      </c>
      <c r="D16" s="5" t="s">
        <v>14</v>
      </c>
      <c r="E16" s="5" t="s">
        <v>18</v>
      </c>
      <c r="F16" s="5" t="s">
        <v>19</v>
      </c>
      <c r="G16" s="5" t="s">
        <v>20</v>
      </c>
      <c r="H16" s="10">
        <v>42734</v>
      </c>
      <c r="I16" s="10">
        <v>43449</v>
      </c>
      <c r="J16" s="10">
        <v>43449</v>
      </c>
      <c r="K16" s="11">
        <v>2730867335</v>
      </c>
      <c r="L16" s="11">
        <v>2730867335</v>
      </c>
      <c r="M16" s="9" t="s">
        <v>487</v>
      </c>
    </row>
    <row r="17" spans="1:13" x14ac:dyDescent="0.25">
      <c r="A17" s="4">
        <v>2016</v>
      </c>
      <c r="B17" s="5" t="s">
        <v>11</v>
      </c>
      <c r="C17" s="6" t="s">
        <v>10</v>
      </c>
      <c r="D17" s="5" t="s">
        <v>15</v>
      </c>
      <c r="E17" s="5" t="s">
        <v>21</v>
      </c>
      <c r="F17" s="5" t="s">
        <v>22</v>
      </c>
      <c r="G17" s="5" t="s">
        <v>20</v>
      </c>
      <c r="H17" s="10">
        <v>42734</v>
      </c>
      <c r="I17" s="10">
        <v>43454</v>
      </c>
      <c r="J17" s="10">
        <v>43454</v>
      </c>
      <c r="K17" s="11">
        <v>3761965941</v>
      </c>
      <c r="L17" s="11">
        <v>3761965941</v>
      </c>
      <c r="M17" s="9" t="s">
        <v>487</v>
      </c>
    </row>
    <row r="18" spans="1:13" x14ac:dyDescent="0.25">
      <c r="A18" s="4">
        <v>2016</v>
      </c>
      <c r="B18" s="5" t="s">
        <v>12</v>
      </c>
      <c r="C18" s="6" t="s">
        <v>10</v>
      </c>
      <c r="D18" s="5" t="s">
        <v>16</v>
      </c>
      <c r="E18" s="5" t="s">
        <v>23</v>
      </c>
      <c r="F18" s="5" t="s">
        <v>24</v>
      </c>
      <c r="G18" s="5" t="s">
        <v>20</v>
      </c>
      <c r="H18" s="10">
        <v>42734</v>
      </c>
      <c r="I18" s="10">
        <v>43008</v>
      </c>
      <c r="J18" s="10">
        <v>43008</v>
      </c>
      <c r="K18" s="11">
        <v>720355528</v>
      </c>
      <c r="L18" s="12">
        <v>720355528</v>
      </c>
      <c r="M18" s="9" t="s">
        <v>487</v>
      </c>
    </row>
    <row r="19" spans="1:13" x14ac:dyDescent="0.25">
      <c r="A19" s="4">
        <v>2016</v>
      </c>
      <c r="B19" s="5" t="s">
        <v>13</v>
      </c>
      <c r="C19" s="6" t="s">
        <v>10</v>
      </c>
      <c r="D19" s="5" t="s">
        <v>17</v>
      </c>
      <c r="E19" s="5" t="s">
        <v>25</v>
      </c>
      <c r="F19" s="5" t="s">
        <v>26</v>
      </c>
      <c r="G19" s="5" t="s">
        <v>20</v>
      </c>
      <c r="H19" s="10">
        <v>42734</v>
      </c>
      <c r="I19" s="10">
        <v>43371</v>
      </c>
      <c r="J19" s="10">
        <v>43371</v>
      </c>
      <c r="K19" s="11">
        <v>13459894177</v>
      </c>
      <c r="L19" s="12">
        <v>13459894177</v>
      </c>
      <c r="M19" s="9" t="s">
        <v>487</v>
      </c>
    </row>
    <row r="20" spans="1:13" x14ac:dyDescent="0.25">
      <c r="A20" s="4">
        <v>2016</v>
      </c>
      <c r="B20" s="13" t="s">
        <v>27</v>
      </c>
      <c r="C20" s="6" t="s">
        <v>10</v>
      </c>
      <c r="D20" s="6" t="s">
        <v>31</v>
      </c>
      <c r="E20" s="6" t="s">
        <v>32</v>
      </c>
      <c r="F20" s="6" t="s">
        <v>33</v>
      </c>
      <c r="G20" s="6" t="s">
        <v>20</v>
      </c>
      <c r="H20" s="14">
        <v>42734</v>
      </c>
      <c r="I20" s="15">
        <v>43913</v>
      </c>
      <c r="J20" s="15">
        <v>43913</v>
      </c>
      <c r="K20" s="16">
        <v>5556625000</v>
      </c>
      <c r="L20" s="16">
        <v>5556625000</v>
      </c>
      <c r="M20" s="9" t="s">
        <v>487</v>
      </c>
    </row>
    <row r="21" spans="1:13" x14ac:dyDescent="0.25">
      <c r="A21" s="4">
        <v>2016</v>
      </c>
      <c r="B21" s="5" t="s">
        <v>28</v>
      </c>
      <c r="C21" s="6" t="s">
        <v>10</v>
      </c>
      <c r="D21" s="5" t="s">
        <v>31</v>
      </c>
      <c r="E21" s="5" t="s">
        <v>34</v>
      </c>
      <c r="F21" s="5" t="s">
        <v>35</v>
      </c>
      <c r="G21" s="5" t="s">
        <v>20</v>
      </c>
      <c r="H21" s="10">
        <v>42734</v>
      </c>
      <c r="I21" s="10">
        <v>43674</v>
      </c>
      <c r="J21" s="10">
        <v>43674</v>
      </c>
      <c r="K21" s="11">
        <v>7999998187</v>
      </c>
      <c r="L21" s="12">
        <v>7999998187</v>
      </c>
      <c r="M21" s="9" t="s">
        <v>487</v>
      </c>
    </row>
    <row r="22" spans="1:13" x14ac:dyDescent="0.25">
      <c r="A22" s="4">
        <v>2016</v>
      </c>
      <c r="B22" s="5" t="s">
        <v>29</v>
      </c>
      <c r="C22" s="6" t="s">
        <v>10</v>
      </c>
      <c r="D22" s="5" t="s">
        <v>14</v>
      </c>
      <c r="E22" s="5" t="s">
        <v>18</v>
      </c>
      <c r="F22" s="5" t="s">
        <v>36</v>
      </c>
      <c r="G22" s="5" t="s">
        <v>20</v>
      </c>
      <c r="H22" s="10">
        <v>42734</v>
      </c>
      <c r="I22" s="10">
        <v>43426</v>
      </c>
      <c r="J22" s="10">
        <v>43426</v>
      </c>
      <c r="K22" s="11">
        <v>4404887345</v>
      </c>
      <c r="L22" s="12">
        <v>4404887345</v>
      </c>
      <c r="M22" s="9" t="s">
        <v>487</v>
      </c>
    </row>
    <row r="23" spans="1:13" x14ac:dyDescent="0.25">
      <c r="A23" s="4">
        <v>2016</v>
      </c>
      <c r="B23" s="5" t="s">
        <v>30</v>
      </c>
      <c r="C23" s="6" t="s">
        <v>10</v>
      </c>
      <c r="D23" s="5" t="s">
        <v>14</v>
      </c>
      <c r="E23" s="5" t="s">
        <v>34</v>
      </c>
      <c r="F23" s="5" t="s">
        <v>37</v>
      </c>
      <c r="G23" s="5" t="s">
        <v>20</v>
      </c>
      <c r="H23" s="10">
        <v>42734</v>
      </c>
      <c r="I23" s="10">
        <v>43146</v>
      </c>
      <c r="J23" s="10">
        <v>43146</v>
      </c>
      <c r="K23" s="11">
        <v>4284247275</v>
      </c>
      <c r="L23" s="12">
        <v>4284247275</v>
      </c>
      <c r="M23" s="9" t="s">
        <v>487</v>
      </c>
    </row>
    <row r="24" spans="1:13" x14ac:dyDescent="0.25">
      <c r="A24" s="4">
        <v>2016</v>
      </c>
      <c r="B24" s="5" t="s">
        <v>38</v>
      </c>
      <c r="C24" s="6" t="s">
        <v>10</v>
      </c>
      <c r="D24" s="5" t="s">
        <v>14</v>
      </c>
      <c r="E24" s="5" t="s">
        <v>41</v>
      </c>
      <c r="F24" s="5" t="s">
        <v>42</v>
      </c>
      <c r="G24" s="5" t="s">
        <v>20</v>
      </c>
      <c r="H24" s="10">
        <v>42734</v>
      </c>
      <c r="I24" s="10">
        <v>43206</v>
      </c>
      <c r="J24" s="10">
        <v>43206</v>
      </c>
      <c r="K24" s="11">
        <v>19874025811</v>
      </c>
      <c r="L24" s="12">
        <v>19874025811</v>
      </c>
      <c r="M24" s="9" t="s">
        <v>487</v>
      </c>
    </row>
    <row r="25" spans="1:13" x14ac:dyDescent="0.25">
      <c r="A25" s="4">
        <v>2016</v>
      </c>
      <c r="B25" s="5" t="s">
        <v>39</v>
      </c>
      <c r="C25" s="6" t="s">
        <v>10</v>
      </c>
      <c r="D25" s="5" t="s">
        <v>14</v>
      </c>
      <c r="E25" s="5" t="s">
        <v>43</v>
      </c>
      <c r="F25" s="5" t="s">
        <v>44</v>
      </c>
      <c r="G25" s="5" t="s">
        <v>20</v>
      </c>
      <c r="H25" s="10">
        <v>42734</v>
      </c>
      <c r="I25" s="10">
        <v>43281</v>
      </c>
      <c r="J25" s="10">
        <v>43281</v>
      </c>
      <c r="K25" s="11">
        <v>3935865113</v>
      </c>
      <c r="L25" s="12">
        <v>3935865113</v>
      </c>
      <c r="M25" s="9" t="s">
        <v>487</v>
      </c>
    </row>
    <row r="26" spans="1:13" x14ac:dyDescent="0.25">
      <c r="A26" s="4">
        <v>2016</v>
      </c>
      <c r="B26" s="5" t="s">
        <v>40</v>
      </c>
      <c r="C26" s="6" t="s">
        <v>10</v>
      </c>
      <c r="D26" s="5" t="s">
        <v>14</v>
      </c>
      <c r="E26" s="5" t="s">
        <v>43</v>
      </c>
      <c r="F26" s="5" t="s">
        <v>45</v>
      </c>
      <c r="G26" s="5" t="s">
        <v>20</v>
      </c>
      <c r="H26" s="10">
        <v>42734</v>
      </c>
      <c r="I26" s="10">
        <v>43464</v>
      </c>
      <c r="J26" s="10">
        <v>43464</v>
      </c>
      <c r="K26" s="11">
        <v>5758585790</v>
      </c>
      <c r="L26" s="12">
        <v>5758585790</v>
      </c>
      <c r="M26" s="9" t="s">
        <v>487</v>
      </c>
    </row>
    <row r="27" spans="1:13" x14ac:dyDescent="0.25">
      <c r="A27" s="4">
        <v>2017</v>
      </c>
      <c r="B27" s="5" t="s">
        <v>221</v>
      </c>
      <c r="C27" s="6" t="s">
        <v>222</v>
      </c>
      <c r="D27" s="5" t="s">
        <v>17</v>
      </c>
      <c r="E27" s="5" t="s">
        <v>122</v>
      </c>
      <c r="F27" s="5" t="s">
        <v>157</v>
      </c>
      <c r="G27" s="5" t="s">
        <v>371</v>
      </c>
      <c r="H27" s="10">
        <v>43098</v>
      </c>
      <c r="I27" s="10" t="s">
        <v>483</v>
      </c>
      <c r="J27" s="10">
        <v>45289</v>
      </c>
      <c r="K27" s="17">
        <v>0</v>
      </c>
      <c r="L27" s="18">
        <v>0</v>
      </c>
      <c r="M27" s="9" t="s">
        <v>487</v>
      </c>
    </row>
    <row r="28" spans="1:13" x14ac:dyDescent="0.25">
      <c r="A28" s="4">
        <v>2017</v>
      </c>
      <c r="B28" s="13" t="s">
        <v>223</v>
      </c>
      <c r="C28" s="6" t="s">
        <v>207</v>
      </c>
      <c r="D28" s="6" t="s">
        <v>31</v>
      </c>
      <c r="E28" s="6" t="s">
        <v>104</v>
      </c>
      <c r="F28" s="6" t="s">
        <v>372</v>
      </c>
      <c r="G28" s="6" t="s">
        <v>357</v>
      </c>
      <c r="H28" s="14">
        <v>43097</v>
      </c>
      <c r="I28" s="15">
        <v>44161</v>
      </c>
      <c r="J28" s="15">
        <v>44161</v>
      </c>
      <c r="K28" s="19">
        <v>3478307004</v>
      </c>
      <c r="L28" s="19">
        <v>3478307004</v>
      </c>
      <c r="M28" s="9" t="s">
        <v>487</v>
      </c>
    </row>
    <row r="29" spans="1:13" x14ac:dyDescent="0.25">
      <c r="A29" s="4">
        <v>2017</v>
      </c>
      <c r="B29" s="13" t="s">
        <v>224</v>
      </c>
      <c r="C29" s="6" t="s">
        <v>207</v>
      </c>
      <c r="D29" s="6" t="s">
        <v>31</v>
      </c>
      <c r="E29" s="6" t="s">
        <v>104</v>
      </c>
      <c r="F29" s="6" t="s">
        <v>373</v>
      </c>
      <c r="G29" s="6" t="s">
        <v>357</v>
      </c>
      <c r="H29" s="14">
        <v>43097</v>
      </c>
      <c r="I29" s="15">
        <v>44163</v>
      </c>
      <c r="J29" s="15">
        <v>44163</v>
      </c>
      <c r="K29" s="19">
        <v>3129517869</v>
      </c>
      <c r="L29" s="19">
        <v>3129517869</v>
      </c>
      <c r="M29" s="9" t="s">
        <v>487</v>
      </c>
    </row>
    <row r="30" spans="1:13" x14ac:dyDescent="0.25">
      <c r="A30" s="4">
        <v>2017</v>
      </c>
      <c r="B30" s="5" t="s">
        <v>225</v>
      </c>
      <c r="C30" s="6" t="s">
        <v>207</v>
      </c>
      <c r="D30" s="5" t="s">
        <v>86</v>
      </c>
      <c r="E30" s="5" t="s">
        <v>98</v>
      </c>
      <c r="F30" s="5" t="s">
        <v>374</v>
      </c>
      <c r="G30" s="5" t="s">
        <v>357</v>
      </c>
      <c r="H30" s="10">
        <v>43097</v>
      </c>
      <c r="I30" s="10">
        <v>43548</v>
      </c>
      <c r="J30" s="10">
        <v>50401</v>
      </c>
      <c r="K30" s="8">
        <v>1447764313</v>
      </c>
      <c r="L30" s="9">
        <v>0</v>
      </c>
      <c r="M30" s="9" t="s">
        <v>487</v>
      </c>
    </row>
    <row r="31" spans="1:13" x14ac:dyDescent="0.25">
      <c r="A31" s="4">
        <v>2017</v>
      </c>
      <c r="B31" s="5" t="s">
        <v>226</v>
      </c>
      <c r="C31" s="6" t="s">
        <v>207</v>
      </c>
      <c r="D31" s="5" t="s">
        <v>86</v>
      </c>
      <c r="E31" s="5" t="s">
        <v>98</v>
      </c>
      <c r="F31" s="5" t="s">
        <v>375</v>
      </c>
      <c r="G31" s="5" t="s">
        <v>357</v>
      </c>
      <c r="H31" s="7">
        <v>43097</v>
      </c>
      <c r="I31" s="7">
        <v>43548</v>
      </c>
      <c r="J31" s="7">
        <v>50402</v>
      </c>
      <c r="K31" s="8">
        <v>1131183501</v>
      </c>
      <c r="L31" s="8">
        <v>1131183501</v>
      </c>
      <c r="M31" s="9" t="s">
        <v>487</v>
      </c>
    </row>
    <row r="32" spans="1:13" x14ac:dyDescent="0.25">
      <c r="A32" s="4">
        <v>2017</v>
      </c>
      <c r="B32" s="5" t="s">
        <v>227</v>
      </c>
      <c r="C32" s="6" t="s">
        <v>207</v>
      </c>
      <c r="D32" s="5" t="s">
        <v>86</v>
      </c>
      <c r="E32" s="5" t="s">
        <v>98</v>
      </c>
      <c r="F32" s="5" t="s">
        <v>376</v>
      </c>
      <c r="G32" s="5" t="s">
        <v>357</v>
      </c>
      <c r="H32" s="7">
        <v>43097</v>
      </c>
      <c r="I32" s="7">
        <v>43548</v>
      </c>
      <c r="J32" s="7">
        <v>50402</v>
      </c>
      <c r="K32" s="20">
        <v>1088809401</v>
      </c>
      <c r="L32" s="8">
        <v>1088809401</v>
      </c>
      <c r="M32" s="9" t="s">
        <v>487</v>
      </c>
    </row>
    <row r="33" spans="1:13" x14ac:dyDescent="0.25">
      <c r="A33" s="4">
        <v>2017</v>
      </c>
      <c r="B33" s="5" t="s">
        <v>228</v>
      </c>
      <c r="C33" s="6" t="s">
        <v>207</v>
      </c>
      <c r="D33" s="5" t="s">
        <v>86</v>
      </c>
      <c r="E33" s="5" t="s">
        <v>98</v>
      </c>
      <c r="F33" s="5" t="s">
        <v>377</v>
      </c>
      <c r="G33" s="5" t="s">
        <v>357</v>
      </c>
      <c r="H33" s="7">
        <v>43097</v>
      </c>
      <c r="I33" s="7">
        <v>43548</v>
      </c>
      <c r="J33" s="7">
        <v>50402</v>
      </c>
      <c r="K33" s="8">
        <v>1145891756</v>
      </c>
      <c r="L33" s="8">
        <v>1145891756</v>
      </c>
      <c r="M33" s="9" t="s">
        <v>487</v>
      </c>
    </row>
    <row r="34" spans="1:13" x14ac:dyDescent="0.25">
      <c r="A34" s="4">
        <v>2017</v>
      </c>
      <c r="B34" s="5" t="s">
        <v>229</v>
      </c>
      <c r="C34" s="6" t="s">
        <v>207</v>
      </c>
      <c r="D34" s="5" t="s">
        <v>86</v>
      </c>
      <c r="E34" s="5" t="s">
        <v>98</v>
      </c>
      <c r="F34" s="5" t="s">
        <v>377</v>
      </c>
      <c r="G34" s="5" t="s">
        <v>357</v>
      </c>
      <c r="H34" s="7">
        <v>43097</v>
      </c>
      <c r="I34" s="7">
        <v>43548</v>
      </c>
      <c r="J34" s="7">
        <v>50402</v>
      </c>
      <c r="K34" s="8">
        <v>1032288536</v>
      </c>
      <c r="L34" s="8">
        <v>1032288536</v>
      </c>
      <c r="M34" s="9" t="s">
        <v>487</v>
      </c>
    </row>
    <row r="35" spans="1:13" x14ac:dyDescent="0.25">
      <c r="A35" s="4">
        <v>2017</v>
      </c>
      <c r="B35" s="5" t="s">
        <v>230</v>
      </c>
      <c r="C35" s="6" t="s">
        <v>207</v>
      </c>
      <c r="D35" s="5" t="s">
        <v>347</v>
      </c>
      <c r="E35" s="5" t="s">
        <v>156</v>
      </c>
      <c r="F35" s="5" t="s">
        <v>368</v>
      </c>
      <c r="G35" s="5" t="s">
        <v>357</v>
      </c>
      <c r="H35" s="10">
        <v>43097</v>
      </c>
      <c r="I35" s="10">
        <v>43717</v>
      </c>
      <c r="J35" s="10">
        <v>50401</v>
      </c>
      <c r="K35" s="8">
        <v>1478045388</v>
      </c>
      <c r="L35" s="9">
        <v>1478045388</v>
      </c>
      <c r="M35" s="9" t="s">
        <v>487</v>
      </c>
    </row>
    <row r="36" spans="1:13" x14ac:dyDescent="0.25">
      <c r="A36" s="4">
        <v>2017</v>
      </c>
      <c r="B36" s="5" t="s">
        <v>231</v>
      </c>
      <c r="C36" s="6" t="s">
        <v>207</v>
      </c>
      <c r="D36" s="5" t="s">
        <v>348</v>
      </c>
      <c r="E36" s="5" t="s">
        <v>156</v>
      </c>
      <c r="F36" s="5" t="s">
        <v>378</v>
      </c>
      <c r="G36" s="5" t="s">
        <v>357</v>
      </c>
      <c r="H36" s="10">
        <v>43097</v>
      </c>
      <c r="I36" s="10">
        <v>43756</v>
      </c>
      <c r="J36" s="10">
        <v>50401</v>
      </c>
      <c r="K36" s="8">
        <v>822273745</v>
      </c>
      <c r="L36" s="9">
        <v>822273745</v>
      </c>
      <c r="M36" s="9" t="s">
        <v>487</v>
      </c>
    </row>
    <row r="37" spans="1:13" x14ac:dyDescent="0.25">
      <c r="A37" s="4">
        <v>2017</v>
      </c>
      <c r="B37" s="5" t="s">
        <v>232</v>
      </c>
      <c r="C37" s="6" t="s">
        <v>207</v>
      </c>
      <c r="D37" s="5" t="s">
        <v>347</v>
      </c>
      <c r="E37" s="5" t="s">
        <v>156</v>
      </c>
      <c r="F37" s="5" t="s">
        <v>368</v>
      </c>
      <c r="G37" s="5" t="s">
        <v>357</v>
      </c>
      <c r="H37" s="10">
        <v>43097</v>
      </c>
      <c r="I37" s="10">
        <v>43628</v>
      </c>
      <c r="J37" s="7">
        <v>50402</v>
      </c>
      <c r="K37" s="8">
        <v>540195011</v>
      </c>
      <c r="L37" s="8">
        <v>540195011</v>
      </c>
      <c r="M37" s="9" t="s">
        <v>487</v>
      </c>
    </row>
    <row r="38" spans="1:13" x14ac:dyDescent="0.25">
      <c r="A38" s="4">
        <v>2017</v>
      </c>
      <c r="B38" s="5" t="s">
        <v>233</v>
      </c>
      <c r="C38" s="5" t="s">
        <v>207</v>
      </c>
      <c r="D38" s="5" t="s">
        <v>85</v>
      </c>
      <c r="E38" s="5" t="s">
        <v>43</v>
      </c>
      <c r="F38" s="5" t="s">
        <v>45</v>
      </c>
      <c r="G38" s="5" t="s">
        <v>357</v>
      </c>
      <c r="H38" s="7">
        <v>43098</v>
      </c>
      <c r="I38" s="7">
        <v>43788</v>
      </c>
      <c r="J38" s="7">
        <v>50403</v>
      </c>
      <c r="K38" s="8">
        <v>1288295434</v>
      </c>
      <c r="L38" s="8">
        <v>1288295434</v>
      </c>
      <c r="M38" s="9" t="s">
        <v>487</v>
      </c>
    </row>
    <row r="39" spans="1:13" x14ac:dyDescent="0.25">
      <c r="A39" s="4">
        <v>2017</v>
      </c>
      <c r="B39" s="5" t="s">
        <v>234</v>
      </c>
      <c r="C39" s="5" t="s">
        <v>207</v>
      </c>
      <c r="D39" s="5" t="s">
        <v>85</v>
      </c>
      <c r="E39" s="5" t="s">
        <v>43</v>
      </c>
      <c r="F39" s="5" t="s">
        <v>44</v>
      </c>
      <c r="G39" s="5" t="s">
        <v>357</v>
      </c>
      <c r="H39" s="7">
        <v>43098</v>
      </c>
      <c r="I39" s="7">
        <v>44101</v>
      </c>
      <c r="J39" s="7">
        <v>50403</v>
      </c>
      <c r="K39" s="8">
        <v>1402767315</v>
      </c>
      <c r="L39" s="8">
        <v>1402767315</v>
      </c>
      <c r="M39" s="9" t="s">
        <v>487</v>
      </c>
    </row>
    <row r="40" spans="1:13" x14ac:dyDescent="0.25">
      <c r="A40" s="4">
        <v>2017</v>
      </c>
      <c r="B40" s="5" t="s">
        <v>235</v>
      </c>
      <c r="C40" s="6" t="s">
        <v>207</v>
      </c>
      <c r="D40" s="5" t="s">
        <v>348</v>
      </c>
      <c r="E40" s="5" t="s">
        <v>156</v>
      </c>
      <c r="F40" s="5" t="s">
        <v>379</v>
      </c>
      <c r="G40" s="5" t="s">
        <v>357</v>
      </c>
      <c r="H40" s="10">
        <v>43097</v>
      </c>
      <c r="I40" s="10">
        <v>43628</v>
      </c>
      <c r="J40" s="7">
        <v>50402</v>
      </c>
      <c r="K40" s="8">
        <v>630312404</v>
      </c>
      <c r="L40" s="8">
        <v>630312404</v>
      </c>
      <c r="M40" s="9" t="s">
        <v>487</v>
      </c>
    </row>
    <row r="41" spans="1:13" x14ac:dyDescent="0.25">
      <c r="A41" s="4">
        <v>2017</v>
      </c>
      <c r="B41" s="5" t="s">
        <v>236</v>
      </c>
      <c r="C41" s="5" t="s">
        <v>207</v>
      </c>
      <c r="D41" s="5" t="s">
        <v>85</v>
      </c>
      <c r="E41" s="5" t="s">
        <v>43</v>
      </c>
      <c r="F41" s="5" t="s">
        <v>97</v>
      </c>
      <c r="G41" s="5" t="s">
        <v>357</v>
      </c>
      <c r="H41" s="7">
        <v>43098</v>
      </c>
      <c r="I41" s="7">
        <v>43788</v>
      </c>
      <c r="J41" s="7">
        <v>50403</v>
      </c>
      <c r="K41" s="8">
        <v>9158673141</v>
      </c>
      <c r="L41" s="8">
        <v>9158673141</v>
      </c>
      <c r="M41" s="9" t="s">
        <v>487</v>
      </c>
    </row>
    <row r="42" spans="1:13" x14ac:dyDescent="0.25">
      <c r="A42" s="4">
        <v>2017</v>
      </c>
      <c r="B42" s="5" t="s">
        <v>237</v>
      </c>
      <c r="C42" s="6" t="s">
        <v>207</v>
      </c>
      <c r="D42" s="5" t="s">
        <v>347</v>
      </c>
      <c r="E42" s="5" t="s">
        <v>156</v>
      </c>
      <c r="F42" s="5" t="s">
        <v>378</v>
      </c>
      <c r="G42" s="5" t="s">
        <v>357</v>
      </c>
      <c r="H42" s="10">
        <v>43097</v>
      </c>
      <c r="I42" s="10">
        <v>43574</v>
      </c>
      <c r="J42" s="7">
        <v>50402</v>
      </c>
      <c r="K42" s="8">
        <v>353078697</v>
      </c>
      <c r="L42" s="8">
        <v>353078697</v>
      </c>
      <c r="M42" s="9" t="s">
        <v>487</v>
      </c>
    </row>
    <row r="43" spans="1:13" x14ac:dyDescent="0.25">
      <c r="A43" s="4">
        <v>2017</v>
      </c>
      <c r="B43" s="5" t="s">
        <v>238</v>
      </c>
      <c r="C43" s="5" t="s">
        <v>207</v>
      </c>
      <c r="D43" s="5" t="s">
        <v>85</v>
      </c>
      <c r="E43" s="5" t="s">
        <v>43</v>
      </c>
      <c r="F43" s="5" t="s">
        <v>380</v>
      </c>
      <c r="G43" s="5" t="s">
        <v>357</v>
      </c>
      <c r="H43" s="7">
        <v>43098</v>
      </c>
      <c r="I43" s="7">
        <v>43788</v>
      </c>
      <c r="J43" s="7">
        <v>50403</v>
      </c>
      <c r="K43" s="8">
        <v>3568659867</v>
      </c>
      <c r="L43" s="8">
        <v>3568659867</v>
      </c>
      <c r="M43" s="9" t="s">
        <v>487</v>
      </c>
    </row>
    <row r="44" spans="1:13" x14ac:dyDescent="0.25">
      <c r="A44" s="4">
        <v>2017</v>
      </c>
      <c r="B44" s="5" t="s">
        <v>239</v>
      </c>
      <c r="C44" s="6" t="s">
        <v>207</v>
      </c>
      <c r="D44" s="5" t="s">
        <v>85</v>
      </c>
      <c r="E44" s="5" t="s">
        <v>43</v>
      </c>
      <c r="F44" s="5" t="s">
        <v>45</v>
      </c>
      <c r="G44" s="5" t="s">
        <v>357</v>
      </c>
      <c r="H44" s="7">
        <v>43098</v>
      </c>
      <c r="I44" s="7">
        <v>43788</v>
      </c>
      <c r="J44" s="7">
        <v>50403</v>
      </c>
      <c r="K44" s="8">
        <v>655883148</v>
      </c>
      <c r="L44" s="9">
        <v>655883148</v>
      </c>
      <c r="M44" s="9" t="s">
        <v>487</v>
      </c>
    </row>
    <row r="45" spans="1:13" x14ac:dyDescent="0.25">
      <c r="A45" s="21">
        <v>2017</v>
      </c>
      <c r="B45" s="22" t="s">
        <v>240</v>
      </c>
      <c r="C45" s="22" t="s">
        <v>207</v>
      </c>
      <c r="D45" s="22" t="s">
        <v>15</v>
      </c>
      <c r="E45" s="22" t="s">
        <v>21</v>
      </c>
      <c r="F45" s="22" t="s">
        <v>381</v>
      </c>
      <c r="G45" s="22" t="s">
        <v>382</v>
      </c>
      <c r="H45" s="23">
        <v>43097</v>
      </c>
      <c r="I45" s="7">
        <v>44165</v>
      </c>
      <c r="J45" s="7">
        <v>50297</v>
      </c>
      <c r="K45" s="8">
        <v>9314343830</v>
      </c>
      <c r="L45" s="8">
        <v>9314343830</v>
      </c>
      <c r="M45" s="9" t="s">
        <v>487</v>
      </c>
    </row>
    <row r="46" spans="1:13" x14ac:dyDescent="0.25">
      <c r="A46" s="4">
        <v>2017</v>
      </c>
      <c r="B46" s="5" t="s">
        <v>241</v>
      </c>
      <c r="C46" s="6" t="s">
        <v>207</v>
      </c>
      <c r="D46" s="5" t="s">
        <v>347</v>
      </c>
      <c r="E46" s="5" t="s">
        <v>156</v>
      </c>
      <c r="F46" s="5" t="s">
        <v>383</v>
      </c>
      <c r="G46" s="5" t="s">
        <v>357</v>
      </c>
      <c r="H46" s="10">
        <v>43097</v>
      </c>
      <c r="I46" s="10">
        <v>43720</v>
      </c>
      <c r="J46" s="10">
        <v>50401</v>
      </c>
      <c r="K46" s="8">
        <v>1648886123</v>
      </c>
      <c r="L46" s="9">
        <v>1648886123</v>
      </c>
      <c r="M46" s="9" t="s">
        <v>487</v>
      </c>
    </row>
    <row r="47" spans="1:13" x14ac:dyDescent="0.25">
      <c r="A47" s="4">
        <v>2017</v>
      </c>
      <c r="B47" s="5" t="s">
        <v>242</v>
      </c>
      <c r="C47" s="6" t="s">
        <v>207</v>
      </c>
      <c r="D47" s="5" t="s">
        <v>348</v>
      </c>
      <c r="E47" s="5" t="s">
        <v>156</v>
      </c>
      <c r="F47" s="5" t="s">
        <v>368</v>
      </c>
      <c r="G47" s="5" t="s">
        <v>357</v>
      </c>
      <c r="H47" s="10">
        <v>43097</v>
      </c>
      <c r="I47" s="10">
        <v>43584</v>
      </c>
      <c r="J47" s="7">
        <v>50402</v>
      </c>
      <c r="K47" s="8">
        <v>384581284</v>
      </c>
      <c r="L47" s="8">
        <v>384581284</v>
      </c>
      <c r="M47" s="9" t="s">
        <v>487</v>
      </c>
    </row>
    <row r="48" spans="1:13" x14ac:dyDescent="0.25">
      <c r="A48" s="4">
        <v>2017</v>
      </c>
      <c r="B48" s="5" t="s">
        <v>243</v>
      </c>
      <c r="C48" s="6" t="s">
        <v>207</v>
      </c>
      <c r="D48" s="5" t="s">
        <v>85</v>
      </c>
      <c r="E48" s="5" t="s">
        <v>384</v>
      </c>
      <c r="F48" s="5" t="s">
        <v>385</v>
      </c>
      <c r="G48" s="5" t="s">
        <v>357</v>
      </c>
      <c r="H48" s="7">
        <v>43098</v>
      </c>
      <c r="I48" s="7">
        <v>44093</v>
      </c>
      <c r="J48" s="7">
        <v>50403</v>
      </c>
      <c r="K48" s="8">
        <v>2594713650</v>
      </c>
      <c r="L48" s="9">
        <v>2594713650</v>
      </c>
      <c r="M48" s="9" t="s">
        <v>487</v>
      </c>
    </row>
    <row r="49" spans="1:13" x14ac:dyDescent="0.25">
      <c r="A49" s="4">
        <v>2017</v>
      </c>
      <c r="B49" s="5" t="s">
        <v>244</v>
      </c>
      <c r="C49" s="6" t="s">
        <v>207</v>
      </c>
      <c r="D49" s="5" t="s">
        <v>349</v>
      </c>
      <c r="E49" s="5" t="s">
        <v>386</v>
      </c>
      <c r="F49" s="5" t="s">
        <v>387</v>
      </c>
      <c r="G49" s="5" t="s">
        <v>357</v>
      </c>
      <c r="H49" s="7">
        <v>43095</v>
      </c>
      <c r="I49" s="7">
        <v>44114</v>
      </c>
      <c r="J49" s="7">
        <v>50402</v>
      </c>
      <c r="K49" s="8">
        <v>7845354205</v>
      </c>
      <c r="L49" s="9">
        <v>7845354205</v>
      </c>
      <c r="M49" s="9" t="s">
        <v>487</v>
      </c>
    </row>
    <row r="50" spans="1:13" x14ac:dyDescent="0.25">
      <c r="A50" s="4">
        <v>2017</v>
      </c>
      <c r="B50" s="5" t="s">
        <v>245</v>
      </c>
      <c r="C50" s="6" t="s">
        <v>207</v>
      </c>
      <c r="D50" s="5" t="s">
        <v>348</v>
      </c>
      <c r="E50" s="5" t="s">
        <v>156</v>
      </c>
      <c r="F50" s="5" t="s">
        <v>379</v>
      </c>
      <c r="G50" s="5" t="s">
        <v>357</v>
      </c>
      <c r="H50" s="10">
        <v>43097</v>
      </c>
      <c r="I50" s="10">
        <v>43561</v>
      </c>
      <c r="J50" s="10">
        <v>50402</v>
      </c>
      <c r="K50" s="8">
        <v>85782037</v>
      </c>
      <c r="L50" s="8">
        <v>85782037</v>
      </c>
      <c r="M50" s="9" t="s">
        <v>487</v>
      </c>
    </row>
    <row r="51" spans="1:13" x14ac:dyDescent="0.25">
      <c r="A51" s="4">
        <v>2017</v>
      </c>
      <c r="B51" s="5" t="s">
        <v>246</v>
      </c>
      <c r="C51" s="6" t="s">
        <v>207</v>
      </c>
      <c r="D51" s="5" t="s">
        <v>347</v>
      </c>
      <c r="E51" s="5" t="s">
        <v>156</v>
      </c>
      <c r="F51" s="5" t="s">
        <v>379</v>
      </c>
      <c r="G51" s="5" t="s">
        <v>357</v>
      </c>
      <c r="H51" s="10">
        <v>43097</v>
      </c>
      <c r="I51" s="10">
        <v>43594</v>
      </c>
      <c r="J51" s="7">
        <v>50402</v>
      </c>
      <c r="K51" s="8">
        <v>480783659</v>
      </c>
      <c r="L51" s="8">
        <v>480783659</v>
      </c>
      <c r="M51" s="9" t="s">
        <v>487</v>
      </c>
    </row>
    <row r="52" spans="1:13" x14ac:dyDescent="0.25">
      <c r="A52" s="4">
        <v>2017</v>
      </c>
      <c r="B52" s="5" t="s">
        <v>247</v>
      </c>
      <c r="C52" s="6" t="s">
        <v>207</v>
      </c>
      <c r="D52" s="5" t="s">
        <v>17</v>
      </c>
      <c r="E52" s="5" t="s">
        <v>25</v>
      </c>
      <c r="F52" s="5" t="s">
        <v>388</v>
      </c>
      <c r="G52" s="5" t="s">
        <v>357</v>
      </c>
      <c r="H52" s="7">
        <v>43097</v>
      </c>
      <c r="I52" s="7">
        <v>43830</v>
      </c>
      <c r="J52" s="7">
        <v>50402</v>
      </c>
      <c r="K52" s="8">
        <v>3406069495</v>
      </c>
      <c r="L52" s="9">
        <v>3406069495</v>
      </c>
      <c r="M52" s="9" t="s">
        <v>487</v>
      </c>
    </row>
    <row r="53" spans="1:13" x14ac:dyDescent="0.25">
      <c r="A53" s="4">
        <v>2017</v>
      </c>
      <c r="B53" s="5" t="s">
        <v>248</v>
      </c>
      <c r="C53" s="6" t="s">
        <v>207</v>
      </c>
      <c r="D53" s="5" t="s">
        <v>17</v>
      </c>
      <c r="E53" s="5" t="s">
        <v>25</v>
      </c>
      <c r="F53" s="5" t="s">
        <v>389</v>
      </c>
      <c r="G53" s="5" t="s">
        <v>357</v>
      </c>
      <c r="H53" s="7">
        <v>43097</v>
      </c>
      <c r="I53" s="7">
        <v>43799</v>
      </c>
      <c r="J53" s="7">
        <v>50402</v>
      </c>
      <c r="K53" s="8">
        <v>4455287802</v>
      </c>
      <c r="L53" s="9">
        <v>4455287802</v>
      </c>
      <c r="M53" s="9" t="s">
        <v>487</v>
      </c>
    </row>
    <row r="54" spans="1:13" x14ac:dyDescent="0.25">
      <c r="A54" s="4">
        <v>2017</v>
      </c>
      <c r="B54" s="5" t="s">
        <v>249</v>
      </c>
      <c r="C54" s="6" t="s">
        <v>207</v>
      </c>
      <c r="D54" s="5" t="s">
        <v>347</v>
      </c>
      <c r="E54" s="5" t="s">
        <v>156</v>
      </c>
      <c r="F54" s="5" t="s">
        <v>390</v>
      </c>
      <c r="G54" s="5" t="s">
        <v>357</v>
      </c>
      <c r="H54" s="10">
        <v>43097</v>
      </c>
      <c r="I54" s="10">
        <v>43616</v>
      </c>
      <c r="J54" s="7">
        <v>50402</v>
      </c>
      <c r="K54" s="8">
        <v>624385503</v>
      </c>
      <c r="L54" s="8">
        <v>624385503</v>
      </c>
      <c r="M54" s="9" t="s">
        <v>487</v>
      </c>
    </row>
    <row r="55" spans="1:13" x14ac:dyDescent="0.25">
      <c r="A55" s="4">
        <v>2017</v>
      </c>
      <c r="B55" s="5" t="s">
        <v>46</v>
      </c>
      <c r="C55" s="6" t="s">
        <v>10</v>
      </c>
      <c r="D55" s="5" t="s">
        <v>47</v>
      </c>
      <c r="E55" s="5" t="s">
        <v>48</v>
      </c>
      <c r="F55" s="5" t="s">
        <v>49</v>
      </c>
      <c r="G55" s="5" t="s">
        <v>20</v>
      </c>
      <c r="H55" s="10">
        <v>43097</v>
      </c>
      <c r="I55" s="10">
        <v>43599</v>
      </c>
      <c r="J55" s="10">
        <v>43599</v>
      </c>
      <c r="K55" s="11">
        <v>1931566910</v>
      </c>
      <c r="L55" s="11">
        <v>736549399</v>
      </c>
      <c r="M55" s="9" t="s">
        <v>487</v>
      </c>
    </row>
    <row r="56" spans="1:13" x14ac:dyDescent="0.25">
      <c r="A56" s="4">
        <v>2017</v>
      </c>
      <c r="B56" s="5" t="s">
        <v>50</v>
      </c>
      <c r="C56" s="6" t="s">
        <v>10</v>
      </c>
      <c r="D56" s="5" t="s">
        <v>16</v>
      </c>
      <c r="E56" s="5" t="s">
        <v>87</v>
      </c>
      <c r="F56" s="5" t="s">
        <v>24</v>
      </c>
      <c r="G56" s="5" t="s">
        <v>20</v>
      </c>
      <c r="H56" s="7">
        <v>43097</v>
      </c>
      <c r="I56" s="7">
        <v>44196</v>
      </c>
      <c r="J56" s="7">
        <v>44196</v>
      </c>
      <c r="K56" s="11">
        <v>14324869954</v>
      </c>
      <c r="L56" s="11">
        <v>5462391340</v>
      </c>
      <c r="M56" s="9" t="s">
        <v>487</v>
      </c>
    </row>
    <row r="57" spans="1:13" x14ac:dyDescent="0.25">
      <c r="A57" s="4">
        <v>2017</v>
      </c>
      <c r="B57" s="5" t="s">
        <v>51</v>
      </c>
      <c r="C57" s="5" t="s">
        <v>10</v>
      </c>
      <c r="D57" s="5" t="s">
        <v>83</v>
      </c>
      <c r="E57" s="5" t="s">
        <v>88</v>
      </c>
      <c r="F57" s="5" t="s">
        <v>89</v>
      </c>
      <c r="G57" s="5" t="s">
        <v>20</v>
      </c>
      <c r="H57" s="10">
        <v>43087</v>
      </c>
      <c r="I57" s="10">
        <v>43799</v>
      </c>
      <c r="J57" s="10">
        <v>43799</v>
      </c>
      <c r="K57" s="11">
        <v>6499601875</v>
      </c>
      <c r="L57" s="11">
        <v>2478442674</v>
      </c>
      <c r="M57" s="9" t="s">
        <v>487</v>
      </c>
    </row>
    <row r="58" spans="1:13" x14ac:dyDescent="0.25">
      <c r="A58" s="4">
        <v>2017</v>
      </c>
      <c r="B58" s="5" t="s">
        <v>52</v>
      </c>
      <c r="C58" s="6" t="s">
        <v>10</v>
      </c>
      <c r="D58" s="5" t="s">
        <v>84</v>
      </c>
      <c r="E58" s="5" t="s">
        <v>88</v>
      </c>
      <c r="F58" s="5" t="s">
        <v>90</v>
      </c>
      <c r="G58" s="5" t="s">
        <v>20</v>
      </c>
      <c r="H58" s="10">
        <v>43097</v>
      </c>
      <c r="I58" s="10">
        <v>43646</v>
      </c>
      <c r="J58" s="10">
        <v>43646</v>
      </c>
      <c r="K58" s="11">
        <v>9953613469</v>
      </c>
      <c r="L58" s="12">
        <v>3795534074</v>
      </c>
      <c r="M58" s="9" t="s">
        <v>487</v>
      </c>
    </row>
    <row r="59" spans="1:13" x14ac:dyDescent="0.25">
      <c r="A59" s="4">
        <v>2017</v>
      </c>
      <c r="B59" s="5" t="s">
        <v>53</v>
      </c>
      <c r="C59" s="6" t="s">
        <v>10</v>
      </c>
      <c r="D59" s="5" t="s">
        <v>31</v>
      </c>
      <c r="E59" s="5" t="s">
        <v>43</v>
      </c>
      <c r="F59" s="5" t="s">
        <v>91</v>
      </c>
      <c r="G59" s="5" t="s">
        <v>20</v>
      </c>
      <c r="H59" s="10">
        <v>43097</v>
      </c>
      <c r="I59" s="10">
        <v>43434</v>
      </c>
      <c r="J59" s="10">
        <v>43434</v>
      </c>
      <c r="K59" s="11">
        <v>19990821977</v>
      </c>
      <c r="L59" s="12">
        <v>7622944794</v>
      </c>
      <c r="M59" s="9" t="s">
        <v>487</v>
      </c>
    </row>
    <row r="60" spans="1:13" x14ac:dyDescent="0.25">
      <c r="A60" s="4">
        <v>2017</v>
      </c>
      <c r="B60" s="5" t="s">
        <v>54</v>
      </c>
      <c r="C60" s="5" t="s">
        <v>10</v>
      </c>
      <c r="D60" s="5" t="s">
        <v>15</v>
      </c>
      <c r="E60" s="5" t="s">
        <v>92</v>
      </c>
      <c r="F60" s="5" t="s">
        <v>93</v>
      </c>
      <c r="G60" s="5" t="s">
        <v>20</v>
      </c>
      <c r="H60" s="10">
        <v>43097</v>
      </c>
      <c r="I60" s="10">
        <v>43768</v>
      </c>
      <c r="J60" s="10">
        <v>43768</v>
      </c>
      <c r="K60" s="11">
        <v>14999994625</v>
      </c>
      <c r="L60" s="11">
        <v>5719831384</v>
      </c>
      <c r="M60" s="9" t="s">
        <v>487</v>
      </c>
    </row>
    <row r="61" spans="1:13" x14ac:dyDescent="0.25">
      <c r="A61" s="4">
        <v>2017</v>
      </c>
      <c r="B61" s="5" t="s">
        <v>55</v>
      </c>
      <c r="C61" s="6" t="s">
        <v>10</v>
      </c>
      <c r="D61" s="5" t="s">
        <v>31</v>
      </c>
      <c r="E61" s="5" t="s">
        <v>94</v>
      </c>
      <c r="F61" s="5" t="s">
        <v>95</v>
      </c>
      <c r="G61" s="5" t="s">
        <v>20</v>
      </c>
      <c r="H61" s="10">
        <v>43097</v>
      </c>
      <c r="I61" s="10">
        <v>43548</v>
      </c>
      <c r="J61" s="10">
        <v>43548</v>
      </c>
      <c r="K61" s="11">
        <v>4543757127</v>
      </c>
      <c r="L61" s="12">
        <v>1732635595</v>
      </c>
      <c r="M61" s="9" t="s">
        <v>487</v>
      </c>
    </row>
    <row r="62" spans="1:13" x14ac:dyDescent="0.25">
      <c r="A62" s="4">
        <v>2017</v>
      </c>
      <c r="B62" s="5" t="s">
        <v>56</v>
      </c>
      <c r="C62" s="6" t="s">
        <v>10</v>
      </c>
      <c r="D62" s="5" t="s">
        <v>85</v>
      </c>
      <c r="E62" s="5" t="s">
        <v>43</v>
      </c>
      <c r="F62" s="5" t="s">
        <v>96</v>
      </c>
      <c r="G62" s="5" t="s">
        <v>20</v>
      </c>
      <c r="H62" s="7">
        <v>43097</v>
      </c>
      <c r="I62" s="7">
        <v>44228</v>
      </c>
      <c r="J62" s="7">
        <v>44228</v>
      </c>
      <c r="K62" s="11">
        <v>18379182485</v>
      </c>
      <c r="L62" s="11">
        <v>7008390832</v>
      </c>
      <c r="M62" s="9" t="s">
        <v>487</v>
      </c>
    </row>
    <row r="63" spans="1:13" x14ac:dyDescent="0.25">
      <c r="A63" s="4">
        <v>2017</v>
      </c>
      <c r="B63" s="5" t="s">
        <v>57</v>
      </c>
      <c r="C63" s="5" t="s">
        <v>10</v>
      </c>
      <c r="D63" s="5" t="s">
        <v>14</v>
      </c>
      <c r="E63" s="5" t="s">
        <v>18</v>
      </c>
      <c r="F63" s="5" t="s">
        <v>19</v>
      </c>
      <c r="G63" s="5" t="s">
        <v>20</v>
      </c>
      <c r="H63" s="10">
        <v>43049</v>
      </c>
      <c r="I63" s="10">
        <v>43890</v>
      </c>
      <c r="J63" s="10">
        <v>43890</v>
      </c>
      <c r="K63" s="11">
        <v>20503815898</v>
      </c>
      <c r="L63" s="11">
        <v>7818560779</v>
      </c>
      <c r="M63" s="9" t="s">
        <v>487</v>
      </c>
    </row>
    <row r="64" spans="1:13" x14ac:dyDescent="0.25">
      <c r="A64" s="4">
        <v>2017</v>
      </c>
      <c r="B64" s="5" t="s">
        <v>58</v>
      </c>
      <c r="C64" s="5" t="s">
        <v>10</v>
      </c>
      <c r="D64" s="5" t="s">
        <v>14</v>
      </c>
      <c r="E64" s="5" t="s">
        <v>18</v>
      </c>
      <c r="F64" s="5" t="s">
        <v>19</v>
      </c>
      <c r="G64" s="5" t="s">
        <v>20</v>
      </c>
      <c r="H64" s="10">
        <v>43091</v>
      </c>
      <c r="I64" s="10">
        <v>44316</v>
      </c>
      <c r="J64" s="10">
        <v>44089</v>
      </c>
      <c r="K64" s="11">
        <v>15852033469</v>
      </c>
      <c r="L64" s="11">
        <v>6044732736</v>
      </c>
      <c r="M64" s="9" t="s">
        <v>487</v>
      </c>
    </row>
    <row r="65" spans="1:13" x14ac:dyDescent="0.25">
      <c r="A65" s="4">
        <v>2017</v>
      </c>
      <c r="B65" s="5" t="s">
        <v>59</v>
      </c>
      <c r="C65" s="6" t="s">
        <v>10</v>
      </c>
      <c r="D65" s="5" t="s">
        <v>85</v>
      </c>
      <c r="E65" s="5" t="s">
        <v>43</v>
      </c>
      <c r="F65" s="5" t="s">
        <v>97</v>
      </c>
      <c r="G65" s="5" t="s">
        <v>20</v>
      </c>
      <c r="H65" s="7">
        <v>43097</v>
      </c>
      <c r="I65" s="7">
        <v>43882</v>
      </c>
      <c r="J65" s="7">
        <v>43882</v>
      </c>
      <c r="K65" s="11">
        <v>5076081044</v>
      </c>
      <c r="L65" s="12">
        <v>1935622538</v>
      </c>
      <c r="M65" s="9" t="s">
        <v>487</v>
      </c>
    </row>
    <row r="66" spans="1:13" x14ac:dyDescent="0.25">
      <c r="A66" s="4">
        <v>2017</v>
      </c>
      <c r="B66" s="5" t="s">
        <v>60</v>
      </c>
      <c r="C66" s="5" t="s">
        <v>10</v>
      </c>
      <c r="D66" s="5" t="s">
        <v>86</v>
      </c>
      <c r="E66" s="5" t="s">
        <v>98</v>
      </c>
      <c r="F66" s="5" t="s">
        <v>99</v>
      </c>
      <c r="G66" s="5" t="s">
        <v>20</v>
      </c>
      <c r="H66" s="7">
        <v>43097</v>
      </c>
      <c r="I66" s="7">
        <v>44240</v>
      </c>
      <c r="J66" s="7">
        <v>44240</v>
      </c>
      <c r="K66" s="11">
        <v>8526759140</v>
      </c>
      <c r="L66" s="11">
        <v>3251442801</v>
      </c>
      <c r="M66" s="9" t="s">
        <v>487</v>
      </c>
    </row>
    <row r="67" spans="1:13" x14ac:dyDescent="0.25">
      <c r="A67" s="4">
        <v>2017</v>
      </c>
      <c r="B67" s="5" t="s">
        <v>61</v>
      </c>
      <c r="C67" s="5" t="s">
        <v>10</v>
      </c>
      <c r="D67" s="5" t="s">
        <v>14</v>
      </c>
      <c r="E67" s="5" t="s">
        <v>41</v>
      </c>
      <c r="F67" s="5" t="s">
        <v>100</v>
      </c>
      <c r="G67" s="5" t="s">
        <v>20</v>
      </c>
      <c r="H67" s="10">
        <v>43097</v>
      </c>
      <c r="I67" s="10">
        <v>43646</v>
      </c>
      <c r="J67" s="10">
        <v>43646</v>
      </c>
      <c r="K67" s="11">
        <v>1841835932</v>
      </c>
      <c r="L67" s="12">
        <v>722880176</v>
      </c>
      <c r="M67" s="9" t="s">
        <v>487</v>
      </c>
    </row>
    <row r="68" spans="1:13" x14ac:dyDescent="0.25">
      <c r="A68" s="4">
        <v>2017</v>
      </c>
      <c r="B68" s="5" t="s">
        <v>62</v>
      </c>
      <c r="C68" s="5" t="s">
        <v>10</v>
      </c>
      <c r="D68" s="5" t="s">
        <v>14</v>
      </c>
      <c r="E68" s="5" t="s">
        <v>32</v>
      </c>
      <c r="F68" s="5" t="s">
        <v>101</v>
      </c>
      <c r="G68" s="5" t="s">
        <v>20</v>
      </c>
      <c r="H68" s="10">
        <v>43097</v>
      </c>
      <c r="I68" s="10">
        <v>43707</v>
      </c>
      <c r="J68" s="10">
        <v>43707</v>
      </c>
      <c r="K68" s="11">
        <v>2993708900</v>
      </c>
      <c r="L68" s="12">
        <v>1141567751</v>
      </c>
      <c r="M68" s="9" t="s">
        <v>487</v>
      </c>
    </row>
    <row r="69" spans="1:13" x14ac:dyDescent="0.25">
      <c r="A69" s="4">
        <v>2017</v>
      </c>
      <c r="B69" s="5" t="s">
        <v>63</v>
      </c>
      <c r="C69" s="5" t="s">
        <v>10</v>
      </c>
      <c r="D69" s="5" t="s">
        <v>14</v>
      </c>
      <c r="E69" s="5" t="s">
        <v>18</v>
      </c>
      <c r="F69" s="5" t="s">
        <v>19</v>
      </c>
      <c r="G69" s="5" t="s">
        <v>20</v>
      </c>
      <c r="H69" s="10">
        <v>43097</v>
      </c>
      <c r="I69" s="10">
        <v>43890</v>
      </c>
      <c r="J69" s="10">
        <v>43890</v>
      </c>
      <c r="K69" s="11">
        <v>9069692580</v>
      </c>
      <c r="L69" s="12">
        <v>7914459978</v>
      </c>
      <c r="M69" s="9" t="s">
        <v>487</v>
      </c>
    </row>
    <row r="70" spans="1:13" x14ac:dyDescent="0.25">
      <c r="A70" s="4">
        <v>2017</v>
      </c>
      <c r="B70" s="5" t="s">
        <v>64</v>
      </c>
      <c r="C70" s="5" t="s">
        <v>10</v>
      </c>
      <c r="D70" s="5" t="s">
        <v>14</v>
      </c>
      <c r="E70" s="5" t="s">
        <v>41</v>
      </c>
      <c r="F70" s="5" t="s">
        <v>42</v>
      </c>
      <c r="G70" s="5" t="s">
        <v>20</v>
      </c>
      <c r="H70" s="10">
        <v>43097</v>
      </c>
      <c r="I70" s="10">
        <v>44089</v>
      </c>
      <c r="J70" s="10">
        <v>44089</v>
      </c>
      <c r="K70" s="11">
        <v>17996479654</v>
      </c>
      <c r="L70" s="11">
        <v>15704216731</v>
      </c>
      <c r="M70" s="9" t="s">
        <v>487</v>
      </c>
    </row>
    <row r="71" spans="1:13" x14ac:dyDescent="0.25">
      <c r="A71" s="4">
        <v>2017</v>
      </c>
      <c r="B71" s="5" t="s">
        <v>65</v>
      </c>
      <c r="C71" s="5" t="s">
        <v>10</v>
      </c>
      <c r="D71" s="5" t="s">
        <v>14</v>
      </c>
      <c r="E71" s="5" t="s">
        <v>98</v>
      </c>
      <c r="F71" s="5" t="s">
        <v>45</v>
      </c>
      <c r="G71" s="5" t="s">
        <v>20</v>
      </c>
      <c r="H71" s="10">
        <v>43097</v>
      </c>
      <c r="I71" s="10">
        <v>44180</v>
      </c>
      <c r="J71" s="10">
        <v>44135</v>
      </c>
      <c r="K71" s="11">
        <v>11573955969</v>
      </c>
      <c r="L71" s="11">
        <v>10099748199</v>
      </c>
      <c r="M71" s="9" t="s">
        <v>487</v>
      </c>
    </row>
    <row r="72" spans="1:13" x14ac:dyDescent="0.25">
      <c r="A72" s="4">
        <v>2017</v>
      </c>
      <c r="B72" s="5" t="s">
        <v>66</v>
      </c>
      <c r="C72" s="5" t="s">
        <v>10</v>
      </c>
      <c r="D72" s="5" t="s">
        <v>14</v>
      </c>
      <c r="E72" s="5" t="s">
        <v>102</v>
      </c>
      <c r="F72" s="5" t="s">
        <v>103</v>
      </c>
      <c r="G72" s="5" t="s">
        <v>20</v>
      </c>
      <c r="H72" s="10">
        <v>43097</v>
      </c>
      <c r="I72" s="10">
        <v>43646</v>
      </c>
      <c r="J72" s="10">
        <v>43646</v>
      </c>
      <c r="K72" s="11">
        <v>3005991267</v>
      </c>
      <c r="L72" s="12">
        <v>2623109589</v>
      </c>
      <c r="M72" s="9" t="s">
        <v>487</v>
      </c>
    </row>
    <row r="73" spans="1:13" x14ac:dyDescent="0.25">
      <c r="A73" s="4">
        <v>2017</v>
      </c>
      <c r="B73" s="13" t="s">
        <v>67</v>
      </c>
      <c r="C73" s="6" t="s">
        <v>10</v>
      </c>
      <c r="D73" s="6" t="s">
        <v>31</v>
      </c>
      <c r="E73" s="6" t="s">
        <v>104</v>
      </c>
      <c r="F73" s="6" t="s">
        <v>105</v>
      </c>
      <c r="G73" s="6" t="s">
        <v>20</v>
      </c>
      <c r="H73" s="14">
        <v>43097</v>
      </c>
      <c r="I73" s="15">
        <v>43809</v>
      </c>
      <c r="J73" s="15">
        <v>43809</v>
      </c>
      <c r="K73" s="16">
        <v>9687187198</v>
      </c>
      <c r="L73" s="16">
        <v>8453302546</v>
      </c>
      <c r="M73" s="9" t="s">
        <v>487</v>
      </c>
    </row>
    <row r="74" spans="1:13" x14ac:dyDescent="0.25">
      <c r="A74" s="4">
        <v>2017</v>
      </c>
      <c r="B74" s="5" t="s">
        <v>68</v>
      </c>
      <c r="C74" s="5" t="s">
        <v>10</v>
      </c>
      <c r="D74" s="5" t="s">
        <v>14</v>
      </c>
      <c r="E74" s="5" t="s">
        <v>106</v>
      </c>
      <c r="F74" s="5" t="s">
        <v>107</v>
      </c>
      <c r="G74" s="5" t="s">
        <v>20</v>
      </c>
      <c r="H74" s="10">
        <v>43097</v>
      </c>
      <c r="I74" s="10">
        <v>44089</v>
      </c>
      <c r="J74" s="10">
        <v>44089</v>
      </c>
      <c r="K74" s="11">
        <v>11521242812</v>
      </c>
      <c r="L74" s="11">
        <v>10053749267</v>
      </c>
      <c r="M74" s="9" t="s">
        <v>487</v>
      </c>
    </row>
    <row r="75" spans="1:13" x14ac:dyDescent="0.25">
      <c r="A75" s="4">
        <v>2017</v>
      </c>
      <c r="B75" s="13" t="s">
        <v>69</v>
      </c>
      <c r="C75" s="6" t="s">
        <v>10</v>
      </c>
      <c r="D75" s="6" t="s">
        <v>31</v>
      </c>
      <c r="E75" s="6" t="s">
        <v>25</v>
      </c>
      <c r="F75" s="6" t="s">
        <v>108</v>
      </c>
      <c r="G75" s="6" t="s">
        <v>20</v>
      </c>
      <c r="H75" s="14">
        <v>43097</v>
      </c>
      <c r="I75" s="15">
        <v>44176</v>
      </c>
      <c r="J75" s="24">
        <v>44176</v>
      </c>
      <c r="K75" s="16">
        <v>7506974754</v>
      </c>
      <c r="L75" s="16">
        <v>6550789977</v>
      </c>
      <c r="M75" s="9" t="s">
        <v>487</v>
      </c>
    </row>
    <row r="76" spans="1:13" x14ac:dyDescent="0.25">
      <c r="A76" s="4">
        <v>2017</v>
      </c>
      <c r="B76" s="13" t="s">
        <v>70</v>
      </c>
      <c r="C76" s="6" t="s">
        <v>10</v>
      </c>
      <c r="D76" s="6" t="s">
        <v>31</v>
      </c>
      <c r="E76" s="6" t="s">
        <v>104</v>
      </c>
      <c r="F76" s="6" t="s">
        <v>105</v>
      </c>
      <c r="G76" s="6" t="s">
        <v>20</v>
      </c>
      <c r="H76" s="14">
        <v>43097</v>
      </c>
      <c r="I76" s="15">
        <v>43791</v>
      </c>
      <c r="J76" s="24">
        <v>43791</v>
      </c>
      <c r="K76" s="16">
        <v>4878602571</v>
      </c>
      <c r="L76" s="16">
        <v>4257201052</v>
      </c>
      <c r="M76" s="9" t="s">
        <v>487</v>
      </c>
    </row>
    <row r="77" spans="1:13" x14ac:dyDescent="0.25">
      <c r="A77" s="4">
        <v>2017</v>
      </c>
      <c r="B77" s="5" t="s">
        <v>71</v>
      </c>
      <c r="C77" s="5" t="s">
        <v>10</v>
      </c>
      <c r="D77" s="5" t="s">
        <v>15</v>
      </c>
      <c r="E77" s="5" t="s">
        <v>25</v>
      </c>
      <c r="F77" s="5" t="s">
        <v>108</v>
      </c>
      <c r="G77" s="5" t="s">
        <v>20</v>
      </c>
      <c r="H77" s="10">
        <v>43097</v>
      </c>
      <c r="I77" s="10">
        <v>44154</v>
      </c>
      <c r="J77" s="10">
        <v>44154</v>
      </c>
      <c r="K77" s="11">
        <v>4182436590</v>
      </c>
      <c r="L77" s="11">
        <v>3649707717</v>
      </c>
      <c r="M77" s="9" t="s">
        <v>487</v>
      </c>
    </row>
    <row r="78" spans="1:13" x14ac:dyDescent="0.25">
      <c r="A78" s="4">
        <v>2017</v>
      </c>
      <c r="B78" s="5" t="s">
        <v>72</v>
      </c>
      <c r="C78" s="5" t="s">
        <v>10</v>
      </c>
      <c r="D78" s="5" t="s">
        <v>14</v>
      </c>
      <c r="E78" s="5" t="s">
        <v>18</v>
      </c>
      <c r="F78" s="5" t="s">
        <v>109</v>
      </c>
      <c r="G78" s="5" t="s">
        <v>20</v>
      </c>
      <c r="H78" s="10">
        <v>43097</v>
      </c>
      <c r="I78" s="10">
        <v>44316</v>
      </c>
      <c r="J78" s="10">
        <v>44074</v>
      </c>
      <c r="K78" s="11">
        <v>6057537103</v>
      </c>
      <c r="L78" s="11">
        <v>5285971332</v>
      </c>
      <c r="M78" s="9" t="s">
        <v>487</v>
      </c>
    </row>
    <row r="79" spans="1:13" x14ac:dyDescent="0.25">
      <c r="A79" s="4">
        <v>2017</v>
      </c>
      <c r="B79" s="5" t="s">
        <v>73</v>
      </c>
      <c r="C79" s="6" t="s">
        <v>10</v>
      </c>
      <c r="D79" s="6" t="s">
        <v>31</v>
      </c>
      <c r="E79" s="6" t="s">
        <v>25</v>
      </c>
      <c r="F79" s="6" t="s">
        <v>108</v>
      </c>
      <c r="G79" s="6" t="s">
        <v>20</v>
      </c>
      <c r="H79" s="14">
        <v>43097</v>
      </c>
      <c r="I79" s="10">
        <v>44196</v>
      </c>
      <c r="J79" s="10">
        <v>43778</v>
      </c>
      <c r="K79" s="16">
        <v>3431845570</v>
      </c>
      <c r="L79" s="16">
        <v>2994721615</v>
      </c>
      <c r="M79" s="9" t="s">
        <v>487</v>
      </c>
    </row>
    <row r="80" spans="1:13" x14ac:dyDescent="0.25">
      <c r="A80" s="4">
        <v>2017</v>
      </c>
      <c r="B80" s="5" t="s">
        <v>74</v>
      </c>
      <c r="C80" s="5" t="s">
        <v>10</v>
      </c>
      <c r="D80" s="5" t="s">
        <v>15</v>
      </c>
      <c r="E80" s="5" t="s">
        <v>110</v>
      </c>
      <c r="F80" s="5" t="s">
        <v>111</v>
      </c>
      <c r="G80" s="5" t="s">
        <v>20</v>
      </c>
      <c r="H80" s="10">
        <v>43097</v>
      </c>
      <c r="I80" s="10">
        <v>43778</v>
      </c>
      <c r="J80" s="10">
        <v>43778</v>
      </c>
      <c r="K80" s="11">
        <v>4080235500</v>
      </c>
      <c r="L80" s="11">
        <v>3560524271</v>
      </c>
      <c r="M80" s="9" t="s">
        <v>487</v>
      </c>
    </row>
    <row r="81" spans="1:13" x14ac:dyDescent="0.25">
      <c r="A81" s="4">
        <v>2017</v>
      </c>
      <c r="B81" s="5" t="s">
        <v>75</v>
      </c>
      <c r="C81" s="5" t="s">
        <v>10</v>
      </c>
      <c r="D81" s="5" t="s">
        <v>15</v>
      </c>
      <c r="E81" s="5" t="s">
        <v>112</v>
      </c>
      <c r="F81" s="5" t="s">
        <v>113</v>
      </c>
      <c r="G81" s="5" t="s">
        <v>20</v>
      </c>
      <c r="H81" s="10">
        <v>43097</v>
      </c>
      <c r="I81" s="10">
        <v>43791</v>
      </c>
      <c r="J81" s="10">
        <v>43791</v>
      </c>
      <c r="K81" s="11">
        <v>1899864780</v>
      </c>
      <c r="L81" s="11">
        <v>1657873586</v>
      </c>
      <c r="M81" s="9" t="s">
        <v>487</v>
      </c>
    </row>
    <row r="82" spans="1:13" x14ac:dyDescent="0.25">
      <c r="A82" s="21">
        <v>2017</v>
      </c>
      <c r="B82" s="22" t="s">
        <v>76</v>
      </c>
      <c r="C82" s="22" t="s">
        <v>10</v>
      </c>
      <c r="D82" s="22" t="s">
        <v>15</v>
      </c>
      <c r="E82" s="22" t="s">
        <v>114</v>
      </c>
      <c r="F82" s="22" t="s">
        <v>115</v>
      </c>
      <c r="G82" s="22" t="s">
        <v>116</v>
      </c>
      <c r="H82" s="23">
        <v>43097</v>
      </c>
      <c r="I82" s="7">
        <v>44151</v>
      </c>
      <c r="J82" s="7">
        <v>44151</v>
      </c>
      <c r="K82" s="20">
        <v>5480432245</v>
      </c>
      <c r="L82" s="20">
        <v>5480432245</v>
      </c>
      <c r="M82" s="9" t="s">
        <v>487</v>
      </c>
    </row>
    <row r="83" spans="1:13" x14ac:dyDescent="0.25">
      <c r="A83" s="4">
        <v>2017</v>
      </c>
      <c r="B83" s="5" t="s">
        <v>77</v>
      </c>
      <c r="C83" s="5" t="s">
        <v>10</v>
      </c>
      <c r="D83" s="5" t="s">
        <v>15</v>
      </c>
      <c r="E83" s="5" t="s">
        <v>98</v>
      </c>
      <c r="F83" s="5" t="s">
        <v>117</v>
      </c>
      <c r="G83" s="5" t="s">
        <v>20</v>
      </c>
      <c r="H83" s="10">
        <v>43097</v>
      </c>
      <c r="I83" s="10">
        <v>43767</v>
      </c>
      <c r="J83" s="10">
        <v>43767</v>
      </c>
      <c r="K83" s="11">
        <v>3521134894</v>
      </c>
      <c r="L83" s="11">
        <v>3072637904</v>
      </c>
      <c r="M83" s="9" t="s">
        <v>487</v>
      </c>
    </row>
    <row r="84" spans="1:13" x14ac:dyDescent="0.25">
      <c r="A84" s="4">
        <v>2017</v>
      </c>
      <c r="B84" s="13" t="s">
        <v>78</v>
      </c>
      <c r="C84" s="5" t="s">
        <v>10</v>
      </c>
      <c r="D84" s="5" t="s">
        <v>15</v>
      </c>
      <c r="E84" s="5" t="s">
        <v>48</v>
      </c>
      <c r="F84" s="5" t="s">
        <v>118</v>
      </c>
      <c r="G84" s="5" t="s">
        <v>20</v>
      </c>
      <c r="H84" s="10">
        <v>43097</v>
      </c>
      <c r="I84" s="10">
        <v>43675</v>
      </c>
      <c r="J84" s="10">
        <v>43675</v>
      </c>
      <c r="K84" s="11">
        <v>3694185687</v>
      </c>
      <c r="L84" s="11">
        <v>3223646724</v>
      </c>
      <c r="M84" s="9" t="s">
        <v>487</v>
      </c>
    </row>
    <row r="85" spans="1:13" x14ac:dyDescent="0.25">
      <c r="A85" s="4">
        <v>2017</v>
      </c>
      <c r="B85" s="13" t="s">
        <v>79</v>
      </c>
      <c r="C85" s="6" t="s">
        <v>10</v>
      </c>
      <c r="D85" s="6" t="s">
        <v>31</v>
      </c>
      <c r="E85" s="6" t="s">
        <v>25</v>
      </c>
      <c r="F85" s="6" t="s">
        <v>108</v>
      </c>
      <c r="G85" s="6" t="s">
        <v>20</v>
      </c>
      <c r="H85" s="14">
        <v>43097</v>
      </c>
      <c r="I85" s="15">
        <v>44196</v>
      </c>
      <c r="J85" s="15">
        <v>43939</v>
      </c>
      <c r="K85" s="16">
        <v>3573621331</v>
      </c>
      <c r="L85" s="16">
        <v>2994721615</v>
      </c>
      <c r="M85" s="9" t="s">
        <v>487</v>
      </c>
    </row>
    <row r="86" spans="1:13" x14ac:dyDescent="0.25">
      <c r="A86" s="4">
        <v>2017</v>
      </c>
      <c r="B86" s="5" t="s">
        <v>80</v>
      </c>
      <c r="C86" s="5" t="s">
        <v>10</v>
      </c>
      <c r="D86" s="5" t="s">
        <v>86</v>
      </c>
      <c r="E86" s="5" t="s">
        <v>98</v>
      </c>
      <c r="F86" s="5" t="s">
        <v>119</v>
      </c>
      <c r="G86" s="5" t="s">
        <v>20</v>
      </c>
      <c r="H86" s="7">
        <v>43097</v>
      </c>
      <c r="I86" s="7">
        <v>44148</v>
      </c>
      <c r="J86" s="7">
        <v>44148</v>
      </c>
      <c r="K86" s="11">
        <v>6603078550</v>
      </c>
      <c r="L86" s="11">
        <v>5762025609</v>
      </c>
      <c r="M86" s="9" t="s">
        <v>487</v>
      </c>
    </row>
    <row r="87" spans="1:13" x14ac:dyDescent="0.25">
      <c r="A87" s="21">
        <v>2017</v>
      </c>
      <c r="B87" s="22" t="s">
        <v>81</v>
      </c>
      <c r="C87" s="22" t="s">
        <v>10</v>
      </c>
      <c r="D87" s="22" t="s">
        <v>15</v>
      </c>
      <c r="E87" s="22" t="s">
        <v>92</v>
      </c>
      <c r="F87" s="22" t="s">
        <v>120</v>
      </c>
      <c r="G87" s="22" t="s">
        <v>121</v>
      </c>
      <c r="H87" s="23">
        <v>43097</v>
      </c>
      <c r="I87" s="10">
        <v>43750</v>
      </c>
      <c r="J87" s="10">
        <v>43750</v>
      </c>
      <c r="K87" s="20">
        <v>7167244797</v>
      </c>
      <c r="L87" s="20">
        <v>7167244797</v>
      </c>
      <c r="M87" s="9" t="s">
        <v>487</v>
      </c>
    </row>
    <row r="88" spans="1:13" x14ac:dyDescent="0.25">
      <c r="A88" s="4">
        <v>2017</v>
      </c>
      <c r="B88" s="5" t="s">
        <v>82</v>
      </c>
      <c r="C88" s="5" t="s">
        <v>10</v>
      </c>
      <c r="D88" s="5" t="s">
        <v>17</v>
      </c>
      <c r="E88" s="5" t="s">
        <v>122</v>
      </c>
      <c r="F88" s="5" t="s">
        <v>123</v>
      </c>
      <c r="G88" s="5" t="s">
        <v>20</v>
      </c>
      <c r="H88" s="10">
        <v>43104</v>
      </c>
      <c r="I88" s="10">
        <v>43404</v>
      </c>
      <c r="J88" s="10">
        <v>43404</v>
      </c>
      <c r="K88" s="11">
        <v>136172960</v>
      </c>
      <c r="L88" s="12">
        <v>136172960</v>
      </c>
      <c r="M88" s="9" t="s">
        <v>487</v>
      </c>
    </row>
    <row r="89" spans="1:13" x14ac:dyDescent="0.25">
      <c r="A89" s="4">
        <v>2019</v>
      </c>
      <c r="B89" s="5" t="s">
        <v>250</v>
      </c>
      <c r="C89" s="5" t="s">
        <v>207</v>
      </c>
      <c r="D89" s="5" t="s">
        <v>86</v>
      </c>
      <c r="E89" s="5" t="s">
        <v>98</v>
      </c>
      <c r="F89" s="5" t="s">
        <v>377</v>
      </c>
      <c r="G89" s="5" t="s">
        <v>391</v>
      </c>
      <c r="H89" s="7">
        <v>43690</v>
      </c>
      <c r="I89" s="7">
        <v>44523</v>
      </c>
      <c r="J89" s="7">
        <v>50947</v>
      </c>
      <c r="K89" s="8">
        <v>3606044115</v>
      </c>
      <c r="L89" s="8">
        <v>3606044115</v>
      </c>
      <c r="M89" s="9" t="s">
        <v>487</v>
      </c>
    </row>
    <row r="90" spans="1:13" x14ac:dyDescent="0.25">
      <c r="A90" s="4">
        <v>2019</v>
      </c>
      <c r="B90" s="5" t="s">
        <v>251</v>
      </c>
      <c r="C90" s="6" t="s">
        <v>207</v>
      </c>
      <c r="D90" s="5" t="s">
        <v>345</v>
      </c>
      <c r="E90" s="5" t="s">
        <v>362</v>
      </c>
      <c r="F90" s="5" t="s">
        <v>392</v>
      </c>
      <c r="G90" s="5" t="s">
        <v>391</v>
      </c>
      <c r="H90" s="7">
        <v>43747</v>
      </c>
      <c r="I90" s="7">
        <v>44497</v>
      </c>
      <c r="J90" s="7">
        <v>51052</v>
      </c>
      <c r="K90" s="8">
        <v>6357613055</v>
      </c>
      <c r="L90" s="9">
        <v>6357613055</v>
      </c>
      <c r="M90" s="9" t="s">
        <v>487</v>
      </c>
    </row>
    <row r="91" spans="1:13" x14ac:dyDescent="0.25">
      <c r="A91" s="4">
        <v>2019</v>
      </c>
      <c r="B91" s="5" t="s">
        <v>252</v>
      </c>
      <c r="C91" s="5" t="s">
        <v>207</v>
      </c>
      <c r="D91" s="5" t="s">
        <v>47</v>
      </c>
      <c r="E91" s="5" t="s">
        <v>393</v>
      </c>
      <c r="F91" s="5" t="s">
        <v>394</v>
      </c>
      <c r="G91" s="5" t="s">
        <v>391</v>
      </c>
      <c r="H91" s="7">
        <v>43671</v>
      </c>
      <c r="I91" s="7">
        <v>44461</v>
      </c>
      <c r="J91" s="7">
        <v>50976</v>
      </c>
      <c r="K91" s="8">
        <v>4281838577</v>
      </c>
      <c r="L91" s="8">
        <v>4281838577</v>
      </c>
      <c r="M91" s="9" t="s">
        <v>487</v>
      </c>
    </row>
    <row r="92" spans="1:13" x14ac:dyDescent="0.25">
      <c r="A92" s="4">
        <v>2019</v>
      </c>
      <c r="B92" s="5" t="s">
        <v>253</v>
      </c>
      <c r="C92" s="6" t="s">
        <v>207</v>
      </c>
      <c r="D92" s="5" t="s">
        <v>345</v>
      </c>
      <c r="E92" s="5" t="s">
        <v>362</v>
      </c>
      <c r="F92" s="5" t="s">
        <v>395</v>
      </c>
      <c r="G92" s="5" t="s">
        <v>391</v>
      </c>
      <c r="H92" s="7">
        <v>43747</v>
      </c>
      <c r="I92" s="7">
        <v>44497</v>
      </c>
      <c r="J92" s="7">
        <v>51052</v>
      </c>
      <c r="K92" s="8">
        <v>4659834096</v>
      </c>
      <c r="L92" s="9">
        <v>4659834096</v>
      </c>
      <c r="M92" s="9" t="s">
        <v>487</v>
      </c>
    </row>
    <row r="93" spans="1:13" x14ac:dyDescent="0.25">
      <c r="A93" s="4">
        <v>2019</v>
      </c>
      <c r="B93" s="5" t="s">
        <v>254</v>
      </c>
      <c r="C93" s="6" t="s">
        <v>207</v>
      </c>
      <c r="D93" s="5" t="s">
        <v>345</v>
      </c>
      <c r="E93" s="5" t="s">
        <v>362</v>
      </c>
      <c r="F93" s="5" t="s">
        <v>396</v>
      </c>
      <c r="G93" s="5" t="s">
        <v>391</v>
      </c>
      <c r="H93" s="7">
        <v>43747</v>
      </c>
      <c r="I93" s="7">
        <v>44497</v>
      </c>
      <c r="J93" s="7">
        <v>51052</v>
      </c>
      <c r="K93" s="8">
        <v>4500246646</v>
      </c>
      <c r="L93" s="8">
        <v>4500246646</v>
      </c>
      <c r="M93" s="9" t="s">
        <v>487</v>
      </c>
    </row>
    <row r="94" spans="1:13" x14ac:dyDescent="0.25">
      <c r="A94" s="4">
        <v>2019</v>
      </c>
      <c r="B94" s="5" t="s">
        <v>255</v>
      </c>
      <c r="C94" s="5" t="s">
        <v>207</v>
      </c>
      <c r="D94" s="5" t="s">
        <v>350</v>
      </c>
      <c r="E94" s="5" t="s">
        <v>369</v>
      </c>
      <c r="F94" s="5" t="s">
        <v>397</v>
      </c>
      <c r="G94" s="5" t="s">
        <v>391</v>
      </c>
      <c r="H94" s="7">
        <v>43712</v>
      </c>
      <c r="I94" s="7">
        <v>44559</v>
      </c>
      <c r="J94" s="7">
        <v>50947</v>
      </c>
      <c r="K94" s="8">
        <v>2304432799</v>
      </c>
      <c r="L94" s="8">
        <v>2304432799</v>
      </c>
      <c r="M94" s="9" t="s">
        <v>487</v>
      </c>
    </row>
    <row r="95" spans="1:13" x14ac:dyDescent="0.25">
      <c r="A95" s="21">
        <v>2019</v>
      </c>
      <c r="B95" s="22" t="s">
        <v>256</v>
      </c>
      <c r="C95" s="22" t="s">
        <v>207</v>
      </c>
      <c r="D95" s="22" t="s">
        <v>15</v>
      </c>
      <c r="E95" s="22" t="s">
        <v>43</v>
      </c>
      <c r="F95" s="22" t="s">
        <v>398</v>
      </c>
      <c r="G95" s="22" t="s">
        <v>399</v>
      </c>
      <c r="H95" s="23">
        <v>43741</v>
      </c>
      <c r="I95" s="7">
        <v>44524</v>
      </c>
      <c r="J95" s="7">
        <v>51046</v>
      </c>
      <c r="K95" s="8">
        <v>6827792266</v>
      </c>
      <c r="L95" s="8">
        <v>6827792266</v>
      </c>
      <c r="M95" s="9" t="s">
        <v>487</v>
      </c>
    </row>
    <row r="96" spans="1:13" x14ac:dyDescent="0.25">
      <c r="A96" s="4">
        <v>2019</v>
      </c>
      <c r="B96" s="5" t="s">
        <v>257</v>
      </c>
      <c r="C96" s="6" t="s">
        <v>207</v>
      </c>
      <c r="D96" s="5" t="s">
        <v>85</v>
      </c>
      <c r="E96" s="5" t="s">
        <v>43</v>
      </c>
      <c r="F96" s="5" t="s">
        <v>45</v>
      </c>
      <c r="G96" s="5" t="s">
        <v>391</v>
      </c>
      <c r="H96" s="7">
        <v>43675</v>
      </c>
      <c r="I96" s="7">
        <v>43788</v>
      </c>
      <c r="J96" s="7">
        <v>50401</v>
      </c>
      <c r="K96" s="20">
        <v>2033354477</v>
      </c>
      <c r="L96" s="8">
        <v>2033354477</v>
      </c>
      <c r="M96" s="9" t="s">
        <v>487</v>
      </c>
    </row>
    <row r="97" spans="1:13" x14ac:dyDescent="0.25">
      <c r="A97" s="4">
        <v>2019</v>
      </c>
      <c r="B97" s="5" t="s">
        <v>258</v>
      </c>
      <c r="C97" s="6" t="s">
        <v>207</v>
      </c>
      <c r="D97" s="5" t="s">
        <v>350</v>
      </c>
      <c r="E97" s="5" t="s">
        <v>369</v>
      </c>
      <c r="F97" s="5" t="s">
        <v>400</v>
      </c>
      <c r="G97" s="5" t="s">
        <v>391</v>
      </c>
      <c r="H97" s="7">
        <v>43712</v>
      </c>
      <c r="I97" s="7">
        <v>44559</v>
      </c>
      <c r="J97" s="7">
        <v>50947</v>
      </c>
      <c r="K97" s="20">
        <v>3946006608</v>
      </c>
      <c r="L97" s="8">
        <v>3946006608</v>
      </c>
      <c r="M97" s="9" t="s">
        <v>487</v>
      </c>
    </row>
    <row r="98" spans="1:13" x14ac:dyDescent="0.25">
      <c r="A98" s="4">
        <v>2019</v>
      </c>
      <c r="B98" s="5" t="s">
        <v>259</v>
      </c>
      <c r="C98" s="6" t="s">
        <v>207</v>
      </c>
      <c r="D98" s="5" t="s">
        <v>351</v>
      </c>
      <c r="E98" s="5" t="s">
        <v>401</v>
      </c>
      <c r="F98" s="5" t="s">
        <v>402</v>
      </c>
      <c r="G98" s="5" t="s">
        <v>391</v>
      </c>
      <c r="H98" s="7">
        <v>43726</v>
      </c>
      <c r="I98" s="7">
        <v>44561</v>
      </c>
      <c r="J98" s="7">
        <v>50402</v>
      </c>
      <c r="K98" s="8">
        <v>297983971</v>
      </c>
      <c r="L98" s="9">
        <v>297983971</v>
      </c>
      <c r="M98" s="9" t="s">
        <v>487</v>
      </c>
    </row>
    <row r="99" spans="1:13" x14ac:dyDescent="0.25">
      <c r="A99" s="4">
        <v>2019</v>
      </c>
      <c r="B99" s="5" t="s">
        <v>260</v>
      </c>
      <c r="C99" s="6" t="s">
        <v>207</v>
      </c>
      <c r="D99" s="5" t="s">
        <v>351</v>
      </c>
      <c r="E99" s="5" t="s">
        <v>41</v>
      </c>
      <c r="F99" s="5" t="s">
        <v>403</v>
      </c>
      <c r="G99" s="5" t="s">
        <v>391</v>
      </c>
      <c r="H99" s="7">
        <v>43726</v>
      </c>
      <c r="I99" s="7">
        <v>44541</v>
      </c>
      <c r="J99" s="7">
        <v>50402</v>
      </c>
      <c r="K99" s="8">
        <v>3933833914</v>
      </c>
      <c r="L99" s="9">
        <v>3933833914</v>
      </c>
      <c r="M99" s="9" t="s">
        <v>487</v>
      </c>
    </row>
    <row r="100" spans="1:13" x14ac:dyDescent="0.25">
      <c r="A100" s="4">
        <v>2019</v>
      </c>
      <c r="B100" s="5" t="s">
        <v>261</v>
      </c>
      <c r="C100" s="6" t="s">
        <v>207</v>
      </c>
      <c r="D100" s="5" t="s">
        <v>351</v>
      </c>
      <c r="E100" s="5" t="s">
        <v>41</v>
      </c>
      <c r="F100" s="5" t="s">
        <v>403</v>
      </c>
      <c r="G100" s="5" t="s">
        <v>391</v>
      </c>
      <c r="H100" s="7">
        <v>43726</v>
      </c>
      <c r="I100" s="7">
        <v>44561</v>
      </c>
      <c r="J100" s="7">
        <v>50402</v>
      </c>
      <c r="K100" s="8">
        <v>553439637</v>
      </c>
      <c r="L100" s="9">
        <v>553439637</v>
      </c>
      <c r="M100" s="9" t="s">
        <v>487</v>
      </c>
    </row>
    <row r="101" spans="1:13" x14ac:dyDescent="0.25">
      <c r="A101" s="4">
        <v>2019</v>
      </c>
      <c r="B101" s="5" t="s">
        <v>262</v>
      </c>
      <c r="C101" s="6" t="s">
        <v>207</v>
      </c>
      <c r="D101" s="5" t="s">
        <v>351</v>
      </c>
      <c r="E101" s="5" t="s">
        <v>401</v>
      </c>
      <c r="F101" s="5" t="s">
        <v>401</v>
      </c>
      <c r="G101" s="5" t="s">
        <v>391</v>
      </c>
      <c r="H101" s="7">
        <v>43726</v>
      </c>
      <c r="I101" s="7">
        <v>44561</v>
      </c>
      <c r="J101" s="7">
        <v>50402</v>
      </c>
      <c r="K101" s="8">
        <v>345329497</v>
      </c>
      <c r="L101" s="9">
        <v>345329497</v>
      </c>
      <c r="M101" s="9" t="s">
        <v>487</v>
      </c>
    </row>
    <row r="102" spans="1:13" x14ac:dyDescent="0.25">
      <c r="A102" s="4">
        <v>2019</v>
      </c>
      <c r="B102" s="5" t="s">
        <v>263</v>
      </c>
      <c r="C102" s="6" t="s">
        <v>207</v>
      </c>
      <c r="D102" s="5" t="s">
        <v>351</v>
      </c>
      <c r="E102" s="5" t="s">
        <v>401</v>
      </c>
      <c r="F102" s="5" t="s">
        <v>404</v>
      </c>
      <c r="G102" s="5" t="s">
        <v>391</v>
      </c>
      <c r="H102" s="7">
        <v>43726</v>
      </c>
      <c r="I102" s="7">
        <v>44561</v>
      </c>
      <c r="J102" s="7">
        <v>50402</v>
      </c>
      <c r="K102" s="8">
        <v>1097710162</v>
      </c>
      <c r="L102" s="9">
        <v>1097710162</v>
      </c>
      <c r="M102" s="9" t="s">
        <v>487</v>
      </c>
    </row>
    <row r="103" spans="1:13" x14ac:dyDescent="0.25">
      <c r="A103" s="4">
        <v>2019</v>
      </c>
      <c r="B103" s="5" t="s">
        <v>264</v>
      </c>
      <c r="C103" s="6" t="s">
        <v>207</v>
      </c>
      <c r="D103" s="5" t="s">
        <v>351</v>
      </c>
      <c r="E103" s="5" t="s">
        <v>401</v>
      </c>
      <c r="F103" s="5" t="s">
        <v>402</v>
      </c>
      <c r="G103" s="5" t="s">
        <v>391</v>
      </c>
      <c r="H103" s="7">
        <v>43726</v>
      </c>
      <c r="I103" s="7">
        <v>44561</v>
      </c>
      <c r="J103" s="7">
        <v>50402</v>
      </c>
      <c r="K103" s="8">
        <v>437984674</v>
      </c>
      <c r="L103" s="9">
        <v>437984674</v>
      </c>
      <c r="M103" s="9" t="s">
        <v>487</v>
      </c>
    </row>
    <row r="104" spans="1:13" x14ac:dyDescent="0.25">
      <c r="A104" s="4">
        <v>2019</v>
      </c>
      <c r="B104" s="5" t="s">
        <v>265</v>
      </c>
      <c r="C104" s="6" t="s">
        <v>207</v>
      </c>
      <c r="D104" s="5" t="s">
        <v>351</v>
      </c>
      <c r="E104" s="5" t="s">
        <v>401</v>
      </c>
      <c r="F104" s="5" t="s">
        <v>401</v>
      </c>
      <c r="G104" s="5" t="s">
        <v>391</v>
      </c>
      <c r="H104" s="7">
        <v>43726</v>
      </c>
      <c r="I104" s="7">
        <v>44561</v>
      </c>
      <c r="J104" s="7">
        <v>50402</v>
      </c>
      <c r="K104" s="8">
        <v>471401953</v>
      </c>
      <c r="L104" s="9">
        <v>471401953</v>
      </c>
      <c r="M104" s="9" t="s">
        <v>487</v>
      </c>
    </row>
    <row r="105" spans="1:13" x14ac:dyDescent="0.25">
      <c r="A105" s="4">
        <v>2019</v>
      </c>
      <c r="B105" s="5" t="s">
        <v>266</v>
      </c>
      <c r="C105" s="5" t="s">
        <v>207</v>
      </c>
      <c r="D105" s="5" t="s">
        <v>352</v>
      </c>
      <c r="E105" s="5" t="s">
        <v>32</v>
      </c>
      <c r="F105" s="5" t="s">
        <v>405</v>
      </c>
      <c r="G105" s="5" t="s">
        <v>391</v>
      </c>
      <c r="H105" s="7">
        <v>43726</v>
      </c>
      <c r="I105" s="7">
        <v>44561</v>
      </c>
      <c r="J105" s="7">
        <v>50402</v>
      </c>
      <c r="K105" s="8">
        <v>650156464</v>
      </c>
      <c r="L105" s="8">
        <v>650156464</v>
      </c>
      <c r="M105" s="9" t="s">
        <v>487</v>
      </c>
    </row>
    <row r="106" spans="1:13" x14ac:dyDescent="0.25">
      <c r="A106" s="4">
        <v>2019</v>
      </c>
      <c r="B106" s="5" t="s">
        <v>267</v>
      </c>
      <c r="C106" s="5" t="s">
        <v>207</v>
      </c>
      <c r="D106" s="5" t="s">
        <v>351</v>
      </c>
      <c r="E106" s="5" t="s">
        <v>41</v>
      </c>
      <c r="F106" s="5" t="s">
        <v>406</v>
      </c>
      <c r="G106" s="5" t="s">
        <v>391</v>
      </c>
      <c r="H106" s="7">
        <v>43726</v>
      </c>
      <c r="I106" s="7">
        <v>44561</v>
      </c>
      <c r="J106" s="7">
        <v>50402</v>
      </c>
      <c r="K106" s="8">
        <v>412869096</v>
      </c>
      <c r="L106" s="8">
        <v>412869096</v>
      </c>
      <c r="M106" s="9" t="s">
        <v>487</v>
      </c>
    </row>
    <row r="107" spans="1:13" x14ac:dyDescent="0.25">
      <c r="A107" s="4">
        <v>2019</v>
      </c>
      <c r="B107" s="5" t="s">
        <v>268</v>
      </c>
      <c r="C107" s="5" t="s">
        <v>207</v>
      </c>
      <c r="D107" s="5" t="s">
        <v>14</v>
      </c>
      <c r="E107" s="5" t="s">
        <v>87</v>
      </c>
      <c r="F107" s="5" t="s">
        <v>407</v>
      </c>
      <c r="G107" s="5" t="s">
        <v>391</v>
      </c>
      <c r="H107" s="10">
        <v>43769</v>
      </c>
      <c r="I107" s="10">
        <v>44463</v>
      </c>
      <c r="J107" s="10">
        <v>44463</v>
      </c>
      <c r="K107" s="8">
        <v>19666546758</v>
      </c>
      <c r="L107" s="8">
        <v>19666546758</v>
      </c>
      <c r="M107" s="9" t="s">
        <v>487</v>
      </c>
    </row>
    <row r="108" spans="1:13" x14ac:dyDescent="0.25">
      <c r="A108" s="4">
        <v>2019</v>
      </c>
      <c r="B108" s="5" t="s">
        <v>269</v>
      </c>
      <c r="C108" s="5" t="s">
        <v>207</v>
      </c>
      <c r="D108" s="5" t="s">
        <v>14</v>
      </c>
      <c r="E108" s="5" t="s">
        <v>87</v>
      </c>
      <c r="F108" s="5" t="s">
        <v>24</v>
      </c>
      <c r="G108" s="5" t="s">
        <v>391</v>
      </c>
      <c r="H108" s="10">
        <v>43769</v>
      </c>
      <c r="I108" s="10">
        <v>44463</v>
      </c>
      <c r="J108" s="10">
        <v>44463</v>
      </c>
      <c r="K108" s="8">
        <v>13109368046</v>
      </c>
      <c r="L108" s="8">
        <v>13109368046</v>
      </c>
      <c r="M108" s="9" t="s">
        <v>487</v>
      </c>
    </row>
    <row r="109" spans="1:13" x14ac:dyDescent="0.25">
      <c r="A109" s="4">
        <v>2019</v>
      </c>
      <c r="B109" s="13" t="s">
        <v>270</v>
      </c>
      <c r="C109" s="6" t="s">
        <v>207</v>
      </c>
      <c r="D109" s="6" t="s">
        <v>31</v>
      </c>
      <c r="E109" s="6" t="s">
        <v>87</v>
      </c>
      <c r="F109" s="6" t="s">
        <v>408</v>
      </c>
      <c r="G109" s="6" t="s">
        <v>391</v>
      </c>
      <c r="H109" s="14">
        <v>43790</v>
      </c>
      <c r="I109" s="15">
        <v>44530</v>
      </c>
      <c r="J109" s="15">
        <v>44255</v>
      </c>
      <c r="K109" s="19">
        <v>8464571212</v>
      </c>
      <c r="L109" s="19">
        <v>8464571212</v>
      </c>
      <c r="M109" s="9" t="s">
        <v>487</v>
      </c>
    </row>
    <row r="110" spans="1:13" x14ac:dyDescent="0.25">
      <c r="A110" s="21">
        <v>2019</v>
      </c>
      <c r="B110" s="22" t="s">
        <v>271</v>
      </c>
      <c r="C110" s="22" t="s">
        <v>207</v>
      </c>
      <c r="D110" s="22" t="s">
        <v>15</v>
      </c>
      <c r="E110" s="22" t="s">
        <v>98</v>
      </c>
      <c r="F110" s="22" t="s">
        <v>409</v>
      </c>
      <c r="G110" s="22" t="s">
        <v>410</v>
      </c>
      <c r="H110" s="23">
        <v>43808</v>
      </c>
      <c r="I110" s="7">
        <v>44530</v>
      </c>
      <c r="J110" s="7">
        <v>44539</v>
      </c>
      <c r="K110" s="8">
        <v>4852108410</v>
      </c>
      <c r="L110" s="8">
        <v>4852108410</v>
      </c>
      <c r="M110" s="9" t="s">
        <v>487</v>
      </c>
    </row>
    <row r="111" spans="1:13" x14ac:dyDescent="0.25">
      <c r="A111" s="4">
        <v>2019</v>
      </c>
      <c r="B111" s="5" t="s">
        <v>272</v>
      </c>
      <c r="C111" s="6" t="s">
        <v>207</v>
      </c>
      <c r="D111" s="5" t="s">
        <v>346</v>
      </c>
      <c r="E111" s="5" t="s">
        <v>364</v>
      </c>
      <c r="F111" s="5" t="s">
        <v>411</v>
      </c>
      <c r="G111" s="5" t="s">
        <v>391</v>
      </c>
      <c r="H111" s="7">
        <v>43805</v>
      </c>
      <c r="I111" s="7">
        <v>44602</v>
      </c>
      <c r="J111" s="7">
        <v>51094</v>
      </c>
      <c r="K111" s="20">
        <v>1641857129</v>
      </c>
      <c r="L111" s="8">
        <v>1641857129</v>
      </c>
      <c r="M111" s="9" t="s">
        <v>487</v>
      </c>
    </row>
    <row r="112" spans="1:13" x14ac:dyDescent="0.25">
      <c r="A112" s="4">
        <v>2019</v>
      </c>
      <c r="B112" s="13" t="s">
        <v>273</v>
      </c>
      <c r="C112" s="5" t="s">
        <v>207</v>
      </c>
      <c r="D112" s="5" t="s">
        <v>145</v>
      </c>
      <c r="E112" s="5" t="s">
        <v>165</v>
      </c>
      <c r="F112" s="5" t="s">
        <v>412</v>
      </c>
      <c r="G112" s="5" t="s">
        <v>391</v>
      </c>
      <c r="H112" s="7">
        <v>43815</v>
      </c>
      <c r="I112" s="15">
        <v>44510</v>
      </c>
      <c r="J112" s="7">
        <v>51815</v>
      </c>
      <c r="K112" s="8">
        <v>1642298842.7</v>
      </c>
      <c r="L112" s="8">
        <v>1642298842.7</v>
      </c>
      <c r="M112" s="9" t="s">
        <v>487</v>
      </c>
    </row>
    <row r="113" spans="1:16" x14ac:dyDescent="0.25">
      <c r="A113" s="4">
        <v>2019</v>
      </c>
      <c r="B113" s="13" t="s">
        <v>274</v>
      </c>
      <c r="C113" s="5" t="s">
        <v>207</v>
      </c>
      <c r="D113" s="5" t="s">
        <v>145</v>
      </c>
      <c r="E113" s="5" t="s">
        <v>165</v>
      </c>
      <c r="F113" s="5" t="s">
        <v>413</v>
      </c>
      <c r="G113" s="5" t="s">
        <v>391</v>
      </c>
      <c r="H113" s="7">
        <v>43815</v>
      </c>
      <c r="I113" s="15">
        <v>44530</v>
      </c>
      <c r="J113" s="7">
        <v>51835</v>
      </c>
      <c r="K113" s="8">
        <v>1317016458</v>
      </c>
      <c r="L113" s="8">
        <v>1317016458</v>
      </c>
      <c r="M113" s="9" t="s">
        <v>487</v>
      </c>
    </row>
    <row r="114" spans="1:16" x14ac:dyDescent="0.25">
      <c r="A114" s="4">
        <v>2019</v>
      </c>
      <c r="B114" s="13" t="s">
        <v>275</v>
      </c>
      <c r="C114" s="5" t="s">
        <v>207</v>
      </c>
      <c r="D114" s="5" t="s">
        <v>145</v>
      </c>
      <c r="E114" s="5" t="s">
        <v>165</v>
      </c>
      <c r="F114" s="5" t="s">
        <v>414</v>
      </c>
      <c r="G114" s="5" t="s">
        <v>391</v>
      </c>
      <c r="H114" s="7">
        <v>43815</v>
      </c>
      <c r="I114" s="15">
        <v>44551</v>
      </c>
      <c r="J114" s="7">
        <v>51856</v>
      </c>
      <c r="K114" s="8">
        <v>1312812340</v>
      </c>
      <c r="L114" s="8">
        <v>1312812340</v>
      </c>
      <c r="M114" s="9" t="s">
        <v>487</v>
      </c>
    </row>
    <row r="115" spans="1:16" x14ac:dyDescent="0.25">
      <c r="A115" s="4">
        <v>2019</v>
      </c>
      <c r="B115" s="5" t="s">
        <v>276</v>
      </c>
      <c r="C115" s="6" t="s">
        <v>207</v>
      </c>
      <c r="D115" s="5" t="s">
        <v>47</v>
      </c>
      <c r="E115" s="5" t="s">
        <v>393</v>
      </c>
      <c r="F115" s="5" t="s">
        <v>415</v>
      </c>
      <c r="G115" s="5" t="s">
        <v>391</v>
      </c>
      <c r="H115" s="7">
        <v>43819</v>
      </c>
      <c r="I115" s="7">
        <v>44524</v>
      </c>
      <c r="J115" s="7">
        <v>51124</v>
      </c>
      <c r="K115" s="8">
        <v>3429475251</v>
      </c>
      <c r="L115" s="8">
        <v>3429475251</v>
      </c>
      <c r="M115" s="9" t="s">
        <v>487</v>
      </c>
    </row>
    <row r="116" spans="1:16" x14ac:dyDescent="0.25">
      <c r="A116" s="4">
        <v>2019</v>
      </c>
      <c r="B116" s="5" t="s">
        <v>277</v>
      </c>
      <c r="C116" s="6" t="s">
        <v>207</v>
      </c>
      <c r="D116" s="5" t="s">
        <v>85</v>
      </c>
      <c r="E116" s="5" t="s">
        <v>43</v>
      </c>
      <c r="F116" s="5" t="s">
        <v>96</v>
      </c>
      <c r="G116" s="5" t="s">
        <v>391</v>
      </c>
      <c r="H116" s="7">
        <v>43819</v>
      </c>
      <c r="I116" s="7">
        <v>44530</v>
      </c>
      <c r="J116" s="7">
        <v>51124</v>
      </c>
      <c r="K116" s="20">
        <v>6605097755</v>
      </c>
      <c r="L116" s="9">
        <v>6605097755</v>
      </c>
      <c r="M116" s="9" t="s">
        <v>487</v>
      </c>
    </row>
    <row r="117" spans="1:16" x14ac:dyDescent="0.25">
      <c r="A117" s="4">
        <v>2019</v>
      </c>
      <c r="B117" s="5" t="s">
        <v>278</v>
      </c>
      <c r="C117" s="6" t="s">
        <v>207</v>
      </c>
      <c r="D117" s="5" t="s">
        <v>47</v>
      </c>
      <c r="E117" s="5" t="s">
        <v>393</v>
      </c>
      <c r="F117" s="5" t="s">
        <v>415</v>
      </c>
      <c r="G117" s="5" t="s">
        <v>391</v>
      </c>
      <c r="H117" s="7">
        <v>43819</v>
      </c>
      <c r="I117" s="7">
        <v>44524</v>
      </c>
      <c r="J117" s="7">
        <v>51124</v>
      </c>
      <c r="K117" s="8">
        <v>3368731584</v>
      </c>
      <c r="L117" s="8">
        <v>3368731584</v>
      </c>
      <c r="M117" s="9" t="s">
        <v>487</v>
      </c>
    </row>
    <row r="118" spans="1:16" x14ac:dyDescent="0.25">
      <c r="A118" s="4">
        <v>2019</v>
      </c>
      <c r="B118" s="13" t="s">
        <v>279</v>
      </c>
      <c r="C118" s="6" t="s">
        <v>207</v>
      </c>
      <c r="D118" s="5" t="s">
        <v>145</v>
      </c>
      <c r="E118" s="5" t="s">
        <v>165</v>
      </c>
      <c r="F118" s="5" t="s">
        <v>416</v>
      </c>
      <c r="G118" s="5" t="s">
        <v>391</v>
      </c>
      <c r="H118" s="7">
        <v>43815</v>
      </c>
      <c r="I118" s="15">
        <v>44530</v>
      </c>
      <c r="J118" s="7">
        <v>51835</v>
      </c>
      <c r="K118" s="8">
        <v>14589511149</v>
      </c>
      <c r="L118" s="8">
        <v>14589511149</v>
      </c>
      <c r="M118" s="9" t="s">
        <v>487</v>
      </c>
    </row>
    <row r="119" spans="1:16" x14ac:dyDescent="0.25">
      <c r="A119" s="4">
        <v>2019</v>
      </c>
      <c r="B119" s="13" t="s">
        <v>280</v>
      </c>
      <c r="C119" s="6" t="s">
        <v>207</v>
      </c>
      <c r="D119" s="5" t="s">
        <v>145</v>
      </c>
      <c r="E119" s="5" t="s">
        <v>165</v>
      </c>
      <c r="F119" s="5" t="s">
        <v>417</v>
      </c>
      <c r="G119" s="5" t="s">
        <v>391</v>
      </c>
      <c r="H119" s="7">
        <v>43816</v>
      </c>
      <c r="I119" s="15">
        <v>44531</v>
      </c>
      <c r="J119" s="7">
        <v>51836</v>
      </c>
      <c r="K119" s="8">
        <v>5484786653</v>
      </c>
      <c r="L119" s="8">
        <v>5484786653</v>
      </c>
      <c r="M119" s="9" t="s">
        <v>487</v>
      </c>
    </row>
    <row r="120" spans="1:16" x14ac:dyDescent="0.25">
      <c r="A120" s="4">
        <v>2019</v>
      </c>
      <c r="B120" s="5" t="s">
        <v>281</v>
      </c>
      <c r="C120" s="6" t="s">
        <v>207</v>
      </c>
      <c r="D120" s="5" t="s">
        <v>17</v>
      </c>
      <c r="E120" s="5" t="s">
        <v>25</v>
      </c>
      <c r="F120" s="5" t="s">
        <v>418</v>
      </c>
      <c r="G120" s="5" t="s">
        <v>391</v>
      </c>
      <c r="H120" s="7">
        <v>43889</v>
      </c>
      <c r="I120" s="7">
        <v>44543</v>
      </c>
      <c r="J120" s="7">
        <v>51194</v>
      </c>
      <c r="K120" s="8">
        <v>18993767171</v>
      </c>
      <c r="L120" s="8">
        <v>18993767171</v>
      </c>
      <c r="M120" s="9" t="s">
        <v>487</v>
      </c>
    </row>
    <row r="121" spans="1:16" x14ac:dyDescent="0.25">
      <c r="A121" s="4">
        <v>2019</v>
      </c>
      <c r="B121" s="5" t="s">
        <v>282</v>
      </c>
      <c r="C121" s="6" t="s">
        <v>207</v>
      </c>
      <c r="D121" s="5" t="s">
        <v>17</v>
      </c>
      <c r="E121" s="5" t="s">
        <v>25</v>
      </c>
      <c r="F121" s="5" t="s">
        <v>419</v>
      </c>
      <c r="G121" s="5" t="s">
        <v>391</v>
      </c>
      <c r="H121" s="7">
        <v>43889</v>
      </c>
      <c r="I121" s="7">
        <v>44453</v>
      </c>
      <c r="J121" s="7">
        <v>51194</v>
      </c>
      <c r="K121" s="8">
        <v>6367263428</v>
      </c>
      <c r="L121" s="8">
        <v>6367263428</v>
      </c>
      <c r="M121" s="9" t="s">
        <v>487</v>
      </c>
    </row>
    <row r="122" spans="1:16" x14ac:dyDescent="0.25">
      <c r="A122" s="4">
        <v>2019</v>
      </c>
      <c r="B122" s="13" t="s">
        <v>283</v>
      </c>
      <c r="C122" s="6" t="s">
        <v>207</v>
      </c>
      <c r="D122" s="5" t="s">
        <v>145</v>
      </c>
      <c r="E122" s="5" t="s">
        <v>165</v>
      </c>
      <c r="F122" s="5" t="s">
        <v>420</v>
      </c>
      <c r="G122" s="5" t="s">
        <v>391</v>
      </c>
      <c r="H122" s="7">
        <v>43816</v>
      </c>
      <c r="I122" s="15">
        <v>44530</v>
      </c>
      <c r="J122" s="7">
        <v>51835</v>
      </c>
      <c r="K122" s="8">
        <v>4889574567.8239117</v>
      </c>
      <c r="L122" s="8">
        <v>4889574567.8239117</v>
      </c>
      <c r="M122" s="9" t="s">
        <v>487</v>
      </c>
    </row>
    <row r="123" spans="1:16" x14ac:dyDescent="0.25">
      <c r="A123" s="4">
        <v>2019</v>
      </c>
      <c r="B123" s="13" t="s">
        <v>284</v>
      </c>
      <c r="C123" s="5" t="s">
        <v>207</v>
      </c>
      <c r="D123" s="5" t="s">
        <v>145</v>
      </c>
      <c r="E123" s="5" t="s">
        <v>165</v>
      </c>
      <c r="F123" s="5" t="s">
        <v>421</v>
      </c>
      <c r="G123" s="5" t="s">
        <v>391</v>
      </c>
      <c r="H123" s="7">
        <v>43816</v>
      </c>
      <c r="I123" s="15">
        <v>44531</v>
      </c>
      <c r="J123" s="7">
        <v>51836</v>
      </c>
      <c r="K123" s="8">
        <v>8533546436</v>
      </c>
      <c r="L123" s="8">
        <v>8533546436</v>
      </c>
      <c r="M123" s="9" t="s">
        <v>487</v>
      </c>
    </row>
    <row r="124" spans="1:16" x14ac:dyDescent="0.25">
      <c r="A124" s="4">
        <v>2019</v>
      </c>
      <c r="B124" s="13" t="s">
        <v>285</v>
      </c>
      <c r="C124" s="6" t="s">
        <v>207</v>
      </c>
      <c r="D124" s="5" t="s">
        <v>145</v>
      </c>
      <c r="E124" s="5" t="s">
        <v>165</v>
      </c>
      <c r="F124" s="5" t="s">
        <v>422</v>
      </c>
      <c r="G124" s="5" t="s">
        <v>391</v>
      </c>
      <c r="H124" s="7">
        <v>43815</v>
      </c>
      <c r="I124" s="15">
        <v>44530</v>
      </c>
      <c r="J124" s="7">
        <v>51835</v>
      </c>
      <c r="K124" s="8">
        <v>4857768609</v>
      </c>
      <c r="L124" s="8">
        <v>4857768609</v>
      </c>
      <c r="M124" s="9" t="s">
        <v>487</v>
      </c>
      <c r="P124" s="3">
        <f>85/12</f>
        <v>7.083333333333333</v>
      </c>
    </row>
    <row r="125" spans="1:16" x14ac:dyDescent="0.25">
      <c r="A125" s="4">
        <v>2019</v>
      </c>
      <c r="B125" s="13" t="s">
        <v>286</v>
      </c>
      <c r="C125" s="6" t="s">
        <v>207</v>
      </c>
      <c r="D125" s="5" t="s">
        <v>145</v>
      </c>
      <c r="E125" s="5" t="s">
        <v>165</v>
      </c>
      <c r="F125" s="5" t="s">
        <v>423</v>
      </c>
      <c r="G125" s="5" t="s">
        <v>391</v>
      </c>
      <c r="H125" s="7">
        <v>43819</v>
      </c>
      <c r="I125" s="15">
        <v>44534</v>
      </c>
      <c r="J125" s="7">
        <v>51839</v>
      </c>
      <c r="K125" s="8">
        <v>4833432457</v>
      </c>
      <c r="L125" s="8">
        <v>4833432457</v>
      </c>
      <c r="M125" s="9" t="s">
        <v>487</v>
      </c>
      <c r="P125" s="3">
        <f>12*5+5</f>
        <v>65</v>
      </c>
    </row>
    <row r="126" spans="1:16" x14ac:dyDescent="0.25">
      <c r="A126" s="4">
        <v>2019</v>
      </c>
      <c r="B126" s="5" t="s">
        <v>287</v>
      </c>
      <c r="C126" s="6" t="s">
        <v>207</v>
      </c>
      <c r="D126" s="5" t="s">
        <v>17</v>
      </c>
      <c r="E126" s="5" t="s">
        <v>25</v>
      </c>
      <c r="F126" s="5" t="s">
        <v>424</v>
      </c>
      <c r="G126" s="5" t="s">
        <v>391</v>
      </c>
      <c r="H126" s="7">
        <v>43889</v>
      </c>
      <c r="I126" s="7">
        <v>44476</v>
      </c>
      <c r="J126" s="7">
        <v>51194</v>
      </c>
      <c r="K126" s="8">
        <v>5421313299</v>
      </c>
      <c r="L126" s="8">
        <v>5421313299</v>
      </c>
      <c r="M126" s="9" t="s">
        <v>487</v>
      </c>
    </row>
    <row r="127" spans="1:16" x14ac:dyDescent="0.25">
      <c r="A127" s="4">
        <v>2019</v>
      </c>
      <c r="B127" s="13" t="s">
        <v>288</v>
      </c>
      <c r="C127" s="6" t="s">
        <v>207</v>
      </c>
      <c r="D127" s="5" t="s">
        <v>145</v>
      </c>
      <c r="E127" s="5" t="s">
        <v>165</v>
      </c>
      <c r="F127" s="5" t="s">
        <v>425</v>
      </c>
      <c r="G127" s="5" t="s">
        <v>391</v>
      </c>
      <c r="H127" s="7">
        <v>43854</v>
      </c>
      <c r="I127" s="15">
        <v>44530</v>
      </c>
      <c r="J127" s="7">
        <v>51835</v>
      </c>
      <c r="K127" s="8">
        <v>13199430954</v>
      </c>
      <c r="L127" s="8">
        <v>13199430954</v>
      </c>
      <c r="M127" s="9" t="s">
        <v>487</v>
      </c>
    </row>
    <row r="128" spans="1:16" x14ac:dyDescent="0.25">
      <c r="A128" s="21">
        <v>2019</v>
      </c>
      <c r="B128" s="22" t="s">
        <v>289</v>
      </c>
      <c r="C128" s="25" t="s">
        <v>207</v>
      </c>
      <c r="D128" s="26" t="s">
        <v>15</v>
      </c>
      <c r="E128" s="22" t="s">
        <v>21</v>
      </c>
      <c r="F128" s="22" t="s">
        <v>426</v>
      </c>
      <c r="G128" s="22" t="s">
        <v>427</v>
      </c>
      <c r="H128" s="23">
        <v>44028</v>
      </c>
      <c r="I128" s="7">
        <v>44493</v>
      </c>
      <c r="J128" s="7">
        <v>51333</v>
      </c>
      <c r="K128" s="8">
        <v>5426814830</v>
      </c>
      <c r="L128" s="8">
        <v>5426814830</v>
      </c>
      <c r="M128" s="9" t="s">
        <v>487</v>
      </c>
    </row>
    <row r="129" spans="1:13" x14ac:dyDescent="0.25">
      <c r="A129" s="4">
        <v>2019</v>
      </c>
      <c r="B129" s="6" t="s">
        <v>124</v>
      </c>
      <c r="C129" s="6" t="s">
        <v>10</v>
      </c>
      <c r="D129" s="6" t="s">
        <v>31</v>
      </c>
      <c r="E129" s="5" t="s">
        <v>106</v>
      </c>
      <c r="F129" s="5" t="s">
        <v>107</v>
      </c>
      <c r="G129" s="6" t="s">
        <v>128</v>
      </c>
      <c r="H129" s="14">
        <v>44134</v>
      </c>
      <c r="I129" s="14">
        <f>EDATE(J129,-65)</f>
        <v>44742</v>
      </c>
      <c r="J129" s="14">
        <f>EDATE(H129,85)</f>
        <v>46721</v>
      </c>
      <c r="K129" s="16">
        <v>13731285222</v>
      </c>
      <c r="L129" s="16">
        <v>14280117905</v>
      </c>
      <c r="M129" s="9" t="s">
        <v>487</v>
      </c>
    </row>
    <row r="130" spans="1:13" x14ac:dyDescent="0.25">
      <c r="A130" s="4">
        <v>2019</v>
      </c>
      <c r="B130" s="6" t="s">
        <v>125</v>
      </c>
      <c r="C130" s="6" t="s">
        <v>10</v>
      </c>
      <c r="D130" s="6" t="s">
        <v>85</v>
      </c>
      <c r="E130" s="6" t="s">
        <v>98</v>
      </c>
      <c r="F130" s="6" t="s">
        <v>129</v>
      </c>
      <c r="G130" s="6" t="s">
        <v>130</v>
      </c>
      <c r="H130" s="14">
        <v>44160</v>
      </c>
      <c r="I130" s="14">
        <f t="shared" ref="I130:I140" si="0">EDATE(J130,-63)</f>
        <v>44859</v>
      </c>
      <c r="J130" s="14">
        <f>EDATE(H130,86)</f>
        <v>46777</v>
      </c>
      <c r="K130" s="16">
        <v>17309666882</v>
      </c>
      <c r="L130" s="16">
        <v>17986685184</v>
      </c>
      <c r="M130" s="9" t="s">
        <v>487</v>
      </c>
    </row>
    <row r="131" spans="1:13" x14ac:dyDescent="0.25">
      <c r="A131" s="4">
        <v>2019</v>
      </c>
      <c r="B131" s="6" t="s">
        <v>126</v>
      </c>
      <c r="C131" s="5" t="s">
        <v>10</v>
      </c>
      <c r="D131" s="5" t="s">
        <v>85</v>
      </c>
      <c r="E131" s="5" t="s">
        <v>43</v>
      </c>
      <c r="F131" s="5" t="s">
        <v>97</v>
      </c>
      <c r="G131" s="6" t="s">
        <v>131</v>
      </c>
      <c r="H131" s="10">
        <v>44160</v>
      </c>
      <c r="I131" s="10">
        <f t="shared" si="0"/>
        <v>44586</v>
      </c>
      <c r="J131" s="10">
        <f>EDATE(H131,77)</f>
        <v>46502</v>
      </c>
      <c r="K131" s="11">
        <v>4432988211</v>
      </c>
      <c r="L131" s="11">
        <v>4599668083</v>
      </c>
      <c r="M131" s="9" t="s">
        <v>487</v>
      </c>
    </row>
    <row r="132" spans="1:13" x14ac:dyDescent="0.25">
      <c r="A132" s="4">
        <v>2019</v>
      </c>
      <c r="B132" s="6" t="s">
        <v>127</v>
      </c>
      <c r="C132" s="5" t="s">
        <v>10</v>
      </c>
      <c r="D132" s="5" t="s">
        <v>85</v>
      </c>
      <c r="E132" s="5" t="s">
        <v>43</v>
      </c>
      <c r="F132" s="5" t="s">
        <v>45</v>
      </c>
      <c r="G132" s="6" t="s">
        <v>132</v>
      </c>
      <c r="H132" s="10">
        <v>44160</v>
      </c>
      <c r="I132" s="10">
        <f t="shared" si="0"/>
        <v>44645</v>
      </c>
      <c r="J132" s="10">
        <f>EDATE(H132,79)</f>
        <v>46563</v>
      </c>
      <c r="K132" s="11">
        <v>8458932278</v>
      </c>
      <c r="L132" s="11">
        <v>8779517912</v>
      </c>
      <c r="M132" s="9" t="s">
        <v>487</v>
      </c>
    </row>
    <row r="133" spans="1:13" x14ac:dyDescent="0.25">
      <c r="A133" s="4">
        <v>2019</v>
      </c>
      <c r="B133" s="6" t="s">
        <v>133</v>
      </c>
      <c r="C133" s="6" t="s">
        <v>10</v>
      </c>
      <c r="D133" s="6" t="s">
        <v>31</v>
      </c>
      <c r="E133" s="6" t="s">
        <v>87</v>
      </c>
      <c r="F133" s="6" t="s">
        <v>147</v>
      </c>
      <c r="G133" s="6" t="s">
        <v>148</v>
      </c>
      <c r="H133" s="10">
        <v>44134</v>
      </c>
      <c r="I133" s="10">
        <f t="shared" si="0"/>
        <v>44834</v>
      </c>
      <c r="J133" s="10">
        <f>EDATE(H133,86)</f>
        <v>46751</v>
      </c>
      <c r="K133" s="16">
        <v>19022650159</v>
      </c>
      <c r="L133" s="16">
        <v>19022650159</v>
      </c>
      <c r="M133" s="9" t="s">
        <v>487</v>
      </c>
    </row>
    <row r="134" spans="1:13" x14ac:dyDescent="0.25">
      <c r="A134" s="4">
        <v>2019</v>
      </c>
      <c r="B134" s="6" t="s">
        <v>134</v>
      </c>
      <c r="C134" s="6" t="s">
        <v>10</v>
      </c>
      <c r="D134" s="6" t="s">
        <v>31</v>
      </c>
      <c r="E134" s="5" t="s">
        <v>110</v>
      </c>
      <c r="F134" s="6" t="s">
        <v>149</v>
      </c>
      <c r="G134" s="6" t="s">
        <v>150</v>
      </c>
      <c r="H134" s="10">
        <v>44134</v>
      </c>
      <c r="I134" s="10">
        <f t="shared" si="0"/>
        <v>44560</v>
      </c>
      <c r="J134" s="10">
        <f>EDATE(H134,77)</f>
        <v>46476</v>
      </c>
      <c r="K134" s="16">
        <v>4841014265</v>
      </c>
      <c r="L134" s="16">
        <v>4841014265</v>
      </c>
      <c r="M134" s="9" t="s">
        <v>487</v>
      </c>
    </row>
    <row r="135" spans="1:13" x14ac:dyDescent="0.25">
      <c r="A135" s="4">
        <v>2019</v>
      </c>
      <c r="B135" s="6" t="s">
        <v>135</v>
      </c>
      <c r="C135" s="6" t="s">
        <v>10</v>
      </c>
      <c r="D135" s="6" t="s">
        <v>31</v>
      </c>
      <c r="E135" s="6" t="s">
        <v>104</v>
      </c>
      <c r="F135" s="5" t="s">
        <v>151</v>
      </c>
      <c r="G135" s="6" t="s">
        <v>152</v>
      </c>
      <c r="H135" s="10">
        <v>44134</v>
      </c>
      <c r="I135" s="10">
        <f t="shared" si="0"/>
        <v>44742</v>
      </c>
      <c r="J135" s="10">
        <f>EDATE(H135,83)</f>
        <v>46660</v>
      </c>
      <c r="K135" s="16">
        <v>13872574980</v>
      </c>
      <c r="L135" s="16">
        <v>13872574980</v>
      </c>
      <c r="M135" s="9" t="s">
        <v>487</v>
      </c>
    </row>
    <row r="136" spans="1:13" x14ac:dyDescent="0.25">
      <c r="A136" s="4">
        <v>2019</v>
      </c>
      <c r="B136" s="6" t="s">
        <v>136</v>
      </c>
      <c r="C136" s="6" t="s">
        <v>10</v>
      </c>
      <c r="D136" s="6" t="s">
        <v>31</v>
      </c>
      <c r="E136" s="6" t="s">
        <v>34</v>
      </c>
      <c r="F136" s="6" t="s">
        <v>37</v>
      </c>
      <c r="G136" s="6" t="s">
        <v>153</v>
      </c>
      <c r="H136" s="10">
        <v>44134</v>
      </c>
      <c r="I136" s="10">
        <f t="shared" si="0"/>
        <v>44528</v>
      </c>
      <c r="J136" s="10">
        <f>EDATE(H136,76)</f>
        <v>46446</v>
      </c>
      <c r="K136" s="16">
        <v>2309154946</v>
      </c>
      <c r="L136" s="16">
        <v>2309154946</v>
      </c>
      <c r="M136" s="9" t="s">
        <v>487</v>
      </c>
    </row>
    <row r="137" spans="1:13" x14ac:dyDescent="0.25">
      <c r="A137" s="4">
        <v>2019</v>
      </c>
      <c r="B137" s="6" t="s">
        <v>137</v>
      </c>
      <c r="C137" s="6" t="s">
        <v>10</v>
      </c>
      <c r="D137" s="6" t="s">
        <v>31</v>
      </c>
      <c r="E137" s="6" t="s">
        <v>92</v>
      </c>
      <c r="F137" s="6" t="s">
        <v>154</v>
      </c>
      <c r="G137" s="6" t="s">
        <v>155</v>
      </c>
      <c r="H137" s="10">
        <v>44138</v>
      </c>
      <c r="I137" s="10">
        <f t="shared" si="0"/>
        <v>44868</v>
      </c>
      <c r="J137" s="10">
        <f>EDATE(H137,87)</f>
        <v>46786</v>
      </c>
      <c r="K137" s="16">
        <v>20731304714</v>
      </c>
      <c r="L137" s="16">
        <v>20731304714</v>
      </c>
      <c r="M137" s="9" t="s">
        <v>487</v>
      </c>
    </row>
    <row r="138" spans="1:13" x14ac:dyDescent="0.25">
      <c r="A138" s="4">
        <v>2019</v>
      </c>
      <c r="B138" s="6" t="s">
        <v>138</v>
      </c>
      <c r="C138" s="6" t="s">
        <v>10</v>
      </c>
      <c r="D138" s="6" t="s">
        <v>31</v>
      </c>
      <c r="E138" s="6" t="s">
        <v>156</v>
      </c>
      <c r="F138" s="6" t="s">
        <v>157</v>
      </c>
      <c r="G138" s="6" t="s">
        <v>158</v>
      </c>
      <c r="H138" s="10">
        <v>44134</v>
      </c>
      <c r="I138" s="10">
        <f t="shared" si="0"/>
        <v>44803</v>
      </c>
      <c r="J138" s="10">
        <f>EDATE(H138,85)</f>
        <v>46721</v>
      </c>
      <c r="K138" s="11">
        <v>16222863030</v>
      </c>
      <c r="L138" s="16">
        <v>15984780711</v>
      </c>
      <c r="M138" s="9" t="s">
        <v>487</v>
      </c>
    </row>
    <row r="139" spans="1:13" x14ac:dyDescent="0.25">
      <c r="A139" s="4">
        <v>2019</v>
      </c>
      <c r="B139" s="6" t="s">
        <v>139</v>
      </c>
      <c r="C139" s="5" t="s">
        <v>10</v>
      </c>
      <c r="D139" s="5" t="s">
        <v>85</v>
      </c>
      <c r="E139" s="5" t="s">
        <v>43</v>
      </c>
      <c r="F139" s="5" t="s">
        <v>91</v>
      </c>
      <c r="G139" s="5" t="s">
        <v>159</v>
      </c>
      <c r="H139" s="10">
        <v>44162</v>
      </c>
      <c r="I139" s="10">
        <f t="shared" si="0"/>
        <v>44678</v>
      </c>
      <c r="J139" s="10">
        <f>EDATE(H139,80)</f>
        <v>46595</v>
      </c>
      <c r="K139" s="11">
        <v>8897501539</v>
      </c>
      <c r="L139" s="11">
        <v>8781333438</v>
      </c>
      <c r="M139" s="9" t="s">
        <v>487</v>
      </c>
    </row>
    <row r="140" spans="1:13" x14ac:dyDescent="0.25">
      <c r="A140" s="4">
        <v>2019</v>
      </c>
      <c r="B140" s="6" t="s">
        <v>140</v>
      </c>
      <c r="C140" s="5" t="s">
        <v>10</v>
      </c>
      <c r="D140" s="5" t="s">
        <v>85</v>
      </c>
      <c r="E140" s="5" t="s">
        <v>43</v>
      </c>
      <c r="F140" s="5" t="s">
        <v>160</v>
      </c>
      <c r="G140" s="5" t="s">
        <v>161</v>
      </c>
      <c r="H140" s="10">
        <v>44162</v>
      </c>
      <c r="I140" s="10">
        <f t="shared" si="0"/>
        <v>44769</v>
      </c>
      <c r="J140" s="10">
        <f>EDATE(H140,83)</f>
        <v>46687</v>
      </c>
      <c r="K140" s="11">
        <v>13803599276</v>
      </c>
      <c r="L140" s="11">
        <v>13601021412</v>
      </c>
      <c r="M140" s="9" t="s">
        <v>487</v>
      </c>
    </row>
    <row r="141" spans="1:13" x14ac:dyDescent="0.25">
      <c r="A141" s="4">
        <v>2019</v>
      </c>
      <c r="B141" s="6" t="s">
        <v>141</v>
      </c>
      <c r="C141" s="6" t="s">
        <v>10</v>
      </c>
      <c r="D141" s="6" t="s">
        <v>86</v>
      </c>
      <c r="E141" s="6" t="s">
        <v>98</v>
      </c>
      <c r="F141" s="6" t="s">
        <v>162</v>
      </c>
      <c r="G141" s="6" t="s">
        <v>163</v>
      </c>
      <c r="H141" s="30" t="s">
        <v>482</v>
      </c>
      <c r="I141" s="30" t="s">
        <v>482</v>
      </c>
      <c r="J141" s="30" t="s">
        <v>482</v>
      </c>
      <c r="K141" s="11">
        <v>15586526470</v>
      </c>
      <c r="L141" s="16">
        <v>15586526470</v>
      </c>
      <c r="M141" s="9" t="s">
        <v>487</v>
      </c>
    </row>
    <row r="142" spans="1:13" x14ac:dyDescent="0.25">
      <c r="A142" s="4">
        <v>2019</v>
      </c>
      <c r="B142" s="6" t="s">
        <v>142</v>
      </c>
      <c r="C142" s="6" t="s">
        <v>10</v>
      </c>
      <c r="D142" s="6" t="s">
        <v>31</v>
      </c>
      <c r="E142" s="5" t="s">
        <v>41</v>
      </c>
      <c r="F142" s="6" t="s">
        <v>42</v>
      </c>
      <c r="G142" s="6" t="s">
        <v>164</v>
      </c>
      <c r="H142" s="30" t="s">
        <v>482</v>
      </c>
      <c r="I142" s="30" t="s">
        <v>482</v>
      </c>
      <c r="J142" s="30" t="s">
        <v>482</v>
      </c>
      <c r="K142" s="11">
        <v>19717428005</v>
      </c>
      <c r="L142" s="16">
        <v>19435856246</v>
      </c>
      <c r="M142" s="9" t="s">
        <v>487</v>
      </c>
    </row>
    <row r="143" spans="1:13" x14ac:dyDescent="0.25">
      <c r="A143" s="4">
        <v>2019</v>
      </c>
      <c r="B143" s="6" t="s">
        <v>143</v>
      </c>
      <c r="C143" s="5" t="s">
        <v>10</v>
      </c>
      <c r="D143" s="5" t="s">
        <v>145</v>
      </c>
      <c r="E143" s="5" t="s">
        <v>165</v>
      </c>
      <c r="F143" s="5" t="s">
        <v>157</v>
      </c>
      <c r="G143" s="5" t="s">
        <v>166</v>
      </c>
      <c r="H143" s="30" t="s">
        <v>482</v>
      </c>
      <c r="I143" s="30" t="s">
        <v>482</v>
      </c>
      <c r="J143" s="30" t="s">
        <v>482</v>
      </c>
      <c r="K143" s="11">
        <v>5185781048</v>
      </c>
      <c r="L143" s="12">
        <v>5109675937</v>
      </c>
      <c r="M143" s="9" t="s">
        <v>487</v>
      </c>
    </row>
    <row r="144" spans="1:13" x14ac:dyDescent="0.25">
      <c r="A144" s="4">
        <v>2019</v>
      </c>
      <c r="B144" s="5" t="s">
        <v>144</v>
      </c>
      <c r="C144" s="5" t="s">
        <v>10</v>
      </c>
      <c r="D144" s="5" t="s">
        <v>146</v>
      </c>
      <c r="E144" s="6" t="s">
        <v>104</v>
      </c>
      <c r="F144" s="5" t="s">
        <v>167</v>
      </c>
      <c r="G144" s="5" t="s">
        <v>168</v>
      </c>
      <c r="H144" s="10">
        <v>43669</v>
      </c>
      <c r="I144" s="10">
        <v>45495</v>
      </c>
      <c r="J144" s="10">
        <v>45495</v>
      </c>
      <c r="K144" s="11">
        <v>0</v>
      </c>
      <c r="L144" s="11">
        <v>0</v>
      </c>
      <c r="M144" s="9" t="s">
        <v>487</v>
      </c>
    </row>
    <row r="145" spans="1:13" x14ac:dyDescent="0.25">
      <c r="A145" s="4">
        <v>2019</v>
      </c>
      <c r="B145" s="5" t="s">
        <v>290</v>
      </c>
      <c r="C145" s="6" t="s">
        <v>291</v>
      </c>
      <c r="D145" s="5" t="s">
        <v>31</v>
      </c>
      <c r="E145" s="5" t="s">
        <v>104</v>
      </c>
      <c r="F145" s="5" t="s">
        <v>428</v>
      </c>
      <c r="G145" s="5" t="s">
        <v>429</v>
      </c>
      <c r="H145" s="7">
        <v>43845</v>
      </c>
      <c r="I145" s="7">
        <v>44300</v>
      </c>
      <c r="J145" s="7">
        <v>51150</v>
      </c>
      <c r="K145" s="8">
        <v>259763458</v>
      </c>
      <c r="L145" s="9">
        <v>259763458</v>
      </c>
      <c r="M145" s="9" t="s">
        <v>487</v>
      </c>
    </row>
    <row r="146" spans="1:13" x14ac:dyDescent="0.25">
      <c r="A146" s="4">
        <v>2019</v>
      </c>
      <c r="B146" s="5" t="s">
        <v>292</v>
      </c>
      <c r="C146" s="6" t="s">
        <v>291</v>
      </c>
      <c r="D146" s="5" t="s">
        <v>31</v>
      </c>
      <c r="E146" s="5" t="s">
        <v>104</v>
      </c>
      <c r="F146" s="5" t="s">
        <v>430</v>
      </c>
      <c r="G146" s="5" t="s">
        <v>429</v>
      </c>
      <c r="H146" s="7">
        <v>43929</v>
      </c>
      <c r="I146" s="7">
        <v>44304</v>
      </c>
      <c r="J146" s="7">
        <v>51234</v>
      </c>
      <c r="K146" s="8">
        <v>519318633</v>
      </c>
      <c r="L146" s="9">
        <v>519318633</v>
      </c>
      <c r="M146" s="9" t="s">
        <v>487</v>
      </c>
    </row>
    <row r="147" spans="1:13" x14ac:dyDescent="0.25">
      <c r="A147" s="4">
        <v>2019</v>
      </c>
      <c r="B147" s="5" t="s">
        <v>293</v>
      </c>
      <c r="C147" s="6" t="s">
        <v>291</v>
      </c>
      <c r="D147" s="5" t="s">
        <v>31</v>
      </c>
      <c r="E147" s="5" t="s">
        <v>104</v>
      </c>
      <c r="F147" s="5" t="s">
        <v>431</v>
      </c>
      <c r="G147" s="5" t="s">
        <v>429</v>
      </c>
      <c r="H147" s="7">
        <v>43929</v>
      </c>
      <c r="I147" s="7">
        <v>44306</v>
      </c>
      <c r="J147" s="7">
        <v>51234</v>
      </c>
      <c r="K147" s="8">
        <v>671680825</v>
      </c>
      <c r="L147" s="9">
        <v>671680825</v>
      </c>
      <c r="M147" s="9" t="s">
        <v>487</v>
      </c>
    </row>
    <row r="148" spans="1:13" x14ac:dyDescent="0.25">
      <c r="A148" s="4">
        <v>2019</v>
      </c>
      <c r="B148" s="5" t="s">
        <v>294</v>
      </c>
      <c r="C148" s="5" t="s">
        <v>291</v>
      </c>
      <c r="D148" s="5" t="s">
        <v>31</v>
      </c>
      <c r="E148" s="5" t="s">
        <v>104</v>
      </c>
      <c r="F148" s="5" t="s">
        <v>431</v>
      </c>
      <c r="G148" s="5" t="s">
        <v>429</v>
      </c>
      <c r="H148" s="7">
        <v>43929</v>
      </c>
      <c r="I148" s="7">
        <v>44302</v>
      </c>
      <c r="J148" s="7">
        <v>51234</v>
      </c>
      <c r="K148" s="8">
        <v>506807120</v>
      </c>
      <c r="L148" s="9">
        <v>506807120</v>
      </c>
      <c r="M148" s="9" t="s">
        <v>487</v>
      </c>
    </row>
    <row r="149" spans="1:13" x14ac:dyDescent="0.25">
      <c r="A149" s="4">
        <v>2019</v>
      </c>
      <c r="B149" s="5" t="s">
        <v>295</v>
      </c>
      <c r="C149" s="5" t="s">
        <v>291</v>
      </c>
      <c r="D149" s="5" t="s">
        <v>31</v>
      </c>
      <c r="E149" s="5" t="s">
        <v>104</v>
      </c>
      <c r="F149" s="5" t="s">
        <v>431</v>
      </c>
      <c r="G149" s="5" t="s">
        <v>429</v>
      </c>
      <c r="H149" s="7">
        <v>43929</v>
      </c>
      <c r="I149" s="7">
        <v>44299</v>
      </c>
      <c r="J149" s="7">
        <v>51234</v>
      </c>
      <c r="K149" s="8">
        <v>282465674</v>
      </c>
      <c r="L149" s="9">
        <v>282465674</v>
      </c>
      <c r="M149" s="9" t="s">
        <v>487</v>
      </c>
    </row>
    <row r="150" spans="1:13" x14ac:dyDescent="0.25">
      <c r="A150" s="4">
        <v>2019</v>
      </c>
      <c r="B150" s="5" t="s">
        <v>296</v>
      </c>
      <c r="C150" s="6" t="s">
        <v>291</v>
      </c>
      <c r="D150" s="5" t="s">
        <v>31</v>
      </c>
      <c r="E150" s="5" t="s">
        <v>104</v>
      </c>
      <c r="F150" s="5" t="s">
        <v>431</v>
      </c>
      <c r="G150" s="5" t="s">
        <v>429</v>
      </c>
      <c r="H150" s="7">
        <v>43949</v>
      </c>
      <c r="I150" s="7">
        <v>44314</v>
      </c>
      <c r="J150" s="7">
        <v>51254</v>
      </c>
      <c r="K150" s="8">
        <v>953401109</v>
      </c>
      <c r="L150" s="9">
        <v>953401109</v>
      </c>
      <c r="M150" s="9" t="s">
        <v>487</v>
      </c>
    </row>
    <row r="151" spans="1:13" x14ac:dyDescent="0.25">
      <c r="A151" s="4">
        <v>2019</v>
      </c>
      <c r="B151" s="5" t="s">
        <v>297</v>
      </c>
      <c r="C151" s="6" t="s">
        <v>291</v>
      </c>
      <c r="D151" s="5" t="s">
        <v>31</v>
      </c>
      <c r="E151" s="5" t="s">
        <v>104</v>
      </c>
      <c r="F151" s="5" t="s">
        <v>431</v>
      </c>
      <c r="G151" s="5" t="s">
        <v>429</v>
      </c>
      <c r="H151" s="7">
        <v>43845</v>
      </c>
      <c r="I151" s="7">
        <v>44302</v>
      </c>
      <c r="J151" s="7">
        <v>51150</v>
      </c>
      <c r="K151" s="8">
        <v>365284510</v>
      </c>
      <c r="L151" s="9">
        <v>365284510</v>
      </c>
      <c r="M151" s="9" t="s">
        <v>487</v>
      </c>
    </row>
    <row r="152" spans="1:13" x14ac:dyDescent="0.25">
      <c r="A152" s="4">
        <v>2019</v>
      </c>
      <c r="B152" s="5" t="s">
        <v>298</v>
      </c>
      <c r="C152" s="6" t="s">
        <v>291</v>
      </c>
      <c r="D152" s="5" t="s">
        <v>31</v>
      </c>
      <c r="E152" s="5" t="s">
        <v>104</v>
      </c>
      <c r="F152" s="5" t="s">
        <v>431</v>
      </c>
      <c r="G152" s="5" t="s">
        <v>429</v>
      </c>
      <c r="H152" s="7">
        <v>43845</v>
      </c>
      <c r="I152" s="7">
        <v>44323</v>
      </c>
      <c r="J152" s="7">
        <v>51150</v>
      </c>
      <c r="K152" s="8">
        <v>1503124167</v>
      </c>
      <c r="L152" s="9">
        <v>1503124167</v>
      </c>
      <c r="M152" s="9" t="s">
        <v>487</v>
      </c>
    </row>
    <row r="153" spans="1:13" x14ac:dyDescent="0.25">
      <c r="A153" s="4">
        <v>2019</v>
      </c>
      <c r="B153" s="5" t="s">
        <v>299</v>
      </c>
      <c r="C153" s="6" t="s">
        <v>291</v>
      </c>
      <c r="D153" s="5" t="s">
        <v>31</v>
      </c>
      <c r="E153" s="5" t="s">
        <v>104</v>
      </c>
      <c r="F153" s="5" t="s">
        <v>432</v>
      </c>
      <c r="G153" s="5" t="s">
        <v>429</v>
      </c>
      <c r="H153" s="7">
        <v>43845</v>
      </c>
      <c r="I153" s="7">
        <v>44299</v>
      </c>
      <c r="J153" s="7">
        <v>51150</v>
      </c>
      <c r="K153" s="8">
        <v>350176804</v>
      </c>
      <c r="L153" s="9">
        <v>350176804</v>
      </c>
      <c r="M153" s="9" t="s">
        <v>487</v>
      </c>
    </row>
    <row r="154" spans="1:13" x14ac:dyDescent="0.25">
      <c r="A154" s="4">
        <v>2019</v>
      </c>
      <c r="B154" s="5" t="s">
        <v>300</v>
      </c>
      <c r="C154" s="6" t="s">
        <v>291</v>
      </c>
      <c r="D154" s="5" t="s">
        <v>47</v>
      </c>
      <c r="E154" s="5" t="s">
        <v>393</v>
      </c>
      <c r="F154" s="5" t="s">
        <v>394</v>
      </c>
      <c r="G154" s="5" t="s">
        <v>429</v>
      </c>
      <c r="H154" s="7">
        <v>43819</v>
      </c>
      <c r="I154" s="7">
        <v>44551</v>
      </c>
      <c r="J154" s="7">
        <v>51124</v>
      </c>
      <c r="K154" s="8">
        <v>1281099569</v>
      </c>
      <c r="L154" s="9">
        <v>1281099569</v>
      </c>
      <c r="M154" s="9" t="s">
        <v>487</v>
      </c>
    </row>
    <row r="155" spans="1:13" x14ac:dyDescent="0.25">
      <c r="A155" s="4">
        <v>2019</v>
      </c>
      <c r="B155" s="5" t="s">
        <v>301</v>
      </c>
      <c r="C155" s="6" t="s">
        <v>291</v>
      </c>
      <c r="D155" s="5" t="s">
        <v>31</v>
      </c>
      <c r="E155" s="5" t="s">
        <v>104</v>
      </c>
      <c r="F155" s="5" t="s">
        <v>431</v>
      </c>
      <c r="G155" s="5" t="s">
        <v>429</v>
      </c>
      <c r="H155" s="7">
        <v>43949</v>
      </c>
      <c r="I155" s="7">
        <v>44302</v>
      </c>
      <c r="J155" s="7">
        <v>51254</v>
      </c>
      <c r="K155" s="8">
        <v>470818939</v>
      </c>
      <c r="L155" s="9">
        <v>470818939</v>
      </c>
      <c r="M155" s="9" t="s">
        <v>487</v>
      </c>
    </row>
    <row r="156" spans="1:13" x14ac:dyDescent="0.25">
      <c r="A156" s="4">
        <v>2019</v>
      </c>
      <c r="B156" s="5" t="s">
        <v>302</v>
      </c>
      <c r="C156" s="6" t="s">
        <v>291</v>
      </c>
      <c r="D156" s="5" t="s">
        <v>47</v>
      </c>
      <c r="E156" s="5" t="s">
        <v>393</v>
      </c>
      <c r="F156" s="5" t="s">
        <v>433</v>
      </c>
      <c r="G156" s="5" t="s">
        <v>429</v>
      </c>
      <c r="H156" s="7">
        <v>43819</v>
      </c>
      <c r="I156" s="7">
        <v>44551</v>
      </c>
      <c r="J156" s="7">
        <v>51124</v>
      </c>
      <c r="K156" s="8">
        <v>2362791325</v>
      </c>
      <c r="L156" s="9">
        <v>2362791325</v>
      </c>
      <c r="M156" s="9" t="s">
        <v>487</v>
      </c>
    </row>
    <row r="157" spans="1:13" x14ac:dyDescent="0.25">
      <c r="A157" s="4">
        <v>2019</v>
      </c>
      <c r="B157" s="5" t="s">
        <v>303</v>
      </c>
      <c r="C157" s="6" t="s">
        <v>291</v>
      </c>
      <c r="D157" s="5" t="s">
        <v>31</v>
      </c>
      <c r="E157" s="5" t="s">
        <v>104</v>
      </c>
      <c r="F157" s="5" t="s">
        <v>431</v>
      </c>
      <c r="G157" s="5" t="s">
        <v>429</v>
      </c>
      <c r="H157" s="7">
        <v>43845</v>
      </c>
      <c r="I157" s="7">
        <v>44301</v>
      </c>
      <c r="J157" s="7">
        <v>51150</v>
      </c>
      <c r="K157" s="8">
        <v>391239951</v>
      </c>
      <c r="L157" s="9">
        <v>391239951</v>
      </c>
      <c r="M157" s="9" t="s">
        <v>487</v>
      </c>
    </row>
    <row r="158" spans="1:13" x14ac:dyDescent="0.25">
      <c r="A158" s="4">
        <v>2019</v>
      </c>
      <c r="B158" s="5" t="s">
        <v>304</v>
      </c>
      <c r="C158" s="6" t="s">
        <v>291</v>
      </c>
      <c r="D158" s="5" t="s">
        <v>31</v>
      </c>
      <c r="E158" s="5" t="s">
        <v>104</v>
      </c>
      <c r="F158" s="5" t="s">
        <v>434</v>
      </c>
      <c r="G158" s="5" t="s">
        <v>429</v>
      </c>
      <c r="H158" s="7">
        <v>43845</v>
      </c>
      <c r="I158" s="7">
        <v>44300</v>
      </c>
      <c r="J158" s="7">
        <v>51150</v>
      </c>
      <c r="K158" s="8">
        <v>348870389</v>
      </c>
      <c r="L158" s="9">
        <v>348870389</v>
      </c>
      <c r="M158" s="9" t="s">
        <v>487</v>
      </c>
    </row>
    <row r="159" spans="1:13" x14ac:dyDescent="0.25">
      <c r="A159" s="4">
        <v>2019</v>
      </c>
      <c r="B159" s="5" t="s">
        <v>305</v>
      </c>
      <c r="C159" s="6" t="s">
        <v>291</v>
      </c>
      <c r="D159" s="5" t="s">
        <v>85</v>
      </c>
      <c r="E159" s="5" t="s">
        <v>43</v>
      </c>
      <c r="F159" s="5" t="s">
        <v>435</v>
      </c>
      <c r="G159" s="5" t="s">
        <v>436</v>
      </c>
      <c r="H159" s="7">
        <v>44185</v>
      </c>
      <c r="I159" s="7">
        <v>44354</v>
      </c>
      <c r="J159" s="7">
        <v>51124</v>
      </c>
      <c r="K159" s="8">
        <v>369505031</v>
      </c>
      <c r="L159" s="9">
        <v>369505031</v>
      </c>
      <c r="M159" s="9" t="s">
        <v>487</v>
      </c>
    </row>
    <row r="160" spans="1:13" x14ac:dyDescent="0.25">
      <c r="A160" s="4">
        <v>2019</v>
      </c>
      <c r="B160" s="5" t="s">
        <v>306</v>
      </c>
      <c r="C160" s="6" t="s">
        <v>291</v>
      </c>
      <c r="D160" s="5" t="s">
        <v>85</v>
      </c>
      <c r="E160" s="5" t="s">
        <v>43</v>
      </c>
      <c r="F160" s="5" t="s">
        <v>437</v>
      </c>
      <c r="G160" s="5" t="s">
        <v>436</v>
      </c>
      <c r="H160" s="7">
        <v>44185</v>
      </c>
      <c r="I160" s="7">
        <v>44354</v>
      </c>
      <c r="J160" s="7">
        <v>51124</v>
      </c>
      <c r="K160" s="8">
        <v>313909977</v>
      </c>
      <c r="L160" s="9">
        <v>313909977</v>
      </c>
      <c r="M160" s="9" t="s">
        <v>487</v>
      </c>
    </row>
    <row r="161" spans="1:13" x14ac:dyDescent="0.25">
      <c r="A161" s="4">
        <v>2019</v>
      </c>
      <c r="B161" s="5" t="s">
        <v>307</v>
      </c>
      <c r="C161" s="6" t="s">
        <v>291</v>
      </c>
      <c r="D161" s="5" t="s">
        <v>85</v>
      </c>
      <c r="E161" s="5" t="s">
        <v>43</v>
      </c>
      <c r="F161" s="5" t="s">
        <v>96</v>
      </c>
      <c r="G161" s="5" t="s">
        <v>436</v>
      </c>
      <c r="H161" s="7">
        <v>44185</v>
      </c>
      <c r="I161" s="7">
        <v>44354</v>
      </c>
      <c r="J161" s="7">
        <v>51124</v>
      </c>
      <c r="K161" s="8">
        <v>208734574</v>
      </c>
      <c r="L161" s="9">
        <v>208734574</v>
      </c>
      <c r="M161" s="9" t="s">
        <v>487</v>
      </c>
    </row>
    <row r="162" spans="1:13" x14ac:dyDescent="0.25">
      <c r="A162" s="4">
        <v>2019</v>
      </c>
      <c r="B162" s="5" t="s">
        <v>308</v>
      </c>
      <c r="C162" s="6" t="s">
        <v>291</v>
      </c>
      <c r="D162" s="5" t="s">
        <v>85</v>
      </c>
      <c r="E162" s="5" t="s">
        <v>43</v>
      </c>
      <c r="F162" s="5" t="s">
        <v>435</v>
      </c>
      <c r="G162" s="5" t="s">
        <v>436</v>
      </c>
      <c r="H162" s="7">
        <v>44185</v>
      </c>
      <c r="I162" s="7">
        <v>44354</v>
      </c>
      <c r="J162" s="7">
        <v>51124</v>
      </c>
      <c r="K162" s="8">
        <v>306958666</v>
      </c>
      <c r="L162" s="9">
        <v>306958666</v>
      </c>
      <c r="M162" s="9" t="s">
        <v>487</v>
      </c>
    </row>
    <row r="163" spans="1:13" x14ac:dyDescent="0.25">
      <c r="A163" s="4">
        <v>2019</v>
      </c>
      <c r="B163" s="5" t="s">
        <v>309</v>
      </c>
      <c r="C163" s="6" t="s">
        <v>291</v>
      </c>
      <c r="D163" s="5" t="s">
        <v>85</v>
      </c>
      <c r="E163" s="5" t="s">
        <v>43</v>
      </c>
      <c r="F163" s="5" t="s">
        <v>438</v>
      </c>
      <c r="G163" s="5" t="s">
        <v>436</v>
      </c>
      <c r="H163" s="7">
        <v>44185</v>
      </c>
      <c r="I163" s="7">
        <v>44354</v>
      </c>
      <c r="J163" s="7">
        <v>51124</v>
      </c>
      <c r="K163" s="8">
        <v>537013657</v>
      </c>
      <c r="L163" s="9">
        <v>537013657</v>
      </c>
      <c r="M163" s="9" t="s">
        <v>487</v>
      </c>
    </row>
    <row r="164" spans="1:13" x14ac:dyDescent="0.25">
      <c r="A164" s="4">
        <v>2019</v>
      </c>
      <c r="B164" s="5" t="s">
        <v>310</v>
      </c>
      <c r="C164" s="6" t="s">
        <v>291</v>
      </c>
      <c r="D164" s="5" t="s">
        <v>85</v>
      </c>
      <c r="E164" s="5" t="s">
        <v>43</v>
      </c>
      <c r="F164" s="5" t="s">
        <v>437</v>
      </c>
      <c r="G164" s="5" t="s">
        <v>436</v>
      </c>
      <c r="H164" s="7">
        <v>44185</v>
      </c>
      <c r="I164" s="7">
        <v>44354</v>
      </c>
      <c r="J164" s="7">
        <v>51124</v>
      </c>
      <c r="K164" s="8">
        <v>337925206</v>
      </c>
      <c r="L164" s="9">
        <v>337925206</v>
      </c>
      <c r="M164" s="9" t="s">
        <v>487</v>
      </c>
    </row>
    <row r="165" spans="1:13" x14ac:dyDescent="0.25">
      <c r="A165" s="4">
        <v>2019</v>
      </c>
      <c r="B165" s="5" t="s">
        <v>311</v>
      </c>
      <c r="C165" s="6" t="s">
        <v>291</v>
      </c>
      <c r="D165" s="5" t="s">
        <v>47</v>
      </c>
      <c r="E165" s="5" t="s">
        <v>393</v>
      </c>
      <c r="F165" s="5" t="s">
        <v>49</v>
      </c>
      <c r="G165" s="5" t="s">
        <v>429</v>
      </c>
      <c r="H165" s="7">
        <v>43819</v>
      </c>
      <c r="I165" s="7">
        <v>44551</v>
      </c>
      <c r="J165" s="7">
        <v>51124</v>
      </c>
      <c r="K165" s="8">
        <v>803297413</v>
      </c>
      <c r="L165" s="9">
        <v>803297413</v>
      </c>
      <c r="M165" s="9" t="s">
        <v>487</v>
      </c>
    </row>
    <row r="166" spans="1:13" x14ac:dyDescent="0.25">
      <c r="A166" s="21">
        <v>2019</v>
      </c>
      <c r="B166" s="22" t="s">
        <v>312</v>
      </c>
      <c r="C166" s="25" t="s">
        <v>291</v>
      </c>
      <c r="D166" s="22" t="s">
        <v>86</v>
      </c>
      <c r="E166" s="22" t="s">
        <v>98</v>
      </c>
      <c r="F166" s="22" t="s">
        <v>377</v>
      </c>
      <c r="G166" s="22" t="s">
        <v>439</v>
      </c>
      <c r="H166" s="23">
        <v>43906</v>
      </c>
      <c r="I166" s="7">
        <v>44494</v>
      </c>
      <c r="J166" s="7">
        <v>51211</v>
      </c>
      <c r="K166" s="8">
        <v>172983749</v>
      </c>
      <c r="L166" s="8">
        <v>172983749</v>
      </c>
      <c r="M166" s="9" t="s">
        <v>487</v>
      </c>
    </row>
    <row r="167" spans="1:13" x14ac:dyDescent="0.25">
      <c r="A167" s="21">
        <v>2019</v>
      </c>
      <c r="B167" s="22" t="s">
        <v>313</v>
      </c>
      <c r="C167" s="25" t="s">
        <v>291</v>
      </c>
      <c r="D167" s="22" t="s">
        <v>86</v>
      </c>
      <c r="E167" s="22" t="s">
        <v>98</v>
      </c>
      <c r="F167" s="22" t="s">
        <v>377</v>
      </c>
      <c r="G167" s="22" t="s">
        <v>440</v>
      </c>
      <c r="H167" s="23">
        <v>43888</v>
      </c>
      <c r="I167" s="7">
        <v>44494</v>
      </c>
      <c r="J167" s="7">
        <v>51193</v>
      </c>
      <c r="K167" s="8">
        <v>143227844</v>
      </c>
      <c r="L167" s="8">
        <v>143227844</v>
      </c>
      <c r="M167" s="9" t="s">
        <v>487</v>
      </c>
    </row>
    <row r="168" spans="1:13" x14ac:dyDescent="0.25">
      <c r="A168" s="4">
        <v>2019</v>
      </c>
      <c r="B168" s="5" t="s">
        <v>314</v>
      </c>
      <c r="C168" s="5" t="s">
        <v>291</v>
      </c>
      <c r="D168" s="5" t="s">
        <v>351</v>
      </c>
      <c r="E168" s="5" t="s">
        <v>110</v>
      </c>
      <c r="F168" s="5" t="s">
        <v>441</v>
      </c>
      <c r="G168" s="5" t="s">
        <v>442</v>
      </c>
      <c r="H168" s="7">
        <v>43830</v>
      </c>
      <c r="I168" s="7">
        <v>44543</v>
      </c>
      <c r="J168" s="7">
        <v>49307</v>
      </c>
      <c r="K168" s="8">
        <v>1485656348</v>
      </c>
      <c r="L168" s="8">
        <v>1485656348</v>
      </c>
      <c r="M168" s="9" t="s">
        <v>487</v>
      </c>
    </row>
    <row r="169" spans="1:13" x14ac:dyDescent="0.25">
      <c r="A169" s="4">
        <v>2019</v>
      </c>
      <c r="B169" s="5" t="s">
        <v>315</v>
      </c>
      <c r="C169" s="5" t="s">
        <v>291</v>
      </c>
      <c r="D169" s="5" t="s">
        <v>352</v>
      </c>
      <c r="E169" s="5" t="s">
        <v>94</v>
      </c>
      <c r="F169" s="5" t="s">
        <v>443</v>
      </c>
      <c r="G169" s="5" t="s">
        <v>442</v>
      </c>
      <c r="H169" s="7">
        <v>43830</v>
      </c>
      <c r="I169" s="7">
        <v>44543</v>
      </c>
      <c r="J169" s="7">
        <v>49307</v>
      </c>
      <c r="K169" s="8">
        <v>1551431650</v>
      </c>
      <c r="L169" s="8">
        <v>1551431650</v>
      </c>
      <c r="M169" s="9" t="s">
        <v>487</v>
      </c>
    </row>
    <row r="170" spans="1:13" x14ac:dyDescent="0.25">
      <c r="A170" s="4">
        <v>2019</v>
      </c>
      <c r="B170" s="5" t="s">
        <v>316</v>
      </c>
      <c r="C170" s="5" t="s">
        <v>291</v>
      </c>
      <c r="D170" s="5" t="s">
        <v>352</v>
      </c>
      <c r="E170" s="5" t="s">
        <v>444</v>
      </c>
      <c r="F170" s="5" t="s">
        <v>445</v>
      </c>
      <c r="G170" s="5" t="s">
        <v>442</v>
      </c>
      <c r="H170" s="7">
        <v>43830</v>
      </c>
      <c r="I170" s="7">
        <v>44543</v>
      </c>
      <c r="J170" s="7">
        <v>49307</v>
      </c>
      <c r="K170" s="8">
        <v>9104344467</v>
      </c>
      <c r="L170" s="8">
        <v>9104344467</v>
      </c>
      <c r="M170" s="9" t="s">
        <v>487</v>
      </c>
    </row>
    <row r="171" spans="1:13" x14ac:dyDescent="0.25">
      <c r="A171" s="4">
        <v>2019</v>
      </c>
      <c r="B171" s="5" t="s">
        <v>317</v>
      </c>
      <c r="C171" s="5" t="s">
        <v>291</v>
      </c>
      <c r="D171" s="5" t="s">
        <v>352</v>
      </c>
      <c r="E171" s="5" t="s">
        <v>444</v>
      </c>
      <c r="F171" s="5" t="s">
        <v>446</v>
      </c>
      <c r="G171" s="5" t="s">
        <v>442</v>
      </c>
      <c r="H171" s="7">
        <v>43830</v>
      </c>
      <c r="I171" s="7">
        <v>44543</v>
      </c>
      <c r="J171" s="7">
        <v>49307</v>
      </c>
      <c r="K171" s="8">
        <v>622935388</v>
      </c>
      <c r="L171" s="8">
        <v>622935388</v>
      </c>
      <c r="M171" s="9" t="s">
        <v>487</v>
      </c>
    </row>
    <row r="172" spans="1:13" x14ac:dyDescent="0.25">
      <c r="A172" s="4">
        <v>2019</v>
      </c>
      <c r="B172" s="5" t="s">
        <v>318</v>
      </c>
      <c r="C172" s="5" t="s">
        <v>291</v>
      </c>
      <c r="D172" s="5" t="s">
        <v>351</v>
      </c>
      <c r="E172" s="5" t="s">
        <v>32</v>
      </c>
      <c r="F172" s="5" t="s">
        <v>447</v>
      </c>
      <c r="G172" s="5" t="s">
        <v>442</v>
      </c>
      <c r="H172" s="7">
        <v>43830</v>
      </c>
      <c r="I172" s="7">
        <v>44543</v>
      </c>
      <c r="J172" s="7">
        <v>49307</v>
      </c>
      <c r="K172" s="8">
        <v>228453745</v>
      </c>
      <c r="L172" s="8">
        <v>228453745</v>
      </c>
      <c r="M172" s="9" t="s">
        <v>487</v>
      </c>
    </row>
    <row r="173" spans="1:13" x14ac:dyDescent="0.25">
      <c r="A173" s="4">
        <v>2019</v>
      </c>
      <c r="B173" s="5" t="s">
        <v>319</v>
      </c>
      <c r="C173" s="5" t="s">
        <v>291</v>
      </c>
      <c r="D173" s="5" t="s">
        <v>351</v>
      </c>
      <c r="E173" s="5" t="s">
        <v>41</v>
      </c>
      <c r="F173" s="5" t="s">
        <v>42</v>
      </c>
      <c r="G173" s="5" t="s">
        <v>442</v>
      </c>
      <c r="H173" s="7">
        <v>43830</v>
      </c>
      <c r="I173" s="7">
        <v>44543</v>
      </c>
      <c r="J173" s="7">
        <v>49307</v>
      </c>
      <c r="K173" s="8">
        <v>626161262</v>
      </c>
      <c r="L173" s="8">
        <v>626161262</v>
      </c>
      <c r="M173" s="9" t="s">
        <v>487</v>
      </c>
    </row>
    <row r="174" spans="1:13" x14ac:dyDescent="0.25">
      <c r="A174" s="4">
        <v>2019</v>
      </c>
      <c r="B174" s="5" t="s">
        <v>320</v>
      </c>
      <c r="C174" s="5" t="s">
        <v>291</v>
      </c>
      <c r="D174" s="5" t="s">
        <v>351</v>
      </c>
      <c r="E174" s="5" t="s">
        <v>110</v>
      </c>
      <c r="F174" s="5" t="s">
        <v>448</v>
      </c>
      <c r="G174" s="5" t="s">
        <v>442</v>
      </c>
      <c r="H174" s="7">
        <v>43830</v>
      </c>
      <c r="I174" s="7">
        <v>44543</v>
      </c>
      <c r="J174" s="7">
        <v>49307</v>
      </c>
      <c r="K174" s="8">
        <v>1759490424</v>
      </c>
      <c r="L174" s="8">
        <v>1759490424</v>
      </c>
      <c r="M174" s="9" t="s">
        <v>487</v>
      </c>
    </row>
    <row r="175" spans="1:13" x14ac:dyDescent="0.25">
      <c r="A175" s="4">
        <v>2019</v>
      </c>
      <c r="B175" s="5" t="s">
        <v>321</v>
      </c>
      <c r="C175" s="5" t="s">
        <v>291</v>
      </c>
      <c r="D175" s="5" t="s">
        <v>352</v>
      </c>
      <c r="E175" s="5" t="s">
        <v>444</v>
      </c>
      <c r="F175" s="5" t="s">
        <v>449</v>
      </c>
      <c r="G175" s="5" t="s">
        <v>442</v>
      </c>
      <c r="H175" s="7">
        <v>43830</v>
      </c>
      <c r="I175" s="7">
        <v>44543</v>
      </c>
      <c r="J175" s="7">
        <v>49307</v>
      </c>
      <c r="K175" s="8">
        <v>1499680157</v>
      </c>
      <c r="L175" s="8">
        <v>1499680157</v>
      </c>
      <c r="M175" s="9" t="s">
        <v>487</v>
      </c>
    </row>
    <row r="176" spans="1:13" x14ac:dyDescent="0.25">
      <c r="A176" s="21">
        <v>2019</v>
      </c>
      <c r="B176" s="22" t="s">
        <v>322</v>
      </c>
      <c r="C176" s="25" t="s">
        <v>291</v>
      </c>
      <c r="D176" s="22" t="s">
        <v>353</v>
      </c>
      <c r="E176" s="22" t="s">
        <v>41</v>
      </c>
      <c r="F176" s="22" t="s">
        <v>42</v>
      </c>
      <c r="G176" s="22" t="s">
        <v>450</v>
      </c>
      <c r="H176" s="10">
        <v>43830</v>
      </c>
      <c r="I176" s="7">
        <v>44543</v>
      </c>
      <c r="J176" s="7">
        <v>51135</v>
      </c>
      <c r="K176" s="8">
        <v>573817193</v>
      </c>
      <c r="L176" s="8">
        <v>573817193</v>
      </c>
      <c r="M176" s="9" t="s">
        <v>487</v>
      </c>
    </row>
    <row r="177" spans="1:13" x14ac:dyDescent="0.25">
      <c r="A177" s="21">
        <v>2019</v>
      </c>
      <c r="B177" s="22" t="s">
        <v>323</v>
      </c>
      <c r="C177" s="25" t="s">
        <v>291</v>
      </c>
      <c r="D177" s="22" t="s">
        <v>354</v>
      </c>
      <c r="E177" s="22" t="s">
        <v>444</v>
      </c>
      <c r="F177" s="22" t="s">
        <v>445</v>
      </c>
      <c r="G177" s="22" t="s">
        <v>451</v>
      </c>
      <c r="H177" s="10">
        <v>43830</v>
      </c>
      <c r="I177" s="7">
        <v>44543</v>
      </c>
      <c r="J177" s="7">
        <v>51135</v>
      </c>
      <c r="K177" s="8">
        <v>920382718</v>
      </c>
      <c r="L177" s="8">
        <v>920382718</v>
      </c>
      <c r="M177" s="9" t="s">
        <v>487</v>
      </c>
    </row>
    <row r="178" spans="1:13" x14ac:dyDescent="0.25">
      <c r="A178" s="21">
        <v>2019</v>
      </c>
      <c r="B178" s="22" t="s">
        <v>324</v>
      </c>
      <c r="C178" s="25" t="s">
        <v>291</v>
      </c>
      <c r="D178" s="22" t="s">
        <v>353</v>
      </c>
      <c r="E178" s="22" t="s">
        <v>110</v>
      </c>
      <c r="F178" s="22" t="s">
        <v>441</v>
      </c>
      <c r="G178" s="22" t="s">
        <v>452</v>
      </c>
      <c r="H178" s="10">
        <v>43830</v>
      </c>
      <c r="I178" s="7">
        <v>44543</v>
      </c>
      <c r="J178" s="7">
        <v>51135</v>
      </c>
      <c r="K178" s="8">
        <v>3032809287</v>
      </c>
      <c r="L178" s="8">
        <v>3032809287</v>
      </c>
      <c r="M178" s="9" t="s">
        <v>487</v>
      </c>
    </row>
    <row r="179" spans="1:13" x14ac:dyDescent="0.25">
      <c r="A179" s="21">
        <v>2019</v>
      </c>
      <c r="B179" s="22" t="s">
        <v>325</v>
      </c>
      <c r="C179" s="25" t="s">
        <v>291</v>
      </c>
      <c r="D179" s="22" t="s">
        <v>353</v>
      </c>
      <c r="E179" s="22" t="s">
        <v>41</v>
      </c>
      <c r="F179" s="22" t="s">
        <v>42</v>
      </c>
      <c r="G179" s="22" t="s">
        <v>453</v>
      </c>
      <c r="H179" s="10">
        <v>43830</v>
      </c>
      <c r="I179" s="7">
        <v>44543</v>
      </c>
      <c r="J179" s="7">
        <v>51135</v>
      </c>
      <c r="K179" s="8">
        <v>8175213297</v>
      </c>
      <c r="L179" s="8">
        <v>8175213297</v>
      </c>
      <c r="M179" s="9" t="s">
        <v>487</v>
      </c>
    </row>
    <row r="180" spans="1:13" x14ac:dyDescent="0.25">
      <c r="A180" s="21">
        <v>2019</v>
      </c>
      <c r="B180" s="22" t="s">
        <v>326</v>
      </c>
      <c r="C180" s="25" t="s">
        <v>291</v>
      </c>
      <c r="D180" s="22" t="s">
        <v>353</v>
      </c>
      <c r="E180" s="22" t="s">
        <v>110</v>
      </c>
      <c r="F180" s="22" t="s">
        <v>448</v>
      </c>
      <c r="G180" s="22" t="s">
        <v>454</v>
      </c>
      <c r="H180" s="10">
        <v>43830</v>
      </c>
      <c r="I180" s="7">
        <v>44543</v>
      </c>
      <c r="J180" s="7">
        <v>51135</v>
      </c>
      <c r="K180" s="8">
        <v>408130383</v>
      </c>
      <c r="L180" s="8">
        <v>408130383</v>
      </c>
      <c r="M180" s="9" t="s">
        <v>487</v>
      </c>
    </row>
    <row r="181" spans="1:13" x14ac:dyDescent="0.25">
      <c r="A181" s="21">
        <v>2019</v>
      </c>
      <c r="B181" s="22" t="s">
        <v>327</v>
      </c>
      <c r="C181" s="25" t="s">
        <v>291</v>
      </c>
      <c r="D181" s="22" t="s">
        <v>354</v>
      </c>
      <c r="E181" s="22" t="s">
        <v>32</v>
      </c>
      <c r="F181" s="22" t="s">
        <v>455</v>
      </c>
      <c r="G181" s="22" t="s">
        <v>456</v>
      </c>
      <c r="H181" s="10">
        <v>43830</v>
      </c>
      <c r="I181" s="7">
        <v>44543</v>
      </c>
      <c r="J181" s="7">
        <v>51135</v>
      </c>
      <c r="K181" s="8">
        <v>11772797686</v>
      </c>
      <c r="L181" s="8">
        <v>11772797686</v>
      </c>
      <c r="M181" s="9" t="s">
        <v>487</v>
      </c>
    </row>
    <row r="182" spans="1:13" x14ac:dyDescent="0.25">
      <c r="A182" s="21">
        <v>2019</v>
      </c>
      <c r="B182" s="22" t="s">
        <v>328</v>
      </c>
      <c r="C182" s="25" t="s">
        <v>291</v>
      </c>
      <c r="D182" s="22" t="s">
        <v>353</v>
      </c>
      <c r="E182" s="22" t="s">
        <v>32</v>
      </c>
      <c r="F182" s="22" t="s">
        <v>447</v>
      </c>
      <c r="G182" s="22" t="s">
        <v>457</v>
      </c>
      <c r="H182" s="10">
        <v>43830</v>
      </c>
      <c r="I182" s="7">
        <v>44543</v>
      </c>
      <c r="J182" s="7">
        <v>51135</v>
      </c>
      <c r="K182" s="8">
        <v>327466443</v>
      </c>
      <c r="L182" s="8">
        <v>327466443</v>
      </c>
      <c r="M182" s="9" t="s">
        <v>487</v>
      </c>
    </row>
    <row r="183" spans="1:13" x14ac:dyDescent="0.25">
      <c r="A183" s="21">
        <v>2019</v>
      </c>
      <c r="B183" s="22" t="s">
        <v>329</v>
      </c>
      <c r="C183" s="25" t="s">
        <v>291</v>
      </c>
      <c r="D183" s="22" t="s">
        <v>353</v>
      </c>
      <c r="E183" s="22" t="s">
        <v>112</v>
      </c>
      <c r="F183" s="22" t="s">
        <v>458</v>
      </c>
      <c r="G183" s="22" t="s">
        <v>459</v>
      </c>
      <c r="H183" s="10">
        <v>43830</v>
      </c>
      <c r="I183" s="7">
        <v>44543</v>
      </c>
      <c r="J183" s="7">
        <v>51135</v>
      </c>
      <c r="K183" s="8">
        <v>2089419889</v>
      </c>
      <c r="L183" s="8">
        <v>2089419889</v>
      </c>
      <c r="M183" s="9" t="s">
        <v>487</v>
      </c>
    </row>
    <row r="184" spans="1:13" x14ac:dyDescent="0.25">
      <c r="A184" s="21">
        <v>2019</v>
      </c>
      <c r="B184" s="22" t="s">
        <v>330</v>
      </c>
      <c r="C184" s="25" t="s">
        <v>291</v>
      </c>
      <c r="D184" s="22" t="s">
        <v>353</v>
      </c>
      <c r="E184" s="22" t="s">
        <v>110</v>
      </c>
      <c r="F184" s="22" t="s">
        <v>448</v>
      </c>
      <c r="G184" s="22" t="s">
        <v>460</v>
      </c>
      <c r="H184" s="10">
        <v>43830</v>
      </c>
      <c r="I184" s="7">
        <v>44543</v>
      </c>
      <c r="J184" s="7">
        <v>51135</v>
      </c>
      <c r="K184" s="8">
        <v>1147357930</v>
      </c>
      <c r="L184" s="8">
        <v>1147357930</v>
      </c>
      <c r="M184" s="9" t="s">
        <v>487</v>
      </c>
    </row>
    <row r="185" spans="1:13" x14ac:dyDescent="0.25">
      <c r="A185" s="21">
        <v>2019</v>
      </c>
      <c r="B185" s="22" t="s">
        <v>331</v>
      </c>
      <c r="C185" s="25" t="s">
        <v>291</v>
      </c>
      <c r="D185" s="22" t="s">
        <v>353</v>
      </c>
      <c r="E185" s="22" t="s">
        <v>32</v>
      </c>
      <c r="F185" s="22" t="s">
        <v>447</v>
      </c>
      <c r="G185" s="22" t="s">
        <v>461</v>
      </c>
      <c r="H185" s="10">
        <v>43830</v>
      </c>
      <c r="I185" s="7">
        <v>44543</v>
      </c>
      <c r="J185" s="7">
        <v>51135</v>
      </c>
      <c r="K185" s="8">
        <v>61230774</v>
      </c>
      <c r="L185" s="8">
        <v>61230774</v>
      </c>
      <c r="M185" s="9" t="s">
        <v>487</v>
      </c>
    </row>
    <row r="186" spans="1:13" x14ac:dyDescent="0.25">
      <c r="A186" s="21">
        <v>2019</v>
      </c>
      <c r="B186" s="22" t="s">
        <v>332</v>
      </c>
      <c r="C186" s="25" t="s">
        <v>291</v>
      </c>
      <c r="D186" s="22" t="s">
        <v>353</v>
      </c>
      <c r="E186" s="22" t="s">
        <v>32</v>
      </c>
      <c r="F186" s="22" t="s">
        <v>462</v>
      </c>
      <c r="G186" s="22" t="s">
        <v>463</v>
      </c>
      <c r="H186" s="10">
        <v>43830</v>
      </c>
      <c r="I186" s="7">
        <v>44543</v>
      </c>
      <c r="J186" s="7">
        <v>51135</v>
      </c>
      <c r="K186" s="8">
        <v>613993266</v>
      </c>
      <c r="L186" s="8">
        <v>613993266</v>
      </c>
      <c r="M186" s="9" t="s">
        <v>487</v>
      </c>
    </row>
    <row r="187" spans="1:13" x14ac:dyDescent="0.25">
      <c r="A187" s="21">
        <v>2019</v>
      </c>
      <c r="B187" s="22" t="s">
        <v>333</v>
      </c>
      <c r="C187" s="25" t="s">
        <v>291</v>
      </c>
      <c r="D187" s="22" t="s">
        <v>353</v>
      </c>
      <c r="E187" s="22" t="s">
        <v>110</v>
      </c>
      <c r="F187" s="22" t="s">
        <v>441</v>
      </c>
      <c r="G187" s="22" t="s">
        <v>464</v>
      </c>
      <c r="H187" s="10">
        <v>43830</v>
      </c>
      <c r="I187" s="7">
        <v>44543</v>
      </c>
      <c r="J187" s="7">
        <v>51135</v>
      </c>
      <c r="K187" s="8">
        <v>1083807545</v>
      </c>
      <c r="L187" s="8">
        <v>1083807545</v>
      </c>
      <c r="M187" s="9" t="s">
        <v>487</v>
      </c>
    </row>
    <row r="188" spans="1:13" x14ac:dyDescent="0.25">
      <c r="A188" s="21">
        <v>2019</v>
      </c>
      <c r="B188" s="22" t="s">
        <v>334</v>
      </c>
      <c r="C188" s="25" t="s">
        <v>291</v>
      </c>
      <c r="D188" s="22" t="s">
        <v>353</v>
      </c>
      <c r="E188" s="22" t="s">
        <v>110</v>
      </c>
      <c r="F188" s="22" t="s">
        <v>441</v>
      </c>
      <c r="G188" s="22" t="s">
        <v>465</v>
      </c>
      <c r="H188" s="10">
        <v>43830</v>
      </c>
      <c r="I188" s="7">
        <v>44543</v>
      </c>
      <c r="J188" s="7">
        <v>51135</v>
      </c>
      <c r="K188" s="8">
        <v>899949273</v>
      </c>
      <c r="L188" s="8">
        <v>899949273</v>
      </c>
      <c r="M188" s="9" t="s">
        <v>487</v>
      </c>
    </row>
    <row r="189" spans="1:13" x14ac:dyDescent="0.25">
      <c r="A189" s="21">
        <v>2019</v>
      </c>
      <c r="B189" s="22" t="s">
        <v>335</v>
      </c>
      <c r="C189" s="25" t="s">
        <v>291</v>
      </c>
      <c r="D189" s="22" t="s">
        <v>353</v>
      </c>
      <c r="E189" s="22" t="s">
        <v>41</v>
      </c>
      <c r="F189" s="22" t="s">
        <v>42</v>
      </c>
      <c r="G189" s="22" t="s">
        <v>466</v>
      </c>
      <c r="H189" s="10">
        <v>43830</v>
      </c>
      <c r="I189" s="7">
        <v>44543</v>
      </c>
      <c r="J189" s="7">
        <v>51135</v>
      </c>
      <c r="K189" s="8">
        <v>1656909142</v>
      </c>
      <c r="L189" s="8">
        <v>1656909142</v>
      </c>
      <c r="M189" s="9" t="s">
        <v>487</v>
      </c>
    </row>
    <row r="190" spans="1:13" x14ac:dyDescent="0.25">
      <c r="A190" s="21">
        <v>2019</v>
      </c>
      <c r="B190" s="22" t="s">
        <v>336</v>
      </c>
      <c r="C190" s="25" t="s">
        <v>291</v>
      </c>
      <c r="D190" s="22" t="s">
        <v>353</v>
      </c>
      <c r="E190" s="22" t="s">
        <v>41</v>
      </c>
      <c r="F190" s="22" t="s">
        <v>467</v>
      </c>
      <c r="G190" s="22" t="s">
        <v>468</v>
      </c>
      <c r="H190" s="10">
        <v>43830</v>
      </c>
      <c r="I190" s="7">
        <v>44543</v>
      </c>
      <c r="J190" s="7">
        <v>51135</v>
      </c>
      <c r="K190" s="8">
        <v>2539035759</v>
      </c>
      <c r="L190" s="8">
        <v>2539035759</v>
      </c>
      <c r="M190" s="9" t="s">
        <v>487</v>
      </c>
    </row>
    <row r="191" spans="1:13" x14ac:dyDescent="0.25">
      <c r="A191" s="21">
        <v>2019</v>
      </c>
      <c r="B191" s="22" t="s">
        <v>337</v>
      </c>
      <c r="C191" s="25" t="s">
        <v>291</v>
      </c>
      <c r="D191" s="22" t="s">
        <v>353</v>
      </c>
      <c r="E191" s="22" t="s">
        <v>41</v>
      </c>
      <c r="F191" s="22" t="s">
        <v>469</v>
      </c>
      <c r="G191" s="22" t="s">
        <v>470</v>
      </c>
      <c r="H191" s="10">
        <v>43830</v>
      </c>
      <c r="I191" s="7">
        <v>44543</v>
      </c>
      <c r="J191" s="7">
        <v>51135</v>
      </c>
      <c r="K191" s="8">
        <v>2001409995</v>
      </c>
      <c r="L191" s="8">
        <v>2001409995</v>
      </c>
      <c r="M191" s="9" t="s">
        <v>487</v>
      </c>
    </row>
    <row r="192" spans="1:13" x14ac:dyDescent="0.25">
      <c r="A192" s="21">
        <v>2019</v>
      </c>
      <c r="B192" s="22" t="s">
        <v>338</v>
      </c>
      <c r="C192" s="25" t="s">
        <v>291</v>
      </c>
      <c r="D192" s="22" t="s">
        <v>353</v>
      </c>
      <c r="E192" s="22" t="s">
        <v>32</v>
      </c>
      <c r="F192" s="22" t="s">
        <v>447</v>
      </c>
      <c r="G192" s="22" t="s">
        <v>471</v>
      </c>
      <c r="H192" s="10">
        <v>43830</v>
      </c>
      <c r="I192" s="7">
        <v>44543</v>
      </c>
      <c r="J192" s="7">
        <v>51135</v>
      </c>
      <c r="K192" s="8">
        <v>246343494</v>
      </c>
      <c r="L192" s="8">
        <v>246343494</v>
      </c>
      <c r="M192" s="9" t="s">
        <v>487</v>
      </c>
    </row>
    <row r="193" spans="1:13" x14ac:dyDescent="0.25">
      <c r="A193" s="21">
        <v>2019</v>
      </c>
      <c r="B193" s="22" t="s">
        <v>339</v>
      </c>
      <c r="C193" s="25" t="s">
        <v>291</v>
      </c>
      <c r="D193" s="22" t="s">
        <v>353</v>
      </c>
      <c r="E193" s="22" t="s">
        <v>110</v>
      </c>
      <c r="F193" s="22" t="s">
        <v>472</v>
      </c>
      <c r="G193" s="22" t="s">
        <v>473</v>
      </c>
      <c r="H193" s="10">
        <v>43830</v>
      </c>
      <c r="I193" s="7">
        <v>44543</v>
      </c>
      <c r="J193" s="7">
        <v>51135</v>
      </c>
      <c r="K193" s="8">
        <v>602646259</v>
      </c>
      <c r="L193" s="8">
        <v>602646259</v>
      </c>
      <c r="M193" s="9" t="s">
        <v>487</v>
      </c>
    </row>
    <row r="194" spans="1:13" x14ac:dyDescent="0.25">
      <c r="A194" s="21">
        <v>2019</v>
      </c>
      <c r="B194" s="22" t="s">
        <v>340</v>
      </c>
      <c r="C194" s="25" t="s">
        <v>291</v>
      </c>
      <c r="D194" s="22" t="s">
        <v>353</v>
      </c>
      <c r="E194" s="22" t="s">
        <v>32</v>
      </c>
      <c r="F194" s="22" t="s">
        <v>447</v>
      </c>
      <c r="G194" s="22" t="s">
        <v>474</v>
      </c>
      <c r="H194" s="10">
        <v>43830</v>
      </c>
      <c r="I194" s="7">
        <v>44543</v>
      </c>
      <c r="J194" s="7">
        <v>51135</v>
      </c>
      <c r="K194" s="8">
        <v>157063134</v>
      </c>
      <c r="L194" s="8">
        <v>157063134</v>
      </c>
      <c r="M194" s="9" t="s">
        <v>487</v>
      </c>
    </row>
    <row r="195" spans="1:13" x14ac:dyDescent="0.25">
      <c r="A195" s="21">
        <v>2019</v>
      </c>
      <c r="B195" s="22" t="s">
        <v>341</v>
      </c>
      <c r="C195" s="25" t="s">
        <v>291</v>
      </c>
      <c r="D195" s="22" t="s">
        <v>353</v>
      </c>
      <c r="E195" s="22" t="s">
        <v>32</v>
      </c>
      <c r="F195" s="22" t="s">
        <v>447</v>
      </c>
      <c r="G195" s="22" t="s">
        <v>475</v>
      </c>
      <c r="H195" s="10">
        <v>43830</v>
      </c>
      <c r="I195" s="7">
        <v>44543</v>
      </c>
      <c r="J195" s="7">
        <v>51135</v>
      </c>
      <c r="K195" s="8">
        <v>403761004</v>
      </c>
      <c r="L195" s="8">
        <v>403761004</v>
      </c>
      <c r="M195" s="9" t="s">
        <v>487</v>
      </c>
    </row>
    <row r="196" spans="1:13" x14ac:dyDescent="0.25">
      <c r="A196" s="21">
        <v>2019</v>
      </c>
      <c r="B196" s="22" t="s">
        <v>342</v>
      </c>
      <c r="C196" s="25" t="s">
        <v>291</v>
      </c>
      <c r="D196" s="22" t="s">
        <v>353</v>
      </c>
      <c r="E196" s="22" t="s">
        <v>41</v>
      </c>
      <c r="F196" s="22" t="s">
        <v>42</v>
      </c>
      <c r="G196" s="22" t="s">
        <v>476</v>
      </c>
      <c r="H196" s="10">
        <v>43830</v>
      </c>
      <c r="I196" s="7">
        <v>44543</v>
      </c>
      <c r="J196" s="7">
        <v>51135</v>
      </c>
      <c r="K196" s="8">
        <v>1378718874</v>
      </c>
      <c r="L196" s="8">
        <v>1378718874</v>
      </c>
      <c r="M196" s="9" t="s">
        <v>487</v>
      </c>
    </row>
    <row r="197" spans="1:13" x14ac:dyDescent="0.25">
      <c r="A197" s="4">
        <v>2020</v>
      </c>
      <c r="B197" s="6" t="s">
        <v>169</v>
      </c>
      <c r="C197" s="6" t="s">
        <v>10</v>
      </c>
      <c r="D197" s="6" t="s">
        <v>184</v>
      </c>
      <c r="E197" s="5" t="s">
        <v>106</v>
      </c>
      <c r="F197" s="5" t="s">
        <v>107</v>
      </c>
      <c r="G197" s="5" t="s">
        <v>191</v>
      </c>
      <c r="H197" s="31" t="s">
        <v>482</v>
      </c>
      <c r="I197" s="30" t="s">
        <v>482</v>
      </c>
      <c r="J197" s="30" t="s">
        <v>482</v>
      </c>
      <c r="K197" s="11">
        <v>923488790</v>
      </c>
      <c r="L197" s="11">
        <v>923488790</v>
      </c>
      <c r="M197" s="9" t="s">
        <v>488</v>
      </c>
    </row>
    <row r="198" spans="1:13" x14ac:dyDescent="0.25">
      <c r="A198" s="4">
        <v>2020</v>
      </c>
      <c r="B198" s="6" t="s">
        <v>170</v>
      </c>
      <c r="C198" s="6" t="s">
        <v>10</v>
      </c>
      <c r="D198" s="6" t="s">
        <v>185</v>
      </c>
      <c r="E198" s="5" t="s">
        <v>43</v>
      </c>
      <c r="F198" s="5" t="s">
        <v>45</v>
      </c>
      <c r="G198" s="5" t="s">
        <v>192</v>
      </c>
      <c r="H198" s="10">
        <v>44160</v>
      </c>
      <c r="I198" s="10" t="s">
        <v>483</v>
      </c>
      <c r="J198" s="10">
        <f>EDATE(H198,20)</f>
        <v>44767</v>
      </c>
      <c r="K198" s="11">
        <v>512552040</v>
      </c>
      <c r="L198" s="11">
        <v>512552040</v>
      </c>
      <c r="M198" s="9" t="s">
        <v>488</v>
      </c>
    </row>
    <row r="199" spans="1:13" x14ac:dyDescent="0.25">
      <c r="A199" s="4">
        <v>2020</v>
      </c>
      <c r="B199" s="6" t="s">
        <v>171</v>
      </c>
      <c r="C199" s="6" t="s">
        <v>10</v>
      </c>
      <c r="D199" s="6" t="s">
        <v>186</v>
      </c>
      <c r="E199" s="5" t="s">
        <v>104</v>
      </c>
      <c r="F199" s="5" t="s">
        <v>151</v>
      </c>
      <c r="G199" s="5" t="s">
        <v>193</v>
      </c>
      <c r="H199" s="10">
        <v>44134</v>
      </c>
      <c r="I199" s="10" t="s">
        <v>483</v>
      </c>
      <c r="J199" s="10">
        <f>EDATE(H199,24)</f>
        <v>44864</v>
      </c>
      <c r="K199" s="11">
        <v>748995520</v>
      </c>
      <c r="L199" s="11">
        <v>748995520</v>
      </c>
      <c r="M199" s="9" t="s">
        <v>488</v>
      </c>
    </row>
    <row r="200" spans="1:13" x14ac:dyDescent="0.25">
      <c r="A200" s="4">
        <v>2020</v>
      </c>
      <c r="B200" s="6" t="s">
        <v>172</v>
      </c>
      <c r="C200" s="6" t="s">
        <v>10</v>
      </c>
      <c r="D200" s="6" t="s">
        <v>186</v>
      </c>
      <c r="E200" s="5" t="s">
        <v>34</v>
      </c>
      <c r="F200" s="5" t="s">
        <v>37</v>
      </c>
      <c r="G200" s="5" t="s">
        <v>194</v>
      </c>
      <c r="H200" s="10">
        <v>44134</v>
      </c>
      <c r="I200" s="10" t="s">
        <v>483</v>
      </c>
      <c r="J200" s="10">
        <f>EDATE(H200,17)</f>
        <v>44650</v>
      </c>
      <c r="K200" s="11">
        <v>403362400</v>
      </c>
      <c r="L200" s="11">
        <v>403362400</v>
      </c>
      <c r="M200" s="9" t="s">
        <v>488</v>
      </c>
    </row>
    <row r="201" spans="1:13" x14ac:dyDescent="0.25">
      <c r="A201" s="4">
        <v>2020</v>
      </c>
      <c r="B201" s="6" t="s">
        <v>173</v>
      </c>
      <c r="C201" s="6" t="s">
        <v>10</v>
      </c>
      <c r="D201" s="6" t="s">
        <v>186</v>
      </c>
      <c r="E201" s="5" t="s">
        <v>156</v>
      </c>
      <c r="F201" s="5" t="s">
        <v>157</v>
      </c>
      <c r="G201" s="5" t="s">
        <v>195</v>
      </c>
      <c r="H201" s="10">
        <v>44134</v>
      </c>
      <c r="I201" s="10" t="s">
        <v>483</v>
      </c>
      <c r="J201" s="10">
        <f>EDATE(H201,26)</f>
        <v>44925</v>
      </c>
      <c r="K201" s="11">
        <v>861400661</v>
      </c>
      <c r="L201" s="11">
        <v>861400661</v>
      </c>
      <c r="M201" s="9" t="s">
        <v>488</v>
      </c>
    </row>
    <row r="202" spans="1:13" x14ac:dyDescent="0.25">
      <c r="A202" s="4">
        <v>2020</v>
      </c>
      <c r="B202" s="6" t="s">
        <v>174</v>
      </c>
      <c r="C202" s="6" t="s">
        <v>10</v>
      </c>
      <c r="D202" s="6" t="s">
        <v>186</v>
      </c>
      <c r="E202" s="5" t="s">
        <v>110</v>
      </c>
      <c r="F202" s="5" t="s">
        <v>149</v>
      </c>
      <c r="G202" s="5" t="s">
        <v>196</v>
      </c>
      <c r="H202" s="10">
        <v>44134</v>
      </c>
      <c r="I202" s="10" t="s">
        <v>483</v>
      </c>
      <c r="J202" s="10">
        <f>EDATE(H202,18)</f>
        <v>44681</v>
      </c>
      <c r="K202" s="11">
        <v>427336140</v>
      </c>
      <c r="L202" s="11">
        <v>427336140</v>
      </c>
      <c r="M202" s="9" t="s">
        <v>488</v>
      </c>
    </row>
    <row r="203" spans="1:13" x14ac:dyDescent="0.25">
      <c r="A203" s="4">
        <v>2020</v>
      </c>
      <c r="B203" s="6" t="s">
        <v>175</v>
      </c>
      <c r="C203" s="6" t="s">
        <v>10</v>
      </c>
      <c r="D203" s="6" t="s">
        <v>186</v>
      </c>
      <c r="E203" s="5" t="s">
        <v>41</v>
      </c>
      <c r="F203" s="5" t="s">
        <v>42</v>
      </c>
      <c r="G203" s="5" t="s">
        <v>197</v>
      </c>
      <c r="H203" s="31" t="s">
        <v>482</v>
      </c>
      <c r="I203" s="31" t="s">
        <v>482</v>
      </c>
      <c r="J203" s="31" t="s">
        <v>482</v>
      </c>
      <c r="K203" s="11">
        <v>941710070</v>
      </c>
      <c r="L203" s="11">
        <v>941710070</v>
      </c>
      <c r="M203" s="9" t="s">
        <v>488</v>
      </c>
    </row>
    <row r="204" spans="1:13" x14ac:dyDescent="0.25">
      <c r="A204" s="4">
        <v>2020</v>
      </c>
      <c r="B204" s="6" t="s">
        <v>176</v>
      </c>
      <c r="C204" s="6" t="s">
        <v>10</v>
      </c>
      <c r="D204" s="6" t="s">
        <v>187</v>
      </c>
      <c r="E204" s="5" t="s">
        <v>98</v>
      </c>
      <c r="F204" s="5" t="s">
        <v>162</v>
      </c>
      <c r="G204" s="5" t="s">
        <v>198</v>
      </c>
      <c r="H204" s="31" t="s">
        <v>482</v>
      </c>
      <c r="I204" s="31" t="s">
        <v>482</v>
      </c>
      <c r="J204" s="31" t="s">
        <v>482</v>
      </c>
      <c r="K204" s="11">
        <v>700921900</v>
      </c>
      <c r="L204" s="11">
        <v>700921900</v>
      </c>
      <c r="M204" s="9" t="s">
        <v>488</v>
      </c>
    </row>
    <row r="205" spans="1:13" x14ac:dyDescent="0.25">
      <c r="A205" s="4">
        <v>2020</v>
      </c>
      <c r="B205" s="6" t="s">
        <v>177</v>
      </c>
      <c r="C205" s="6" t="s">
        <v>10</v>
      </c>
      <c r="D205" s="6" t="s">
        <v>188</v>
      </c>
      <c r="E205" s="5" t="s">
        <v>43</v>
      </c>
      <c r="F205" s="5" t="s">
        <v>91</v>
      </c>
      <c r="G205" s="5" t="s">
        <v>199</v>
      </c>
      <c r="H205" s="10">
        <v>44162</v>
      </c>
      <c r="I205" s="10" t="s">
        <v>483</v>
      </c>
      <c r="J205" s="10">
        <f>EDATE(H205,21)</f>
        <v>44800</v>
      </c>
      <c r="K205" s="11">
        <v>651026390</v>
      </c>
      <c r="L205" s="11">
        <v>651026390</v>
      </c>
      <c r="M205" s="9" t="s">
        <v>488</v>
      </c>
    </row>
    <row r="206" spans="1:13" x14ac:dyDescent="0.25">
      <c r="A206" s="4">
        <v>2020</v>
      </c>
      <c r="B206" s="6" t="s">
        <v>178</v>
      </c>
      <c r="C206" s="6" t="s">
        <v>10</v>
      </c>
      <c r="D206" s="6" t="s">
        <v>189</v>
      </c>
      <c r="E206" s="5" t="s">
        <v>87</v>
      </c>
      <c r="F206" s="5" t="s">
        <v>147</v>
      </c>
      <c r="G206" s="5" t="s">
        <v>200</v>
      </c>
      <c r="H206" s="31" t="s">
        <v>482</v>
      </c>
      <c r="I206" s="31" t="s">
        <v>482</v>
      </c>
      <c r="J206" s="31" t="s">
        <v>482</v>
      </c>
      <c r="K206" s="11">
        <v>950959345</v>
      </c>
      <c r="L206" s="11">
        <v>950959345</v>
      </c>
      <c r="M206" s="9" t="s">
        <v>488</v>
      </c>
    </row>
    <row r="207" spans="1:13" x14ac:dyDescent="0.25">
      <c r="A207" s="4">
        <v>2020</v>
      </c>
      <c r="B207" s="6" t="s">
        <v>179</v>
      </c>
      <c r="C207" s="6" t="s">
        <v>10</v>
      </c>
      <c r="D207" s="6" t="s">
        <v>190</v>
      </c>
      <c r="E207" s="5" t="s">
        <v>43</v>
      </c>
      <c r="F207" s="5" t="s">
        <v>97</v>
      </c>
      <c r="G207" s="5" t="s">
        <v>201</v>
      </c>
      <c r="H207" s="10">
        <v>44160</v>
      </c>
      <c r="I207" s="10" t="s">
        <v>483</v>
      </c>
      <c r="J207" s="10">
        <f>EDATE(H207,18)</f>
        <v>44706</v>
      </c>
      <c r="K207" s="11">
        <v>602531510</v>
      </c>
      <c r="L207" s="11">
        <v>602531510</v>
      </c>
      <c r="M207" s="9" t="s">
        <v>488</v>
      </c>
    </row>
    <row r="208" spans="1:13" x14ac:dyDescent="0.25">
      <c r="A208" s="4">
        <v>2020</v>
      </c>
      <c r="B208" s="6" t="s">
        <v>180</v>
      </c>
      <c r="C208" s="6" t="s">
        <v>10</v>
      </c>
      <c r="D208" s="6" t="s">
        <v>190</v>
      </c>
      <c r="E208" s="5" t="s">
        <v>43</v>
      </c>
      <c r="F208" s="5" t="s">
        <v>160</v>
      </c>
      <c r="G208" s="5" t="s">
        <v>202</v>
      </c>
      <c r="H208" s="10">
        <v>44162</v>
      </c>
      <c r="I208" s="10" t="s">
        <v>483</v>
      </c>
      <c r="J208" s="10">
        <f>EDATE(H208,24)</f>
        <v>44892</v>
      </c>
      <c r="K208" s="11">
        <v>685644680</v>
      </c>
      <c r="L208" s="11">
        <v>685644680</v>
      </c>
      <c r="M208" s="9" t="s">
        <v>488</v>
      </c>
    </row>
    <row r="209" spans="1:13" x14ac:dyDescent="0.25">
      <c r="A209" s="4">
        <v>2020</v>
      </c>
      <c r="B209" s="6" t="s">
        <v>181</v>
      </c>
      <c r="C209" s="6" t="s">
        <v>10</v>
      </c>
      <c r="D209" s="6" t="s">
        <v>190</v>
      </c>
      <c r="E209" s="5" t="s">
        <v>34</v>
      </c>
      <c r="F209" s="5" t="s">
        <v>154</v>
      </c>
      <c r="G209" s="5" t="s">
        <v>203</v>
      </c>
      <c r="H209" s="10">
        <v>44134</v>
      </c>
      <c r="I209" s="10" t="s">
        <v>483</v>
      </c>
      <c r="J209" s="10">
        <f>EDATE(H209,28)</f>
        <v>44985</v>
      </c>
      <c r="K209" s="11">
        <v>1275702610</v>
      </c>
      <c r="L209" s="11">
        <v>1275702610</v>
      </c>
      <c r="M209" s="9" t="s">
        <v>488</v>
      </c>
    </row>
    <row r="210" spans="1:13" x14ac:dyDescent="0.25">
      <c r="A210" s="4">
        <v>2020</v>
      </c>
      <c r="B210" s="6" t="s">
        <v>182</v>
      </c>
      <c r="C210" s="6" t="s">
        <v>10</v>
      </c>
      <c r="D210" s="6" t="s">
        <v>190</v>
      </c>
      <c r="E210" s="5" t="s">
        <v>98</v>
      </c>
      <c r="F210" s="5" t="s">
        <v>129</v>
      </c>
      <c r="G210" s="5" t="s">
        <v>204</v>
      </c>
      <c r="H210" s="10">
        <v>44160</v>
      </c>
      <c r="I210" s="10" t="s">
        <v>483</v>
      </c>
      <c r="J210" s="10">
        <f>EDATE(H210,27)</f>
        <v>44982</v>
      </c>
      <c r="K210" s="11">
        <v>844161010</v>
      </c>
      <c r="L210" s="11">
        <v>844161010</v>
      </c>
      <c r="M210" s="9" t="s">
        <v>488</v>
      </c>
    </row>
    <row r="211" spans="1:13" x14ac:dyDescent="0.25">
      <c r="A211" s="4">
        <v>2020</v>
      </c>
      <c r="B211" s="6" t="s">
        <v>183</v>
      </c>
      <c r="C211" s="6" t="s">
        <v>10</v>
      </c>
      <c r="D211" s="6" t="s">
        <v>190</v>
      </c>
      <c r="E211" s="5" t="s">
        <v>165</v>
      </c>
      <c r="F211" s="5" t="s">
        <v>157</v>
      </c>
      <c r="G211" s="5" t="s">
        <v>205</v>
      </c>
      <c r="H211" s="31" t="s">
        <v>482</v>
      </c>
      <c r="I211" s="31" t="s">
        <v>482</v>
      </c>
      <c r="J211" s="31" t="s">
        <v>482</v>
      </c>
      <c r="K211" s="11">
        <v>500358110</v>
      </c>
      <c r="L211" s="11">
        <v>500358110</v>
      </c>
      <c r="M211" s="9" t="s">
        <v>488</v>
      </c>
    </row>
    <row r="212" spans="1:13" x14ac:dyDescent="0.25">
      <c r="A212" s="4">
        <v>2020</v>
      </c>
      <c r="B212" s="6" t="s">
        <v>343</v>
      </c>
      <c r="C212" s="6" t="s">
        <v>222</v>
      </c>
      <c r="D212" s="5" t="s">
        <v>354</v>
      </c>
      <c r="E212" s="5" t="s">
        <v>477</v>
      </c>
      <c r="F212" s="5"/>
      <c r="G212" s="5" t="s">
        <v>478</v>
      </c>
      <c r="H212" s="10">
        <v>44104</v>
      </c>
      <c r="I212" s="10" t="s">
        <v>483</v>
      </c>
      <c r="J212" s="10">
        <v>14884</v>
      </c>
      <c r="K212" s="17">
        <v>0</v>
      </c>
      <c r="L212" s="18">
        <v>0</v>
      </c>
      <c r="M212" s="9" t="s">
        <v>487</v>
      </c>
    </row>
    <row r="213" spans="1:13" x14ac:dyDescent="0.25">
      <c r="A213" s="4">
        <v>2020</v>
      </c>
      <c r="B213" s="6" t="s">
        <v>344</v>
      </c>
      <c r="C213" s="6" t="s">
        <v>222</v>
      </c>
      <c r="D213" s="5" t="s">
        <v>355</v>
      </c>
      <c r="E213" s="5" t="s">
        <v>479</v>
      </c>
      <c r="F213" s="5"/>
      <c r="G213" s="5" t="s">
        <v>480</v>
      </c>
      <c r="H213" s="10">
        <v>44104</v>
      </c>
      <c r="I213" s="10" t="s">
        <v>483</v>
      </c>
      <c r="J213" s="10">
        <v>14884</v>
      </c>
      <c r="K213" s="17">
        <v>0</v>
      </c>
      <c r="L213" s="18">
        <v>0</v>
      </c>
      <c r="M213" s="9" t="s">
        <v>487</v>
      </c>
    </row>
    <row r="214" spans="1:13" x14ac:dyDescent="0.25">
      <c r="A214" s="4">
        <v>2020</v>
      </c>
      <c r="B214" s="6" t="s">
        <v>489</v>
      </c>
      <c r="C214" s="6" t="s">
        <v>207</v>
      </c>
      <c r="D214" s="6" t="s">
        <v>85</v>
      </c>
      <c r="E214" s="5" t="s">
        <v>490</v>
      </c>
      <c r="F214" s="5" t="s">
        <v>160</v>
      </c>
      <c r="G214" s="5" t="s">
        <v>497</v>
      </c>
      <c r="H214" s="31">
        <v>44154</v>
      </c>
      <c r="I214" s="31">
        <f>EDATE(H214,342)</f>
        <v>54562</v>
      </c>
      <c r="J214" s="31">
        <v>51458</v>
      </c>
      <c r="K214" s="11">
        <v>19519823093</v>
      </c>
      <c r="L214" s="11">
        <v>19519823093</v>
      </c>
      <c r="M214" s="9" t="s">
        <v>487</v>
      </c>
    </row>
    <row r="215" spans="1:13" x14ac:dyDescent="0.25">
      <c r="A215" s="4">
        <v>2020</v>
      </c>
      <c r="B215" s="6" t="s">
        <v>491</v>
      </c>
      <c r="C215" s="6" t="s">
        <v>207</v>
      </c>
      <c r="D215" s="6" t="s">
        <v>85</v>
      </c>
      <c r="E215" s="5" t="s">
        <v>490</v>
      </c>
      <c r="F215" s="5" t="s">
        <v>492</v>
      </c>
      <c r="G215" s="5" t="s">
        <v>498</v>
      </c>
      <c r="H215" s="31">
        <v>44154</v>
      </c>
      <c r="I215" s="31">
        <f>EDATE(H215,32)</f>
        <v>45126</v>
      </c>
      <c r="J215" s="31">
        <v>51458</v>
      </c>
      <c r="K215" s="11">
        <v>9180035265</v>
      </c>
      <c r="L215" s="11">
        <v>9180035265</v>
      </c>
      <c r="M215" s="9" t="s">
        <v>487</v>
      </c>
    </row>
    <row r="216" spans="1:13" x14ac:dyDescent="0.25">
      <c r="A216" s="4">
        <v>2020</v>
      </c>
      <c r="B216" s="6" t="s">
        <v>493</v>
      </c>
      <c r="C216" s="6" t="s">
        <v>207</v>
      </c>
      <c r="D216" s="6" t="s">
        <v>349</v>
      </c>
      <c r="E216" s="5" t="s">
        <v>386</v>
      </c>
      <c r="F216" s="5" t="s">
        <v>495</v>
      </c>
      <c r="G216" s="5" t="s">
        <v>499</v>
      </c>
      <c r="H216" s="31" t="s">
        <v>482</v>
      </c>
      <c r="I216" s="31" t="s">
        <v>482</v>
      </c>
      <c r="J216" s="31" t="s">
        <v>482</v>
      </c>
      <c r="K216" s="11">
        <v>21491640229</v>
      </c>
      <c r="L216" s="11">
        <v>21491640229</v>
      </c>
      <c r="M216" s="9" t="s">
        <v>487</v>
      </c>
    </row>
    <row r="217" spans="1:13" x14ac:dyDescent="0.25">
      <c r="A217" s="4">
        <v>2020</v>
      </c>
      <c r="B217" s="6" t="s">
        <v>494</v>
      </c>
      <c r="C217" s="6" t="s">
        <v>207</v>
      </c>
      <c r="D217" s="6" t="s">
        <v>349</v>
      </c>
      <c r="E217" s="5" t="s">
        <v>386</v>
      </c>
      <c r="F217" s="5" t="s">
        <v>496</v>
      </c>
      <c r="G217" s="5" t="s">
        <v>500</v>
      </c>
      <c r="H217" s="31" t="s">
        <v>482</v>
      </c>
      <c r="I217" s="31" t="s">
        <v>482</v>
      </c>
      <c r="J217" s="31" t="s">
        <v>482</v>
      </c>
      <c r="K217" s="11">
        <v>16770803694</v>
      </c>
      <c r="L217" s="11">
        <v>16770803694</v>
      </c>
      <c r="M217" s="9" t="s">
        <v>487</v>
      </c>
    </row>
  </sheetData>
  <autoFilter ref="A1:L217" xr:uid="{00000000-0009-0000-0000-000000000000}"/>
  <dataValidations count="1">
    <dataValidation operator="greaterThan" allowBlank="1" showInputMessage="1" showErrorMessage="1" errorTitle="Error" error="Formato no válido" sqref="H2:J217" xr:uid="{00000000-0002-0000-0000-000000000000}"/>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Camilo</dc:creator>
  <cp:lastModifiedBy>JANETH ROCIO CASTAÑEDA</cp:lastModifiedBy>
  <dcterms:created xsi:type="dcterms:W3CDTF">2020-11-30T16:25:45Z</dcterms:created>
  <dcterms:modified xsi:type="dcterms:W3CDTF">2021-02-03T17:27:56Z</dcterms:modified>
</cp:coreProperties>
</file>