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E:\JANETH\CUATRENIO 2018-2022\LEGISLATURA 2020 - 2021\PROPOSICIONES\PROPOSICION 25 DEL 25 DE NOVIEMBRE DE 2020\"/>
    </mc:Choice>
  </mc:AlternateContent>
  <xr:revisionPtr revIDLastSave="0" documentId="8_{5F7C90F1-6D0E-4B2D-9E44-4641B99CB2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Hoja1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5" l="1"/>
  <c r="L22" i="5"/>
  <c r="L21" i="5"/>
  <c r="L12" i="5"/>
  <c r="L13" i="5"/>
  <c r="L14" i="5"/>
  <c r="L15" i="5"/>
  <c r="L16" i="5"/>
  <c r="L17" i="5"/>
  <c r="L18" i="5"/>
  <c r="L19" i="5"/>
  <c r="L11" i="5"/>
  <c r="K50" i="5" l="1"/>
  <c r="J50" i="5"/>
  <c r="I50" i="5"/>
  <c r="H50" i="5"/>
  <c r="G50" i="5"/>
  <c r="F50" i="5"/>
  <c r="E50" i="5"/>
  <c r="D50" i="5"/>
  <c r="C50" i="5"/>
  <c r="B50" i="5"/>
  <c r="K40" i="5"/>
  <c r="J40" i="5"/>
  <c r="I40" i="5"/>
  <c r="H40" i="5"/>
  <c r="G40" i="5"/>
  <c r="F40" i="5"/>
  <c r="E40" i="5"/>
  <c r="D40" i="5"/>
  <c r="C40" i="5"/>
  <c r="B40" i="5"/>
  <c r="K39" i="5"/>
  <c r="J39" i="5"/>
  <c r="I39" i="5"/>
  <c r="H39" i="5"/>
  <c r="G39" i="5"/>
  <c r="F39" i="5"/>
  <c r="E39" i="5"/>
  <c r="D39" i="5"/>
  <c r="C39" i="5"/>
  <c r="B39" i="5"/>
  <c r="K38" i="5"/>
  <c r="J38" i="5"/>
  <c r="I38" i="5"/>
  <c r="H38" i="5"/>
  <c r="G38" i="5"/>
  <c r="F38" i="5"/>
  <c r="E38" i="5"/>
  <c r="D38" i="5"/>
  <c r="C38" i="5"/>
  <c r="B38" i="5"/>
  <c r="K37" i="5"/>
  <c r="J37" i="5"/>
  <c r="I37" i="5"/>
  <c r="H37" i="5"/>
  <c r="G37" i="5"/>
  <c r="F37" i="5"/>
  <c r="E37" i="5"/>
  <c r="D37" i="5"/>
  <c r="C37" i="5"/>
  <c r="B37" i="5"/>
  <c r="K36" i="5"/>
  <c r="J36" i="5"/>
  <c r="I36" i="5"/>
  <c r="H36" i="5"/>
  <c r="G36" i="5"/>
  <c r="F36" i="5"/>
  <c r="E36" i="5"/>
  <c r="D36" i="5"/>
  <c r="C36" i="5"/>
  <c r="B36" i="5"/>
  <c r="K35" i="5"/>
  <c r="J35" i="5"/>
  <c r="I35" i="5"/>
  <c r="H35" i="5"/>
  <c r="G35" i="5"/>
  <c r="F35" i="5"/>
  <c r="E35" i="5"/>
  <c r="D35" i="5"/>
  <c r="C35" i="5"/>
  <c r="B35" i="5"/>
  <c r="K34" i="5"/>
  <c r="J34" i="5"/>
  <c r="I34" i="5"/>
  <c r="H34" i="5"/>
  <c r="G34" i="5"/>
  <c r="F34" i="5"/>
  <c r="E34" i="5"/>
  <c r="D34" i="5"/>
  <c r="C34" i="5"/>
  <c r="B34" i="5"/>
  <c r="K33" i="5"/>
  <c r="J33" i="5"/>
  <c r="I33" i="5"/>
  <c r="H33" i="5"/>
  <c r="G33" i="5"/>
  <c r="F33" i="5"/>
  <c r="E33" i="5"/>
  <c r="D33" i="5"/>
  <c r="C33" i="5"/>
  <c r="B33" i="5"/>
  <c r="K32" i="5"/>
  <c r="J32" i="5"/>
  <c r="I32" i="5"/>
  <c r="H32" i="5"/>
  <c r="G32" i="5"/>
  <c r="F32" i="5"/>
  <c r="E32" i="5"/>
  <c r="D32" i="5"/>
  <c r="C32" i="5"/>
  <c r="B32" i="5"/>
  <c r="K20" i="5"/>
  <c r="J20" i="5"/>
  <c r="I20" i="5"/>
  <c r="H20" i="5"/>
  <c r="G20" i="5"/>
  <c r="F20" i="5"/>
  <c r="E20" i="5"/>
  <c r="D20" i="5"/>
  <c r="C20" i="5"/>
  <c r="B20" i="5"/>
  <c r="L20" i="5" l="1"/>
  <c r="L35" i="5"/>
  <c r="L38" i="5"/>
  <c r="H41" i="5"/>
  <c r="D41" i="5"/>
  <c r="L50" i="5"/>
  <c r="L36" i="5"/>
  <c r="L40" i="5"/>
  <c r="E41" i="5"/>
  <c r="I41" i="5"/>
  <c r="B41" i="5"/>
  <c r="F41" i="5"/>
  <c r="J41" i="5"/>
  <c r="L32" i="5"/>
  <c r="L34" i="5"/>
  <c r="C41" i="5"/>
  <c r="G41" i="5"/>
  <c r="K41" i="5"/>
  <c r="L37" i="5"/>
  <c r="L39" i="5"/>
  <c r="L33" i="5"/>
  <c r="M50" i="4"/>
  <c r="L50" i="4"/>
  <c r="K50" i="4"/>
  <c r="J50" i="4"/>
  <c r="I50" i="4"/>
  <c r="H50" i="4"/>
  <c r="G50" i="4"/>
  <c r="F50" i="4"/>
  <c r="E50" i="4"/>
  <c r="D50" i="4"/>
  <c r="C50" i="4"/>
  <c r="B50" i="4"/>
  <c r="M40" i="4"/>
  <c r="L40" i="4"/>
  <c r="K40" i="4"/>
  <c r="J40" i="4"/>
  <c r="I40" i="4"/>
  <c r="H40" i="4"/>
  <c r="G40" i="4"/>
  <c r="F40" i="4"/>
  <c r="E40" i="4"/>
  <c r="D40" i="4"/>
  <c r="C40" i="4"/>
  <c r="B40" i="4"/>
  <c r="M39" i="4"/>
  <c r="L39" i="4"/>
  <c r="K39" i="4"/>
  <c r="J39" i="4"/>
  <c r="I39" i="4"/>
  <c r="H39" i="4"/>
  <c r="G39" i="4"/>
  <c r="F39" i="4"/>
  <c r="E39" i="4"/>
  <c r="D39" i="4"/>
  <c r="C39" i="4"/>
  <c r="B39" i="4"/>
  <c r="M38" i="4"/>
  <c r="L38" i="4"/>
  <c r="K38" i="4"/>
  <c r="J38" i="4"/>
  <c r="I38" i="4"/>
  <c r="H38" i="4"/>
  <c r="G38" i="4"/>
  <c r="F38" i="4"/>
  <c r="E38" i="4"/>
  <c r="D38" i="4"/>
  <c r="C38" i="4"/>
  <c r="B38" i="4"/>
  <c r="M37" i="4"/>
  <c r="L37" i="4"/>
  <c r="K37" i="4"/>
  <c r="J37" i="4"/>
  <c r="I37" i="4"/>
  <c r="H37" i="4"/>
  <c r="G37" i="4"/>
  <c r="F37" i="4"/>
  <c r="E37" i="4"/>
  <c r="D37" i="4"/>
  <c r="C37" i="4"/>
  <c r="B37" i="4"/>
  <c r="M36" i="4"/>
  <c r="L36" i="4"/>
  <c r="K36" i="4"/>
  <c r="J36" i="4"/>
  <c r="I36" i="4"/>
  <c r="H36" i="4"/>
  <c r="G36" i="4"/>
  <c r="F36" i="4"/>
  <c r="E36" i="4"/>
  <c r="D36" i="4"/>
  <c r="C36" i="4"/>
  <c r="B36" i="4"/>
  <c r="M35" i="4"/>
  <c r="L35" i="4"/>
  <c r="K35" i="4"/>
  <c r="J35" i="4"/>
  <c r="I35" i="4"/>
  <c r="H35" i="4"/>
  <c r="G35" i="4"/>
  <c r="F35" i="4"/>
  <c r="E35" i="4"/>
  <c r="D35" i="4"/>
  <c r="C35" i="4"/>
  <c r="B35" i="4"/>
  <c r="M34" i="4"/>
  <c r="L34" i="4"/>
  <c r="K34" i="4"/>
  <c r="J34" i="4"/>
  <c r="I34" i="4"/>
  <c r="H34" i="4"/>
  <c r="G34" i="4"/>
  <c r="F34" i="4"/>
  <c r="E34" i="4"/>
  <c r="D34" i="4"/>
  <c r="C34" i="4"/>
  <c r="B34" i="4"/>
  <c r="M33" i="4"/>
  <c r="L33" i="4"/>
  <c r="K33" i="4"/>
  <c r="J33" i="4"/>
  <c r="I33" i="4"/>
  <c r="H33" i="4"/>
  <c r="G33" i="4"/>
  <c r="F33" i="4"/>
  <c r="E33" i="4"/>
  <c r="D33" i="4"/>
  <c r="C33" i="4"/>
  <c r="B33" i="4"/>
  <c r="M32" i="4"/>
  <c r="L32" i="4"/>
  <c r="L41" i="4" s="1"/>
  <c r="K32" i="4"/>
  <c r="J32" i="4"/>
  <c r="I32" i="4"/>
  <c r="H32" i="4"/>
  <c r="H41" i="4" s="1"/>
  <c r="G32" i="4"/>
  <c r="F32" i="4"/>
  <c r="E32" i="4"/>
  <c r="D32" i="4"/>
  <c r="D41" i="4" s="1"/>
  <c r="C32" i="4"/>
  <c r="B32" i="4"/>
  <c r="N23" i="4"/>
  <c r="N22" i="4"/>
  <c r="N21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N18" i="4"/>
  <c r="N17" i="4"/>
  <c r="N16" i="4"/>
  <c r="N15" i="4"/>
  <c r="N14" i="4"/>
  <c r="N35" i="4" s="1"/>
  <c r="N13" i="4"/>
  <c r="N12" i="4"/>
  <c r="N11" i="4"/>
  <c r="M50" i="3"/>
  <c r="L50" i="3"/>
  <c r="K50" i="3"/>
  <c r="J50" i="3"/>
  <c r="I50" i="3"/>
  <c r="H50" i="3"/>
  <c r="G50" i="3"/>
  <c r="F50" i="3"/>
  <c r="E50" i="3"/>
  <c r="D50" i="3"/>
  <c r="C50" i="3"/>
  <c r="B50" i="3"/>
  <c r="M40" i="3"/>
  <c r="L40" i="3"/>
  <c r="K40" i="3"/>
  <c r="J40" i="3"/>
  <c r="I40" i="3"/>
  <c r="H40" i="3"/>
  <c r="G40" i="3"/>
  <c r="F40" i="3"/>
  <c r="E40" i="3"/>
  <c r="D40" i="3"/>
  <c r="C40" i="3"/>
  <c r="B40" i="3"/>
  <c r="M39" i="3"/>
  <c r="L39" i="3"/>
  <c r="K39" i="3"/>
  <c r="J39" i="3"/>
  <c r="I39" i="3"/>
  <c r="H39" i="3"/>
  <c r="G39" i="3"/>
  <c r="F39" i="3"/>
  <c r="E39" i="3"/>
  <c r="D39" i="3"/>
  <c r="C39" i="3"/>
  <c r="B39" i="3"/>
  <c r="M38" i="3"/>
  <c r="L38" i="3"/>
  <c r="K38" i="3"/>
  <c r="J38" i="3"/>
  <c r="I38" i="3"/>
  <c r="H38" i="3"/>
  <c r="G38" i="3"/>
  <c r="F38" i="3"/>
  <c r="E38" i="3"/>
  <c r="D38" i="3"/>
  <c r="C38" i="3"/>
  <c r="B38" i="3"/>
  <c r="M37" i="3"/>
  <c r="L37" i="3"/>
  <c r="K37" i="3"/>
  <c r="J37" i="3"/>
  <c r="I37" i="3"/>
  <c r="H37" i="3"/>
  <c r="G37" i="3"/>
  <c r="F37" i="3"/>
  <c r="E37" i="3"/>
  <c r="D37" i="3"/>
  <c r="C37" i="3"/>
  <c r="B37" i="3"/>
  <c r="M36" i="3"/>
  <c r="L36" i="3"/>
  <c r="K36" i="3"/>
  <c r="J36" i="3"/>
  <c r="I36" i="3"/>
  <c r="H36" i="3"/>
  <c r="G36" i="3"/>
  <c r="F36" i="3"/>
  <c r="E36" i="3"/>
  <c r="D36" i="3"/>
  <c r="C36" i="3"/>
  <c r="B36" i="3"/>
  <c r="M35" i="3"/>
  <c r="L35" i="3"/>
  <c r="K35" i="3"/>
  <c r="J35" i="3"/>
  <c r="I35" i="3"/>
  <c r="H35" i="3"/>
  <c r="G35" i="3"/>
  <c r="F35" i="3"/>
  <c r="E35" i="3"/>
  <c r="D35" i="3"/>
  <c r="C35" i="3"/>
  <c r="B35" i="3"/>
  <c r="M34" i="3"/>
  <c r="L34" i="3"/>
  <c r="K34" i="3"/>
  <c r="J34" i="3"/>
  <c r="I34" i="3"/>
  <c r="H34" i="3"/>
  <c r="G34" i="3"/>
  <c r="F34" i="3"/>
  <c r="E34" i="3"/>
  <c r="D34" i="3"/>
  <c r="C34" i="3"/>
  <c r="B34" i="3"/>
  <c r="M33" i="3"/>
  <c r="L33" i="3"/>
  <c r="K33" i="3"/>
  <c r="J33" i="3"/>
  <c r="I33" i="3"/>
  <c r="H33" i="3"/>
  <c r="G33" i="3"/>
  <c r="F33" i="3"/>
  <c r="E33" i="3"/>
  <c r="D33" i="3"/>
  <c r="C33" i="3"/>
  <c r="B33" i="3"/>
  <c r="M32" i="3"/>
  <c r="L32" i="3"/>
  <c r="K32" i="3"/>
  <c r="J32" i="3"/>
  <c r="I32" i="3"/>
  <c r="H32" i="3"/>
  <c r="G32" i="3"/>
  <c r="F32" i="3"/>
  <c r="E32" i="3"/>
  <c r="D32" i="3"/>
  <c r="C32" i="3"/>
  <c r="B32" i="3"/>
  <c r="N23" i="3"/>
  <c r="N22" i="3"/>
  <c r="N21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N18" i="3"/>
  <c r="N17" i="3"/>
  <c r="N38" i="3" s="1"/>
  <c r="N16" i="3"/>
  <c r="N15" i="3"/>
  <c r="N14" i="3"/>
  <c r="N13" i="3"/>
  <c r="N12" i="3"/>
  <c r="N11" i="3"/>
  <c r="B20" i="2"/>
  <c r="C20" i="2"/>
  <c r="D20" i="2"/>
  <c r="E20" i="2"/>
  <c r="F20" i="2"/>
  <c r="G20" i="2"/>
  <c r="H20" i="2"/>
  <c r="I20" i="2"/>
  <c r="J20" i="2"/>
  <c r="K20" i="2"/>
  <c r="L20" i="2"/>
  <c r="M20" i="2"/>
  <c r="M50" i="2"/>
  <c r="L50" i="2"/>
  <c r="K50" i="2"/>
  <c r="J50" i="2"/>
  <c r="I50" i="2"/>
  <c r="H50" i="2"/>
  <c r="G50" i="2"/>
  <c r="F50" i="2"/>
  <c r="E50" i="2"/>
  <c r="D50" i="2"/>
  <c r="C50" i="2"/>
  <c r="B50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M41" i="2" s="1"/>
  <c r="L32" i="2"/>
  <c r="K32" i="2"/>
  <c r="J32" i="2"/>
  <c r="I32" i="2"/>
  <c r="I41" i="2" s="1"/>
  <c r="H32" i="2"/>
  <c r="G32" i="2"/>
  <c r="F32" i="2"/>
  <c r="E32" i="2"/>
  <c r="E41" i="2" s="1"/>
  <c r="D32" i="2"/>
  <c r="C32" i="2"/>
  <c r="B32" i="2"/>
  <c r="N23" i="2"/>
  <c r="N22" i="2"/>
  <c r="N21" i="2"/>
  <c r="N19" i="2"/>
  <c r="N18" i="2"/>
  <c r="N17" i="2"/>
  <c r="N16" i="2"/>
  <c r="N15" i="2"/>
  <c r="N14" i="2"/>
  <c r="N35" i="2" s="1"/>
  <c r="N13" i="2"/>
  <c r="N12" i="2"/>
  <c r="N33" i="2" s="1"/>
  <c r="N11" i="2"/>
  <c r="C50" i="1"/>
  <c r="D50" i="1"/>
  <c r="E50" i="1"/>
  <c r="F50" i="1"/>
  <c r="G50" i="1"/>
  <c r="H50" i="1"/>
  <c r="I50" i="1"/>
  <c r="J50" i="1"/>
  <c r="K50" i="1"/>
  <c r="L50" i="1"/>
  <c r="M50" i="1"/>
  <c r="B50" i="1"/>
  <c r="C39" i="1"/>
  <c r="D39" i="1"/>
  <c r="E39" i="1"/>
  <c r="F39" i="1"/>
  <c r="G39" i="1"/>
  <c r="H39" i="1"/>
  <c r="I39" i="1"/>
  <c r="J39" i="1"/>
  <c r="K39" i="1"/>
  <c r="L39" i="1"/>
  <c r="M39" i="1"/>
  <c r="C40" i="1"/>
  <c r="D40" i="1"/>
  <c r="E40" i="1"/>
  <c r="F40" i="1"/>
  <c r="G40" i="1"/>
  <c r="H40" i="1"/>
  <c r="I40" i="1"/>
  <c r="J40" i="1"/>
  <c r="K40" i="1"/>
  <c r="L40" i="1"/>
  <c r="M40" i="1"/>
  <c r="B40" i="1"/>
  <c r="B39" i="1"/>
  <c r="C38" i="1"/>
  <c r="D38" i="1"/>
  <c r="E38" i="1"/>
  <c r="F38" i="1"/>
  <c r="G38" i="1"/>
  <c r="H38" i="1"/>
  <c r="I38" i="1"/>
  <c r="J38" i="1"/>
  <c r="K38" i="1"/>
  <c r="L38" i="1"/>
  <c r="M38" i="1"/>
  <c r="B38" i="1"/>
  <c r="C37" i="1"/>
  <c r="D37" i="1"/>
  <c r="E37" i="1"/>
  <c r="F37" i="1"/>
  <c r="G37" i="1"/>
  <c r="H37" i="1"/>
  <c r="I37" i="1"/>
  <c r="J37" i="1"/>
  <c r="K37" i="1"/>
  <c r="L37" i="1"/>
  <c r="M37" i="1"/>
  <c r="B37" i="1"/>
  <c r="C36" i="1"/>
  <c r="D36" i="1"/>
  <c r="E36" i="1"/>
  <c r="F36" i="1"/>
  <c r="G36" i="1"/>
  <c r="H36" i="1"/>
  <c r="I36" i="1"/>
  <c r="J36" i="1"/>
  <c r="K36" i="1"/>
  <c r="L36" i="1"/>
  <c r="M36" i="1"/>
  <c r="B36" i="1"/>
  <c r="C35" i="1"/>
  <c r="D35" i="1"/>
  <c r="E35" i="1"/>
  <c r="F35" i="1"/>
  <c r="G35" i="1"/>
  <c r="H35" i="1"/>
  <c r="I35" i="1"/>
  <c r="J35" i="1"/>
  <c r="K35" i="1"/>
  <c r="L35" i="1"/>
  <c r="M35" i="1"/>
  <c r="B35" i="1"/>
  <c r="L41" i="5" l="1"/>
  <c r="N38" i="4"/>
  <c r="N50" i="4"/>
  <c r="N36" i="4"/>
  <c r="N40" i="4"/>
  <c r="N34" i="4"/>
  <c r="E41" i="4"/>
  <c r="I41" i="4"/>
  <c r="B41" i="4"/>
  <c r="F41" i="4"/>
  <c r="J41" i="4"/>
  <c r="N32" i="4"/>
  <c r="M41" i="4"/>
  <c r="N20" i="4"/>
  <c r="C41" i="4"/>
  <c r="G41" i="4"/>
  <c r="K41" i="4"/>
  <c r="N37" i="4"/>
  <c r="N39" i="4"/>
  <c r="N33" i="4"/>
  <c r="N35" i="3"/>
  <c r="H41" i="3"/>
  <c r="L41" i="3"/>
  <c r="D41" i="3"/>
  <c r="N50" i="3"/>
  <c r="N36" i="3"/>
  <c r="N40" i="3"/>
  <c r="E41" i="3"/>
  <c r="I41" i="3"/>
  <c r="M41" i="3"/>
  <c r="N34" i="3"/>
  <c r="B41" i="3"/>
  <c r="F41" i="3"/>
  <c r="J41" i="3"/>
  <c r="N32" i="3"/>
  <c r="N20" i="3"/>
  <c r="C41" i="3"/>
  <c r="G41" i="3"/>
  <c r="K41" i="3"/>
  <c r="N37" i="3"/>
  <c r="N39" i="3"/>
  <c r="N33" i="3"/>
  <c r="N32" i="2"/>
  <c r="N40" i="2"/>
  <c r="B41" i="2"/>
  <c r="F41" i="2"/>
  <c r="J41" i="2"/>
  <c r="D41" i="2"/>
  <c r="H41" i="2"/>
  <c r="L41" i="2"/>
  <c r="N20" i="2"/>
  <c r="C41" i="2"/>
  <c r="G41" i="2"/>
  <c r="K41" i="2"/>
  <c r="N34" i="2"/>
  <c r="N38" i="2"/>
  <c r="N36" i="2"/>
  <c r="N50" i="2"/>
  <c r="N37" i="2"/>
  <c r="N39" i="2"/>
  <c r="C34" i="1"/>
  <c r="D34" i="1"/>
  <c r="E34" i="1"/>
  <c r="F34" i="1"/>
  <c r="G34" i="1"/>
  <c r="H34" i="1"/>
  <c r="I34" i="1"/>
  <c r="J34" i="1"/>
  <c r="K34" i="1"/>
  <c r="L34" i="1"/>
  <c r="M34" i="1"/>
  <c r="B34" i="1"/>
  <c r="C33" i="1"/>
  <c r="D33" i="1"/>
  <c r="E33" i="1"/>
  <c r="F33" i="1"/>
  <c r="G33" i="1"/>
  <c r="H33" i="1"/>
  <c r="I33" i="1"/>
  <c r="J33" i="1"/>
  <c r="K33" i="1"/>
  <c r="L33" i="1"/>
  <c r="M33" i="1"/>
  <c r="B33" i="1"/>
  <c r="C32" i="1"/>
  <c r="C41" i="1" s="1"/>
  <c r="D32" i="1"/>
  <c r="E32" i="1"/>
  <c r="E41" i="1" s="1"/>
  <c r="F32" i="1"/>
  <c r="F41" i="1" s="1"/>
  <c r="G32" i="1"/>
  <c r="G41" i="1" s="1"/>
  <c r="H32" i="1"/>
  <c r="I32" i="1"/>
  <c r="I41" i="1" s="1"/>
  <c r="J32" i="1"/>
  <c r="K32" i="1"/>
  <c r="K41" i="1" s="1"/>
  <c r="L32" i="1"/>
  <c r="L41" i="1" s="1"/>
  <c r="M32" i="1"/>
  <c r="M41" i="1" s="1"/>
  <c r="B32" i="1"/>
  <c r="N41" i="4" l="1"/>
  <c r="N41" i="3"/>
  <c r="N41" i="2"/>
  <c r="B41" i="1"/>
  <c r="H41" i="1"/>
  <c r="D41" i="1"/>
  <c r="J41" i="1"/>
  <c r="N23" i="1"/>
  <c r="N19" i="1"/>
  <c r="N18" i="1"/>
  <c r="N17" i="1"/>
  <c r="N16" i="1"/>
  <c r="N15" i="1"/>
  <c r="N13" i="1"/>
  <c r="N12" i="1"/>
  <c r="D20" i="1"/>
  <c r="N11" i="1"/>
  <c r="N21" i="1" l="1"/>
  <c r="N32" i="1" s="1"/>
  <c r="N22" i="1"/>
  <c r="N38" i="1" s="1"/>
  <c r="H20" i="1"/>
  <c r="L20" i="1"/>
  <c r="K20" i="1"/>
  <c r="M20" i="1"/>
  <c r="N14" i="1"/>
  <c r="N35" i="1" s="1"/>
  <c r="I20" i="1"/>
  <c r="B20" i="1"/>
  <c r="F20" i="1"/>
  <c r="J20" i="1"/>
  <c r="C20" i="1"/>
  <c r="G20" i="1"/>
  <c r="E20" i="1"/>
  <c r="N50" i="1" l="1"/>
  <c r="N33" i="1"/>
  <c r="N37" i="1"/>
  <c r="N36" i="1"/>
  <c r="N40" i="1"/>
  <c r="N39" i="1"/>
  <c r="N34" i="1"/>
  <c r="N20" i="1"/>
  <c r="N41" i="1" l="1"/>
</calcChain>
</file>

<file path=xl/sharedStrings.xml><?xml version="1.0" encoding="utf-8"?>
<sst xmlns="http://schemas.openxmlformats.org/spreadsheetml/2006/main" count="553" uniqueCount="51">
  <si>
    <t>EMPRESAS MUNICIPALES DE CALI EMCALI EICE ESP</t>
  </si>
  <si>
    <t>GERENCIA UEN DE ENERGÍA</t>
  </si>
  <si>
    <t>DEPARTAMENTO COMPRA DE ENERGIA</t>
  </si>
  <si>
    <t>DESCRIPCIÓN</t>
  </si>
  <si>
    <t>ENERO</t>
  </si>
  <si>
    <t>FEBRERO</t>
  </si>
  <si>
    <t>MARZO</t>
  </si>
  <si>
    <t>ABRIL</t>
  </si>
  <si>
    <t>MAYO</t>
  </si>
  <si>
    <t>JUNIO</t>
  </si>
  <si>
    <t>$</t>
  </si>
  <si>
    <t>GENERACIÓN (en bornes)</t>
  </si>
  <si>
    <t>USO STN</t>
  </si>
  <si>
    <t>USO STR</t>
  </si>
  <si>
    <t>PEAJES EXTERNOS</t>
  </si>
  <si>
    <t>RESTRICCIONES</t>
  </si>
  <si>
    <t>RENTAS DE CONGESTION</t>
  </si>
  <si>
    <t>DESVIACIONES</t>
  </si>
  <si>
    <t>CND</t>
  </si>
  <si>
    <t>SIC</t>
  </si>
  <si>
    <t>TOTAL COSTOS ($)</t>
  </si>
  <si>
    <t>ENERGÍA EN BORNES DE GENERACIÓN (kWh)</t>
  </si>
  <si>
    <t xml:space="preserve">DEMANDA PARA CND, SIC </t>
  </si>
  <si>
    <t>JULIO</t>
  </si>
  <si>
    <t>AGOSTO</t>
  </si>
  <si>
    <t>SEPTIEMBRE</t>
  </si>
  <si>
    <t>OCTUBRE</t>
  </si>
  <si>
    <t>NOVIEMBRE</t>
  </si>
  <si>
    <t>DICIEMBRE</t>
  </si>
  <si>
    <t>TOTAL PAGOS</t>
  </si>
  <si>
    <t>USO STR (VARIOS OR´s)</t>
  </si>
  <si>
    <t>CND´s</t>
  </si>
  <si>
    <t>DEMANDA PARA SDL EXT.</t>
  </si>
  <si>
    <t>AÑO</t>
  </si>
  <si>
    <t>COMPRAS EN BOLSA</t>
  </si>
  <si>
    <t>COMPRAS EN CONTRATOS</t>
  </si>
  <si>
    <t>RESPUESTA NUMERAL 4 - CONSOLIDADO COSTO COMPRA ENERGÍA AÑO 2016</t>
  </si>
  <si>
    <t>RESPUESTA NUMERAL 4.1 - VALOR EN $/kWh COSTO COMPRA ENERGÍA AÑO 2016</t>
  </si>
  <si>
    <t>RESPUESTA NUMERALES 5, 5.1 y 14, 14.1 y 14.2 - VALOR EN $/kWh COSTO COMPRA ENERGÍA AÑO 2016</t>
  </si>
  <si>
    <t>RESPUESTA NUMERAL 4 - CONSOLIDADO COSTO COMPRA ENERGÍA AÑO 2017</t>
  </si>
  <si>
    <t>RESPUESTA NUMERAL 4.1 - VALOR EN $/kWh COSTO COMPRA ENERGÍA AÑO 2017</t>
  </si>
  <si>
    <t>RESPUESTA NUMERALES 5, 5.1 y 14, 14.1 y 14.2 - VALOR EN $/kWh COSTO COMPRA ENERGÍA AÑO 2017</t>
  </si>
  <si>
    <t>RESPUESTA NUMERAL 4 - CONSOLIDADO COSTO COMPRA ENERGÍA AÑO 2018</t>
  </si>
  <si>
    <t>RESPUESTA NUMERAL 4.1 - VALOR EN $/kWh COSTO COMPRA ENERGÍA AÑO 2018</t>
  </si>
  <si>
    <t>RESPUESTA NUMERALES 5, 5.1 y 14, 14.1 y 14.2 - VALOR EN $/kWh COSTO COMPRA ENERGÍA AÑO 2018</t>
  </si>
  <si>
    <t>RESPUESTA NUMERAL 4 - CONSOLIDADO COSTO COMPRA ENERGÍA AÑO 2019</t>
  </si>
  <si>
    <t>RESPUESTA NUMERAL 4.1 - VALOR EN $/kWh COSTO COMPRA ENERGÍA AÑO 2019</t>
  </si>
  <si>
    <t>RESPUESTA NUMERALES 5, 5.1 y 14, 14.1 y 14.2 - VALOR EN $/kWh COSTO COMPRA ENERGÍA AÑO 2019</t>
  </si>
  <si>
    <t>RESPUESTA NUMERAL 4 - CONSOLIDADO COSTO COMPRA ENERGÍA AÑO 2020</t>
  </si>
  <si>
    <t>RESPUESTA NUMERAL 4.1 - VALOR EN $/kWh COSTO COMPRA ENERGÍA AÑO 2020</t>
  </si>
  <si>
    <t>RESPUESTA NUMERALES 5, 5.1 y 14, 14.1 y 14.2 - VALOR EN $/kWh COSTO COMPRA ENERGÍA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</si>
</sst>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&quot;$&quot;\ #,##0.00_);\(&quot;$&quot;\ #,##0.00\)"/>
    <numFmt numFmtId="165" formatCode="&quot;$&quot;#,##0_);\(&quot;$&quot;#,##0\)"/>
    <numFmt numFmtId="166" formatCode="\$#,##0_);\(\$#,##0\)"/>
    <numFmt numFmtId="167" formatCode="\$#,##0_);\(&quot;C$&quot;#,##0\)"/>
    <numFmt numFmtId="168" formatCode="\$#,##0.00_);\(\$#,##0.00\)"/>
    <numFmt numFmtId="169" formatCode="_(* #,##0.00_);_(* \(#,##0.00\);_(* &quot;-&quot;??_);_(@_)"/>
    <numFmt numFmtId="170" formatCode="_(* #,##0_);_(* \(#,##0\);_(* &quot;-&quot;??_);_(@_)"/>
    <numFmt numFmtId="171" formatCode="_(&quot;$&quot;* #,##0.00_);_(&quot;$&quot;* \(#,##0.00\);_(&quot;$&quot;* &quot;-&quot;??_);_(@_)"/>
    <numFmt numFmtId="172" formatCode="_(&quot;$&quot;* #,##0_);_(&quot;$&quot;* \(#,##0\);_(&quot;$&quot;* &quot;-&quot;??_);_(@_)"/>
    <numFmt numFmtId="173" formatCode="\$#,##0.00_);\(&quot;C$&quot;#,##0.00\)"/>
    <numFmt numFmtId="174" formatCode="&quot;$&quot;#,##0.00_);\(&quot;$&quot;#,##0.00\)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sz val="12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3" fontId="0" fillId="0" borderId="0" xfId="0" applyNumberForma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166" fontId="1" fillId="0" borderId="5" xfId="0" applyNumberFormat="1" applyFont="1" applyFill="1" applyBorder="1" applyAlignment="1">
      <alignment horizontal="right"/>
    </xf>
    <xf numFmtId="166" fontId="1" fillId="0" borderId="6" xfId="0" applyNumberFormat="1" applyFont="1" applyFill="1" applyBorder="1" applyAlignment="1">
      <alignment horizontal="right"/>
    </xf>
    <xf numFmtId="0" fontId="2" fillId="0" borderId="7" xfId="0" applyFont="1" applyBorder="1"/>
    <xf numFmtId="167" fontId="0" fillId="0" borderId="7" xfId="0" applyNumberFormat="1" applyBorder="1"/>
    <xf numFmtId="167" fontId="0" fillId="0" borderId="8" xfId="0" applyNumberFormat="1" applyBorder="1"/>
    <xf numFmtId="167" fontId="0" fillId="0" borderId="9" xfId="0" applyNumberFormat="1" applyBorder="1"/>
    <xf numFmtId="167" fontId="0" fillId="0" borderId="7" xfId="0" applyNumberFormat="1" applyFill="1" applyBorder="1"/>
    <xf numFmtId="167" fontId="0" fillId="0" borderId="9" xfId="0" applyNumberFormat="1" applyFill="1" applyBorder="1"/>
    <xf numFmtId="165" fontId="0" fillId="0" borderId="7" xfId="0" applyNumberFormat="1" applyBorder="1"/>
    <xf numFmtId="165" fontId="0" fillId="0" borderId="9" xfId="0" applyNumberFormat="1" applyBorder="1"/>
    <xf numFmtId="165" fontId="0" fillId="0" borderId="8" xfId="0" applyNumberFormat="1" applyBorder="1"/>
    <xf numFmtId="167" fontId="0" fillId="0" borderId="10" xfId="0" applyNumberFormat="1" applyBorder="1"/>
    <xf numFmtId="0" fontId="4" fillId="0" borderId="11" xfId="0" applyFont="1" applyBorder="1"/>
    <xf numFmtId="167" fontId="2" fillId="0" borderId="11" xfId="0" applyNumberFormat="1" applyFont="1" applyBorder="1"/>
    <xf numFmtId="170" fontId="0" fillId="0" borderId="0" xfId="1" applyNumberFormat="1" applyFont="1"/>
    <xf numFmtId="0" fontId="5" fillId="0" borderId="12" xfId="0" applyFont="1" applyBorder="1"/>
    <xf numFmtId="3" fontId="0" fillId="0" borderId="11" xfId="0" applyNumberFormat="1" applyBorder="1"/>
    <xf numFmtId="9" fontId="0" fillId="0" borderId="0" xfId="3" applyFont="1"/>
    <xf numFmtId="0" fontId="5" fillId="0" borderId="11" xfId="0" applyFont="1" applyBorder="1"/>
    <xf numFmtId="0" fontId="4" fillId="0" borderId="0" xfId="0" applyFont="1" applyBorder="1"/>
    <xf numFmtId="171" fontId="0" fillId="0" borderId="0" xfId="2" applyFont="1" applyBorder="1"/>
    <xf numFmtId="172" fontId="0" fillId="0" borderId="0" xfId="0" applyNumberFormat="1"/>
    <xf numFmtId="10" fontId="0" fillId="0" borderId="0" xfId="3" applyNumberFormat="1" applyFont="1" applyBorder="1"/>
    <xf numFmtId="171" fontId="0" fillId="0" borderId="0" xfId="2" applyFont="1" applyFill="1" applyBorder="1"/>
    <xf numFmtId="170" fontId="0" fillId="0" borderId="0" xfId="0" applyNumberFormat="1"/>
    <xf numFmtId="171" fontId="0" fillId="0" borderId="0" xfId="0" applyNumberFormat="1"/>
    <xf numFmtId="169" fontId="0" fillId="0" borderId="0" xfId="1" applyNumberFormat="1" applyFont="1" applyBorder="1"/>
    <xf numFmtId="0" fontId="2" fillId="2" borderId="13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14" xfId="0" applyFont="1" applyFill="1" applyBorder="1" applyAlignment="1">
      <alignment horizontal="center"/>
    </xf>
    <xf numFmtId="166" fontId="1" fillId="3" borderId="5" xfId="0" applyNumberFormat="1" applyFont="1" applyFill="1" applyBorder="1" applyAlignment="1">
      <alignment horizontal="right"/>
    </xf>
    <xf numFmtId="166" fontId="1" fillId="3" borderId="15" xfId="0" applyNumberFormat="1" applyFont="1" applyFill="1" applyBorder="1" applyAlignment="1">
      <alignment horizontal="center"/>
    </xf>
    <xf numFmtId="172" fontId="0" fillId="0" borderId="0" xfId="2" applyNumberFormat="1" applyFont="1"/>
    <xf numFmtId="167" fontId="0" fillId="0" borderId="7" xfId="0" applyNumberFormat="1" applyBorder="1" applyAlignment="1">
      <alignment horizontal="right"/>
    </xf>
    <xf numFmtId="167" fontId="0" fillId="0" borderId="17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6" fontId="1" fillId="3" borderId="18" xfId="0" applyNumberFormat="1" applyFont="1" applyFill="1" applyBorder="1" applyAlignment="1">
      <alignment horizontal="center"/>
    </xf>
    <xf numFmtId="167" fontId="2" fillId="0" borderId="11" xfId="0" applyNumberFormat="1" applyFont="1" applyBorder="1" applyAlignment="1">
      <alignment horizontal="right"/>
    </xf>
    <xf numFmtId="167" fontId="2" fillId="0" borderId="11" xfId="0" applyNumberFormat="1" applyFont="1" applyBorder="1" applyAlignment="1">
      <alignment horizontal="center"/>
    </xf>
    <xf numFmtId="3" fontId="0" fillId="0" borderId="11" xfId="1" applyNumberFormat="1" applyFont="1" applyBorder="1"/>
    <xf numFmtId="3" fontId="0" fillId="0" borderId="19" xfId="1" applyNumberFormat="1" applyFont="1" applyBorder="1"/>
    <xf numFmtId="3" fontId="0" fillId="0" borderId="20" xfId="1" applyNumberFormat="1" applyFont="1" applyBorder="1"/>
    <xf numFmtId="3" fontId="0" fillId="0" borderId="16" xfId="1" applyNumberFormat="1" applyFont="1" applyBorder="1"/>
    <xf numFmtId="3" fontId="0" fillId="0" borderId="15" xfId="0" applyNumberFormat="1" applyBorder="1"/>
    <xf numFmtId="4" fontId="0" fillId="0" borderId="0" xfId="0" applyNumberFormat="1" applyBorder="1"/>
    <xf numFmtId="169" fontId="0" fillId="0" borderId="0" xfId="1" applyFont="1"/>
    <xf numFmtId="170" fontId="0" fillId="0" borderId="0" xfId="1" applyNumberFormat="1" applyFont="1" applyFill="1" applyBorder="1"/>
    <xf numFmtId="170" fontId="1" fillId="0" borderId="0" xfId="0" applyNumberFormat="1" applyFont="1"/>
    <xf numFmtId="170" fontId="1" fillId="0" borderId="0" xfId="1" applyNumberFormat="1" applyFont="1"/>
    <xf numFmtId="0" fontId="2" fillId="0" borderId="0" xfId="0" applyFont="1" applyFill="1" applyBorder="1"/>
    <xf numFmtId="0" fontId="1" fillId="0" borderId="0" xfId="0" applyFont="1" applyFill="1" applyBorder="1"/>
    <xf numFmtId="168" fontId="1" fillId="0" borderId="5" xfId="0" applyNumberFormat="1" applyFont="1" applyFill="1" applyBorder="1" applyAlignment="1">
      <alignment horizontal="right"/>
    </xf>
    <xf numFmtId="173" fontId="0" fillId="0" borderId="7" xfId="0" applyNumberFormat="1" applyBorder="1"/>
    <xf numFmtId="41" fontId="0" fillId="0" borderId="11" xfId="4" applyFont="1" applyBorder="1"/>
    <xf numFmtId="173" fontId="0" fillId="0" borderId="7" xfId="0" applyNumberFormat="1" applyFill="1" applyBorder="1"/>
    <xf numFmtId="174" fontId="0" fillId="0" borderId="7" xfId="0" applyNumberFormat="1" applyBorder="1"/>
    <xf numFmtId="173" fontId="2" fillId="0" borderId="1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5">
    <cellStyle name="Millares" xfId="1" builtinId="3"/>
    <cellStyle name="Millares [0]" xfId="4" builtinId="6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zoomScale="80" workbookViewId="0"/>
  </sheetViews>
  <sheetFormatPr baseColWidth="10" defaultRowHeight="12.75" x14ac:dyDescent="0.2"/>
  <cols>
    <col min="1" max="1" width="46.5703125" customWidth="1"/>
    <col min="2" max="13" width="16.42578125" bestFit="1" customWidth="1"/>
    <col min="14" max="14" width="17.7109375" bestFit="1" customWidth="1"/>
    <col min="15" max="15" width="7.140625" customWidth="1"/>
    <col min="16" max="16" width="5.5703125" bestFit="1" customWidth="1"/>
    <col min="17" max="17" width="102.85546875" customWidth="1"/>
    <col min="18" max="18" width="21.42578125" bestFit="1" customWidth="1"/>
    <col min="20" max="20" width="19.42578125" customWidth="1"/>
    <col min="21" max="21" width="17.5703125" customWidth="1"/>
    <col min="22" max="22" width="18.28515625" customWidth="1"/>
    <col min="23" max="23" width="17.140625" bestFit="1" customWidth="1"/>
  </cols>
  <sheetData>
    <row r="1" spans="1:14" x14ac:dyDescent="0.2">
      <c r="A1" s="1" t="s">
        <v>0</v>
      </c>
    </row>
    <row r="2" spans="1:14" x14ac:dyDescent="0.2">
      <c r="A2" s="1" t="s">
        <v>1</v>
      </c>
      <c r="B2" s="2"/>
      <c r="C2" s="3"/>
      <c r="D2" s="3"/>
      <c r="E2" s="3"/>
      <c r="F2" s="3"/>
      <c r="G2" s="3"/>
    </row>
    <row r="3" spans="1:14" x14ac:dyDescent="0.2">
      <c r="A3" s="1" t="s">
        <v>2</v>
      </c>
      <c r="B3" s="4"/>
      <c r="C3" s="4"/>
      <c r="D3" s="4"/>
      <c r="E3" s="4"/>
      <c r="F3" s="4"/>
      <c r="G3" s="4"/>
    </row>
    <row r="4" spans="1:14" x14ac:dyDescent="0.2">
      <c r="A4" s="1"/>
      <c r="B4" s="5"/>
      <c r="C4" s="5"/>
      <c r="D4" s="5"/>
      <c r="E4" s="5"/>
      <c r="F4" s="5"/>
      <c r="G4" s="5"/>
    </row>
    <row r="5" spans="1:14" x14ac:dyDescent="0.2">
      <c r="B5" s="6"/>
      <c r="C5" s="6"/>
      <c r="D5" s="6"/>
      <c r="E5" s="6"/>
      <c r="F5" s="6"/>
      <c r="G5" s="6"/>
    </row>
    <row r="6" spans="1:14" x14ac:dyDescent="0.2">
      <c r="B6" s="3"/>
      <c r="C6" s="3"/>
      <c r="D6" s="3"/>
      <c r="E6" s="3"/>
      <c r="F6" s="3"/>
      <c r="G6" s="3"/>
    </row>
    <row r="7" spans="1:14" ht="17.25" x14ac:dyDescent="0.25">
      <c r="A7" s="70" t="s">
        <v>36</v>
      </c>
      <c r="B7" s="70"/>
      <c r="C7" s="70"/>
      <c r="D7" s="70"/>
      <c r="E7" s="70"/>
      <c r="F7" s="70"/>
      <c r="G7" s="70"/>
      <c r="I7" s="3"/>
    </row>
    <row r="8" spans="1:14" ht="13.5" thickBot="1" x14ac:dyDescent="0.25">
      <c r="B8" s="7"/>
      <c r="C8" s="7"/>
      <c r="D8" s="7"/>
      <c r="E8" s="7"/>
      <c r="F8" s="7"/>
      <c r="G8" s="7"/>
    </row>
    <row r="9" spans="1:14" x14ac:dyDescent="0.2">
      <c r="A9" s="8" t="s">
        <v>3</v>
      </c>
      <c r="B9" s="8" t="s">
        <v>4</v>
      </c>
      <c r="C9" s="9" t="s">
        <v>5</v>
      </c>
      <c r="D9" s="8" t="s">
        <v>6</v>
      </c>
      <c r="E9" s="9" t="s">
        <v>7</v>
      </c>
      <c r="F9" s="8" t="s">
        <v>8</v>
      </c>
      <c r="G9" s="8" t="s">
        <v>9</v>
      </c>
      <c r="H9" s="8" t="s">
        <v>23</v>
      </c>
      <c r="I9" s="8" t="s">
        <v>24</v>
      </c>
      <c r="J9" s="40" t="s">
        <v>25</v>
      </c>
      <c r="K9" s="9" t="s">
        <v>26</v>
      </c>
      <c r="L9" s="8" t="s">
        <v>27</v>
      </c>
      <c r="M9" s="9" t="s">
        <v>28</v>
      </c>
      <c r="N9" s="8" t="s">
        <v>29</v>
      </c>
    </row>
    <row r="10" spans="1:14" ht="13.5" thickBot="1" x14ac:dyDescent="0.25">
      <c r="A10" s="10"/>
      <c r="B10" s="10" t="s">
        <v>10</v>
      </c>
      <c r="C10" s="11" t="s">
        <v>10</v>
      </c>
      <c r="D10" s="10" t="s">
        <v>10</v>
      </c>
      <c r="E10" s="11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42" t="s">
        <v>10</v>
      </c>
      <c r="K10" s="11" t="s">
        <v>10</v>
      </c>
      <c r="L10" s="10" t="s">
        <v>10</v>
      </c>
      <c r="M10" s="11" t="s">
        <v>10</v>
      </c>
      <c r="N10" s="10" t="s">
        <v>10</v>
      </c>
    </row>
    <row r="11" spans="1:14" x14ac:dyDescent="0.2">
      <c r="A11" s="12" t="s">
        <v>11</v>
      </c>
      <c r="B11" s="13">
        <v>69658044767.863953</v>
      </c>
      <c r="C11" s="13">
        <v>70097847187.608063</v>
      </c>
      <c r="D11" s="13">
        <v>62506293773.983307</v>
      </c>
      <c r="E11" s="13">
        <v>55141914081.687553</v>
      </c>
      <c r="F11" s="14">
        <v>44749279924.546631</v>
      </c>
      <c r="G11" s="13">
        <v>47708540567.566147</v>
      </c>
      <c r="H11" s="43">
        <v>44073155745.711945</v>
      </c>
      <c r="I11" s="43">
        <v>55983101350.53952</v>
      </c>
      <c r="J11" s="43">
        <v>47319081983.923203</v>
      </c>
      <c r="K11" s="43">
        <v>50863339398.543564</v>
      </c>
      <c r="L11" s="43">
        <v>47305725113.202408</v>
      </c>
      <c r="M11" s="43">
        <v>40211227585.52507</v>
      </c>
      <c r="N11" s="44">
        <f t="shared" ref="N11:N23" si="0">+B11+C11+D11+E11+F11+G11+H11+I11+J11+K11+L11+M11</f>
        <v>635617551480.70142</v>
      </c>
    </row>
    <row r="12" spans="1:14" x14ac:dyDescent="0.2">
      <c r="A12" s="15" t="s">
        <v>12</v>
      </c>
      <c r="B12" s="16">
        <v>7650215176</v>
      </c>
      <c r="C12" s="16">
        <v>7825606698</v>
      </c>
      <c r="D12" s="16">
        <v>7520147387</v>
      </c>
      <c r="E12" s="16">
        <v>7420160436</v>
      </c>
      <c r="F12" s="17">
        <v>6985429845</v>
      </c>
      <c r="G12" s="16">
        <v>7313488541</v>
      </c>
      <c r="H12" s="46">
        <v>7544261883</v>
      </c>
      <c r="I12" s="16">
        <v>7611544052</v>
      </c>
      <c r="J12" s="16">
        <v>7339888718</v>
      </c>
      <c r="K12" s="16">
        <v>7140261975</v>
      </c>
      <c r="L12" s="16">
        <v>7203424758</v>
      </c>
      <c r="M12" s="16">
        <v>7899759100</v>
      </c>
      <c r="N12" s="44">
        <f t="shared" si="0"/>
        <v>89454188569</v>
      </c>
    </row>
    <row r="13" spans="1:14" x14ac:dyDescent="0.2">
      <c r="A13" s="15" t="s">
        <v>13</v>
      </c>
      <c r="B13" s="16">
        <v>4952898280</v>
      </c>
      <c r="C13" s="16">
        <v>5138009048</v>
      </c>
      <c r="D13" s="16">
        <v>5220769761</v>
      </c>
      <c r="E13" s="16">
        <v>4926553115</v>
      </c>
      <c r="F13" s="18">
        <v>5279623719</v>
      </c>
      <c r="G13" s="16">
        <v>5058358248</v>
      </c>
      <c r="H13" s="46">
        <v>5369800697</v>
      </c>
      <c r="I13" s="46">
        <v>5644065304</v>
      </c>
      <c r="J13" s="46">
        <v>5108184694</v>
      </c>
      <c r="K13" s="46">
        <v>5131192050</v>
      </c>
      <c r="L13" s="46">
        <v>5015381676</v>
      </c>
      <c r="M13" s="46">
        <v>5258738367</v>
      </c>
      <c r="N13" s="44">
        <f t="shared" si="0"/>
        <v>62103574959</v>
      </c>
    </row>
    <row r="14" spans="1:14" x14ac:dyDescent="0.2">
      <c r="A14" s="15" t="s">
        <v>14</v>
      </c>
      <c r="B14" s="19">
        <v>768532778</v>
      </c>
      <c r="C14" s="19">
        <v>723231085</v>
      </c>
      <c r="D14" s="19">
        <v>746873365</v>
      </c>
      <c r="E14" s="19">
        <v>705028863</v>
      </c>
      <c r="F14" s="20">
        <v>746873365</v>
      </c>
      <c r="G14" s="19">
        <v>705028863</v>
      </c>
      <c r="H14" s="47">
        <v>705028863</v>
      </c>
      <c r="I14" s="47">
        <v>705028863</v>
      </c>
      <c r="J14" s="47">
        <v>705028863</v>
      </c>
      <c r="K14" s="47">
        <v>705028863</v>
      </c>
      <c r="L14" s="47">
        <v>705028863</v>
      </c>
      <c r="M14" s="47">
        <v>705028863</v>
      </c>
      <c r="N14" s="44">
        <f t="shared" si="0"/>
        <v>8625741497</v>
      </c>
    </row>
    <row r="15" spans="1:14" x14ac:dyDescent="0.2">
      <c r="A15" s="15" t="s">
        <v>15</v>
      </c>
      <c r="B15" s="16">
        <v>1841803159</v>
      </c>
      <c r="C15" s="16">
        <v>2525556370</v>
      </c>
      <c r="D15" s="16">
        <v>1595347249</v>
      </c>
      <c r="E15" s="16">
        <v>1496874158</v>
      </c>
      <c r="F15" s="17">
        <v>3960760857</v>
      </c>
      <c r="G15" s="16">
        <v>3800517083</v>
      </c>
      <c r="H15" s="46">
        <v>4582269256</v>
      </c>
      <c r="I15" s="16">
        <v>3665684414</v>
      </c>
      <c r="J15" s="17">
        <v>4851770330</v>
      </c>
      <c r="K15" s="16">
        <v>3706183288</v>
      </c>
      <c r="L15" s="16">
        <v>4275954389</v>
      </c>
      <c r="M15" s="16">
        <v>3208819968</v>
      </c>
      <c r="N15" s="44">
        <f t="shared" si="0"/>
        <v>39511540521</v>
      </c>
    </row>
    <row r="16" spans="1:14" x14ac:dyDescent="0.2">
      <c r="A16" s="15" t="s">
        <v>16</v>
      </c>
      <c r="B16" s="21">
        <v>1252655073</v>
      </c>
      <c r="C16" s="21">
        <v>631387000</v>
      </c>
      <c r="D16" s="21">
        <v>-1152696826</v>
      </c>
      <c r="E16" s="21">
        <v>399041561</v>
      </c>
      <c r="F16" s="22">
        <v>-493683012</v>
      </c>
      <c r="G16" s="21">
        <v>576989536</v>
      </c>
      <c r="H16" s="48">
        <v>161053077</v>
      </c>
      <c r="I16" s="21">
        <v>610001146</v>
      </c>
      <c r="J16" s="21">
        <v>691696908</v>
      </c>
      <c r="K16" s="21">
        <v>1857028742</v>
      </c>
      <c r="L16" s="21">
        <v>1484172516</v>
      </c>
      <c r="M16" s="21">
        <v>1634157889</v>
      </c>
      <c r="N16" s="44">
        <f t="shared" si="0"/>
        <v>7651803610</v>
      </c>
    </row>
    <row r="17" spans="1:20" x14ac:dyDescent="0.2">
      <c r="A17" s="15" t="s">
        <v>17</v>
      </c>
      <c r="B17" s="21">
        <v>-288059733</v>
      </c>
      <c r="C17" s="21">
        <v>-345953170</v>
      </c>
      <c r="D17" s="21">
        <v>-641622928</v>
      </c>
      <c r="E17" s="21">
        <v>-351472794</v>
      </c>
      <c r="F17" s="23">
        <v>165048217</v>
      </c>
      <c r="G17" s="21">
        <v>-26740165</v>
      </c>
      <c r="H17" s="48">
        <v>-46033231</v>
      </c>
      <c r="I17" s="21">
        <v>-66845237</v>
      </c>
      <c r="J17" s="23">
        <v>-40617085</v>
      </c>
      <c r="K17" s="21">
        <v>-24582398</v>
      </c>
      <c r="L17" s="21">
        <v>-40196311</v>
      </c>
      <c r="M17" s="21">
        <v>-21401879</v>
      </c>
      <c r="N17" s="44">
        <f t="shared" si="0"/>
        <v>-1728476714</v>
      </c>
    </row>
    <row r="18" spans="1:20" x14ac:dyDescent="0.2">
      <c r="A18" s="15" t="s">
        <v>18</v>
      </c>
      <c r="B18" s="16">
        <v>113015373</v>
      </c>
      <c r="C18" s="16">
        <v>136869630</v>
      </c>
      <c r="D18" s="16">
        <v>134236671</v>
      </c>
      <c r="E18" s="16">
        <v>135604567</v>
      </c>
      <c r="F18" s="17">
        <v>133713954</v>
      </c>
      <c r="G18" s="16">
        <v>133111901</v>
      </c>
      <c r="H18" s="46">
        <v>155077039</v>
      </c>
      <c r="I18" s="16">
        <v>138959031</v>
      </c>
      <c r="J18" s="17">
        <v>136318045</v>
      </c>
      <c r="K18" s="16">
        <v>132615408</v>
      </c>
      <c r="L18" s="16">
        <v>133563534</v>
      </c>
      <c r="M18" s="16">
        <v>130631810</v>
      </c>
      <c r="N18" s="44">
        <f t="shared" si="0"/>
        <v>1613716963</v>
      </c>
    </row>
    <row r="19" spans="1:20" ht="13.5" thickBot="1" x14ac:dyDescent="0.25">
      <c r="A19" s="15" t="s">
        <v>19</v>
      </c>
      <c r="B19" s="16">
        <v>46820654.279999994</v>
      </c>
      <c r="C19" s="16">
        <v>56702193.559999995</v>
      </c>
      <c r="D19" s="16">
        <v>55612335</v>
      </c>
      <c r="E19" s="24">
        <v>56177045.639999993</v>
      </c>
      <c r="F19" s="17">
        <v>55395118</v>
      </c>
      <c r="G19" s="16">
        <v>55146359</v>
      </c>
      <c r="H19" s="46">
        <v>65156304</v>
      </c>
      <c r="I19" s="16">
        <v>57568741</v>
      </c>
      <c r="J19" s="17">
        <v>56467329</v>
      </c>
      <c r="K19" s="16">
        <v>54940669</v>
      </c>
      <c r="L19" s="16">
        <v>55331777</v>
      </c>
      <c r="M19" s="16">
        <v>54121979</v>
      </c>
      <c r="N19" s="49">
        <f t="shared" si="0"/>
        <v>669440504.48000002</v>
      </c>
    </row>
    <row r="20" spans="1:20" ht="16.5" thickBot="1" x14ac:dyDescent="0.3">
      <c r="A20" s="25" t="s">
        <v>20</v>
      </c>
      <c r="B20" s="26">
        <f t="shared" ref="B20:M20" si="1">SUM(B11:B19)</f>
        <v>85995925528.143951</v>
      </c>
      <c r="C20" s="26">
        <f t="shared" si="1"/>
        <v>86789256042.16806</v>
      </c>
      <c r="D20" s="26">
        <f t="shared" si="1"/>
        <v>75984960787.983307</v>
      </c>
      <c r="E20" s="26">
        <f t="shared" si="1"/>
        <v>69929881033.32756</v>
      </c>
      <c r="F20" s="26">
        <f t="shared" si="1"/>
        <v>61582441987.546631</v>
      </c>
      <c r="G20" s="26">
        <f t="shared" si="1"/>
        <v>65324440933.566147</v>
      </c>
      <c r="H20" s="50">
        <f t="shared" si="1"/>
        <v>62609769633.711945</v>
      </c>
      <c r="I20" s="50">
        <f t="shared" si="1"/>
        <v>74349107664.53952</v>
      </c>
      <c r="J20" s="51">
        <f t="shared" si="1"/>
        <v>66167819785.923203</v>
      </c>
      <c r="K20" s="51">
        <f t="shared" si="1"/>
        <v>69566007995.543564</v>
      </c>
      <c r="L20" s="51">
        <f t="shared" si="1"/>
        <v>66138386315.202408</v>
      </c>
      <c r="M20" s="51">
        <f t="shared" si="1"/>
        <v>59081083682.52507</v>
      </c>
      <c r="N20" s="26">
        <f t="shared" si="0"/>
        <v>843519081390.1814</v>
      </c>
    </row>
    <row r="21" spans="1:20" ht="13.5" thickBot="1" x14ac:dyDescent="0.25">
      <c r="A21" s="28" t="s">
        <v>21</v>
      </c>
      <c r="B21" s="29">
        <v>278176499.88999987</v>
      </c>
      <c r="C21" s="29">
        <v>277312264.53999996</v>
      </c>
      <c r="D21" s="29">
        <v>274602748.35999995</v>
      </c>
      <c r="E21" s="29">
        <v>266907939.50999993</v>
      </c>
      <c r="F21" s="29">
        <v>271360644.48999995</v>
      </c>
      <c r="G21" s="29">
        <v>263219839.88</v>
      </c>
      <c r="H21" s="52">
        <v>269287305.75999993</v>
      </c>
      <c r="I21" s="52">
        <v>285574177.02999997</v>
      </c>
      <c r="J21" s="52">
        <v>271364704.28999996</v>
      </c>
      <c r="K21" s="52">
        <v>266826909.43999994</v>
      </c>
      <c r="L21" s="52">
        <v>261009059.62999991</v>
      </c>
      <c r="M21" s="52">
        <v>262860981.43999991</v>
      </c>
      <c r="N21" s="53">
        <f t="shared" si="0"/>
        <v>3248503074.2599998</v>
      </c>
    </row>
    <row r="22" spans="1:20" ht="13.5" thickBot="1" x14ac:dyDescent="0.25">
      <c r="A22" s="31" t="s">
        <v>22</v>
      </c>
      <c r="B22" s="29">
        <v>274728691.48000002</v>
      </c>
      <c r="C22" s="29">
        <v>273991276.52999997</v>
      </c>
      <c r="D22" s="29">
        <v>270832775.46999997</v>
      </c>
      <c r="E22" s="29">
        <v>262913764.09</v>
      </c>
      <c r="F22" s="29">
        <v>267534249.09</v>
      </c>
      <c r="G22" s="29">
        <v>259548344.71999997</v>
      </c>
      <c r="H22" s="52">
        <v>265400159</v>
      </c>
      <c r="I22" s="54">
        <v>281824253.44</v>
      </c>
      <c r="J22" s="52">
        <v>267217660.13000003</v>
      </c>
      <c r="K22" s="54">
        <v>263299105</v>
      </c>
      <c r="L22" s="52">
        <v>257555102.56</v>
      </c>
      <c r="M22" s="52">
        <v>259241630.41</v>
      </c>
      <c r="N22" s="55">
        <f t="shared" si="0"/>
        <v>3204087011.9199996</v>
      </c>
    </row>
    <row r="23" spans="1:20" ht="13.5" thickBot="1" x14ac:dyDescent="0.25">
      <c r="A23" s="31" t="s">
        <v>32</v>
      </c>
      <c r="B23" s="66">
        <v>16274147.436999999</v>
      </c>
      <c r="C23" s="66">
        <v>16644006.902999999</v>
      </c>
      <c r="D23" s="66">
        <v>15874427.354</v>
      </c>
      <c r="E23" s="66">
        <v>16023880.613999996</v>
      </c>
      <c r="F23" s="66">
        <v>15306530.984000003</v>
      </c>
      <c r="G23" s="66">
        <v>16080058.412999997</v>
      </c>
      <c r="H23" s="66">
        <v>15454685.535999998</v>
      </c>
      <c r="I23" s="66">
        <v>15589083.234999999</v>
      </c>
      <c r="J23" s="66">
        <v>15723480.933999998</v>
      </c>
      <c r="K23" s="66">
        <v>15158483.746000001</v>
      </c>
      <c r="L23" s="66">
        <v>15251194.869000001</v>
      </c>
      <c r="M23" s="66">
        <v>14723051.623</v>
      </c>
      <c r="N23" s="56">
        <f t="shared" si="0"/>
        <v>188103031.64799997</v>
      </c>
    </row>
    <row r="24" spans="1:20" ht="15.75" x14ac:dyDescent="0.25">
      <c r="A24" s="32"/>
      <c r="B24" s="33"/>
      <c r="C24" s="33"/>
      <c r="D24" s="33"/>
      <c r="E24" s="33"/>
      <c r="F24" s="33"/>
      <c r="G24" s="33"/>
      <c r="I24" s="5"/>
      <c r="J24" s="34"/>
    </row>
    <row r="25" spans="1:20" ht="15.75" x14ac:dyDescent="0.25">
      <c r="A25" s="32"/>
      <c r="B25" s="33"/>
      <c r="C25" s="33"/>
      <c r="D25" s="33"/>
      <c r="E25" s="33"/>
      <c r="F25" s="33"/>
      <c r="G25" s="33"/>
      <c r="H25" s="5"/>
      <c r="I25" s="27"/>
      <c r="J25" s="27"/>
    </row>
    <row r="26" spans="1:20" x14ac:dyDescent="0.2">
      <c r="B26" s="35"/>
      <c r="C26" s="35"/>
      <c r="D26" s="35"/>
      <c r="E26" s="35"/>
      <c r="F26" s="35"/>
      <c r="G26" s="35"/>
    </row>
    <row r="27" spans="1:20" x14ac:dyDescent="0.2">
      <c r="B27" s="33"/>
      <c r="C27" s="33"/>
      <c r="D27" s="33"/>
      <c r="E27" s="33"/>
      <c r="F27" s="33"/>
      <c r="G27" s="33"/>
      <c r="I27" s="36"/>
      <c r="J27" s="37"/>
      <c r="K27" s="37"/>
      <c r="L27" s="38"/>
    </row>
    <row r="28" spans="1:20" ht="17.25" x14ac:dyDescent="0.25">
      <c r="A28" s="70" t="s">
        <v>37</v>
      </c>
      <c r="B28" s="70"/>
      <c r="C28" s="70"/>
      <c r="D28" s="70"/>
      <c r="E28" s="70"/>
      <c r="F28" s="70"/>
      <c r="G28" s="70"/>
      <c r="I28" s="7"/>
    </row>
    <row r="29" spans="1:20" ht="13.5" thickBot="1" x14ac:dyDescent="0.25">
      <c r="B29" s="39"/>
      <c r="C29" s="39"/>
      <c r="D29" s="39"/>
      <c r="E29" s="39"/>
      <c r="F29" s="39"/>
      <c r="G29" s="39"/>
    </row>
    <row r="30" spans="1:20" x14ac:dyDescent="0.2">
      <c r="A30" s="8" t="s">
        <v>3</v>
      </c>
      <c r="B30" s="8" t="s">
        <v>4</v>
      </c>
      <c r="C30" s="9" t="s">
        <v>5</v>
      </c>
      <c r="D30" s="8" t="s">
        <v>6</v>
      </c>
      <c r="E30" s="9" t="s">
        <v>7</v>
      </c>
      <c r="F30" s="8" t="s">
        <v>8</v>
      </c>
      <c r="G30" s="8" t="s">
        <v>9</v>
      </c>
      <c r="H30" s="8" t="s">
        <v>23</v>
      </c>
      <c r="I30" s="8" t="s">
        <v>24</v>
      </c>
      <c r="J30" s="40" t="s">
        <v>25</v>
      </c>
      <c r="K30" s="9" t="s">
        <v>26</v>
      </c>
      <c r="L30" s="8" t="s">
        <v>27</v>
      </c>
      <c r="M30" s="8" t="s">
        <v>28</v>
      </c>
      <c r="N30" s="8" t="s">
        <v>33</v>
      </c>
    </row>
    <row r="31" spans="1:20" ht="13.5" thickBot="1" x14ac:dyDescent="0.25">
      <c r="A31" s="41"/>
      <c r="B31" s="10" t="s">
        <v>10</v>
      </c>
      <c r="C31" s="11" t="s">
        <v>10</v>
      </c>
      <c r="D31" s="10" t="s">
        <v>10</v>
      </c>
      <c r="E31" s="11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42" t="s">
        <v>10</v>
      </c>
      <c r="K31" s="11" t="s">
        <v>10</v>
      </c>
      <c r="L31" s="10" t="s">
        <v>10</v>
      </c>
      <c r="M31" s="10" t="s">
        <v>10</v>
      </c>
      <c r="N31" s="10" t="s">
        <v>10</v>
      </c>
    </row>
    <row r="32" spans="1:20" x14ac:dyDescent="0.2">
      <c r="A32" s="12" t="s">
        <v>11</v>
      </c>
      <c r="B32" s="64">
        <f t="shared" ref="B32:N32" si="2">+B11/B21</f>
        <v>250.40952343353604</v>
      </c>
      <c r="C32" s="64">
        <f t="shared" si="2"/>
        <v>252.77586371408768</v>
      </c>
      <c r="D32" s="64">
        <f t="shared" si="2"/>
        <v>227.62442891517796</v>
      </c>
      <c r="E32" s="64">
        <f t="shared" si="2"/>
        <v>206.59525596323303</v>
      </c>
      <c r="F32" s="64">
        <f t="shared" si="2"/>
        <v>164.90703730693605</v>
      </c>
      <c r="G32" s="64">
        <f t="shared" si="2"/>
        <v>181.24978948895389</v>
      </c>
      <c r="H32" s="64">
        <f t="shared" si="2"/>
        <v>163.6659241003799</v>
      </c>
      <c r="I32" s="64">
        <f t="shared" si="2"/>
        <v>196.03698742221505</v>
      </c>
      <c r="J32" s="64">
        <f t="shared" si="2"/>
        <v>174.37449025557356</v>
      </c>
      <c r="K32" s="64">
        <f t="shared" si="2"/>
        <v>190.62297541613191</v>
      </c>
      <c r="L32" s="64">
        <f t="shared" si="2"/>
        <v>181.24169781792958</v>
      </c>
      <c r="M32" s="64">
        <f t="shared" si="2"/>
        <v>152.97526230496709</v>
      </c>
      <c r="N32" s="64">
        <f t="shared" si="2"/>
        <v>195.66475294947762</v>
      </c>
      <c r="T32" s="45"/>
    </row>
    <row r="33" spans="1:20" x14ac:dyDescent="0.2">
      <c r="A33" s="15" t="s">
        <v>12</v>
      </c>
      <c r="B33" s="65">
        <f t="shared" ref="B33:N33" si="3">+B12/B22</f>
        <v>27.846436914860522</v>
      </c>
      <c r="C33" s="65">
        <f t="shared" si="3"/>
        <v>28.561517713660329</v>
      </c>
      <c r="D33" s="65">
        <f t="shared" si="3"/>
        <v>27.766755238355572</v>
      </c>
      <c r="E33" s="65">
        <f t="shared" si="3"/>
        <v>28.222791840825604</v>
      </c>
      <c r="F33" s="65">
        <f t="shared" si="3"/>
        <v>26.110413409724085</v>
      </c>
      <c r="G33" s="65">
        <f t="shared" si="3"/>
        <v>28.17775065716474</v>
      </c>
      <c r="H33" s="65">
        <f t="shared" si="3"/>
        <v>28.425988557904368</v>
      </c>
      <c r="I33" s="65">
        <f t="shared" si="3"/>
        <v>27.00812282510131</v>
      </c>
      <c r="J33" s="65">
        <f t="shared" si="3"/>
        <v>27.467827966269827</v>
      </c>
      <c r="K33" s="65">
        <f t="shared" si="3"/>
        <v>27.118443775188677</v>
      </c>
      <c r="L33" s="65">
        <f t="shared" si="3"/>
        <v>27.968480089894125</v>
      </c>
      <c r="M33" s="65">
        <f t="shared" si="3"/>
        <v>30.472571428849008</v>
      </c>
      <c r="N33" s="65">
        <f t="shared" si="3"/>
        <v>27.918776311694469</v>
      </c>
      <c r="T33" s="45"/>
    </row>
    <row r="34" spans="1:20" x14ac:dyDescent="0.2">
      <c r="A34" s="15" t="s">
        <v>30</v>
      </c>
      <c r="B34" s="65">
        <f t="shared" ref="B34:N34" si="4">+B13/B22</f>
        <v>18.028325521146254</v>
      </c>
      <c r="C34" s="65">
        <f t="shared" si="4"/>
        <v>18.752454870355798</v>
      </c>
      <c r="D34" s="65">
        <f t="shared" si="4"/>
        <v>19.276728054571453</v>
      </c>
      <c r="E34" s="65">
        <f t="shared" si="4"/>
        <v>18.738285277881285</v>
      </c>
      <c r="F34" s="65">
        <f t="shared" si="4"/>
        <v>19.734384427258529</v>
      </c>
      <c r="G34" s="65">
        <f t="shared" si="4"/>
        <v>19.489079205867959</v>
      </c>
      <c r="H34" s="65">
        <f t="shared" si="4"/>
        <v>20.232846571128089</v>
      </c>
      <c r="I34" s="65">
        <f t="shared" si="4"/>
        <v>20.026897029292101</v>
      </c>
      <c r="J34" s="65">
        <f t="shared" si="4"/>
        <v>19.116194234748161</v>
      </c>
      <c r="K34" s="65">
        <f t="shared" si="4"/>
        <v>19.488072509779325</v>
      </c>
      <c r="L34" s="65">
        <f t="shared" si="4"/>
        <v>19.473043345478342</v>
      </c>
      <c r="M34" s="65">
        <f t="shared" si="4"/>
        <v>20.285084454541948</v>
      </c>
      <c r="N34" s="65">
        <f t="shared" si="4"/>
        <v>19.382611872885871</v>
      </c>
      <c r="T34" s="45"/>
    </row>
    <row r="35" spans="1:20" x14ac:dyDescent="0.2">
      <c r="A35" s="15" t="s">
        <v>14</v>
      </c>
      <c r="B35" s="67">
        <f t="shared" ref="B35:N35" si="5">+B14/B23</f>
        <v>47.224149896338439</v>
      </c>
      <c r="C35" s="67">
        <f t="shared" si="5"/>
        <v>43.452943105283211</v>
      </c>
      <c r="D35" s="67">
        <f t="shared" si="5"/>
        <v>47.048838256946929</v>
      </c>
      <c r="E35" s="67">
        <f t="shared" si="5"/>
        <v>43.998634287378508</v>
      </c>
      <c r="F35" s="67">
        <f t="shared" si="5"/>
        <v>48.794424143570524</v>
      </c>
      <c r="G35" s="67">
        <f t="shared" si="5"/>
        <v>43.844919271562858</v>
      </c>
      <c r="H35" s="67">
        <f t="shared" si="5"/>
        <v>45.619101168879332</v>
      </c>
      <c r="I35" s="67">
        <f t="shared" si="5"/>
        <v>45.225806570658165</v>
      </c>
      <c r="J35" s="67">
        <f t="shared" si="5"/>
        <v>44.839235405912319</v>
      </c>
      <c r="K35" s="67">
        <f t="shared" si="5"/>
        <v>46.510513506078205</v>
      </c>
      <c r="L35" s="67">
        <f t="shared" si="5"/>
        <v>46.227778810502322</v>
      </c>
      <c r="M35" s="67">
        <f t="shared" si="5"/>
        <v>47.88605521824163</v>
      </c>
      <c r="N35" s="67">
        <f t="shared" si="5"/>
        <v>45.856472495039206</v>
      </c>
      <c r="T35" s="45"/>
    </row>
    <row r="36" spans="1:20" x14ac:dyDescent="0.2">
      <c r="A36" s="15" t="s">
        <v>15</v>
      </c>
      <c r="B36" s="65">
        <f t="shared" ref="B36:N36" si="6">+B15/B22</f>
        <v>6.7040801202013567</v>
      </c>
      <c r="C36" s="65">
        <f t="shared" si="6"/>
        <v>9.2176524814412133</v>
      </c>
      <c r="D36" s="65">
        <f t="shared" si="6"/>
        <v>5.890525052706244</v>
      </c>
      <c r="E36" s="65">
        <f t="shared" si="6"/>
        <v>5.6934035507079566</v>
      </c>
      <c r="F36" s="65">
        <f t="shared" si="6"/>
        <v>14.804687139954101</v>
      </c>
      <c r="G36" s="65">
        <f t="shared" si="6"/>
        <v>14.642809943943149</v>
      </c>
      <c r="H36" s="65">
        <f t="shared" si="6"/>
        <v>17.26551059074535</v>
      </c>
      <c r="I36" s="65">
        <f t="shared" si="6"/>
        <v>13.006987046912977</v>
      </c>
      <c r="J36" s="65">
        <f t="shared" si="6"/>
        <v>18.156623060166154</v>
      </c>
      <c r="K36" s="65">
        <f t="shared" si="6"/>
        <v>14.075943357270432</v>
      </c>
      <c r="L36" s="65">
        <f t="shared" si="6"/>
        <v>16.602095421518097</v>
      </c>
      <c r="M36" s="65">
        <f t="shared" si="6"/>
        <v>12.377718667040996</v>
      </c>
      <c r="N36" s="65">
        <f t="shared" si="6"/>
        <v>12.331606593081666</v>
      </c>
      <c r="T36" s="45"/>
    </row>
    <row r="37" spans="1:20" x14ac:dyDescent="0.2">
      <c r="A37" s="15" t="s">
        <v>16</v>
      </c>
      <c r="B37" s="68">
        <f t="shared" ref="B37:N37" si="7">+B16/B22</f>
        <v>4.5596077579366776</v>
      </c>
      <c r="C37" s="68">
        <f t="shared" si="7"/>
        <v>2.3044054832558434</v>
      </c>
      <c r="D37" s="68">
        <f t="shared" si="7"/>
        <v>-4.25612012430779</v>
      </c>
      <c r="E37" s="68">
        <f t="shared" si="7"/>
        <v>1.5177659579032197</v>
      </c>
      <c r="F37" s="68">
        <f t="shared" si="7"/>
        <v>-1.8453077080008635</v>
      </c>
      <c r="G37" s="68">
        <f t="shared" si="7"/>
        <v>2.2230522665149519</v>
      </c>
      <c r="H37" s="68">
        <f t="shared" si="7"/>
        <v>0.60683112476959744</v>
      </c>
      <c r="I37" s="68">
        <f t="shared" si="7"/>
        <v>2.1644735630599956</v>
      </c>
      <c r="J37" s="68">
        <f t="shared" si="7"/>
        <v>2.588514949436699</v>
      </c>
      <c r="K37" s="68">
        <f t="shared" si="7"/>
        <v>7.0529246272979167</v>
      </c>
      <c r="L37" s="68">
        <f t="shared" si="7"/>
        <v>5.7625436314322194</v>
      </c>
      <c r="M37" s="68">
        <f t="shared" si="7"/>
        <v>6.3036090554419069</v>
      </c>
      <c r="N37" s="68">
        <f t="shared" si="7"/>
        <v>2.3881385185650044</v>
      </c>
      <c r="T37" s="45"/>
    </row>
    <row r="38" spans="1:20" x14ac:dyDescent="0.2">
      <c r="A38" s="15" t="s">
        <v>17</v>
      </c>
      <c r="B38" s="68">
        <f t="shared" ref="B38:N38" si="8">+B17/B22</f>
        <v>-1.0485243876356121</v>
      </c>
      <c r="C38" s="68">
        <f t="shared" si="8"/>
        <v>-1.2626430095927552</v>
      </c>
      <c r="D38" s="68">
        <f t="shared" si="8"/>
        <v>-2.3690741524416135</v>
      </c>
      <c r="E38" s="68">
        <f t="shared" si="8"/>
        <v>-1.3368367959605367</v>
      </c>
      <c r="F38" s="68">
        <f t="shared" si="8"/>
        <v>0.61692369317723084</v>
      </c>
      <c r="G38" s="68">
        <f t="shared" si="8"/>
        <v>-0.10302575818330575</v>
      </c>
      <c r="H38" s="68">
        <f t="shared" si="8"/>
        <v>-0.1734483926967052</v>
      </c>
      <c r="I38" s="68">
        <f t="shared" si="8"/>
        <v>-0.23718766637035113</v>
      </c>
      <c r="J38" s="68">
        <f t="shared" si="8"/>
        <v>-0.15200000247079476</v>
      </c>
      <c r="K38" s="68">
        <f t="shared" si="8"/>
        <v>-9.3363013900104222E-2</v>
      </c>
      <c r="L38" s="68">
        <f t="shared" si="8"/>
        <v>-0.15606878140042235</v>
      </c>
      <c r="M38" s="68">
        <f t="shared" si="8"/>
        <v>-8.2555718254634314E-2</v>
      </c>
      <c r="N38" s="68">
        <f t="shared" si="8"/>
        <v>-0.53945997957285097</v>
      </c>
      <c r="T38" s="45"/>
    </row>
    <row r="39" spans="1:20" x14ac:dyDescent="0.2">
      <c r="A39" s="15" t="s">
        <v>31</v>
      </c>
      <c r="B39" s="65">
        <f>+B18/B22</f>
        <v>0.4113708415061097</v>
      </c>
      <c r="C39" s="65">
        <f t="shared" ref="C39:M39" si="9">+C18/C22</f>
        <v>0.4995401011791476</v>
      </c>
      <c r="D39" s="65">
        <f t="shared" si="9"/>
        <v>0.49564411385234775</v>
      </c>
      <c r="E39" s="65">
        <f t="shared" si="9"/>
        <v>0.51577583801805127</v>
      </c>
      <c r="F39" s="65">
        <f t="shared" si="9"/>
        <v>0.49980125705332734</v>
      </c>
      <c r="G39" s="65">
        <f t="shared" si="9"/>
        <v>0.51285975698901398</v>
      </c>
      <c r="H39" s="65">
        <f t="shared" si="9"/>
        <v>0.58431403954057159</v>
      </c>
      <c r="I39" s="65">
        <f t="shared" si="9"/>
        <v>0.49306980965562708</v>
      </c>
      <c r="J39" s="65">
        <f t="shared" si="9"/>
        <v>0.51013860735732053</v>
      </c>
      <c r="K39" s="65">
        <f t="shared" si="9"/>
        <v>0.503668282503277</v>
      </c>
      <c r="L39" s="65">
        <f t="shared" si="9"/>
        <v>0.51858236421033455</v>
      </c>
      <c r="M39" s="65">
        <f t="shared" si="9"/>
        <v>0.50389981652792837</v>
      </c>
      <c r="N39" s="65">
        <f t="shared" ref="N39" si="10">+N18/N22</f>
        <v>0.50364330213148767</v>
      </c>
      <c r="T39" s="45"/>
    </row>
    <row r="40" spans="1:20" ht="13.5" thickBot="1" x14ac:dyDescent="0.25">
      <c r="A40" s="15" t="s">
        <v>19</v>
      </c>
      <c r="B40" s="65">
        <f>+B19/B22</f>
        <v>0.17042506200488525</v>
      </c>
      <c r="C40" s="65">
        <f t="shared" ref="C40:M40" si="11">+C19/C22</f>
        <v>0.2069489009946327</v>
      </c>
      <c r="D40" s="65">
        <f t="shared" si="11"/>
        <v>0.20533827526410353</v>
      </c>
      <c r="E40" s="65">
        <f t="shared" si="11"/>
        <v>0.21367099525747768</v>
      </c>
      <c r="F40" s="65">
        <f t="shared" si="11"/>
        <v>0.20705804280544574</v>
      </c>
      <c r="G40" s="65">
        <f t="shared" si="11"/>
        <v>0.21247047080763215</v>
      </c>
      <c r="H40" s="65">
        <f t="shared" si="11"/>
        <v>0.24550212873082716</v>
      </c>
      <c r="I40" s="65">
        <f t="shared" si="11"/>
        <v>0.20427177681588823</v>
      </c>
      <c r="J40" s="65">
        <f t="shared" si="11"/>
        <v>0.21131585753923948</v>
      </c>
      <c r="K40" s="65">
        <f t="shared" si="11"/>
        <v>0.20866257407141586</v>
      </c>
      <c r="L40" s="65">
        <f t="shared" si="11"/>
        <v>0.21483471478539207</v>
      </c>
      <c r="M40" s="65">
        <f t="shared" si="11"/>
        <v>0.20877040047311898</v>
      </c>
      <c r="N40" s="65">
        <f t="shared" ref="N40" si="12">+N19/N22</f>
        <v>0.20893330986003658</v>
      </c>
      <c r="T40" s="45"/>
    </row>
    <row r="41" spans="1:20" ht="16.5" thickBot="1" x14ac:dyDescent="0.3">
      <c r="A41" s="25" t="s">
        <v>20</v>
      </c>
      <c r="B41" s="69">
        <f t="shared" ref="B41:N41" si="13">SUM(B32:B40)</f>
        <v>354.30539515989466</v>
      </c>
      <c r="C41" s="69">
        <f t="shared" si="13"/>
        <v>354.50868336066515</v>
      </c>
      <c r="D41" s="69">
        <f t="shared" si="13"/>
        <v>321.68306363012516</v>
      </c>
      <c r="E41" s="69">
        <f t="shared" si="13"/>
        <v>304.15874691524459</v>
      </c>
      <c r="F41" s="69">
        <f t="shared" si="13"/>
        <v>273.82942171247845</v>
      </c>
      <c r="G41" s="69">
        <f t="shared" si="13"/>
        <v>290.249705303621</v>
      </c>
      <c r="H41" s="69">
        <f t="shared" si="13"/>
        <v>276.47256988938136</v>
      </c>
      <c r="I41" s="69">
        <f t="shared" si="13"/>
        <v>303.9294283773408</v>
      </c>
      <c r="J41" s="69">
        <f t="shared" si="13"/>
        <v>287.11234033453246</v>
      </c>
      <c r="K41" s="69">
        <f t="shared" si="13"/>
        <v>305.48784103442102</v>
      </c>
      <c r="L41" s="69">
        <f t="shared" si="13"/>
        <v>297.85298741434991</v>
      </c>
      <c r="M41" s="69">
        <f t="shared" si="13"/>
        <v>270.93041562782895</v>
      </c>
      <c r="N41" s="69">
        <f t="shared" si="13"/>
        <v>303.71547537316252</v>
      </c>
      <c r="T41" s="45"/>
    </row>
    <row r="42" spans="1:20" ht="15.75" x14ac:dyDescent="0.25">
      <c r="A42" s="32"/>
      <c r="B42" s="57"/>
      <c r="C42" s="57"/>
      <c r="D42" s="57"/>
      <c r="E42" s="57"/>
      <c r="F42" s="57"/>
      <c r="G42" s="57"/>
      <c r="H42" s="57"/>
      <c r="I42" s="30"/>
      <c r="J42" s="27"/>
    </row>
    <row r="43" spans="1:20" x14ac:dyDescent="0.2">
      <c r="B43" s="35"/>
      <c r="C43" s="35"/>
      <c r="D43" s="35"/>
      <c r="E43" s="35"/>
      <c r="F43" s="35"/>
      <c r="G43" s="35"/>
      <c r="H43" s="35"/>
      <c r="I43" s="58"/>
      <c r="J43" s="59"/>
    </row>
    <row r="44" spans="1:20" ht="17.25" x14ac:dyDescent="0.25">
      <c r="A44" s="70" t="s">
        <v>38</v>
      </c>
      <c r="B44" s="70"/>
      <c r="C44" s="70"/>
      <c r="D44" s="70"/>
      <c r="E44" s="70"/>
      <c r="F44" s="70"/>
      <c r="G44" s="70"/>
      <c r="I44" s="7"/>
      <c r="O44" s="1"/>
      <c r="P44" s="1"/>
      <c r="Q44" s="1"/>
    </row>
    <row r="45" spans="1:20" ht="13.5" thickBot="1" x14ac:dyDescent="0.25">
      <c r="B45" s="39"/>
      <c r="C45" s="39"/>
      <c r="D45" s="39"/>
      <c r="E45" s="39"/>
      <c r="F45" s="39"/>
      <c r="G45" s="39"/>
      <c r="O45" s="60"/>
      <c r="P45" s="60"/>
      <c r="Q45" s="60"/>
    </row>
    <row r="46" spans="1:20" x14ac:dyDescent="0.2">
      <c r="A46" s="8" t="s">
        <v>3</v>
      </c>
      <c r="B46" s="8" t="s">
        <v>4</v>
      </c>
      <c r="C46" s="9" t="s">
        <v>5</v>
      </c>
      <c r="D46" s="8" t="s">
        <v>6</v>
      </c>
      <c r="E46" s="9" t="s">
        <v>7</v>
      </c>
      <c r="F46" s="8" t="s">
        <v>8</v>
      </c>
      <c r="G46" s="8" t="s">
        <v>9</v>
      </c>
      <c r="H46" s="8" t="s">
        <v>23</v>
      </c>
      <c r="I46" s="8" t="s">
        <v>24</v>
      </c>
      <c r="J46" s="40" t="s">
        <v>25</v>
      </c>
      <c r="K46" s="9" t="s">
        <v>26</v>
      </c>
      <c r="L46" s="8" t="s">
        <v>27</v>
      </c>
      <c r="M46" s="8" t="s">
        <v>28</v>
      </c>
      <c r="N46" s="8" t="s">
        <v>33</v>
      </c>
      <c r="O46" s="61"/>
      <c r="P46" s="61"/>
      <c r="Q46" s="61"/>
    </row>
    <row r="47" spans="1:20" ht="13.5" thickBot="1" x14ac:dyDescent="0.25">
      <c r="A47" s="41"/>
      <c r="B47" s="10" t="s">
        <v>10</v>
      </c>
      <c r="C47" s="11" t="s">
        <v>10</v>
      </c>
      <c r="D47" s="10" t="s">
        <v>10</v>
      </c>
      <c r="E47" s="11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42" t="s">
        <v>10</v>
      </c>
      <c r="K47" s="11" t="s">
        <v>10</v>
      </c>
      <c r="L47" s="10" t="s">
        <v>10</v>
      </c>
      <c r="M47" s="10" t="s">
        <v>10</v>
      </c>
      <c r="N47" s="10" t="s">
        <v>10</v>
      </c>
      <c r="O47" s="62"/>
      <c r="P47" s="62"/>
      <c r="Q47" s="62"/>
    </row>
    <row r="48" spans="1:20" x14ac:dyDescent="0.2">
      <c r="A48" s="12" t="s">
        <v>34</v>
      </c>
      <c r="B48" s="64">
        <v>302.33962407443562</v>
      </c>
      <c r="C48" s="64">
        <v>302.43063774233798</v>
      </c>
      <c r="D48" s="64">
        <v>260.86232343528422</v>
      </c>
      <c r="E48" s="64">
        <v>223.11867012716547</v>
      </c>
      <c r="F48" s="64">
        <v>143.13955376491074</v>
      </c>
      <c r="G48" s="64">
        <v>173.02375329527621</v>
      </c>
      <c r="H48" s="64">
        <v>132.19736509325003</v>
      </c>
      <c r="I48" s="64">
        <v>204.40124310955792</v>
      </c>
      <c r="J48" s="64">
        <v>158.09036977569082</v>
      </c>
      <c r="K48" s="64">
        <v>193.55513511943008</v>
      </c>
      <c r="L48" s="64">
        <v>170.93884107934562</v>
      </c>
      <c r="M48" s="64">
        <v>110.03496672240263</v>
      </c>
      <c r="N48" s="64">
        <v>202.45847915517376</v>
      </c>
      <c r="O48" s="63"/>
      <c r="P48" s="63"/>
      <c r="Q48" s="63"/>
    </row>
    <row r="49" spans="1:17" ht="13.5" thickBot="1" x14ac:dyDescent="0.25">
      <c r="A49" s="15" t="s">
        <v>35</v>
      </c>
      <c r="B49" s="65">
        <v>187.64350551439964</v>
      </c>
      <c r="C49" s="65">
        <v>189.21649292168928</v>
      </c>
      <c r="D49" s="65">
        <v>188.46822773694981</v>
      </c>
      <c r="E49" s="65">
        <v>187.7668321214808</v>
      </c>
      <c r="F49" s="65">
        <v>188.51184711745398</v>
      </c>
      <c r="G49" s="65">
        <v>189.39277966966088</v>
      </c>
      <c r="H49" s="65">
        <v>190.36897505586305</v>
      </c>
      <c r="I49" s="65">
        <v>188.25748862160367</v>
      </c>
      <c r="J49" s="65">
        <v>188.25675230893199</v>
      </c>
      <c r="K49" s="65">
        <v>188.22308994635887</v>
      </c>
      <c r="L49" s="65">
        <v>190.34550832528407</v>
      </c>
      <c r="M49" s="65">
        <v>190.09891461963434</v>
      </c>
      <c r="N49" s="65">
        <v>188.89618305915681</v>
      </c>
      <c r="O49" s="63"/>
      <c r="P49" s="63"/>
      <c r="Q49" s="63"/>
    </row>
    <row r="50" spans="1:17" ht="16.5" thickBot="1" x14ac:dyDescent="0.3">
      <c r="A50" s="25" t="s">
        <v>20</v>
      </c>
      <c r="B50" s="69">
        <f>+B11/B21</f>
        <v>250.40952343353604</v>
      </c>
      <c r="C50" s="69">
        <f t="shared" ref="C50:N50" si="14">+C11/C21</f>
        <v>252.77586371408768</v>
      </c>
      <c r="D50" s="69">
        <f t="shared" si="14"/>
        <v>227.62442891517796</v>
      </c>
      <c r="E50" s="69">
        <f t="shared" si="14"/>
        <v>206.59525596323303</v>
      </c>
      <c r="F50" s="69">
        <f t="shared" si="14"/>
        <v>164.90703730693605</v>
      </c>
      <c r="G50" s="69">
        <f t="shared" si="14"/>
        <v>181.24978948895389</v>
      </c>
      <c r="H50" s="69">
        <f t="shared" si="14"/>
        <v>163.6659241003799</v>
      </c>
      <c r="I50" s="69">
        <f t="shared" si="14"/>
        <v>196.03698742221505</v>
      </c>
      <c r="J50" s="69">
        <f t="shared" si="14"/>
        <v>174.37449025557356</v>
      </c>
      <c r="K50" s="69">
        <f t="shared" si="14"/>
        <v>190.62297541613191</v>
      </c>
      <c r="L50" s="69">
        <f t="shared" si="14"/>
        <v>181.24169781792958</v>
      </c>
      <c r="M50" s="69">
        <f t="shared" si="14"/>
        <v>152.97526230496709</v>
      </c>
      <c r="N50" s="69">
        <f t="shared" si="14"/>
        <v>195.66475294947762</v>
      </c>
    </row>
    <row r="51" spans="1:17" x14ac:dyDescent="0.2">
      <c r="H51" s="37"/>
    </row>
  </sheetData>
  <mergeCells count="3">
    <mergeCell ref="A7:G7"/>
    <mergeCell ref="A28:G28"/>
    <mergeCell ref="A44:G44"/>
  </mergeCells>
  <printOptions horizontalCentered="1" verticalCentered="1"/>
  <pageMargins left="0.75" right="0.75" top="1" bottom="1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1"/>
  <sheetViews>
    <sheetView topLeftCell="B1" zoomScale="80" workbookViewId="0">
      <selection activeCell="T28" sqref="T28:V47"/>
    </sheetView>
  </sheetViews>
  <sheetFormatPr baseColWidth="10" defaultRowHeight="12.75" x14ac:dyDescent="0.2"/>
  <cols>
    <col min="1" max="1" width="46.5703125" customWidth="1"/>
    <col min="2" max="13" width="16.42578125" bestFit="1" customWidth="1"/>
    <col min="14" max="14" width="17.7109375" bestFit="1" customWidth="1"/>
    <col min="15" max="16" width="20.140625" bestFit="1" customWidth="1"/>
    <col min="17" max="17" width="17.42578125" bestFit="1" customWidth="1"/>
    <col min="20" max="20" width="19.42578125" customWidth="1"/>
    <col min="21" max="21" width="17.5703125" customWidth="1"/>
    <col min="22" max="22" width="18.28515625" customWidth="1"/>
    <col min="23" max="23" width="17.140625" bestFit="1" customWidth="1"/>
  </cols>
  <sheetData>
    <row r="1" spans="1:14" x14ac:dyDescent="0.2">
      <c r="A1" s="1" t="s">
        <v>0</v>
      </c>
    </row>
    <row r="2" spans="1:14" x14ac:dyDescent="0.2">
      <c r="A2" s="1" t="s">
        <v>1</v>
      </c>
      <c r="B2" s="2"/>
      <c r="C2" s="3"/>
      <c r="D2" s="3"/>
      <c r="E2" s="3"/>
      <c r="F2" s="3"/>
      <c r="G2" s="3"/>
    </row>
    <row r="3" spans="1:14" x14ac:dyDescent="0.2">
      <c r="A3" s="1" t="s">
        <v>2</v>
      </c>
      <c r="B3" s="4"/>
      <c r="C3" s="4"/>
      <c r="D3" s="4"/>
      <c r="E3" s="4"/>
      <c r="F3" s="4"/>
      <c r="G3" s="4"/>
    </row>
    <row r="4" spans="1:14" x14ac:dyDescent="0.2">
      <c r="A4" s="1"/>
      <c r="B4" s="5"/>
      <c r="C4" s="5"/>
      <c r="D4" s="5"/>
      <c r="E4" s="5"/>
      <c r="F4" s="5"/>
      <c r="G4" s="5"/>
    </row>
    <row r="5" spans="1:14" x14ac:dyDescent="0.2">
      <c r="B5" s="6"/>
      <c r="C5" s="6"/>
      <c r="D5" s="6"/>
      <c r="E5" s="6"/>
      <c r="F5" s="6"/>
      <c r="G5" s="6"/>
    </row>
    <row r="6" spans="1:14" x14ac:dyDescent="0.2">
      <c r="B6" s="3"/>
      <c r="C6" s="3"/>
      <c r="D6" s="3"/>
      <c r="E6" s="3"/>
      <c r="F6" s="3"/>
      <c r="G6" s="3"/>
    </row>
    <row r="7" spans="1:14" ht="17.25" x14ac:dyDescent="0.25">
      <c r="A7" s="70" t="s">
        <v>39</v>
      </c>
      <c r="B7" s="70"/>
      <c r="C7" s="70"/>
      <c r="D7" s="70"/>
      <c r="E7" s="70"/>
      <c r="F7" s="70"/>
      <c r="G7" s="70"/>
      <c r="I7" s="3"/>
    </row>
    <row r="8" spans="1:14" ht="13.5" thickBot="1" x14ac:dyDescent="0.25">
      <c r="B8" s="7"/>
      <c r="C8" s="7"/>
      <c r="D8" s="7"/>
      <c r="E8" s="7"/>
      <c r="F8" s="7"/>
      <c r="G8" s="7"/>
    </row>
    <row r="9" spans="1:14" x14ac:dyDescent="0.2">
      <c r="A9" s="8" t="s">
        <v>3</v>
      </c>
      <c r="B9" s="8" t="s">
        <v>4</v>
      </c>
      <c r="C9" s="9" t="s">
        <v>5</v>
      </c>
      <c r="D9" s="8" t="s">
        <v>6</v>
      </c>
      <c r="E9" s="9" t="s">
        <v>7</v>
      </c>
      <c r="F9" s="8" t="s">
        <v>8</v>
      </c>
      <c r="G9" s="8" t="s">
        <v>9</v>
      </c>
      <c r="H9" s="8" t="s">
        <v>23</v>
      </c>
      <c r="I9" s="8" t="s">
        <v>24</v>
      </c>
      <c r="J9" s="40" t="s">
        <v>25</v>
      </c>
      <c r="K9" s="9" t="s">
        <v>26</v>
      </c>
      <c r="L9" s="8" t="s">
        <v>27</v>
      </c>
      <c r="M9" s="9" t="s">
        <v>28</v>
      </c>
      <c r="N9" s="8" t="s">
        <v>29</v>
      </c>
    </row>
    <row r="10" spans="1:14" ht="13.5" thickBot="1" x14ac:dyDescent="0.25">
      <c r="A10" s="10"/>
      <c r="B10" s="10" t="s">
        <v>10</v>
      </c>
      <c r="C10" s="11" t="s">
        <v>10</v>
      </c>
      <c r="D10" s="10" t="s">
        <v>10</v>
      </c>
      <c r="E10" s="11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42" t="s">
        <v>10</v>
      </c>
      <c r="K10" s="11" t="s">
        <v>10</v>
      </c>
      <c r="L10" s="10" t="s">
        <v>10</v>
      </c>
      <c r="M10" s="11" t="s">
        <v>10</v>
      </c>
      <c r="N10" s="10" t="s">
        <v>10</v>
      </c>
    </row>
    <row r="11" spans="1:14" x14ac:dyDescent="0.2">
      <c r="A11" s="12" t="s">
        <v>11</v>
      </c>
      <c r="B11" s="13">
        <v>50158840021.052475</v>
      </c>
      <c r="C11" s="13">
        <v>49485406688.046074</v>
      </c>
      <c r="D11" s="13">
        <v>51409634122.454224</v>
      </c>
      <c r="E11" s="13">
        <v>49591600962.150993</v>
      </c>
      <c r="F11" s="14">
        <v>51614344307.257301</v>
      </c>
      <c r="G11" s="13">
        <v>50787461311.584763</v>
      </c>
      <c r="H11" s="43">
        <v>53654767056.593895</v>
      </c>
      <c r="I11" s="43">
        <v>52516160227.213715</v>
      </c>
      <c r="J11" s="43">
        <v>52782355013.59169</v>
      </c>
      <c r="K11" s="43">
        <v>54551660989.876961</v>
      </c>
      <c r="L11" s="43">
        <v>53269236557.723526</v>
      </c>
      <c r="M11" s="43">
        <v>53130803861.138977</v>
      </c>
      <c r="N11" s="44">
        <f t="shared" ref="N11:N23" si="0">+B11+C11+D11+E11+F11+G11+H11+I11+J11+K11+L11+M11</f>
        <v>622952271118.68457</v>
      </c>
    </row>
    <row r="12" spans="1:14" x14ac:dyDescent="0.2">
      <c r="A12" s="15" t="s">
        <v>12</v>
      </c>
      <c r="B12" s="16">
        <v>7754907546</v>
      </c>
      <c r="C12" s="16">
        <v>7860694387</v>
      </c>
      <c r="D12" s="16">
        <v>7652487344</v>
      </c>
      <c r="E12" s="16">
        <v>6838552249</v>
      </c>
      <c r="F12" s="17">
        <v>7817404466</v>
      </c>
      <c r="G12" s="16">
        <v>7227181150</v>
      </c>
      <c r="H12" s="46">
        <v>7365243447</v>
      </c>
      <c r="I12" s="16">
        <v>7416522392</v>
      </c>
      <c r="J12" s="16">
        <v>7525652566</v>
      </c>
      <c r="K12" s="16">
        <v>7931258697</v>
      </c>
      <c r="L12" s="16">
        <v>7873966403</v>
      </c>
      <c r="M12" s="16">
        <v>7987932479</v>
      </c>
      <c r="N12" s="44">
        <f t="shared" si="0"/>
        <v>91251803126</v>
      </c>
    </row>
    <row r="13" spans="1:14" x14ac:dyDescent="0.2">
      <c r="A13" s="15" t="s">
        <v>13</v>
      </c>
      <c r="B13" s="16">
        <v>5213741283</v>
      </c>
      <c r="C13" s="16">
        <v>5059801973</v>
      </c>
      <c r="D13" s="16">
        <v>5474064963</v>
      </c>
      <c r="E13" s="16">
        <v>4959535672</v>
      </c>
      <c r="F13" s="18">
        <v>5416242413</v>
      </c>
      <c r="G13" s="16">
        <v>5063796244.6603079</v>
      </c>
      <c r="H13" s="46">
        <v>5574347501.2957335</v>
      </c>
      <c r="I13" s="46">
        <v>5518080134</v>
      </c>
      <c r="J13" s="46">
        <v>5330616468.5179186</v>
      </c>
      <c r="K13" s="46">
        <v>5389653695.3346739</v>
      </c>
      <c r="L13" s="46">
        <v>5130373880</v>
      </c>
      <c r="M13" s="46">
        <v>5468430422</v>
      </c>
      <c r="N13" s="44">
        <f t="shared" si="0"/>
        <v>63598684649.808632</v>
      </c>
    </row>
    <row r="14" spans="1:14" x14ac:dyDescent="0.2">
      <c r="A14" s="15" t="s">
        <v>14</v>
      </c>
      <c r="B14" s="19">
        <v>786256393</v>
      </c>
      <c r="C14" s="19">
        <v>721136437</v>
      </c>
      <c r="D14" s="19">
        <v>800267765</v>
      </c>
      <c r="E14" s="19">
        <v>776812543</v>
      </c>
      <c r="F14" s="20">
        <v>776812543</v>
      </c>
      <c r="G14" s="19">
        <v>776812543</v>
      </c>
      <c r="H14" s="47">
        <v>776812543</v>
      </c>
      <c r="I14" s="47">
        <v>776812543</v>
      </c>
      <c r="J14" s="47">
        <v>776812543</v>
      </c>
      <c r="K14" s="47">
        <v>776812543</v>
      </c>
      <c r="L14" s="47">
        <v>776812543</v>
      </c>
      <c r="M14" s="47">
        <v>776812543</v>
      </c>
      <c r="N14" s="44">
        <f t="shared" si="0"/>
        <v>9298973482</v>
      </c>
    </row>
    <row r="15" spans="1:14" x14ac:dyDescent="0.2">
      <c r="A15" s="15" t="s">
        <v>15</v>
      </c>
      <c r="B15" s="16">
        <v>5589492744</v>
      </c>
      <c r="C15" s="16">
        <v>3646413472</v>
      </c>
      <c r="D15" s="16">
        <v>4696543503</v>
      </c>
      <c r="E15" s="16">
        <v>5561859131</v>
      </c>
      <c r="F15" s="17">
        <v>5335121700</v>
      </c>
      <c r="G15" s="16">
        <v>5036177924</v>
      </c>
      <c r="H15" s="46">
        <v>5791897863</v>
      </c>
      <c r="I15" s="16">
        <v>5540311390</v>
      </c>
      <c r="J15" s="17">
        <v>4672699074</v>
      </c>
      <c r="K15" s="16">
        <v>4296919978</v>
      </c>
      <c r="L15" s="16">
        <v>5232649447</v>
      </c>
      <c r="M15" s="16">
        <v>5453103382</v>
      </c>
      <c r="N15" s="44">
        <f t="shared" si="0"/>
        <v>60853189608</v>
      </c>
    </row>
    <row r="16" spans="1:14" x14ac:dyDescent="0.2">
      <c r="A16" s="15" t="s">
        <v>16</v>
      </c>
      <c r="B16" s="21">
        <v>1391470357</v>
      </c>
      <c r="C16" s="21">
        <v>875830519</v>
      </c>
      <c r="D16" s="21">
        <v>-103888502</v>
      </c>
      <c r="E16" s="21">
        <v>932178705</v>
      </c>
      <c r="F16" s="22">
        <v>810797142</v>
      </c>
      <c r="G16" s="21">
        <v>2464971136</v>
      </c>
      <c r="H16" s="48">
        <v>1030611197</v>
      </c>
      <c r="I16" s="21">
        <v>736993097</v>
      </c>
      <c r="J16" s="21">
        <v>770359576</v>
      </c>
      <c r="K16" s="21">
        <v>765103252</v>
      </c>
      <c r="L16" s="21">
        <v>768286523</v>
      </c>
      <c r="M16" s="21">
        <v>1063875945</v>
      </c>
      <c r="N16" s="44">
        <f t="shared" si="0"/>
        <v>11506588947</v>
      </c>
    </row>
    <row r="17" spans="1:20" x14ac:dyDescent="0.2">
      <c r="A17" s="15" t="s">
        <v>17</v>
      </c>
      <c r="B17" s="21">
        <v>-18372777</v>
      </c>
      <c r="C17" s="21">
        <v>-30853959</v>
      </c>
      <c r="D17" s="21">
        <v>-28450660</v>
      </c>
      <c r="E17" s="21">
        <v>-22101729</v>
      </c>
      <c r="F17" s="23">
        <v>-16802377</v>
      </c>
      <c r="G17" s="21">
        <v>-20379662</v>
      </c>
      <c r="H17" s="48">
        <v>-1402818</v>
      </c>
      <c r="I17" s="21">
        <v>-14292772</v>
      </c>
      <c r="J17" s="23">
        <v>-33022144</v>
      </c>
      <c r="K17" s="21">
        <v>-15778904</v>
      </c>
      <c r="L17" s="21">
        <v>-32489988</v>
      </c>
      <c r="M17" s="21">
        <v>-13083104</v>
      </c>
      <c r="N17" s="44">
        <f t="shared" si="0"/>
        <v>-247030894</v>
      </c>
    </row>
    <row r="18" spans="1:20" x14ac:dyDescent="0.2">
      <c r="A18" s="15" t="s">
        <v>18</v>
      </c>
      <c r="B18" s="16">
        <v>145848377</v>
      </c>
      <c r="C18" s="16">
        <v>149070719</v>
      </c>
      <c r="D18" s="16">
        <v>146588443</v>
      </c>
      <c r="E18" s="16">
        <v>147187041</v>
      </c>
      <c r="F18" s="17">
        <v>148081667</v>
      </c>
      <c r="G18" s="16">
        <v>150603143</v>
      </c>
      <c r="H18" s="46">
        <v>151911796</v>
      </c>
      <c r="I18" s="16">
        <v>150324323</v>
      </c>
      <c r="J18" s="17">
        <v>152211853</v>
      </c>
      <c r="K18" s="16">
        <v>151538177</v>
      </c>
      <c r="L18" s="16">
        <v>151058801</v>
      </c>
      <c r="M18" s="16">
        <v>150270516</v>
      </c>
      <c r="N18" s="44">
        <f t="shared" si="0"/>
        <v>1794694856</v>
      </c>
    </row>
    <row r="19" spans="1:20" ht="13.5" thickBot="1" x14ac:dyDescent="0.25">
      <c r="A19" s="15" t="s">
        <v>19</v>
      </c>
      <c r="B19" s="16">
        <v>61992975.719999999</v>
      </c>
      <c r="C19" s="16">
        <v>63355004</v>
      </c>
      <c r="D19" s="16">
        <v>62300376</v>
      </c>
      <c r="E19" s="24">
        <v>62554563</v>
      </c>
      <c r="F19" s="17">
        <v>62934709</v>
      </c>
      <c r="G19" s="16">
        <v>64006333</v>
      </c>
      <c r="H19" s="46">
        <v>64562233.229999997</v>
      </c>
      <c r="I19" s="16">
        <v>63887659</v>
      </c>
      <c r="J19" s="17">
        <v>64690055.18</v>
      </c>
      <c r="K19" s="16">
        <v>64403749.969999999</v>
      </c>
      <c r="L19" s="16">
        <v>64200023</v>
      </c>
      <c r="M19" s="16">
        <v>63865331.379999995</v>
      </c>
      <c r="N19" s="49">
        <f t="shared" si="0"/>
        <v>762753012.48000002</v>
      </c>
    </row>
    <row r="20" spans="1:20" ht="16.5" thickBot="1" x14ac:dyDescent="0.3">
      <c r="A20" s="25" t="s">
        <v>20</v>
      </c>
      <c r="B20" s="26">
        <f t="shared" ref="B20:M20" si="1">SUM(B11:B19)</f>
        <v>71084176919.772476</v>
      </c>
      <c r="C20" s="26">
        <f t="shared" si="1"/>
        <v>67830855240.046074</v>
      </c>
      <c r="D20" s="26">
        <f t="shared" si="1"/>
        <v>70109547354.454224</v>
      </c>
      <c r="E20" s="26">
        <f t="shared" si="1"/>
        <v>68848179137.151001</v>
      </c>
      <c r="F20" s="26">
        <f t="shared" si="1"/>
        <v>71964936570.257294</v>
      </c>
      <c r="G20" s="26">
        <f t="shared" si="1"/>
        <v>71550630123.245071</v>
      </c>
      <c r="H20" s="50">
        <f t="shared" si="1"/>
        <v>74408750819.119614</v>
      </c>
      <c r="I20" s="50">
        <f t="shared" si="1"/>
        <v>72704798993.213715</v>
      </c>
      <c r="J20" s="51">
        <f t="shared" si="1"/>
        <v>72042375005.289612</v>
      </c>
      <c r="K20" s="51">
        <f t="shared" si="1"/>
        <v>73911572178.181641</v>
      </c>
      <c r="L20" s="51">
        <f t="shared" si="1"/>
        <v>73234094189.723526</v>
      </c>
      <c r="M20" s="51">
        <f t="shared" si="1"/>
        <v>74082011375.518982</v>
      </c>
      <c r="N20" s="26">
        <f t="shared" si="0"/>
        <v>861771927905.97314</v>
      </c>
    </row>
    <row r="21" spans="1:20" ht="13.5" thickBot="1" x14ac:dyDescent="0.25">
      <c r="A21" s="28" t="s">
        <v>21</v>
      </c>
      <c r="B21" s="29">
        <v>259576904.8499999</v>
      </c>
      <c r="C21" s="29">
        <v>251336491.06999993</v>
      </c>
      <c r="D21" s="29">
        <v>264394349.31999987</v>
      </c>
      <c r="E21" s="29">
        <v>256861405.49999997</v>
      </c>
      <c r="F21" s="29">
        <v>267336330.21999997</v>
      </c>
      <c r="G21" s="29">
        <v>260759941.91</v>
      </c>
      <c r="H21" s="52">
        <v>274459737.11999989</v>
      </c>
      <c r="I21" s="52">
        <v>278272019.55999994</v>
      </c>
      <c r="J21" s="52">
        <v>273140860.94</v>
      </c>
      <c r="K21" s="52">
        <v>271828413.86000001</v>
      </c>
      <c r="L21" s="52">
        <v>262695942.47999993</v>
      </c>
      <c r="M21" s="52">
        <v>268258683.08999991</v>
      </c>
      <c r="N21" s="53">
        <f t="shared" si="0"/>
        <v>3188921079.9200001</v>
      </c>
    </row>
    <row r="22" spans="1:20" ht="13.5" thickBot="1" x14ac:dyDescent="0.25">
      <c r="A22" s="31" t="s">
        <v>22</v>
      </c>
      <c r="B22" s="29">
        <v>255887866.81</v>
      </c>
      <c r="C22" s="29">
        <v>247641547.85999998</v>
      </c>
      <c r="D22" s="29">
        <v>260635097.38999999</v>
      </c>
      <c r="E22" s="29">
        <v>252800833.40000001</v>
      </c>
      <c r="F22" s="29">
        <v>263694219.28</v>
      </c>
      <c r="G22" s="29">
        <v>256716339.00000003</v>
      </c>
      <c r="H22" s="52">
        <v>270219004.31</v>
      </c>
      <c r="I22" s="54">
        <v>274139861.07999998</v>
      </c>
      <c r="J22" s="52">
        <v>269154941.70000005</v>
      </c>
      <c r="K22" s="54">
        <v>267575936</v>
      </c>
      <c r="L22" s="52">
        <v>259080338.16000003</v>
      </c>
      <c r="M22" s="52">
        <v>264302013</v>
      </c>
      <c r="N22" s="55">
        <f t="shared" si="0"/>
        <v>3141847997.9899998</v>
      </c>
    </row>
    <row r="23" spans="1:20" ht="13.5" thickBot="1" x14ac:dyDescent="0.25">
      <c r="A23" s="31" t="s">
        <v>32</v>
      </c>
      <c r="B23" s="66">
        <v>14741731.849000005</v>
      </c>
      <c r="C23" s="66">
        <v>15709881.779999999</v>
      </c>
      <c r="D23" s="66">
        <v>14892885.776000002</v>
      </c>
      <c r="E23" s="66">
        <v>16190677.055</v>
      </c>
      <c r="F23" s="66">
        <v>15870608.822000001</v>
      </c>
      <c r="G23" s="66">
        <v>16613039.504999997</v>
      </c>
      <c r="H23" s="66">
        <v>16217029.8925</v>
      </c>
      <c r="I23" s="66">
        <v>15821020.280000003</v>
      </c>
      <c r="J23" s="66">
        <v>16692944.307999998</v>
      </c>
      <c r="K23" s="66">
        <v>16106891.105</v>
      </c>
      <c r="L23" s="66">
        <v>16628923.790999997</v>
      </c>
      <c r="M23" s="66">
        <v>16123530.863999996</v>
      </c>
      <c r="N23" s="56">
        <f t="shared" si="0"/>
        <v>191609165.02749997</v>
      </c>
    </row>
    <row r="24" spans="1:20" ht="15.75" x14ac:dyDescent="0.25">
      <c r="A24" s="32"/>
      <c r="B24" s="33"/>
      <c r="C24" s="33"/>
      <c r="D24" s="33"/>
      <c r="E24" s="33"/>
      <c r="F24" s="33"/>
      <c r="G24" s="33"/>
      <c r="I24" s="5"/>
      <c r="J24" s="34"/>
    </row>
    <row r="25" spans="1:20" ht="15.75" x14ac:dyDescent="0.25">
      <c r="A25" s="32"/>
      <c r="B25" s="33"/>
      <c r="C25" s="33"/>
      <c r="D25" s="33"/>
      <c r="E25" s="33"/>
      <c r="F25" s="33"/>
      <c r="G25" s="33"/>
      <c r="H25" s="5"/>
      <c r="I25" s="27"/>
      <c r="J25" s="27"/>
    </row>
    <row r="26" spans="1:20" x14ac:dyDescent="0.2">
      <c r="B26" s="35"/>
      <c r="C26" s="35"/>
      <c r="D26" s="35"/>
      <c r="E26" s="35"/>
      <c r="F26" s="35"/>
      <c r="G26" s="35"/>
    </row>
    <row r="27" spans="1:20" x14ac:dyDescent="0.2">
      <c r="B27" s="33"/>
      <c r="C27" s="33"/>
      <c r="D27" s="33"/>
      <c r="E27" s="33"/>
      <c r="F27" s="33"/>
      <c r="G27" s="33"/>
      <c r="I27" s="36"/>
      <c r="J27" s="37"/>
      <c r="K27" s="37"/>
      <c r="L27" s="38"/>
    </row>
    <row r="28" spans="1:20" ht="17.25" x14ac:dyDescent="0.25">
      <c r="A28" s="70" t="s">
        <v>40</v>
      </c>
      <c r="B28" s="70"/>
      <c r="C28" s="70"/>
      <c r="D28" s="70"/>
      <c r="E28" s="70"/>
      <c r="F28" s="70"/>
      <c r="G28" s="70"/>
      <c r="I28" s="7"/>
    </row>
    <row r="29" spans="1:20" ht="13.5" thickBot="1" x14ac:dyDescent="0.25">
      <c r="B29" s="39"/>
      <c r="C29" s="39"/>
      <c r="D29" s="39"/>
      <c r="E29" s="39"/>
      <c r="F29" s="39"/>
      <c r="G29" s="39"/>
    </row>
    <row r="30" spans="1:20" x14ac:dyDescent="0.2">
      <c r="A30" s="8" t="s">
        <v>3</v>
      </c>
      <c r="B30" s="8" t="s">
        <v>4</v>
      </c>
      <c r="C30" s="9" t="s">
        <v>5</v>
      </c>
      <c r="D30" s="8" t="s">
        <v>6</v>
      </c>
      <c r="E30" s="9" t="s">
        <v>7</v>
      </c>
      <c r="F30" s="8" t="s">
        <v>8</v>
      </c>
      <c r="G30" s="8" t="s">
        <v>9</v>
      </c>
      <c r="H30" s="8" t="s">
        <v>23</v>
      </c>
      <c r="I30" s="8" t="s">
        <v>24</v>
      </c>
      <c r="J30" s="40" t="s">
        <v>25</v>
      </c>
      <c r="K30" s="9" t="s">
        <v>26</v>
      </c>
      <c r="L30" s="8" t="s">
        <v>27</v>
      </c>
      <c r="M30" s="8" t="s">
        <v>28</v>
      </c>
      <c r="N30" s="8" t="s">
        <v>33</v>
      </c>
    </row>
    <row r="31" spans="1:20" ht="13.5" thickBot="1" x14ac:dyDescent="0.25">
      <c r="A31" s="41"/>
      <c r="B31" s="10" t="s">
        <v>10</v>
      </c>
      <c r="C31" s="11" t="s">
        <v>10</v>
      </c>
      <c r="D31" s="10" t="s">
        <v>10</v>
      </c>
      <c r="E31" s="11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42" t="s">
        <v>10</v>
      </c>
      <c r="K31" s="11" t="s">
        <v>10</v>
      </c>
      <c r="L31" s="10" t="s">
        <v>10</v>
      </c>
      <c r="M31" s="10" t="s">
        <v>10</v>
      </c>
      <c r="N31" s="10" t="s">
        <v>10</v>
      </c>
    </row>
    <row r="32" spans="1:20" x14ac:dyDescent="0.2">
      <c r="A32" s="12" t="s">
        <v>11</v>
      </c>
      <c r="B32" s="64">
        <f t="shared" ref="B32:N32" si="2">+B11/B21</f>
        <v>193.23306150844758</v>
      </c>
      <c r="C32" s="64">
        <f t="shared" si="2"/>
        <v>196.88906484440355</v>
      </c>
      <c r="D32" s="64">
        <f t="shared" si="2"/>
        <v>194.44301383397755</v>
      </c>
      <c r="E32" s="64">
        <f t="shared" si="2"/>
        <v>193.06754498838478</v>
      </c>
      <c r="F32" s="64">
        <f t="shared" si="2"/>
        <v>193.06894900809829</v>
      </c>
      <c r="G32" s="64">
        <f t="shared" si="2"/>
        <v>194.76711391933736</v>
      </c>
      <c r="H32" s="64">
        <f t="shared" si="2"/>
        <v>195.49230652048186</v>
      </c>
      <c r="I32" s="64">
        <f t="shared" si="2"/>
        <v>188.72238865499872</v>
      </c>
      <c r="J32" s="64">
        <f t="shared" si="2"/>
        <v>193.24225175224231</v>
      </c>
      <c r="K32" s="64">
        <f t="shared" si="2"/>
        <v>200.68417504717789</v>
      </c>
      <c r="L32" s="64">
        <f t="shared" si="2"/>
        <v>202.77906104994037</v>
      </c>
      <c r="M32" s="64">
        <f t="shared" si="2"/>
        <v>198.05809545152269</v>
      </c>
      <c r="N32" s="64">
        <f t="shared" si="2"/>
        <v>195.34891441537727</v>
      </c>
      <c r="T32" s="45"/>
    </row>
    <row r="33" spans="1:20" x14ac:dyDescent="0.2">
      <c r="A33" s="15" t="s">
        <v>12</v>
      </c>
      <c r="B33" s="65">
        <f t="shared" ref="B33:N33" si="3">+B12/B22</f>
        <v>30.305882192367164</v>
      </c>
      <c r="C33" s="65">
        <f t="shared" si="3"/>
        <v>31.74222764688869</v>
      </c>
      <c r="D33" s="65">
        <f t="shared" si="3"/>
        <v>29.360924221764499</v>
      </c>
      <c r="E33" s="65">
        <f t="shared" si="3"/>
        <v>27.051145983286936</v>
      </c>
      <c r="F33" s="65">
        <f t="shared" si="3"/>
        <v>29.64571801135769</v>
      </c>
      <c r="G33" s="65">
        <f t="shared" si="3"/>
        <v>28.152400342543057</v>
      </c>
      <c r="H33" s="65">
        <f t="shared" si="3"/>
        <v>27.256570890737436</v>
      </c>
      <c r="I33" s="65">
        <f t="shared" si="3"/>
        <v>27.053790582594981</v>
      </c>
      <c r="J33" s="65">
        <f t="shared" si="3"/>
        <v>27.960298698093712</v>
      </c>
      <c r="K33" s="65">
        <f t="shared" si="3"/>
        <v>29.641150903046828</v>
      </c>
      <c r="L33" s="65">
        <f t="shared" si="3"/>
        <v>30.391987516000853</v>
      </c>
      <c r="M33" s="65">
        <f t="shared" si="3"/>
        <v>30.222745518778929</v>
      </c>
      <c r="N33" s="65">
        <f t="shared" si="3"/>
        <v>29.043990410859603</v>
      </c>
      <c r="T33" s="45"/>
    </row>
    <row r="34" spans="1:20" x14ac:dyDescent="0.2">
      <c r="A34" s="15" t="s">
        <v>30</v>
      </c>
      <c r="B34" s="65">
        <f t="shared" ref="B34:N34" si="4">+B13/B22</f>
        <v>20.375101594290399</v>
      </c>
      <c r="C34" s="65">
        <f t="shared" si="4"/>
        <v>20.431959082489964</v>
      </c>
      <c r="D34" s="65">
        <f t="shared" si="4"/>
        <v>21.00279286181059</v>
      </c>
      <c r="E34" s="65">
        <f t="shared" si="4"/>
        <v>19.618351748677423</v>
      </c>
      <c r="F34" s="65">
        <f t="shared" si="4"/>
        <v>20.539860250970609</v>
      </c>
      <c r="G34" s="65">
        <f t="shared" si="4"/>
        <v>19.725258876725828</v>
      </c>
      <c r="H34" s="65">
        <f t="shared" si="4"/>
        <v>20.628998746885856</v>
      </c>
      <c r="I34" s="65">
        <f t="shared" si="4"/>
        <v>20.128704057341388</v>
      </c>
      <c r="J34" s="65">
        <f t="shared" si="4"/>
        <v>19.805010581821012</v>
      </c>
      <c r="K34" s="65">
        <f t="shared" si="4"/>
        <v>20.142520197835257</v>
      </c>
      <c r="L34" s="65">
        <f t="shared" si="4"/>
        <v>19.802250979121538</v>
      </c>
      <c r="M34" s="65">
        <f t="shared" si="4"/>
        <v>20.690082379357435</v>
      </c>
      <c r="N34" s="65">
        <f t="shared" si="4"/>
        <v>20.242444793795229</v>
      </c>
      <c r="T34" s="45"/>
    </row>
    <row r="35" spans="1:20" x14ac:dyDescent="0.2">
      <c r="A35" s="15" t="s">
        <v>14</v>
      </c>
      <c r="B35" s="67">
        <f t="shared" ref="B35:N35" si="5">+B14/B23</f>
        <v>53.335415475850972</v>
      </c>
      <c r="C35" s="67">
        <f t="shared" si="5"/>
        <v>45.903364971088919</v>
      </c>
      <c r="D35" s="67">
        <f t="shared" si="5"/>
        <v>53.734902492144101</v>
      </c>
      <c r="E35" s="67">
        <f t="shared" si="5"/>
        <v>47.979003000378235</v>
      </c>
      <c r="F35" s="67">
        <f t="shared" si="5"/>
        <v>48.94661267960776</v>
      </c>
      <c r="G35" s="67">
        <f t="shared" si="5"/>
        <v>46.759206391232865</v>
      </c>
      <c r="H35" s="67">
        <f t="shared" si="5"/>
        <v>47.901036635522132</v>
      </c>
      <c r="I35" s="67">
        <f t="shared" si="5"/>
        <v>49.100028269478955</v>
      </c>
      <c r="J35" s="67">
        <f t="shared" si="5"/>
        <v>46.535382175073636</v>
      </c>
      <c r="K35" s="67">
        <f t="shared" si="5"/>
        <v>48.228583525895765</v>
      </c>
      <c r="L35" s="67">
        <f t="shared" si="5"/>
        <v>46.714541046873457</v>
      </c>
      <c r="M35" s="67">
        <f t="shared" si="5"/>
        <v>48.178810804675379</v>
      </c>
      <c r="N35" s="67">
        <f t="shared" si="5"/>
        <v>48.530943082317592</v>
      </c>
      <c r="T35" s="45"/>
    </row>
    <row r="36" spans="1:20" x14ac:dyDescent="0.2">
      <c r="A36" s="15" t="s">
        <v>15</v>
      </c>
      <c r="B36" s="65">
        <f t="shared" ref="B36:N36" si="6">+B15/B22</f>
        <v>21.843523937577977</v>
      </c>
      <c r="C36" s="65">
        <f t="shared" si="6"/>
        <v>14.724562592628596</v>
      </c>
      <c r="D36" s="65">
        <f t="shared" si="6"/>
        <v>18.019612669326538</v>
      </c>
      <c r="E36" s="65">
        <f t="shared" si="6"/>
        <v>22.000952513473795</v>
      </c>
      <c r="F36" s="65">
        <f t="shared" si="6"/>
        <v>20.232228505301347</v>
      </c>
      <c r="G36" s="65">
        <f t="shared" si="6"/>
        <v>19.617675850386753</v>
      </c>
      <c r="H36" s="65">
        <f t="shared" si="6"/>
        <v>21.434087797745836</v>
      </c>
      <c r="I36" s="65">
        <f t="shared" si="6"/>
        <v>20.209798634074659</v>
      </c>
      <c r="J36" s="65">
        <f t="shared" si="6"/>
        <v>17.360628954040116</v>
      </c>
      <c r="K36" s="65">
        <f t="shared" si="6"/>
        <v>16.058693626320718</v>
      </c>
      <c r="L36" s="65">
        <f t="shared" si="6"/>
        <v>20.197014887978405</v>
      </c>
      <c r="M36" s="65">
        <f t="shared" si="6"/>
        <v>20.632091750281145</v>
      </c>
      <c r="N36" s="65">
        <f t="shared" si="6"/>
        <v>19.368597604636154</v>
      </c>
      <c r="T36" s="45"/>
    </row>
    <row r="37" spans="1:20" x14ac:dyDescent="0.2">
      <c r="A37" s="15" t="s">
        <v>16</v>
      </c>
      <c r="B37" s="68">
        <f t="shared" ref="B37:N37" si="7">+B16/B22</f>
        <v>5.4378129543484155</v>
      </c>
      <c r="C37" s="68">
        <f t="shared" si="7"/>
        <v>3.5366864993718106</v>
      </c>
      <c r="D37" s="68">
        <f t="shared" si="7"/>
        <v>-0.39859751445733715</v>
      </c>
      <c r="E37" s="68">
        <f t="shared" si="7"/>
        <v>3.6874036072699119</v>
      </c>
      <c r="F37" s="68">
        <f t="shared" si="7"/>
        <v>3.0747626709976013</v>
      </c>
      <c r="G37" s="68">
        <f t="shared" si="7"/>
        <v>9.6019253998476497</v>
      </c>
      <c r="H37" s="68">
        <f t="shared" si="7"/>
        <v>3.8139848810103105</v>
      </c>
      <c r="I37" s="68">
        <f t="shared" si="7"/>
        <v>2.6883835648582655</v>
      </c>
      <c r="J37" s="68">
        <f t="shared" si="7"/>
        <v>2.8621416762195002</v>
      </c>
      <c r="K37" s="68">
        <f t="shared" si="7"/>
        <v>2.8593873703201771</v>
      </c>
      <c r="L37" s="68">
        <f t="shared" si="7"/>
        <v>2.9654373946568264</v>
      </c>
      <c r="M37" s="68">
        <f t="shared" si="7"/>
        <v>4.0252283095551</v>
      </c>
      <c r="N37" s="68">
        <f t="shared" si="7"/>
        <v>3.6623633461457561</v>
      </c>
      <c r="T37" s="45"/>
    </row>
    <row r="38" spans="1:20" x14ac:dyDescent="0.2">
      <c r="A38" s="15" t="s">
        <v>17</v>
      </c>
      <c r="B38" s="68">
        <f t="shared" ref="B38:N38" si="8">+B17/B22</f>
        <v>-7.1800110060091363E-2</v>
      </c>
      <c r="C38" s="68">
        <f t="shared" si="8"/>
        <v>-0.12459120558171753</v>
      </c>
      <c r="D38" s="68">
        <f t="shared" si="8"/>
        <v>-0.10915897469260635</v>
      </c>
      <c r="E38" s="68">
        <f t="shared" si="8"/>
        <v>-8.7427437254643164E-2</v>
      </c>
      <c r="F38" s="68">
        <f t="shared" si="8"/>
        <v>-6.3719170810334042E-2</v>
      </c>
      <c r="G38" s="68">
        <f t="shared" si="8"/>
        <v>-7.9385917076357171E-2</v>
      </c>
      <c r="H38" s="68">
        <f t="shared" si="8"/>
        <v>-5.1914113279414743E-3</v>
      </c>
      <c r="I38" s="68">
        <f t="shared" si="8"/>
        <v>-5.2136788658505441E-2</v>
      </c>
      <c r="J38" s="68">
        <f t="shared" si="8"/>
        <v>-0.1226882322554808</v>
      </c>
      <c r="K38" s="68">
        <f t="shared" si="8"/>
        <v>-5.8969817076525148E-2</v>
      </c>
      <c r="L38" s="68">
        <f t="shared" si="8"/>
        <v>-0.12540507022163599</v>
      </c>
      <c r="M38" s="68">
        <f t="shared" si="8"/>
        <v>-4.9500584015604907E-2</v>
      </c>
      <c r="N38" s="68">
        <f t="shared" si="8"/>
        <v>-7.8625985139331458E-2</v>
      </c>
      <c r="T38" s="45"/>
    </row>
    <row r="39" spans="1:20" x14ac:dyDescent="0.2">
      <c r="A39" s="15" t="s">
        <v>31</v>
      </c>
      <c r="B39" s="65">
        <f>+B18/B22</f>
        <v>0.56996988101938528</v>
      </c>
      <c r="C39" s="65">
        <f t="shared" ref="C39:N39" si="9">+C18/C22</f>
        <v>0.60196166712814536</v>
      </c>
      <c r="D39" s="65">
        <f t="shared" si="9"/>
        <v>0.56242787125731242</v>
      </c>
      <c r="E39" s="65">
        <f t="shared" si="9"/>
        <v>0.58222529973668991</v>
      </c>
      <c r="F39" s="65">
        <f t="shared" si="9"/>
        <v>0.56156584472851701</v>
      </c>
      <c r="G39" s="65">
        <f t="shared" si="9"/>
        <v>0.58665195829237804</v>
      </c>
      <c r="H39" s="65">
        <f t="shared" si="9"/>
        <v>0.56218028183437507</v>
      </c>
      <c r="I39" s="65">
        <f t="shared" si="9"/>
        <v>0.54834901574613437</v>
      </c>
      <c r="J39" s="65">
        <f t="shared" si="9"/>
        <v>0.56551758640811156</v>
      </c>
      <c r="K39" s="65">
        <f t="shared" si="9"/>
        <v>0.56633709019334233</v>
      </c>
      <c r="L39" s="65">
        <f t="shared" si="9"/>
        <v>0.58305775757753853</v>
      </c>
      <c r="M39" s="65">
        <f t="shared" si="9"/>
        <v>0.56855607830728094</v>
      </c>
      <c r="N39" s="65">
        <f t="shared" si="9"/>
        <v>0.57122268714086666</v>
      </c>
      <c r="T39" s="45"/>
    </row>
    <row r="40" spans="1:20" ht="13.5" thickBot="1" x14ac:dyDescent="0.25">
      <c r="A40" s="15" t="s">
        <v>19</v>
      </c>
      <c r="B40" s="65">
        <f>+B19/B22</f>
        <v>0.24226617890417826</v>
      </c>
      <c r="C40" s="65">
        <f t="shared" ref="C40:N40" si="10">+C19/C22</f>
        <v>0.25583350026473223</v>
      </c>
      <c r="D40" s="65">
        <f t="shared" si="10"/>
        <v>0.23903294922240328</v>
      </c>
      <c r="E40" s="65">
        <f t="shared" si="10"/>
        <v>0.24744603156043235</v>
      </c>
      <c r="F40" s="65">
        <f t="shared" si="10"/>
        <v>0.23866548600056212</v>
      </c>
      <c r="G40" s="65">
        <f t="shared" si="10"/>
        <v>0.24932707146466432</v>
      </c>
      <c r="H40" s="65">
        <f t="shared" si="10"/>
        <v>0.23892558332401026</v>
      </c>
      <c r="I40" s="65">
        <f t="shared" si="10"/>
        <v>0.23304768138536477</v>
      </c>
      <c r="J40" s="65">
        <f t="shared" si="10"/>
        <v>0.24034503981763597</v>
      </c>
      <c r="K40" s="65">
        <f t="shared" si="10"/>
        <v>0.24069335581059129</v>
      </c>
      <c r="L40" s="65">
        <f t="shared" si="10"/>
        <v>0.24779967270365397</v>
      </c>
      <c r="M40" s="65">
        <f t="shared" si="10"/>
        <v>0.24163770322854103</v>
      </c>
      <c r="N40" s="65">
        <f t="shared" si="10"/>
        <v>0.24277209240166042</v>
      </c>
      <c r="T40" s="45"/>
    </row>
    <row r="41" spans="1:20" ht="16.5" thickBot="1" x14ac:dyDescent="0.3">
      <c r="A41" s="25" t="s">
        <v>20</v>
      </c>
      <c r="B41" s="69">
        <f t="shared" ref="B41:N41" si="11">SUM(B32:B40)</f>
        <v>325.27123361274602</v>
      </c>
      <c r="C41" s="69">
        <f t="shared" si="11"/>
        <v>313.96106959868263</v>
      </c>
      <c r="D41" s="69">
        <f t="shared" si="11"/>
        <v>316.85495041035301</v>
      </c>
      <c r="E41" s="69">
        <f t="shared" si="11"/>
        <v>314.14664573551363</v>
      </c>
      <c r="F41" s="69">
        <f t="shared" si="11"/>
        <v>316.24464328625209</v>
      </c>
      <c r="G41" s="69">
        <f t="shared" si="11"/>
        <v>319.38017389275416</v>
      </c>
      <c r="H41" s="69">
        <f t="shared" si="11"/>
        <v>317.32289992621395</v>
      </c>
      <c r="I41" s="69">
        <f t="shared" si="11"/>
        <v>308.63235367181994</v>
      </c>
      <c r="J41" s="69">
        <f t="shared" si="11"/>
        <v>308.44888823146056</v>
      </c>
      <c r="K41" s="69">
        <f t="shared" si="11"/>
        <v>318.36257129952401</v>
      </c>
      <c r="L41" s="69">
        <f t="shared" si="11"/>
        <v>323.55574523463099</v>
      </c>
      <c r="M41" s="69">
        <f t="shared" si="11"/>
        <v>322.56774741169085</v>
      </c>
      <c r="N41" s="69">
        <f t="shared" si="11"/>
        <v>316.93262244753475</v>
      </c>
      <c r="T41" s="45"/>
    </row>
    <row r="42" spans="1:20" ht="15.75" x14ac:dyDescent="0.25">
      <c r="A42" s="32"/>
      <c r="B42" s="57"/>
      <c r="C42" s="57"/>
      <c r="D42" s="57"/>
      <c r="E42" s="57"/>
      <c r="F42" s="57"/>
      <c r="G42" s="57"/>
      <c r="H42" s="57"/>
      <c r="I42" s="30"/>
      <c r="J42" s="27"/>
    </row>
    <row r="43" spans="1:20" x14ac:dyDescent="0.2">
      <c r="B43" s="35"/>
      <c r="C43" s="35"/>
      <c r="D43" s="35"/>
      <c r="E43" s="35"/>
      <c r="F43" s="35"/>
      <c r="G43" s="35"/>
      <c r="H43" s="35"/>
      <c r="I43" s="58"/>
      <c r="J43" s="59"/>
    </row>
    <row r="44" spans="1:20" ht="17.25" x14ac:dyDescent="0.25">
      <c r="A44" s="70" t="s">
        <v>41</v>
      </c>
      <c r="B44" s="70"/>
      <c r="C44" s="70"/>
      <c r="D44" s="70"/>
      <c r="E44" s="70"/>
      <c r="F44" s="70"/>
      <c r="G44" s="70"/>
      <c r="I44" s="7"/>
      <c r="O44" s="1"/>
      <c r="P44" s="1"/>
      <c r="Q44" s="1"/>
    </row>
    <row r="45" spans="1:20" ht="13.5" thickBot="1" x14ac:dyDescent="0.25">
      <c r="B45" s="39"/>
      <c r="C45" s="39"/>
      <c r="D45" s="39"/>
      <c r="E45" s="39"/>
      <c r="F45" s="39"/>
      <c r="G45" s="39"/>
      <c r="O45" s="60"/>
      <c r="P45" s="60"/>
      <c r="Q45" s="60"/>
    </row>
    <row r="46" spans="1:20" x14ac:dyDescent="0.2">
      <c r="A46" s="8" t="s">
        <v>3</v>
      </c>
      <c r="B46" s="8" t="s">
        <v>4</v>
      </c>
      <c r="C46" s="9" t="s">
        <v>5</v>
      </c>
      <c r="D46" s="8" t="s">
        <v>6</v>
      </c>
      <c r="E46" s="9" t="s">
        <v>7</v>
      </c>
      <c r="F46" s="8" t="s">
        <v>8</v>
      </c>
      <c r="G46" s="8" t="s">
        <v>9</v>
      </c>
      <c r="H46" s="8" t="s">
        <v>23</v>
      </c>
      <c r="I46" s="8" t="s">
        <v>24</v>
      </c>
      <c r="J46" s="40" t="s">
        <v>25</v>
      </c>
      <c r="K46" s="9" t="s">
        <v>26</v>
      </c>
      <c r="L46" s="8" t="s">
        <v>27</v>
      </c>
      <c r="M46" s="8" t="s">
        <v>28</v>
      </c>
      <c r="N46" s="8" t="s">
        <v>33</v>
      </c>
      <c r="O46" s="61"/>
      <c r="P46" s="61"/>
      <c r="Q46" s="61"/>
    </row>
    <row r="47" spans="1:20" ht="13.5" thickBot="1" x14ac:dyDescent="0.25">
      <c r="A47" s="41"/>
      <c r="B47" s="10" t="s">
        <v>10</v>
      </c>
      <c r="C47" s="11" t="s">
        <v>10</v>
      </c>
      <c r="D47" s="10" t="s">
        <v>10</v>
      </c>
      <c r="E47" s="11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42" t="s">
        <v>10</v>
      </c>
      <c r="K47" s="11" t="s">
        <v>10</v>
      </c>
      <c r="L47" s="10" t="s">
        <v>10</v>
      </c>
      <c r="M47" s="10" t="s">
        <v>10</v>
      </c>
      <c r="N47" s="10" t="s">
        <v>10</v>
      </c>
      <c r="O47" s="62"/>
      <c r="P47" s="62"/>
      <c r="Q47" s="62"/>
    </row>
    <row r="48" spans="1:20" x14ac:dyDescent="0.2">
      <c r="A48" s="12" t="s">
        <v>34</v>
      </c>
      <c r="B48" s="64">
        <v>128.50425550677454</v>
      </c>
      <c r="C48" s="64">
        <v>168.15761763728966</v>
      </c>
      <c r="D48" s="64">
        <v>136.20578492475164</v>
      </c>
      <c r="E48" s="64">
        <v>113.34943110887977</v>
      </c>
      <c r="F48" s="64">
        <v>77.204862914621273</v>
      </c>
      <c r="G48" s="64">
        <v>72.019971289219612</v>
      </c>
      <c r="H48" s="64">
        <v>81.50678599330665</v>
      </c>
      <c r="I48" s="64">
        <v>98.464245268635395</v>
      </c>
      <c r="J48" s="64">
        <v>133.18594406291075</v>
      </c>
      <c r="K48" s="64">
        <v>176.82330563557335</v>
      </c>
      <c r="L48" s="64">
        <v>162.98016186451386</v>
      </c>
      <c r="M48" s="64">
        <v>96.231633062104379</v>
      </c>
      <c r="N48" s="64">
        <v>122.68849599253805</v>
      </c>
      <c r="O48" s="63"/>
      <c r="P48" s="63"/>
      <c r="Q48" s="63"/>
    </row>
    <row r="49" spans="1:17" ht="13.5" thickBot="1" x14ac:dyDescent="0.25">
      <c r="A49" s="15" t="s">
        <v>35</v>
      </c>
      <c r="B49" s="65">
        <v>204.63779101497806</v>
      </c>
      <c r="C49" s="65">
        <v>204.07468945945709</v>
      </c>
      <c r="D49" s="65">
        <v>204.88132137067976</v>
      </c>
      <c r="E49" s="65">
        <v>203.90630357047618</v>
      </c>
      <c r="F49" s="65">
        <v>202.88442846640086</v>
      </c>
      <c r="G49" s="65">
        <v>201.32521099531886</v>
      </c>
      <c r="H49" s="65">
        <v>202.65059315923946</v>
      </c>
      <c r="I49" s="65">
        <v>202.49848051512717</v>
      </c>
      <c r="J49" s="65">
        <v>202.51002367379164</v>
      </c>
      <c r="K49" s="65">
        <v>201.4348107297125</v>
      </c>
      <c r="L49" s="65">
        <v>203.672999566773</v>
      </c>
      <c r="M49" s="65">
        <v>208.37549088115267</v>
      </c>
      <c r="N49" s="65">
        <v>203.52460705843293</v>
      </c>
      <c r="O49" s="63"/>
      <c r="P49" s="63"/>
      <c r="Q49" s="63"/>
    </row>
    <row r="50" spans="1:17" ht="16.5" thickBot="1" x14ac:dyDescent="0.3">
      <c r="A50" s="25" t="s">
        <v>20</v>
      </c>
      <c r="B50" s="69">
        <f>+B11/B21</f>
        <v>193.23306150844758</v>
      </c>
      <c r="C50" s="69">
        <f t="shared" ref="C50:N50" si="12">+C11/C21</f>
        <v>196.88906484440355</v>
      </c>
      <c r="D50" s="69">
        <f t="shared" si="12"/>
        <v>194.44301383397755</v>
      </c>
      <c r="E50" s="69">
        <f t="shared" si="12"/>
        <v>193.06754498838478</v>
      </c>
      <c r="F50" s="69">
        <f t="shared" si="12"/>
        <v>193.06894900809829</v>
      </c>
      <c r="G50" s="69">
        <f t="shared" si="12"/>
        <v>194.76711391933736</v>
      </c>
      <c r="H50" s="69">
        <f t="shared" si="12"/>
        <v>195.49230652048186</v>
      </c>
      <c r="I50" s="69">
        <f t="shared" si="12"/>
        <v>188.72238865499872</v>
      </c>
      <c r="J50" s="69">
        <f t="shared" si="12"/>
        <v>193.24225175224231</v>
      </c>
      <c r="K50" s="69">
        <f t="shared" si="12"/>
        <v>200.68417504717789</v>
      </c>
      <c r="L50" s="69">
        <f t="shared" si="12"/>
        <v>202.77906104994037</v>
      </c>
      <c r="M50" s="69">
        <f t="shared" si="12"/>
        <v>198.05809545152269</v>
      </c>
      <c r="N50" s="69">
        <f t="shared" si="12"/>
        <v>195.34891441537727</v>
      </c>
    </row>
    <row r="51" spans="1:17" x14ac:dyDescent="0.2">
      <c r="H51" s="37"/>
    </row>
  </sheetData>
  <mergeCells count="3">
    <mergeCell ref="A7:G7"/>
    <mergeCell ref="A28:G28"/>
    <mergeCell ref="A44:G44"/>
  </mergeCells>
  <printOptions horizontalCentered="1" verticalCentered="1"/>
  <pageMargins left="0.75" right="0.75" top="1" bottom="1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1"/>
  <sheetViews>
    <sheetView topLeftCell="B1" zoomScale="80" workbookViewId="0">
      <selection activeCell="T25" sqref="T25:U43"/>
    </sheetView>
  </sheetViews>
  <sheetFormatPr baseColWidth="10" defaultRowHeight="12.75" x14ac:dyDescent="0.2"/>
  <cols>
    <col min="1" max="1" width="46.5703125" customWidth="1"/>
    <col min="2" max="13" width="16.42578125" bestFit="1" customWidth="1"/>
    <col min="14" max="14" width="17.7109375" bestFit="1" customWidth="1"/>
    <col min="15" max="16" width="20.140625" bestFit="1" customWidth="1"/>
    <col min="17" max="17" width="17.42578125" bestFit="1" customWidth="1"/>
    <col min="20" max="20" width="19.42578125" customWidth="1"/>
    <col min="21" max="21" width="17.5703125" customWidth="1"/>
    <col min="22" max="22" width="18.28515625" customWidth="1"/>
    <col min="23" max="23" width="17.140625" bestFit="1" customWidth="1"/>
  </cols>
  <sheetData>
    <row r="1" spans="1:14" x14ac:dyDescent="0.2">
      <c r="A1" s="1" t="s">
        <v>0</v>
      </c>
    </row>
    <row r="2" spans="1:14" x14ac:dyDescent="0.2">
      <c r="A2" s="1" t="s">
        <v>1</v>
      </c>
      <c r="B2" s="2"/>
      <c r="C2" s="3"/>
      <c r="D2" s="3"/>
      <c r="E2" s="3"/>
      <c r="F2" s="3"/>
      <c r="G2" s="3"/>
    </row>
    <row r="3" spans="1:14" x14ac:dyDescent="0.2">
      <c r="A3" s="1" t="s">
        <v>2</v>
      </c>
      <c r="B3" s="4"/>
      <c r="C3" s="4"/>
      <c r="D3" s="4"/>
      <c r="E3" s="4"/>
      <c r="F3" s="4"/>
      <c r="G3" s="4"/>
    </row>
    <row r="4" spans="1:14" x14ac:dyDescent="0.2">
      <c r="A4" s="1"/>
      <c r="B4" s="5"/>
      <c r="C4" s="5"/>
      <c r="D4" s="5"/>
      <c r="E4" s="5"/>
      <c r="F4" s="5"/>
      <c r="G4" s="5"/>
    </row>
    <row r="5" spans="1:14" x14ac:dyDescent="0.2">
      <c r="B5" s="6"/>
      <c r="C5" s="6"/>
      <c r="D5" s="6"/>
      <c r="E5" s="6"/>
      <c r="F5" s="6"/>
      <c r="G5" s="6"/>
    </row>
    <row r="6" spans="1:14" x14ac:dyDescent="0.2">
      <c r="B6" s="3"/>
      <c r="C6" s="3"/>
      <c r="D6" s="3"/>
      <c r="E6" s="3"/>
      <c r="F6" s="3"/>
      <c r="G6" s="3"/>
    </row>
    <row r="7" spans="1:14" ht="17.25" x14ac:dyDescent="0.25">
      <c r="A7" s="70" t="s">
        <v>42</v>
      </c>
      <c r="B7" s="70"/>
      <c r="C7" s="70"/>
      <c r="D7" s="70"/>
      <c r="E7" s="70"/>
      <c r="F7" s="70"/>
      <c r="G7" s="70"/>
      <c r="I7" s="3"/>
    </row>
    <row r="8" spans="1:14" ht="13.5" thickBot="1" x14ac:dyDescent="0.25">
      <c r="B8" s="7"/>
      <c r="C8" s="7"/>
      <c r="D8" s="7"/>
      <c r="E8" s="7"/>
      <c r="F8" s="7"/>
      <c r="G8" s="7"/>
    </row>
    <row r="9" spans="1:14" x14ac:dyDescent="0.2">
      <c r="A9" s="8" t="s">
        <v>3</v>
      </c>
      <c r="B9" s="8" t="s">
        <v>4</v>
      </c>
      <c r="C9" s="9" t="s">
        <v>5</v>
      </c>
      <c r="D9" s="8" t="s">
        <v>6</v>
      </c>
      <c r="E9" s="9" t="s">
        <v>7</v>
      </c>
      <c r="F9" s="8" t="s">
        <v>8</v>
      </c>
      <c r="G9" s="8" t="s">
        <v>9</v>
      </c>
      <c r="H9" s="8" t="s">
        <v>23</v>
      </c>
      <c r="I9" s="8" t="s">
        <v>24</v>
      </c>
      <c r="J9" s="40" t="s">
        <v>25</v>
      </c>
      <c r="K9" s="9" t="s">
        <v>26</v>
      </c>
      <c r="L9" s="8" t="s">
        <v>27</v>
      </c>
      <c r="M9" s="9" t="s">
        <v>28</v>
      </c>
      <c r="N9" s="8" t="s">
        <v>29</v>
      </c>
    </row>
    <row r="10" spans="1:14" ht="13.5" thickBot="1" x14ac:dyDescent="0.25">
      <c r="A10" s="10"/>
      <c r="B10" s="10" t="s">
        <v>10</v>
      </c>
      <c r="C10" s="11" t="s">
        <v>10</v>
      </c>
      <c r="D10" s="10" t="s">
        <v>10</v>
      </c>
      <c r="E10" s="11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42" t="s">
        <v>10</v>
      </c>
      <c r="K10" s="11" t="s">
        <v>10</v>
      </c>
      <c r="L10" s="10" t="s">
        <v>10</v>
      </c>
      <c r="M10" s="11" t="s">
        <v>10</v>
      </c>
      <c r="N10" s="10" t="s">
        <v>10</v>
      </c>
    </row>
    <row r="11" spans="1:14" x14ac:dyDescent="0.2">
      <c r="A11" s="12" t="s">
        <v>11</v>
      </c>
      <c r="B11" s="13">
        <v>52469492664.987602</v>
      </c>
      <c r="C11" s="13">
        <v>50979549782.79274</v>
      </c>
      <c r="D11" s="13">
        <v>58302813262.348442</v>
      </c>
      <c r="E11" s="13">
        <v>52783907692.955078</v>
      </c>
      <c r="F11" s="14">
        <v>53141996269.801514</v>
      </c>
      <c r="G11" s="13">
        <v>51545987367.449852</v>
      </c>
      <c r="H11" s="43">
        <v>52248968611.053864</v>
      </c>
      <c r="I11" s="43">
        <v>54441056988.317001</v>
      </c>
      <c r="J11" s="43">
        <v>54941077403.692566</v>
      </c>
      <c r="K11" s="43">
        <v>58304201934.06987</v>
      </c>
      <c r="L11" s="43">
        <v>54787400085.756706</v>
      </c>
      <c r="M11" s="43">
        <v>60651291549.231873</v>
      </c>
      <c r="N11" s="44">
        <f t="shared" ref="N11:N23" si="0">+B11+C11+D11+E11+F11+G11+H11+I11+J11+K11+L11+M11</f>
        <v>654597743612.45703</v>
      </c>
    </row>
    <row r="12" spans="1:14" x14ac:dyDescent="0.2">
      <c r="A12" s="15" t="s">
        <v>12</v>
      </c>
      <c r="B12" s="16">
        <v>7754536104</v>
      </c>
      <c r="C12" s="16">
        <v>8092282987</v>
      </c>
      <c r="D12" s="16">
        <v>8025205198</v>
      </c>
      <c r="E12" s="16">
        <v>7673419211</v>
      </c>
      <c r="F12" s="17">
        <v>7797480945</v>
      </c>
      <c r="G12" s="16">
        <v>7965809111</v>
      </c>
      <c r="H12" s="46">
        <v>8038752930</v>
      </c>
      <c r="I12" s="16">
        <v>8145772314</v>
      </c>
      <c r="J12" s="16">
        <v>8598715562</v>
      </c>
      <c r="K12" s="16">
        <v>9102144564</v>
      </c>
      <c r="L12" s="16">
        <v>8876167093</v>
      </c>
      <c r="M12" s="16">
        <v>9132981479</v>
      </c>
      <c r="N12" s="44">
        <f t="shared" si="0"/>
        <v>99203267498</v>
      </c>
    </row>
    <row r="13" spans="1:14" x14ac:dyDescent="0.2">
      <c r="A13" s="15" t="s">
        <v>13</v>
      </c>
      <c r="B13" s="16">
        <v>5267555305</v>
      </c>
      <c r="C13" s="16">
        <v>5258972091</v>
      </c>
      <c r="D13" s="16">
        <v>5968508596</v>
      </c>
      <c r="E13" s="16">
        <v>5153647433</v>
      </c>
      <c r="F13" s="18">
        <v>5545425657</v>
      </c>
      <c r="G13" s="16">
        <v>5355716608</v>
      </c>
      <c r="H13" s="46">
        <v>5690936956</v>
      </c>
      <c r="I13" s="46">
        <v>5628340678</v>
      </c>
      <c r="J13" s="46">
        <v>5383413723</v>
      </c>
      <c r="K13" s="46">
        <v>5618448794</v>
      </c>
      <c r="L13" s="46">
        <v>5248327565</v>
      </c>
      <c r="M13" s="46">
        <v>5632130356</v>
      </c>
      <c r="N13" s="44">
        <f t="shared" si="0"/>
        <v>65751423762</v>
      </c>
    </row>
    <row r="14" spans="1:14" x14ac:dyDescent="0.2">
      <c r="A14" s="15" t="s">
        <v>14</v>
      </c>
      <c r="B14" s="19">
        <v>841417266</v>
      </c>
      <c r="C14" s="19">
        <v>761744470</v>
      </c>
      <c r="D14" s="19">
        <v>828316835</v>
      </c>
      <c r="E14" s="19">
        <v>815876129</v>
      </c>
      <c r="F14" s="20">
        <v>874427025</v>
      </c>
      <c r="G14" s="19">
        <v>856121202</v>
      </c>
      <c r="H14" s="47">
        <v>817899223</v>
      </c>
      <c r="I14" s="47">
        <v>829371936</v>
      </c>
      <c r="J14" s="47">
        <v>823935781</v>
      </c>
      <c r="K14" s="47">
        <v>836957783</v>
      </c>
      <c r="L14" s="47">
        <v>736391883</v>
      </c>
      <c r="M14" s="47">
        <v>773398351</v>
      </c>
      <c r="N14" s="44">
        <f t="shared" si="0"/>
        <v>9795857884</v>
      </c>
    </row>
    <row r="15" spans="1:14" x14ac:dyDescent="0.2">
      <c r="A15" s="15" t="s">
        <v>15</v>
      </c>
      <c r="B15" s="16">
        <v>4384852157</v>
      </c>
      <c r="C15" s="16">
        <v>7434058692</v>
      </c>
      <c r="D15" s="16">
        <v>4956280923</v>
      </c>
      <c r="E15" s="16">
        <v>5418055454</v>
      </c>
      <c r="F15" s="17">
        <v>7832899140</v>
      </c>
      <c r="G15" s="16">
        <v>8839359095</v>
      </c>
      <c r="H15" s="46">
        <v>7842676967</v>
      </c>
      <c r="I15" s="16">
        <v>9104669334</v>
      </c>
      <c r="J15" s="17">
        <v>8596876658</v>
      </c>
      <c r="K15" s="16">
        <v>7567279992</v>
      </c>
      <c r="L15" s="16">
        <v>7253505859</v>
      </c>
      <c r="M15" s="16">
        <v>5289589372</v>
      </c>
      <c r="N15" s="44">
        <f t="shared" si="0"/>
        <v>84520103643</v>
      </c>
    </row>
    <row r="16" spans="1:14" x14ac:dyDescent="0.2">
      <c r="A16" s="15" t="s">
        <v>16</v>
      </c>
      <c r="B16" s="21">
        <v>671294428</v>
      </c>
      <c r="C16" s="21">
        <v>804373730</v>
      </c>
      <c r="D16" s="21">
        <v>795175753</v>
      </c>
      <c r="E16" s="21">
        <v>779854412</v>
      </c>
      <c r="F16" s="22">
        <v>752976563</v>
      </c>
      <c r="G16" s="21">
        <v>811615959</v>
      </c>
      <c r="H16" s="48">
        <v>766079858</v>
      </c>
      <c r="I16" s="21">
        <v>720677465</v>
      </c>
      <c r="J16" s="21">
        <v>748251071</v>
      </c>
      <c r="K16" s="21">
        <v>733985081</v>
      </c>
      <c r="L16" s="21">
        <v>653861708</v>
      </c>
      <c r="M16" s="21">
        <v>868357546</v>
      </c>
      <c r="N16" s="44">
        <f t="shared" si="0"/>
        <v>9106503574</v>
      </c>
    </row>
    <row r="17" spans="1:20" x14ac:dyDescent="0.2">
      <c r="A17" s="15" t="s">
        <v>17</v>
      </c>
      <c r="B17" s="21">
        <v>-27223364</v>
      </c>
      <c r="C17" s="21">
        <v>-82732521</v>
      </c>
      <c r="D17" s="21">
        <v>-20852656</v>
      </c>
      <c r="E17" s="21">
        <v>-20945739</v>
      </c>
      <c r="F17" s="23">
        <v>-38261629</v>
      </c>
      <c r="G17" s="21">
        <v>-77985640</v>
      </c>
      <c r="H17" s="48">
        <v>-33711765</v>
      </c>
      <c r="I17" s="21">
        <v>-47232013</v>
      </c>
      <c r="J17" s="23">
        <v>-34417578</v>
      </c>
      <c r="K17" s="21">
        <v>-59614753</v>
      </c>
      <c r="L17" s="21">
        <v>-41812604</v>
      </c>
      <c r="M17" s="21">
        <v>-43748355</v>
      </c>
      <c r="N17" s="44">
        <f t="shared" si="0"/>
        <v>-528538617</v>
      </c>
    </row>
    <row r="18" spans="1:20" x14ac:dyDescent="0.2">
      <c r="A18" s="15" t="s">
        <v>18</v>
      </c>
      <c r="B18" s="16">
        <v>143287937</v>
      </c>
      <c r="C18" s="16">
        <v>150381690</v>
      </c>
      <c r="D18" s="16">
        <v>148731489</v>
      </c>
      <c r="E18" s="16">
        <v>143842839</v>
      </c>
      <c r="F18" s="17">
        <v>145223124.08000001</v>
      </c>
      <c r="G18" s="16">
        <v>146621324.08000001</v>
      </c>
      <c r="H18" s="46">
        <v>144773292</v>
      </c>
      <c r="I18" s="16">
        <v>144988173</v>
      </c>
      <c r="J18" s="17">
        <v>146418436</v>
      </c>
      <c r="K18" s="16">
        <v>143548361</v>
      </c>
      <c r="L18" s="16">
        <v>140253111</v>
      </c>
      <c r="M18" s="16">
        <v>143820502</v>
      </c>
      <c r="N18" s="44">
        <f t="shared" si="0"/>
        <v>1741890278.1600001</v>
      </c>
    </row>
    <row r="19" spans="1:20" ht="13.5" thickBot="1" x14ac:dyDescent="0.25">
      <c r="A19" s="15" t="s">
        <v>19</v>
      </c>
      <c r="B19" s="16">
        <v>60897383.009999998</v>
      </c>
      <c r="C19" s="16">
        <v>63911977</v>
      </c>
      <c r="D19" s="16">
        <v>63211213.439999998</v>
      </c>
      <c r="E19" s="24">
        <v>61133205.979999997</v>
      </c>
      <c r="F19" s="17">
        <v>61719828.019999996</v>
      </c>
      <c r="G19" s="16">
        <v>62314063.009999998</v>
      </c>
      <c r="H19" s="46">
        <v>61528369.729999997</v>
      </c>
      <c r="I19" s="16">
        <v>61619920</v>
      </c>
      <c r="J19" s="17">
        <v>62227835.809999995</v>
      </c>
      <c r="K19" s="16">
        <v>61008600.93</v>
      </c>
      <c r="L19" s="16">
        <v>94944178.409999996</v>
      </c>
      <c r="M19" s="16">
        <v>61783631.419999994</v>
      </c>
      <c r="N19" s="49">
        <f t="shared" si="0"/>
        <v>776300206.75999987</v>
      </c>
    </row>
    <row r="20" spans="1:20" ht="16.5" thickBot="1" x14ac:dyDescent="0.3">
      <c r="A20" s="25" t="s">
        <v>20</v>
      </c>
      <c r="B20" s="26">
        <f t="shared" ref="B20:M20" si="1">SUM(B11:B19)</f>
        <v>71566109880.997604</v>
      </c>
      <c r="C20" s="26">
        <f t="shared" si="1"/>
        <v>73462542898.79274</v>
      </c>
      <c r="D20" s="26">
        <f t="shared" si="1"/>
        <v>79067390613.788452</v>
      </c>
      <c r="E20" s="26">
        <f t="shared" si="1"/>
        <v>72808790637.935074</v>
      </c>
      <c r="F20" s="26">
        <f t="shared" si="1"/>
        <v>76113886922.90152</v>
      </c>
      <c r="G20" s="26">
        <f t="shared" si="1"/>
        <v>75505559089.539856</v>
      </c>
      <c r="H20" s="50">
        <f t="shared" si="1"/>
        <v>75577904441.783859</v>
      </c>
      <c r="I20" s="50">
        <f t="shared" si="1"/>
        <v>79029264795.317001</v>
      </c>
      <c r="J20" s="51">
        <f t="shared" si="1"/>
        <v>79266498892.502563</v>
      </c>
      <c r="K20" s="51">
        <f t="shared" si="1"/>
        <v>82307960356.999863</v>
      </c>
      <c r="L20" s="51">
        <f t="shared" si="1"/>
        <v>77749038879.166718</v>
      </c>
      <c r="M20" s="51">
        <f t="shared" si="1"/>
        <v>82509604431.651871</v>
      </c>
      <c r="N20" s="26">
        <f t="shared" si="0"/>
        <v>924964551841.3772</v>
      </c>
    </row>
    <row r="21" spans="1:20" ht="13.5" thickBot="1" x14ac:dyDescent="0.25">
      <c r="A21" s="28" t="s">
        <v>21</v>
      </c>
      <c r="B21" s="29">
        <v>260631374.08000004</v>
      </c>
      <c r="C21" s="29">
        <v>254854503.45000002</v>
      </c>
      <c r="D21" s="29">
        <v>276036062.09000003</v>
      </c>
      <c r="E21" s="29">
        <v>258630426.93000004</v>
      </c>
      <c r="F21" s="29">
        <v>269072949.90000004</v>
      </c>
      <c r="G21" s="29">
        <v>267531187.28</v>
      </c>
      <c r="H21" s="52">
        <v>274976030.45000005</v>
      </c>
      <c r="I21" s="52">
        <v>279896883.72000003</v>
      </c>
      <c r="J21" s="52">
        <v>272270906.23000002</v>
      </c>
      <c r="K21" s="52">
        <v>274260779.56</v>
      </c>
      <c r="L21" s="52">
        <v>261307156.38999999</v>
      </c>
      <c r="M21" s="52">
        <v>270539988.40999997</v>
      </c>
      <c r="N21" s="53">
        <f t="shared" si="0"/>
        <v>3220008248.4899998</v>
      </c>
    </row>
    <row r="22" spans="1:20" ht="13.5" thickBot="1" x14ac:dyDescent="0.25">
      <c r="A22" s="31" t="s">
        <v>22</v>
      </c>
      <c r="B22" s="29">
        <v>256699243.38999999</v>
      </c>
      <c r="C22" s="29">
        <v>250746958.73000002</v>
      </c>
      <c r="D22" s="29">
        <v>272103489</v>
      </c>
      <c r="E22" s="29">
        <v>255187087.94</v>
      </c>
      <c r="F22" s="29">
        <v>265544165</v>
      </c>
      <c r="G22" s="29">
        <v>263722008.88999999</v>
      </c>
      <c r="H22" s="52">
        <v>270571217.25999999</v>
      </c>
      <c r="I22" s="54">
        <v>275787337.22000003</v>
      </c>
      <c r="J22" s="52">
        <v>268238285.04999998</v>
      </c>
      <c r="K22" s="54">
        <v>270629400.32999998</v>
      </c>
      <c r="L22" s="52">
        <v>257101566.67000002</v>
      </c>
      <c r="M22" s="52">
        <v>267162914.71000001</v>
      </c>
      <c r="N22" s="55">
        <f t="shared" si="0"/>
        <v>3173493674.1900001</v>
      </c>
    </row>
    <row r="23" spans="1:20" ht="13.5" thickBot="1" x14ac:dyDescent="0.25">
      <c r="A23" s="31" t="s">
        <v>32</v>
      </c>
      <c r="B23" s="66">
        <v>16486955.000000002</v>
      </c>
      <c r="C23" s="66">
        <v>16424566.827000001</v>
      </c>
      <c r="D23" s="66">
        <v>14973287.989000004</v>
      </c>
      <c r="E23" s="66">
        <v>16378942.014</v>
      </c>
      <c r="F23" s="66">
        <v>16138537.211999999</v>
      </c>
      <c r="G23" s="66">
        <v>16895191.949000001</v>
      </c>
      <c r="H23" s="66">
        <v>16518304.812000001</v>
      </c>
      <c r="I23" s="66">
        <v>15778309</v>
      </c>
      <c r="J23" s="66">
        <v>15552234.131000001</v>
      </c>
      <c r="K23" s="66">
        <v>14965976.628999999</v>
      </c>
      <c r="L23" s="66">
        <v>10676943.518000003</v>
      </c>
      <c r="M23" s="66">
        <v>14594297.348999999</v>
      </c>
      <c r="N23" s="56">
        <f t="shared" si="0"/>
        <v>185383546.43000004</v>
      </c>
    </row>
    <row r="24" spans="1:20" ht="15.75" x14ac:dyDescent="0.25">
      <c r="A24" s="32"/>
      <c r="B24" s="33"/>
      <c r="C24" s="33"/>
      <c r="D24" s="33"/>
      <c r="E24" s="33"/>
      <c r="F24" s="33"/>
      <c r="G24" s="33"/>
      <c r="I24" s="5"/>
      <c r="J24" s="34"/>
    </row>
    <row r="25" spans="1:20" ht="15.75" x14ac:dyDescent="0.25">
      <c r="A25" s="32"/>
      <c r="B25" s="33"/>
      <c r="C25" s="33"/>
      <c r="D25" s="33"/>
      <c r="E25" s="33"/>
      <c r="F25" s="33"/>
      <c r="G25" s="33"/>
      <c r="H25" s="5"/>
      <c r="I25" s="27"/>
      <c r="J25" s="27"/>
    </row>
    <row r="26" spans="1:20" x14ac:dyDescent="0.2">
      <c r="B26" s="35"/>
      <c r="C26" s="35"/>
      <c r="D26" s="35"/>
      <c r="E26" s="35"/>
      <c r="F26" s="35"/>
      <c r="G26" s="35"/>
    </row>
    <row r="27" spans="1:20" x14ac:dyDescent="0.2">
      <c r="B27" s="33"/>
      <c r="C27" s="33"/>
      <c r="D27" s="33"/>
      <c r="E27" s="33"/>
      <c r="F27" s="33"/>
      <c r="G27" s="33"/>
      <c r="I27" s="36"/>
      <c r="J27" s="37"/>
      <c r="K27" s="37"/>
      <c r="L27" s="38"/>
    </row>
    <row r="28" spans="1:20" ht="17.25" x14ac:dyDescent="0.25">
      <c r="A28" s="70" t="s">
        <v>43</v>
      </c>
      <c r="B28" s="70"/>
      <c r="C28" s="70"/>
      <c r="D28" s="70"/>
      <c r="E28" s="70"/>
      <c r="F28" s="70"/>
      <c r="G28" s="70"/>
      <c r="I28" s="7"/>
    </row>
    <row r="29" spans="1:20" ht="13.5" thickBot="1" x14ac:dyDescent="0.25">
      <c r="B29" s="39"/>
      <c r="C29" s="39"/>
      <c r="D29" s="39"/>
      <c r="E29" s="39"/>
      <c r="F29" s="39"/>
      <c r="G29" s="39"/>
    </row>
    <row r="30" spans="1:20" x14ac:dyDescent="0.2">
      <c r="A30" s="8" t="s">
        <v>3</v>
      </c>
      <c r="B30" s="8" t="s">
        <v>4</v>
      </c>
      <c r="C30" s="9" t="s">
        <v>5</v>
      </c>
      <c r="D30" s="8" t="s">
        <v>6</v>
      </c>
      <c r="E30" s="9" t="s">
        <v>7</v>
      </c>
      <c r="F30" s="8" t="s">
        <v>8</v>
      </c>
      <c r="G30" s="8" t="s">
        <v>9</v>
      </c>
      <c r="H30" s="8" t="s">
        <v>23</v>
      </c>
      <c r="I30" s="8" t="s">
        <v>24</v>
      </c>
      <c r="J30" s="40" t="s">
        <v>25</v>
      </c>
      <c r="K30" s="9" t="s">
        <v>26</v>
      </c>
      <c r="L30" s="8" t="s">
        <v>27</v>
      </c>
      <c r="M30" s="8" t="s">
        <v>28</v>
      </c>
      <c r="N30" s="8" t="s">
        <v>33</v>
      </c>
    </row>
    <row r="31" spans="1:20" ht="13.5" thickBot="1" x14ac:dyDescent="0.25">
      <c r="A31" s="41"/>
      <c r="B31" s="10" t="s">
        <v>10</v>
      </c>
      <c r="C31" s="11" t="s">
        <v>10</v>
      </c>
      <c r="D31" s="10" t="s">
        <v>10</v>
      </c>
      <c r="E31" s="11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42" t="s">
        <v>10</v>
      </c>
      <c r="K31" s="11" t="s">
        <v>10</v>
      </c>
      <c r="L31" s="10" t="s">
        <v>10</v>
      </c>
      <c r="M31" s="10" t="s">
        <v>10</v>
      </c>
      <c r="N31" s="10" t="s">
        <v>10</v>
      </c>
    </row>
    <row r="32" spans="1:20" x14ac:dyDescent="0.2">
      <c r="A32" s="12" t="s">
        <v>11</v>
      </c>
      <c r="B32" s="64">
        <f t="shared" ref="B32:N32" si="2">+B11/B21</f>
        <v>201.31687081111826</v>
      </c>
      <c r="C32" s="64">
        <f t="shared" si="2"/>
        <v>200.03393737475952</v>
      </c>
      <c r="D32" s="64">
        <f t="shared" si="2"/>
        <v>211.21447980713162</v>
      </c>
      <c r="E32" s="64">
        <f t="shared" si="2"/>
        <v>204.09009225833037</v>
      </c>
      <c r="F32" s="64">
        <f t="shared" si="2"/>
        <v>197.50032951863628</v>
      </c>
      <c r="G32" s="64">
        <f t="shared" si="2"/>
        <v>192.67281654718431</v>
      </c>
      <c r="H32" s="64">
        <f t="shared" si="2"/>
        <v>190.01281139140778</v>
      </c>
      <c r="I32" s="64">
        <f t="shared" si="2"/>
        <v>194.50397683876363</v>
      </c>
      <c r="J32" s="64">
        <f t="shared" si="2"/>
        <v>201.7882783160139</v>
      </c>
      <c r="K32" s="64">
        <f t="shared" si="2"/>
        <v>212.58672868795907</v>
      </c>
      <c r="L32" s="64">
        <f t="shared" si="2"/>
        <v>209.66666524810637</v>
      </c>
      <c r="M32" s="64">
        <f t="shared" si="2"/>
        <v>224.18605066736234</v>
      </c>
      <c r="N32" s="64">
        <f t="shared" si="2"/>
        <v>203.29070396618582</v>
      </c>
      <c r="T32" s="45"/>
    </row>
    <row r="33" spans="1:20" x14ac:dyDescent="0.2">
      <c r="A33" s="15" t="s">
        <v>12</v>
      </c>
      <c r="B33" s="65">
        <f t="shared" ref="B33:N33" si="3">+B12/B22</f>
        <v>30.208644176713172</v>
      </c>
      <c r="C33" s="65">
        <f t="shared" si="3"/>
        <v>32.272706428769212</v>
      </c>
      <c r="D33" s="65">
        <f t="shared" si="3"/>
        <v>29.493209467813916</v>
      </c>
      <c r="E33" s="65">
        <f t="shared" si="3"/>
        <v>30.069778502289218</v>
      </c>
      <c r="F33" s="65">
        <f t="shared" si="3"/>
        <v>29.364158481885678</v>
      </c>
      <c r="G33" s="65">
        <f t="shared" si="3"/>
        <v>30.205325465735346</v>
      </c>
      <c r="H33" s="65">
        <f t="shared" si="3"/>
        <v>29.710303303530328</v>
      </c>
      <c r="I33" s="65">
        <f t="shared" si="3"/>
        <v>29.536426132219354</v>
      </c>
      <c r="J33" s="65">
        <f t="shared" si="3"/>
        <v>32.056257593494486</v>
      </c>
      <c r="K33" s="65">
        <f t="shared" si="3"/>
        <v>33.633243664217673</v>
      </c>
      <c r="L33" s="65">
        <f t="shared" si="3"/>
        <v>34.523971238156278</v>
      </c>
      <c r="M33" s="65">
        <f t="shared" si="3"/>
        <v>34.185064528561789</v>
      </c>
      <c r="N33" s="65">
        <f t="shared" si="3"/>
        <v>31.259954385546575</v>
      </c>
      <c r="T33" s="45"/>
    </row>
    <row r="34" spans="1:20" x14ac:dyDescent="0.2">
      <c r="A34" s="15" t="s">
        <v>30</v>
      </c>
      <c r="B34" s="65">
        <f t="shared" ref="B34:N34" si="4">+B13/B22</f>
        <v>20.520338258251382</v>
      </c>
      <c r="C34" s="65">
        <f t="shared" si="4"/>
        <v>20.973223833445452</v>
      </c>
      <c r="D34" s="65">
        <f t="shared" si="4"/>
        <v>21.934700719695659</v>
      </c>
      <c r="E34" s="65">
        <f t="shared" si="4"/>
        <v>20.195565044465472</v>
      </c>
      <c r="F34" s="65">
        <f t="shared" si="4"/>
        <v>20.883251782241196</v>
      </c>
      <c r="G34" s="65">
        <f t="shared" si="4"/>
        <v>20.308189788717637</v>
      </c>
      <c r="H34" s="65">
        <f t="shared" si="4"/>
        <v>21.033046358849795</v>
      </c>
      <c r="I34" s="65">
        <f t="shared" si="4"/>
        <v>20.408263608963967</v>
      </c>
      <c r="J34" s="65">
        <f t="shared" si="4"/>
        <v>20.06952035946891</v>
      </c>
      <c r="K34" s="65">
        <f t="shared" si="4"/>
        <v>20.760674143862335</v>
      </c>
      <c r="L34" s="65">
        <f t="shared" si="4"/>
        <v>20.413440621839676</v>
      </c>
      <c r="M34" s="65">
        <f t="shared" si="4"/>
        <v>21.081258085964382</v>
      </c>
      <c r="N34" s="65">
        <f t="shared" si="4"/>
        <v>20.718939601725324</v>
      </c>
      <c r="T34" s="45"/>
    </row>
    <row r="35" spans="1:20" x14ac:dyDescent="0.2">
      <c r="A35" s="15" t="s">
        <v>14</v>
      </c>
      <c r="B35" s="67">
        <f t="shared" ref="B35:N35" si="5">+B14/B23</f>
        <v>51.035334663071495</v>
      </c>
      <c r="C35" s="67">
        <f t="shared" si="5"/>
        <v>46.378359808417244</v>
      </c>
      <c r="D35" s="67">
        <f t="shared" si="5"/>
        <v>55.319635580943597</v>
      </c>
      <c r="E35" s="67">
        <f t="shared" si="5"/>
        <v>49.812504879901574</v>
      </c>
      <c r="F35" s="67">
        <f t="shared" si="5"/>
        <v>54.182545388922208</v>
      </c>
      <c r="G35" s="67">
        <f t="shared" si="5"/>
        <v>50.672475612250885</v>
      </c>
      <c r="H35" s="67">
        <f t="shared" si="5"/>
        <v>49.514719113660099</v>
      </c>
      <c r="I35" s="67">
        <f t="shared" si="5"/>
        <v>52.564057149596955</v>
      </c>
      <c r="J35" s="67">
        <f t="shared" si="5"/>
        <v>52.978612208368375</v>
      </c>
      <c r="K35" s="67">
        <f t="shared" si="5"/>
        <v>55.924033810008972</v>
      </c>
      <c r="L35" s="67">
        <f t="shared" si="5"/>
        <v>68.9702892741293</v>
      </c>
      <c r="M35" s="67">
        <f t="shared" si="5"/>
        <v>52.993188538329541</v>
      </c>
      <c r="N35" s="67">
        <f t="shared" si="5"/>
        <v>52.841031864167462</v>
      </c>
      <c r="T35" s="45"/>
    </row>
    <row r="36" spans="1:20" x14ac:dyDescent="0.2">
      <c r="A36" s="15" t="s">
        <v>15</v>
      </c>
      <c r="B36" s="65">
        <f t="shared" ref="B36:N36" si="6">+B15/B22</f>
        <v>17.081671527711315</v>
      </c>
      <c r="C36" s="65">
        <f t="shared" si="6"/>
        <v>29.647652476634285</v>
      </c>
      <c r="D36" s="65">
        <f t="shared" si="6"/>
        <v>18.214690819344842</v>
      </c>
      <c r="E36" s="65">
        <f t="shared" si="6"/>
        <v>21.231699055533333</v>
      </c>
      <c r="F36" s="65">
        <f t="shared" si="6"/>
        <v>29.497538159047856</v>
      </c>
      <c r="G36" s="65">
        <f t="shared" si="6"/>
        <v>33.51771485514108</v>
      </c>
      <c r="H36" s="65">
        <f t="shared" si="6"/>
        <v>28.985629167879068</v>
      </c>
      <c r="I36" s="65">
        <f t="shared" si="6"/>
        <v>33.013369742705258</v>
      </c>
      <c r="J36" s="65">
        <f t="shared" si="6"/>
        <v>32.049402106778047</v>
      </c>
      <c r="K36" s="65">
        <f t="shared" si="6"/>
        <v>27.961780881059532</v>
      </c>
      <c r="L36" s="65">
        <f t="shared" si="6"/>
        <v>28.212608553685556</v>
      </c>
      <c r="M36" s="65">
        <f t="shared" si="6"/>
        <v>19.799115374009688</v>
      </c>
      <c r="N36" s="65">
        <f t="shared" si="6"/>
        <v>26.633140733949261</v>
      </c>
      <c r="T36" s="45"/>
    </row>
    <row r="37" spans="1:20" x14ac:dyDescent="0.2">
      <c r="A37" s="15" t="s">
        <v>16</v>
      </c>
      <c r="B37" s="68">
        <f t="shared" ref="B37:N37" si="7">+B16/B22</f>
        <v>2.6151009217433128</v>
      </c>
      <c r="C37" s="68">
        <f t="shared" si="7"/>
        <v>3.2079102138428555</v>
      </c>
      <c r="D37" s="68">
        <f t="shared" si="7"/>
        <v>2.922328397634034</v>
      </c>
      <c r="E37" s="68">
        <f t="shared" si="7"/>
        <v>3.0560104678311961</v>
      </c>
      <c r="F37" s="68">
        <f t="shared" si="7"/>
        <v>2.8355982252519087</v>
      </c>
      <c r="G37" s="68">
        <f t="shared" si="7"/>
        <v>3.0775435179493487</v>
      </c>
      <c r="H37" s="68">
        <f t="shared" si="7"/>
        <v>2.8313427634981991</v>
      </c>
      <c r="I37" s="68">
        <f t="shared" si="7"/>
        <v>2.613163723413102</v>
      </c>
      <c r="J37" s="68">
        <f t="shared" si="7"/>
        <v>2.7895013974628005</v>
      </c>
      <c r="K37" s="68">
        <f t="shared" si="7"/>
        <v>2.712140957726668</v>
      </c>
      <c r="L37" s="68">
        <f t="shared" si="7"/>
        <v>2.5432039036901601</v>
      </c>
      <c r="M37" s="68">
        <f t="shared" si="7"/>
        <v>3.2502922306510418</v>
      </c>
      <c r="N37" s="68">
        <f t="shared" si="7"/>
        <v>2.8695515129155997</v>
      </c>
      <c r="T37" s="45"/>
    </row>
    <row r="38" spans="1:20" x14ac:dyDescent="0.2">
      <c r="A38" s="15" t="s">
        <v>17</v>
      </c>
      <c r="B38" s="68">
        <f t="shared" ref="B38:N38" si="8">+B17/B22</f>
        <v>-0.10605159423333352</v>
      </c>
      <c r="C38" s="68">
        <f t="shared" si="8"/>
        <v>-0.32994426500336915</v>
      </c>
      <c r="D38" s="68">
        <f t="shared" si="8"/>
        <v>-7.6635018818152684E-2</v>
      </c>
      <c r="E38" s="68">
        <f t="shared" si="8"/>
        <v>-8.2079932684230472E-2</v>
      </c>
      <c r="F38" s="68">
        <f t="shared" si="8"/>
        <v>-0.14408762851181459</v>
      </c>
      <c r="G38" s="68">
        <f t="shared" si="8"/>
        <v>-0.29571153476435208</v>
      </c>
      <c r="H38" s="68">
        <f t="shared" si="8"/>
        <v>-0.12459479371601213</v>
      </c>
      <c r="I38" s="68">
        <f t="shared" si="8"/>
        <v>-0.171262442562119</v>
      </c>
      <c r="J38" s="68">
        <f t="shared" si="8"/>
        <v>-0.12830971534725</v>
      </c>
      <c r="K38" s="68">
        <f t="shared" si="8"/>
        <v>-0.22028187967496135</v>
      </c>
      <c r="L38" s="68">
        <f t="shared" si="8"/>
        <v>-0.16263068538072398</v>
      </c>
      <c r="M38" s="68">
        <f t="shared" si="8"/>
        <v>-0.16375160095662214</v>
      </c>
      <c r="N38" s="68">
        <f t="shared" si="8"/>
        <v>-0.16654787160869441</v>
      </c>
      <c r="T38" s="45"/>
    </row>
    <row r="39" spans="1:20" x14ac:dyDescent="0.2">
      <c r="A39" s="15" t="s">
        <v>31</v>
      </c>
      <c r="B39" s="65">
        <f>+B18/B22</f>
        <v>0.55819384236479574</v>
      </c>
      <c r="C39" s="65">
        <f t="shared" ref="C39:N39" si="9">+C18/C22</f>
        <v>0.59973485126863846</v>
      </c>
      <c r="D39" s="65">
        <f t="shared" si="9"/>
        <v>0.54659897800869428</v>
      </c>
      <c r="E39" s="65">
        <f t="shared" si="9"/>
        <v>0.56367600790922678</v>
      </c>
      <c r="F39" s="65">
        <f t="shared" si="9"/>
        <v>0.54688877867077224</v>
      </c>
      <c r="G39" s="65">
        <f t="shared" si="9"/>
        <v>0.55596923706567336</v>
      </c>
      <c r="H39" s="65">
        <f t="shared" si="9"/>
        <v>0.53506538302957407</v>
      </c>
      <c r="I39" s="65">
        <f t="shared" si="9"/>
        <v>0.52572454725990769</v>
      </c>
      <c r="J39" s="65">
        <f t="shared" si="9"/>
        <v>0.54585211791339705</v>
      </c>
      <c r="K39" s="65">
        <f t="shared" si="9"/>
        <v>0.53042411809271295</v>
      </c>
      <c r="L39" s="65">
        <f t="shared" si="9"/>
        <v>0.54551636077745258</v>
      </c>
      <c r="M39" s="65">
        <f t="shared" si="9"/>
        <v>0.53832509708959519</v>
      </c>
      <c r="N39" s="65">
        <f t="shared" si="9"/>
        <v>0.54888726967593493</v>
      </c>
      <c r="T39" s="45"/>
    </row>
    <row r="40" spans="1:20" ht="13.5" thickBot="1" x14ac:dyDescent="0.25">
      <c r="A40" s="15" t="s">
        <v>19</v>
      </c>
      <c r="B40" s="65">
        <f>+B19/B22</f>
        <v>0.23723242112357673</v>
      </c>
      <c r="C40" s="65">
        <f t="shared" ref="C40:N40" si="10">+C19/C22</f>
        <v>0.25488634966384299</v>
      </c>
      <c r="D40" s="65">
        <f t="shared" si="10"/>
        <v>0.23230578068772942</v>
      </c>
      <c r="E40" s="65">
        <f t="shared" si="10"/>
        <v>0.23956230102979872</v>
      </c>
      <c r="F40" s="65">
        <f t="shared" si="10"/>
        <v>0.23242773201211178</v>
      </c>
      <c r="G40" s="65">
        <f t="shared" si="10"/>
        <v>0.23628692679946769</v>
      </c>
      <c r="H40" s="65">
        <f t="shared" si="10"/>
        <v>0.22740175526828318</v>
      </c>
      <c r="I40" s="65">
        <f t="shared" si="10"/>
        <v>0.22343273850475881</v>
      </c>
      <c r="J40" s="65">
        <f t="shared" si="10"/>
        <v>0.23198715201448833</v>
      </c>
      <c r="K40" s="65">
        <f t="shared" si="10"/>
        <v>0.22543227326967194</v>
      </c>
      <c r="L40" s="65">
        <f t="shared" si="10"/>
        <v>0.36928665834177737</v>
      </c>
      <c r="M40" s="65">
        <f t="shared" si="10"/>
        <v>0.23125826234926689</v>
      </c>
      <c r="N40" s="65">
        <f t="shared" si="10"/>
        <v>0.2446200580368707</v>
      </c>
      <c r="T40" s="45"/>
    </row>
    <row r="41" spans="1:20" ht="16.5" thickBot="1" x14ac:dyDescent="0.3">
      <c r="A41" s="25" t="s">
        <v>20</v>
      </c>
      <c r="B41" s="69">
        <f t="shared" ref="B41:N41" si="11">SUM(B32:B40)</f>
        <v>323.46733502786395</v>
      </c>
      <c r="C41" s="69">
        <f t="shared" si="11"/>
        <v>333.0384670717977</v>
      </c>
      <c r="D41" s="69">
        <f t="shared" si="11"/>
        <v>339.80131453244206</v>
      </c>
      <c r="E41" s="69">
        <f t="shared" si="11"/>
        <v>329.17680858460596</v>
      </c>
      <c r="F41" s="69">
        <f t="shared" si="11"/>
        <v>334.89865043815615</v>
      </c>
      <c r="G41" s="69">
        <f t="shared" si="11"/>
        <v>330.95061041607943</v>
      </c>
      <c r="H41" s="69">
        <f t="shared" si="11"/>
        <v>322.7257244434071</v>
      </c>
      <c r="I41" s="69">
        <f t="shared" si="11"/>
        <v>333.21715203886487</v>
      </c>
      <c r="J41" s="69">
        <f t="shared" si="11"/>
        <v>342.38110153616714</v>
      </c>
      <c r="K41" s="69">
        <f t="shared" si="11"/>
        <v>354.11417665652164</v>
      </c>
      <c r="L41" s="69">
        <f t="shared" si="11"/>
        <v>365.08235117334584</v>
      </c>
      <c r="M41" s="69">
        <f t="shared" si="11"/>
        <v>356.100801183361</v>
      </c>
      <c r="N41" s="69">
        <f t="shared" si="11"/>
        <v>338.24028152059418</v>
      </c>
      <c r="T41" s="45"/>
    </row>
    <row r="42" spans="1:20" ht="15.75" x14ac:dyDescent="0.25">
      <c r="A42" s="32"/>
      <c r="B42" s="57"/>
      <c r="C42" s="57"/>
      <c r="D42" s="57"/>
      <c r="E42" s="57"/>
      <c r="F42" s="57"/>
      <c r="G42" s="57"/>
      <c r="H42" s="57"/>
      <c r="I42" s="30"/>
      <c r="J42" s="27"/>
    </row>
    <row r="43" spans="1:20" x14ac:dyDescent="0.2">
      <c r="B43" s="35"/>
      <c r="C43" s="35"/>
      <c r="D43" s="35"/>
      <c r="E43" s="35"/>
      <c r="F43" s="35"/>
      <c r="G43" s="35"/>
      <c r="H43" s="35"/>
      <c r="I43" s="58"/>
      <c r="J43" s="59"/>
    </row>
    <row r="44" spans="1:20" ht="17.25" x14ac:dyDescent="0.25">
      <c r="A44" s="70" t="s">
        <v>44</v>
      </c>
      <c r="B44" s="70"/>
      <c r="C44" s="70"/>
      <c r="D44" s="70"/>
      <c r="E44" s="70"/>
      <c r="F44" s="70"/>
      <c r="G44" s="70"/>
      <c r="I44" s="7"/>
      <c r="O44" s="1"/>
      <c r="P44" s="1"/>
      <c r="Q44" s="1"/>
    </row>
    <row r="45" spans="1:20" ht="13.5" thickBot="1" x14ac:dyDescent="0.25">
      <c r="B45" s="39"/>
      <c r="C45" s="39"/>
      <c r="D45" s="39"/>
      <c r="E45" s="39"/>
      <c r="F45" s="39"/>
      <c r="G45" s="39"/>
      <c r="O45" s="60"/>
      <c r="P45" s="60"/>
      <c r="Q45" s="60"/>
    </row>
    <row r="46" spans="1:20" x14ac:dyDescent="0.2">
      <c r="A46" s="8" t="s">
        <v>3</v>
      </c>
      <c r="B46" s="8" t="s">
        <v>4</v>
      </c>
      <c r="C46" s="9" t="s">
        <v>5</v>
      </c>
      <c r="D46" s="8" t="s">
        <v>6</v>
      </c>
      <c r="E46" s="9" t="s">
        <v>7</v>
      </c>
      <c r="F46" s="8" t="s">
        <v>8</v>
      </c>
      <c r="G46" s="8" t="s">
        <v>9</v>
      </c>
      <c r="H46" s="8" t="s">
        <v>23</v>
      </c>
      <c r="I46" s="8" t="s">
        <v>24</v>
      </c>
      <c r="J46" s="40" t="s">
        <v>25</v>
      </c>
      <c r="K46" s="9" t="s">
        <v>26</v>
      </c>
      <c r="L46" s="8" t="s">
        <v>27</v>
      </c>
      <c r="M46" s="8" t="s">
        <v>28</v>
      </c>
      <c r="N46" s="8" t="s">
        <v>33</v>
      </c>
      <c r="O46" s="61"/>
      <c r="P46" s="61"/>
      <c r="Q46" s="61"/>
    </row>
    <row r="47" spans="1:20" ht="13.5" thickBot="1" x14ac:dyDescent="0.25">
      <c r="A47" s="41"/>
      <c r="B47" s="10" t="s">
        <v>10</v>
      </c>
      <c r="C47" s="11" t="s">
        <v>10</v>
      </c>
      <c r="D47" s="10" t="s">
        <v>10</v>
      </c>
      <c r="E47" s="11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42" t="s">
        <v>10</v>
      </c>
      <c r="K47" s="11" t="s">
        <v>10</v>
      </c>
      <c r="L47" s="10" t="s">
        <v>10</v>
      </c>
      <c r="M47" s="10" t="s">
        <v>10</v>
      </c>
      <c r="N47" s="10" t="s">
        <v>10</v>
      </c>
      <c r="O47" s="62"/>
      <c r="P47" s="62"/>
      <c r="Q47" s="62"/>
    </row>
    <row r="48" spans="1:20" x14ac:dyDescent="0.2">
      <c r="A48" s="12" t="s">
        <v>34</v>
      </c>
      <c r="B48" s="64">
        <v>128.10358603726638</v>
      </c>
      <c r="C48" s="64">
        <v>143.86382010774111</v>
      </c>
      <c r="D48" s="64">
        <v>179.97291108351851</v>
      </c>
      <c r="E48" s="64">
        <v>128.54097919885353</v>
      </c>
      <c r="F48" s="64">
        <v>78.556225139344775</v>
      </c>
      <c r="G48" s="64">
        <v>76.18554932389155</v>
      </c>
      <c r="H48" s="64">
        <v>86.705247765966419</v>
      </c>
      <c r="I48" s="64">
        <v>107.53295684148719</v>
      </c>
      <c r="J48" s="64">
        <v>113.79045905837792</v>
      </c>
      <c r="K48" s="64">
        <v>139.08301611984271</v>
      </c>
      <c r="L48" s="64">
        <v>111.95509604370201</v>
      </c>
      <c r="M48" s="64">
        <v>201.13803552640559</v>
      </c>
      <c r="N48" s="64">
        <v>126.20230253033606</v>
      </c>
      <c r="O48" s="63"/>
      <c r="P48" s="63"/>
      <c r="Q48" s="63"/>
    </row>
    <row r="49" spans="1:17" ht="13.5" thickBot="1" x14ac:dyDescent="0.25">
      <c r="A49" s="15" t="s">
        <v>35</v>
      </c>
      <c r="B49" s="65">
        <v>226.03988362313285</v>
      </c>
      <c r="C49" s="65">
        <v>228.60916866313912</v>
      </c>
      <c r="D49" s="65">
        <v>227.44724659905961</v>
      </c>
      <c r="E49" s="65">
        <v>229.26372741929526</v>
      </c>
      <c r="F49" s="65">
        <v>232.94017818331844</v>
      </c>
      <c r="G49" s="65">
        <v>234.2374121539537</v>
      </c>
      <c r="H49" s="65">
        <v>233.95716601896805</v>
      </c>
      <c r="I49" s="65">
        <v>233.59391447368992</v>
      </c>
      <c r="J49" s="65">
        <v>235.09955716186016</v>
      </c>
      <c r="K49" s="65">
        <v>235.16172193536391</v>
      </c>
      <c r="L49" s="65">
        <v>235.46604494545682</v>
      </c>
      <c r="M49" s="65">
        <v>232.40684531622341</v>
      </c>
      <c r="N49" s="65">
        <v>232.12920752383363</v>
      </c>
      <c r="O49" s="63"/>
      <c r="P49" s="63"/>
      <c r="Q49" s="63"/>
    </row>
    <row r="50" spans="1:17" ht="16.5" thickBot="1" x14ac:dyDescent="0.3">
      <c r="A50" s="25" t="s">
        <v>20</v>
      </c>
      <c r="B50" s="69">
        <f>+B11/B21</f>
        <v>201.31687081111826</v>
      </c>
      <c r="C50" s="69">
        <f t="shared" ref="C50:N50" si="12">+C11/C21</f>
        <v>200.03393737475952</v>
      </c>
      <c r="D50" s="69">
        <f t="shared" si="12"/>
        <v>211.21447980713162</v>
      </c>
      <c r="E50" s="69">
        <f t="shared" si="12"/>
        <v>204.09009225833037</v>
      </c>
      <c r="F50" s="69">
        <f t="shared" si="12"/>
        <v>197.50032951863628</v>
      </c>
      <c r="G50" s="69">
        <f t="shared" si="12"/>
        <v>192.67281654718431</v>
      </c>
      <c r="H50" s="69">
        <f t="shared" si="12"/>
        <v>190.01281139140778</v>
      </c>
      <c r="I50" s="69">
        <f t="shared" si="12"/>
        <v>194.50397683876363</v>
      </c>
      <c r="J50" s="69">
        <f t="shared" si="12"/>
        <v>201.7882783160139</v>
      </c>
      <c r="K50" s="69">
        <f t="shared" si="12"/>
        <v>212.58672868795907</v>
      </c>
      <c r="L50" s="69">
        <f t="shared" si="12"/>
        <v>209.66666524810637</v>
      </c>
      <c r="M50" s="69">
        <f t="shared" si="12"/>
        <v>224.18605066736234</v>
      </c>
      <c r="N50" s="69">
        <f t="shared" si="12"/>
        <v>203.29070396618582</v>
      </c>
    </row>
    <row r="51" spans="1:17" x14ac:dyDescent="0.2">
      <c r="H51" s="37"/>
    </row>
  </sheetData>
  <mergeCells count="3">
    <mergeCell ref="A7:G7"/>
    <mergeCell ref="A28:G28"/>
    <mergeCell ref="A44:G44"/>
  </mergeCells>
  <printOptions horizontalCentered="1" verticalCentered="1"/>
  <pageMargins left="0.75" right="0.75" top="1" bottom="1" header="0" footer="0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51"/>
  <sheetViews>
    <sheetView topLeftCell="B1" zoomScale="80" workbookViewId="0">
      <selection activeCell="T26" sqref="T26:U44"/>
    </sheetView>
  </sheetViews>
  <sheetFormatPr baseColWidth="10" defaultRowHeight="12.75" x14ac:dyDescent="0.2"/>
  <cols>
    <col min="1" max="1" width="46.5703125" customWidth="1"/>
    <col min="2" max="13" width="16.42578125" bestFit="1" customWidth="1"/>
    <col min="14" max="14" width="19.28515625" bestFit="1" customWidth="1"/>
    <col min="15" max="16" width="20.140625" bestFit="1" customWidth="1"/>
    <col min="17" max="17" width="17.42578125" bestFit="1" customWidth="1"/>
    <col min="20" max="20" width="19.42578125" customWidth="1"/>
    <col min="21" max="21" width="17.5703125" customWidth="1"/>
    <col min="22" max="22" width="18.28515625" customWidth="1"/>
    <col min="23" max="23" width="17.140625" bestFit="1" customWidth="1"/>
  </cols>
  <sheetData>
    <row r="1" spans="1:14" x14ac:dyDescent="0.2">
      <c r="A1" s="1" t="s">
        <v>0</v>
      </c>
    </row>
    <row r="2" spans="1:14" x14ac:dyDescent="0.2">
      <c r="A2" s="1" t="s">
        <v>1</v>
      </c>
      <c r="B2" s="2"/>
      <c r="C2" s="3"/>
      <c r="D2" s="3"/>
      <c r="E2" s="3"/>
      <c r="F2" s="3"/>
      <c r="G2" s="3"/>
    </row>
    <row r="3" spans="1:14" x14ac:dyDescent="0.2">
      <c r="A3" s="1" t="s">
        <v>2</v>
      </c>
      <c r="B3" s="4"/>
      <c r="C3" s="4"/>
      <c r="D3" s="4"/>
      <c r="E3" s="4"/>
      <c r="F3" s="4"/>
      <c r="G3" s="4"/>
    </row>
    <row r="4" spans="1:14" x14ac:dyDescent="0.2">
      <c r="A4" s="1"/>
      <c r="B4" s="5"/>
      <c r="C4" s="5"/>
      <c r="D4" s="5"/>
      <c r="E4" s="5"/>
      <c r="F4" s="5"/>
      <c r="G4" s="5"/>
    </row>
    <row r="5" spans="1:14" x14ac:dyDescent="0.2">
      <c r="B5" s="6"/>
      <c r="C5" s="6"/>
      <c r="D5" s="6"/>
      <c r="E5" s="6"/>
      <c r="F5" s="6"/>
      <c r="G5" s="6"/>
    </row>
    <row r="6" spans="1:14" x14ac:dyDescent="0.2">
      <c r="B6" s="3"/>
      <c r="C6" s="3"/>
      <c r="D6" s="3"/>
      <c r="E6" s="3"/>
      <c r="F6" s="3"/>
      <c r="G6" s="3"/>
    </row>
    <row r="7" spans="1:14" ht="17.25" x14ac:dyDescent="0.25">
      <c r="A7" s="70" t="s">
        <v>45</v>
      </c>
      <c r="B7" s="70"/>
      <c r="C7" s="70"/>
      <c r="D7" s="70"/>
      <c r="E7" s="70"/>
      <c r="F7" s="70"/>
      <c r="G7" s="70"/>
      <c r="I7" s="3"/>
    </row>
    <row r="8" spans="1:14" ht="13.5" thickBot="1" x14ac:dyDescent="0.25">
      <c r="B8" s="7"/>
      <c r="C8" s="7"/>
      <c r="D8" s="7"/>
      <c r="E8" s="7"/>
      <c r="F8" s="7"/>
      <c r="G8" s="7"/>
    </row>
    <row r="9" spans="1:14" x14ac:dyDescent="0.2">
      <c r="A9" s="8" t="s">
        <v>3</v>
      </c>
      <c r="B9" s="8" t="s">
        <v>4</v>
      </c>
      <c r="C9" s="9" t="s">
        <v>5</v>
      </c>
      <c r="D9" s="8" t="s">
        <v>6</v>
      </c>
      <c r="E9" s="9" t="s">
        <v>7</v>
      </c>
      <c r="F9" s="8" t="s">
        <v>8</v>
      </c>
      <c r="G9" s="8" t="s">
        <v>9</v>
      </c>
      <c r="H9" s="8" t="s">
        <v>23</v>
      </c>
      <c r="I9" s="8" t="s">
        <v>24</v>
      </c>
      <c r="J9" s="40" t="s">
        <v>25</v>
      </c>
      <c r="K9" s="9" t="s">
        <v>26</v>
      </c>
      <c r="L9" s="8" t="s">
        <v>27</v>
      </c>
      <c r="M9" s="9" t="s">
        <v>28</v>
      </c>
      <c r="N9" s="8" t="s">
        <v>29</v>
      </c>
    </row>
    <row r="10" spans="1:14" ht="13.5" thickBot="1" x14ac:dyDescent="0.25">
      <c r="A10" s="10"/>
      <c r="B10" s="10" t="s">
        <v>10</v>
      </c>
      <c r="C10" s="11" t="s">
        <v>10</v>
      </c>
      <c r="D10" s="10" t="s">
        <v>10</v>
      </c>
      <c r="E10" s="11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42" t="s">
        <v>10</v>
      </c>
      <c r="K10" s="11" t="s">
        <v>10</v>
      </c>
      <c r="L10" s="10" t="s">
        <v>10</v>
      </c>
      <c r="M10" s="11" t="s">
        <v>10</v>
      </c>
      <c r="N10" s="10" t="s">
        <v>10</v>
      </c>
    </row>
    <row r="11" spans="1:14" x14ac:dyDescent="0.2">
      <c r="A11" s="12" t="s">
        <v>11</v>
      </c>
      <c r="B11" s="13">
        <v>67260776809.18544</v>
      </c>
      <c r="C11" s="13">
        <v>66400839581.511826</v>
      </c>
      <c r="D11" s="13">
        <v>68650908763.188797</v>
      </c>
      <c r="E11" s="13">
        <v>58319214946.865295</v>
      </c>
      <c r="F11" s="14">
        <v>60954891388.737114</v>
      </c>
      <c r="G11" s="13">
        <v>56898243039.597198</v>
      </c>
      <c r="H11" s="43">
        <v>60512498419.916008</v>
      </c>
      <c r="I11" s="43">
        <v>63747241176.982506</v>
      </c>
      <c r="J11" s="43">
        <v>69620076609.030289</v>
      </c>
      <c r="K11" s="43">
        <v>70873748864.683685</v>
      </c>
      <c r="L11" s="43">
        <v>63618464867.241943</v>
      </c>
      <c r="M11" s="43">
        <v>70382396957.415131</v>
      </c>
      <c r="N11" s="44">
        <f t="shared" ref="N11:N23" si="0">+B11+C11+D11+E11+F11+G11+H11+I11+J11+K11+L11+M11</f>
        <v>777239301424.35535</v>
      </c>
    </row>
    <row r="12" spans="1:14" x14ac:dyDescent="0.2">
      <c r="A12" s="15" t="s">
        <v>12</v>
      </c>
      <c r="B12" s="16">
        <v>9136183483</v>
      </c>
      <c r="C12" s="16">
        <v>9026037969</v>
      </c>
      <c r="D12" s="16">
        <v>9240626994</v>
      </c>
      <c r="E12" s="16">
        <v>8882555232</v>
      </c>
      <c r="F12" s="17">
        <v>9262158250</v>
      </c>
      <c r="G12" s="16">
        <v>8120275538</v>
      </c>
      <c r="H12" s="46">
        <v>9151555023</v>
      </c>
      <c r="I12" s="16">
        <v>9445603333</v>
      </c>
      <c r="J12" s="16">
        <v>10017802054</v>
      </c>
      <c r="K12" s="16">
        <v>9926639432</v>
      </c>
      <c r="L12" s="16">
        <v>8846972322</v>
      </c>
      <c r="M12" s="16">
        <v>8930654996</v>
      </c>
      <c r="N12" s="44">
        <f t="shared" si="0"/>
        <v>109987064626</v>
      </c>
    </row>
    <row r="13" spans="1:14" x14ac:dyDescent="0.2">
      <c r="A13" s="15" t="s">
        <v>13</v>
      </c>
      <c r="B13" s="16">
        <v>5553109745</v>
      </c>
      <c r="C13" s="16">
        <v>5268158757</v>
      </c>
      <c r="D13" s="16">
        <v>6023054071</v>
      </c>
      <c r="E13" s="16">
        <v>5151850545</v>
      </c>
      <c r="F13" s="18">
        <v>5800003003</v>
      </c>
      <c r="G13" s="16">
        <v>5295462739</v>
      </c>
      <c r="H13" s="46">
        <v>5939398276</v>
      </c>
      <c r="I13" s="46">
        <v>5539189091</v>
      </c>
      <c r="J13" s="46">
        <v>5593209884</v>
      </c>
      <c r="K13" s="46">
        <v>5676614782</v>
      </c>
      <c r="L13" s="46">
        <v>5652594834</v>
      </c>
      <c r="M13" s="46">
        <v>5864747537</v>
      </c>
      <c r="N13" s="44">
        <f t="shared" si="0"/>
        <v>67357393264</v>
      </c>
    </row>
    <row r="14" spans="1:14" x14ac:dyDescent="0.2">
      <c r="A14" s="15" t="s">
        <v>14</v>
      </c>
      <c r="B14" s="19">
        <v>856897332</v>
      </c>
      <c r="C14" s="19">
        <v>780146311.52999997</v>
      </c>
      <c r="D14" s="19">
        <v>858472154</v>
      </c>
      <c r="E14" s="19">
        <v>832913057</v>
      </c>
      <c r="F14" s="20">
        <v>896416648</v>
      </c>
      <c r="G14" s="19">
        <v>859269536</v>
      </c>
      <c r="H14" s="47">
        <v>954429799</v>
      </c>
      <c r="I14" s="47">
        <v>871351945</v>
      </c>
      <c r="J14" s="47">
        <v>963076760</v>
      </c>
      <c r="K14" s="47">
        <v>1047367060</v>
      </c>
      <c r="L14" s="47">
        <v>1051153175</v>
      </c>
      <c r="M14" s="47">
        <v>977475747.79999995</v>
      </c>
      <c r="N14" s="44">
        <f t="shared" si="0"/>
        <v>10948969525.329998</v>
      </c>
    </row>
    <row r="15" spans="1:14" x14ac:dyDescent="0.2">
      <c r="A15" s="15" t="s">
        <v>15</v>
      </c>
      <c r="B15" s="16">
        <v>2955997766</v>
      </c>
      <c r="C15" s="16">
        <v>2505965579</v>
      </c>
      <c r="D15" s="16">
        <v>2545360199</v>
      </c>
      <c r="E15" s="16">
        <v>3615712728</v>
      </c>
      <c r="F15" s="17">
        <v>3972753268</v>
      </c>
      <c r="G15" s="16">
        <v>5043313774</v>
      </c>
      <c r="H15" s="46">
        <v>5892632311</v>
      </c>
      <c r="I15" s="16">
        <v>6552018929</v>
      </c>
      <c r="J15" s="17">
        <v>2855187267</v>
      </c>
      <c r="K15" s="16">
        <v>1762327363</v>
      </c>
      <c r="L15" s="16">
        <v>3689482034</v>
      </c>
      <c r="M15" s="16">
        <v>1382761587</v>
      </c>
      <c r="N15" s="44">
        <f t="shared" si="0"/>
        <v>42773512805</v>
      </c>
    </row>
    <row r="16" spans="1:14" x14ac:dyDescent="0.2">
      <c r="A16" s="15" t="s">
        <v>16</v>
      </c>
      <c r="B16" s="21">
        <v>563884667</v>
      </c>
      <c r="C16" s="21">
        <v>187140128</v>
      </c>
      <c r="D16" s="21">
        <v>227365804</v>
      </c>
      <c r="E16" s="21">
        <v>-177869257</v>
      </c>
      <c r="F16" s="22">
        <v>313302012</v>
      </c>
      <c r="G16" s="21">
        <v>457701377</v>
      </c>
      <c r="H16" s="48">
        <v>486515114</v>
      </c>
      <c r="I16" s="21">
        <v>402319634</v>
      </c>
      <c r="J16" s="21">
        <v>168018886</v>
      </c>
      <c r="K16" s="21">
        <v>396575377</v>
      </c>
      <c r="L16" s="21">
        <v>-3405121019</v>
      </c>
      <c r="M16" s="21">
        <v>-1312173668</v>
      </c>
      <c r="N16" s="44">
        <f t="shared" si="0"/>
        <v>-1692340945</v>
      </c>
    </row>
    <row r="17" spans="1:20" x14ac:dyDescent="0.2">
      <c r="A17" s="15" t="s">
        <v>17</v>
      </c>
      <c r="B17" s="21">
        <v>-56393487</v>
      </c>
      <c r="C17" s="21">
        <v>-92736140</v>
      </c>
      <c r="D17" s="21">
        <v>-67091232</v>
      </c>
      <c r="E17" s="21">
        <v>-34107110</v>
      </c>
      <c r="F17" s="23">
        <v>-56329726</v>
      </c>
      <c r="G17" s="21">
        <v>-53222258</v>
      </c>
      <c r="H17" s="48">
        <v>-44762335</v>
      </c>
      <c r="I17" s="21">
        <v>-30830746</v>
      </c>
      <c r="J17" s="23">
        <v>-55281419</v>
      </c>
      <c r="K17" s="21">
        <v>-140092907</v>
      </c>
      <c r="L17" s="21">
        <v>-118305632</v>
      </c>
      <c r="M17" s="21">
        <v>-85809814</v>
      </c>
      <c r="N17" s="44">
        <f t="shared" si="0"/>
        <v>-834962806</v>
      </c>
    </row>
    <row r="18" spans="1:20" x14ac:dyDescent="0.2">
      <c r="A18" s="15" t="s">
        <v>18</v>
      </c>
      <c r="B18" s="16">
        <v>156459058</v>
      </c>
      <c r="C18" s="16">
        <v>158699614</v>
      </c>
      <c r="D18" s="16">
        <v>158603692</v>
      </c>
      <c r="E18" s="16">
        <v>152123336</v>
      </c>
      <c r="F18" s="17">
        <v>154872647</v>
      </c>
      <c r="G18" s="16">
        <v>205963846</v>
      </c>
      <c r="H18" s="46">
        <v>156996665</v>
      </c>
      <c r="I18" s="16">
        <v>159846906</v>
      </c>
      <c r="J18" s="17">
        <v>159348091</v>
      </c>
      <c r="K18" s="16">
        <v>155332602</v>
      </c>
      <c r="L18" s="16">
        <v>152776149</v>
      </c>
      <c r="M18" s="16">
        <v>153274388</v>
      </c>
      <c r="N18" s="44">
        <f t="shared" si="0"/>
        <v>1924296994</v>
      </c>
    </row>
    <row r="19" spans="1:20" ht="13.5" thickBot="1" x14ac:dyDescent="0.25">
      <c r="A19" s="15" t="s">
        <v>19</v>
      </c>
      <c r="B19" s="16">
        <v>66495099.839999996</v>
      </c>
      <c r="C19" s="16">
        <v>146101437.03999999</v>
      </c>
      <c r="D19" s="16">
        <v>118273515.47</v>
      </c>
      <c r="E19" s="24">
        <v>76161469.159999996</v>
      </c>
      <c r="F19" s="17">
        <v>129827793</v>
      </c>
      <c r="G19" s="16">
        <v>65041547.039999999</v>
      </c>
      <c r="H19" s="46">
        <v>73848972</v>
      </c>
      <c r="I19" s="16">
        <v>71483437.099999994</v>
      </c>
      <c r="J19" s="17">
        <v>67722939.269999996</v>
      </c>
      <c r="K19" s="16">
        <v>66016411.659999996</v>
      </c>
      <c r="L19" s="16">
        <v>72850444.25</v>
      </c>
      <c r="M19" s="16">
        <v>65141615.07</v>
      </c>
      <c r="N19" s="49">
        <f t="shared" si="0"/>
        <v>1018964680.9</v>
      </c>
    </row>
    <row r="20" spans="1:20" ht="16.5" thickBot="1" x14ac:dyDescent="0.3">
      <c r="A20" s="25" t="s">
        <v>20</v>
      </c>
      <c r="B20" s="26">
        <f t="shared" ref="B20:M20" si="1">SUM(B11:B19)</f>
        <v>86493410473.025436</v>
      </c>
      <c r="C20" s="26">
        <f t="shared" si="1"/>
        <v>84380353237.081818</v>
      </c>
      <c r="D20" s="26">
        <f t="shared" si="1"/>
        <v>87755573960.658798</v>
      </c>
      <c r="E20" s="26">
        <f t="shared" si="1"/>
        <v>76818554947.025299</v>
      </c>
      <c r="F20" s="26">
        <f t="shared" si="1"/>
        <v>81427895283.737122</v>
      </c>
      <c r="G20" s="26">
        <f t="shared" si="1"/>
        <v>76892049138.637192</v>
      </c>
      <c r="H20" s="50">
        <f t="shared" si="1"/>
        <v>83123112244.916016</v>
      </c>
      <c r="I20" s="50">
        <f t="shared" si="1"/>
        <v>86758223706.08252</v>
      </c>
      <c r="J20" s="51">
        <f t="shared" si="1"/>
        <v>89389161071.300293</v>
      </c>
      <c r="K20" s="51">
        <f t="shared" si="1"/>
        <v>89764528985.343689</v>
      </c>
      <c r="L20" s="51">
        <f t="shared" si="1"/>
        <v>79560867174.491943</v>
      </c>
      <c r="M20" s="51">
        <f t="shared" si="1"/>
        <v>86358469346.285141</v>
      </c>
      <c r="N20" s="26">
        <f t="shared" si="0"/>
        <v>1008722199568.5854</v>
      </c>
    </row>
    <row r="21" spans="1:20" ht="13.5" thickBot="1" x14ac:dyDescent="0.25">
      <c r="A21" s="28" t="s">
        <v>21</v>
      </c>
      <c r="B21" s="29">
        <v>269275236.38000011</v>
      </c>
      <c r="C21" s="29">
        <v>255053498.82999995</v>
      </c>
      <c r="D21" s="29">
        <v>277755777.52000004</v>
      </c>
      <c r="E21" s="29">
        <v>258259496.19999999</v>
      </c>
      <c r="F21" s="29">
        <v>273771431.26000011</v>
      </c>
      <c r="G21" s="29">
        <v>261084848.17999995</v>
      </c>
      <c r="H21" s="52">
        <v>279261497.43000007</v>
      </c>
      <c r="I21" s="52">
        <v>287966452.17999989</v>
      </c>
      <c r="J21" s="52">
        <v>276344105.94000006</v>
      </c>
      <c r="K21" s="52">
        <v>271862140.47000003</v>
      </c>
      <c r="L21" s="52">
        <v>261569362.66000003</v>
      </c>
      <c r="M21" s="52">
        <v>271393525.9199999</v>
      </c>
      <c r="N21" s="53">
        <f t="shared" si="0"/>
        <v>3243597372.9700003</v>
      </c>
    </row>
    <row r="22" spans="1:20" ht="13.5" thickBot="1" x14ac:dyDescent="0.25">
      <c r="A22" s="31" t="s">
        <v>22</v>
      </c>
      <c r="B22" s="29">
        <v>266075507.84999996</v>
      </c>
      <c r="C22" s="29">
        <v>251986371.16000003</v>
      </c>
      <c r="D22" s="29">
        <v>274576993.84000003</v>
      </c>
      <c r="E22" s="29">
        <v>254951477.70999998</v>
      </c>
      <c r="F22" s="29">
        <v>270462770.52000004</v>
      </c>
      <c r="G22" s="29">
        <v>257554645</v>
      </c>
      <c r="H22" s="52">
        <v>275152843.50999999</v>
      </c>
      <c r="I22" s="54">
        <v>283767774.05000001</v>
      </c>
      <c r="J22" s="52">
        <v>272614835.50999999</v>
      </c>
      <c r="K22" s="54">
        <v>268408545.10000002</v>
      </c>
      <c r="L22" s="52">
        <v>258115369.56</v>
      </c>
      <c r="M22" s="52">
        <v>268012236.46000004</v>
      </c>
      <c r="N22" s="55">
        <f t="shared" si="0"/>
        <v>3201679370.2699995</v>
      </c>
    </row>
    <row r="23" spans="1:20" ht="13.5" thickBot="1" x14ac:dyDescent="0.25">
      <c r="A23" s="31" t="s">
        <v>32</v>
      </c>
      <c r="B23" s="66">
        <v>14866854.865999999</v>
      </c>
      <c r="C23" s="66">
        <v>15543409.804000001</v>
      </c>
      <c r="D23" s="66">
        <v>14434433.218999999</v>
      </c>
      <c r="E23" s="66">
        <v>15846897.392999999</v>
      </c>
      <c r="F23" s="66">
        <v>15609419.688000001</v>
      </c>
      <c r="G23" s="66">
        <v>15925619.829</v>
      </c>
      <c r="H23" s="66">
        <v>15291023.084000001</v>
      </c>
      <c r="I23" s="66">
        <v>15805917.977000002</v>
      </c>
      <c r="J23" s="66">
        <v>15747441.808</v>
      </c>
      <c r="K23" s="66">
        <v>15203039.851000002</v>
      </c>
      <c r="L23" s="66">
        <v>15907732.009000001</v>
      </c>
      <c r="M23" s="66">
        <v>15377335.207999997</v>
      </c>
      <c r="N23" s="56">
        <f t="shared" si="0"/>
        <v>185559124.73600003</v>
      </c>
    </row>
    <row r="24" spans="1:20" ht="15.75" x14ac:dyDescent="0.25">
      <c r="A24" s="32"/>
      <c r="B24" s="33"/>
      <c r="C24" s="33"/>
      <c r="D24" s="33"/>
      <c r="E24" s="33"/>
      <c r="F24" s="33"/>
      <c r="G24" s="33"/>
      <c r="I24" s="5"/>
      <c r="J24" s="34"/>
    </row>
    <row r="25" spans="1:20" ht="15.75" x14ac:dyDescent="0.25">
      <c r="A25" s="32"/>
      <c r="B25" s="33"/>
      <c r="C25" s="33"/>
      <c r="D25" s="33"/>
      <c r="E25" s="33"/>
      <c r="F25" s="33"/>
      <c r="G25" s="33"/>
      <c r="H25" s="5"/>
      <c r="I25" s="27"/>
      <c r="J25" s="27"/>
    </row>
    <row r="26" spans="1:20" x14ac:dyDescent="0.2">
      <c r="B26" s="35"/>
      <c r="C26" s="35"/>
      <c r="D26" s="35"/>
      <c r="E26" s="35"/>
      <c r="F26" s="35"/>
      <c r="G26" s="35"/>
    </row>
    <row r="27" spans="1:20" x14ac:dyDescent="0.2">
      <c r="B27" s="33"/>
      <c r="C27" s="33"/>
      <c r="D27" s="33"/>
      <c r="E27" s="33"/>
      <c r="F27" s="33"/>
      <c r="G27" s="33"/>
      <c r="I27" s="36"/>
      <c r="J27" s="37"/>
      <c r="K27" s="37"/>
      <c r="L27" s="38"/>
    </row>
    <row r="28" spans="1:20" ht="17.25" x14ac:dyDescent="0.25">
      <c r="A28" s="70" t="s">
        <v>46</v>
      </c>
      <c r="B28" s="70"/>
      <c r="C28" s="70"/>
      <c r="D28" s="70"/>
      <c r="E28" s="70"/>
      <c r="F28" s="70"/>
      <c r="G28" s="70"/>
      <c r="I28" s="7"/>
    </row>
    <row r="29" spans="1:20" ht="13.5" thickBot="1" x14ac:dyDescent="0.25">
      <c r="B29" s="39"/>
      <c r="C29" s="39"/>
      <c r="D29" s="39"/>
      <c r="E29" s="39"/>
      <c r="F29" s="39"/>
      <c r="G29" s="39"/>
    </row>
    <row r="30" spans="1:20" x14ac:dyDescent="0.2">
      <c r="A30" s="8" t="s">
        <v>3</v>
      </c>
      <c r="B30" s="8" t="s">
        <v>4</v>
      </c>
      <c r="C30" s="9" t="s">
        <v>5</v>
      </c>
      <c r="D30" s="8" t="s">
        <v>6</v>
      </c>
      <c r="E30" s="9" t="s">
        <v>7</v>
      </c>
      <c r="F30" s="8" t="s">
        <v>8</v>
      </c>
      <c r="G30" s="8" t="s">
        <v>9</v>
      </c>
      <c r="H30" s="8" t="s">
        <v>23</v>
      </c>
      <c r="I30" s="8" t="s">
        <v>24</v>
      </c>
      <c r="J30" s="40" t="s">
        <v>25</v>
      </c>
      <c r="K30" s="9" t="s">
        <v>26</v>
      </c>
      <c r="L30" s="8" t="s">
        <v>27</v>
      </c>
      <c r="M30" s="8" t="s">
        <v>28</v>
      </c>
      <c r="N30" s="8" t="s">
        <v>33</v>
      </c>
    </row>
    <row r="31" spans="1:20" ht="13.5" thickBot="1" x14ac:dyDescent="0.25">
      <c r="A31" s="41"/>
      <c r="B31" s="10" t="s">
        <v>10</v>
      </c>
      <c r="C31" s="11" t="s">
        <v>10</v>
      </c>
      <c r="D31" s="10" t="s">
        <v>10</v>
      </c>
      <c r="E31" s="11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42" t="s">
        <v>10</v>
      </c>
      <c r="K31" s="11" t="s">
        <v>10</v>
      </c>
      <c r="L31" s="10" t="s">
        <v>10</v>
      </c>
      <c r="M31" s="10" t="s">
        <v>10</v>
      </c>
      <c r="N31" s="10" t="s">
        <v>10</v>
      </c>
    </row>
    <row r="32" spans="1:20" x14ac:dyDescent="0.2">
      <c r="A32" s="12" t="s">
        <v>11</v>
      </c>
      <c r="B32" s="64">
        <f t="shared" ref="B32:N32" si="2">+B11/B21</f>
        <v>249.7844871047381</v>
      </c>
      <c r="C32" s="64">
        <f t="shared" si="2"/>
        <v>260.34083000668727</v>
      </c>
      <c r="D32" s="64">
        <f t="shared" si="2"/>
        <v>247.16284707433505</v>
      </c>
      <c r="E32" s="64">
        <f t="shared" si="2"/>
        <v>225.81634288367863</v>
      </c>
      <c r="F32" s="64">
        <f t="shared" si="2"/>
        <v>222.64883924593428</v>
      </c>
      <c r="G32" s="64">
        <f t="shared" si="2"/>
        <v>217.93008455385277</v>
      </c>
      <c r="H32" s="64">
        <f t="shared" si="2"/>
        <v>216.68758126989604</v>
      </c>
      <c r="I32" s="64">
        <f t="shared" si="2"/>
        <v>221.3703738556874</v>
      </c>
      <c r="J32" s="64">
        <f t="shared" si="2"/>
        <v>251.93255478423782</v>
      </c>
      <c r="K32" s="64">
        <f t="shared" si="2"/>
        <v>260.69738413063294</v>
      </c>
      <c r="L32" s="64">
        <f t="shared" si="2"/>
        <v>243.2183349773122</v>
      </c>
      <c r="M32" s="64">
        <f t="shared" si="2"/>
        <v>259.33705204951031</v>
      </c>
      <c r="N32" s="64">
        <f t="shared" si="2"/>
        <v>239.62262021216156</v>
      </c>
      <c r="T32" s="45"/>
    </row>
    <row r="33" spans="1:20" x14ac:dyDescent="0.2">
      <c r="A33" s="15" t="s">
        <v>12</v>
      </c>
      <c r="B33" s="65">
        <f t="shared" ref="B33:N33" si="3">+B12/B22</f>
        <v>34.33680746049923</v>
      </c>
      <c r="C33" s="65">
        <f t="shared" si="3"/>
        <v>35.819548205918132</v>
      </c>
      <c r="D33" s="65">
        <f t="shared" si="3"/>
        <v>33.654046774889835</v>
      </c>
      <c r="E33" s="65">
        <f t="shared" si="3"/>
        <v>34.840179440354738</v>
      </c>
      <c r="F33" s="65">
        <f t="shared" si="3"/>
        <v>34.245594068981433</v>
      </c>
      <c r="G33" s="65">
        <f t="shared" si="3"/>
        <v>31.528359886500979</v>
      </c>
      <c r="H33" s="65">
        <f t="shared" si="3"/>
        <v>33.259896231700772</v>
      </c>
      <c r="I33" s="65">
        <f t="shared" si="3"/>
        <v>33.286384842754131</v>
      </c>
      <c r="J33" s="65">
        <f t="shared" si="3"/>
        <v>36.747090580228267</v>
      </c>
      <c r="K33" s="65">
        <f t="shared" si="3"/>
        <v>36.983321184136173</v>
      </c>
      <c r="L33" s="65">
        <f t="shared" si="3"/>
        <v>34.275263565595168</v>
      </c>
      <c r="M33" s="65">
        <f t="shared" si="3"/>
        <v>33.32181811531904</v>
      </c>
      <c r="N33" s="65">
        <f t="shared" si="3"/>
        <v>34.352929168146133</v>
      </c>
      <c r="T33" s="45"/>
    </row>
    <row r="34" spans="1:20" x14ac:dyDescent="0.2">
      <c r="A34" s="15" t="s">
        <v>30</v>
      </c>
      <c r="B34" s="65">
        <f t="shared" ref="B34:N34" si="4">+B13/B22</f>
        <v>20.870428059581361</v>
      </c>
      <c r="C34" s="65">
        <f t="shared" si="4"/>
        <v>20.906522574012371</v>
      </c>
      <c r="D34" s="65">
        <f t="shared" si="4"/>
        <v>21.93575647677795</v>
      </c>
      <c r="E34" s="65">
        <f t="shared" si="4"/>
        <v>20.207180563432868</v>
      </c>
      <c r="F34" s="65">
        <f t="shared" si="4"/>
        <v>21.444737077301752</v>
      </c>
      <c r="G34" s="65">
        <f t="shared" si="4"/>
        <v>20.560540614594622</v>
      </c>
      <c r="H34" s="65">
        <f t="shared" si="4"/>
        <v>21.585814633909614</v>
      </c>
      <c r="I34" s="65">
        <f t="shared" si="4"/>
        <v>19.520148507152165</v>
      </c>
      <c r="J34" s="65">
        <f t="shared" si="4"/>
        <v>20.516894737354935</v>
      </c>
      <c r="K34" s="65">
        <f t="shared" si="4"/>
        <v>21.14915819794442</v>
      </c>
      <c r="L34" s="65">
        <f t="shared" si="4"/>
        <v>21.899489533055608</v>
      </c>
      <c r="M34" s="65">
        <f t="shared" si="4"/>
        <v>21.882387216582533</v>
      </c>
      <c r="N34" s="65">
        <f t="shared" si="4"/>
        <v>21.038144509242258</v>
      </c>
      <c r="T34" s="45"/>
    </row>
    <row r="35" spans="1:20" x14ac:dyDescent="0.2">
      <c r="A35" s="15" t="s">
        <v>14</v>
      </c>
      <c r="B35" s="67">
        <f t="shared" ref="B35:N35" si="5">+B14/B23</f>
        <v>57.63810434173913</v>
      </c>
      <c r="C35" s="67">
        <f t="shared" si="5"/>
        <v>50.191452285407422</v>
      </c>
      <c r="D35" s="67">
        <f t="shared" si="5"/>
        <v>59.473908048567907</v>
      </c>
      <c r="E35" s="67">
        <f t="shared" si="5"/>
        <v>52.56000820500801</v>
      </c>
      <c r="F35" s="67">
        <f t="shared" si="5"/>
        <v>57.42792915544036</v>
      </c>
      <c r="G35" s="67">
        <f t="shared" si="5"/>
        <v>53.955170676327462</v>
      </c>
      <c r="H35" s="67">
        <f t="shared" si="5"/>
        <v>62.417654708708305</v>
      </c>
      <c r="I35" s="67">
        <f t="shared" si="5"/>
        <v>55.12820870435673</v>
      </c>
      <c r="J35" s="67">
        <f t="shared" si="5"/>
        <v>61.157664320482752</v>
      </c>
      <c r="K35" s="67">
        <f t="shared" si="5"/>
        <v>68.891949916917966</v>
      </c>
      <c r="L35" s="67">
        <f t="shared" si="5"/>
        <v>66.078129453356183</v>
      </c>
      <c r="M35" s="67">
        <f t="shared" si="5"/>
        <v>63.566003769721569</v>
      </c>
      <c r="N35" s="67">
        <f t="shared" si="5"/>
        <v>59.00528761874358</v>
      </c>
      <c r="T35" s="45"/>
    </row>
    <row r="36" spans="1:20" x14ac:dyDescent="0.2">
      <c r="A36" s="15" t="s">
        <v>15</v>
      </c>
      <c r="B36" s="65">
        <f t="shared" ref="B36:N36" si="6">+B15/B22</f>
        <v>11.109619934152088</v>
      </c>
      <c r="C36" s="65">
        <f t="shared" si="6"/>
        <v>9.9448456972652082</v>
      </c>
      <c r="D36" s="65">
        <f t="shared" si="6"/>
        <v>9.2701145984693021</v>
      </c>
      <c r="E36" s="65">
        <f t="shared" si="6"/>
        <v>14.181964193644603</v>
      </c>
      <c r="F36" s="65">
        <f t="shared" si="6"/>
        <v>14.688725033622418</v>
      </c>
      <c r="G36" s="65">
        <f t="shared" si="6"/>
        <v>19.581529092593147</v>
      </c>
      <c r="H36" s="65">
        <f t="shared" si="6"/>
        <v>21.415851044206423</v>
      </c>
      <c r="I36" s="65">
        <f t="shared" si="6"/>
        <v>23.089369294786557</v>
      </c>
      <c r="J36" s="65">
        <f t="shared" si="6"/>
        <v>10.473337819853413</v>
      </c>
      <c r="K36" s="65">
        <f t="shared" si="6"/>
        <v>6.5658392594893575</v>
      </c>
      <c r="L36" s="65">
        <f t="shared" si="6"/>
        <v>14.293926162898892</v>
      </c>
      <c r="M36" s="65">
        <f t="shared" si="6"/>
        <v>5.1593225938636298</v>
      </c>
      <c r="N36" s="65">
        <f t="shared" si="6"/>
        <v>13.359711532074146</v>
      </c>
      <c r="T36" s="45"/>
    </row>
    <row r="37" spans="1:20" x14ac:dyDescent="0.2">
      <c r="A37" s="15" t="s">
        <v>16</v>
      </c>
      <c r="B37" s="68">
        <f t="shared" ref="B37:N37" si="7">+B16/B22</f>
        <v>2.1192655857595502</v>
      </c>
      <c r="C37" s="68">
        <f t="shared" si="7"/>
        <v>0.74265972059724783</v>
      </c>
      <c r="D37" s="68">
        <f t="shared" si="7"/>
        <v>0.82805846484170242</v>
      </c>
      <c r="E37" s="68">
        <f t="shared" si="7"/>
        <v>-0.69765925107647819</v>
      </c>
      <c r="F37" s="68">
        <f t="shared" si="7"/>
        <v>1.1583923783581598</v>
      </c>
      <c r="G37" s="68">
        <f t="shared" si="7"/>
        <v>1.77710395011513</v>
      </c>
      <c r="H37" s="68">
        <f t="shared" si="7"/>
        <v>1.7681631336014827</v>
      </c>
      <c r="I37" s="68">
        <f t="shared" si="7"/>
        <v>1.4177777421939077</v>
      </c>
      <c r="J37" s="68">
        <f t="shared" si="7"/>
        <v>0.6163233401647974</v>
      </c>
      <c r="K37" s="68">
        <f t="shared" si="7"/>
        <v>1.477506525927665</v>
      </c>
      <c r="L37" s="68">
        <f t="shared" si="7"/>
        <v>-13.192244323941607</v>
      </c>
      <c r="M37" s="68">
        <f t="shared" si="7"/>
        <v>-4.89594686172412</v>
      </c>
      <c r="N37" s="68">
        <f t="shared" si="7"/>
        <v>-0.52857914528064809</v>
      </c>
      <c r="T37" s="45"/>
    </row>
    <row r="38" spans="1:20" x14ac:dyDescent="0.2">
      <c r="A38" s="15" t="s">
        <v>17</v>
      </c>
      <c r="B38" s="68">
        <f t="shared" ref="B38:N38" si="8">+B17/B22</f>
        <v>-0.21194542652829143</v>
      </c>
      <c r="C38" s="68">
        <f t="shared" si="8"/>
        <v>-0.36802045909505443</v>
      </c>
      <c r="D38" s="68">
        <f t="shared" si="8"/>
        <v>-0.24434396728480109</v>
      </c>
      <c r="E38" s="68">
        <f t="shared" si="8"/>
        <v>-0.1337788284514117</v>
      </c>
      <c r="F38" s="68">
        <f t="shared" si="8"/>
        <v>-0.20827164452874136</v>
      </c>
      <c r="G38" s="68">
        <f t="shared" si="8"/>
        <v>-0.20664452780496348</v>
      </c>
      <c r="H38" s="68">
        <f t="shared" si="8"/>
        <v>-0.16268170965993736</v>
      </c>
      <c r="I38" s="68">
        <f t="shared" si="8"/>
        <v>-0.10864780577433578</v>
      </c>
      <c r="J38" s="68">
        <f t="shared" si="8"/>
        <v>-0.20278213728383898</v>
      </c>
      <c r="K38" s="68">
        <f t="shared" si="8"/>
        <v>-0.52193907219982916</v>
      </c>
      <c r="L38" s="68">
        <f t="shared" si="8"/>
        <v>-0.45834400408496156</v>
      </c>
      <c r="M38" s="68">
        <f t="shared" si="8"/>
        <v>-0.32017125461660345</v>
      </c>
      <c r="N38" s="68">
        <f t="shared" si="8"/>
        <v>-0.26078901396350224</v>
      </c>
      <c r="T38" s="45"/>
    </row>
    <row r="39" spans="1:20" x14ac:dyDescent="0.2">
      <c r="A39" s="15" t="s">
        <v>31</v>
      </c>
      <c r="B39" s="65">
        <f>+B18/B22</f>
        <v>0.58802502817434732</v>
      </c>
      <c r="C39" s="65">
        <f t="shared" ref="C39:N39" si="9">+C18/C22</f>
        <v>0.62979443399830892</v>
      </c>
      <c r="D39" s="65">
        <f t="shared" si="9"/>
        <v>0.57762920986898358</v>
      </c>
      <c r="E39" s="65">
        <f t="shared" si="9"/>
        <v>0.59667563948398039</v>
      </c>
      <c r="F39" s="65">
        <f t="shared" si="9"/>
        <v>0.57262094410346043</v>
      </c>
      <c r="G39" s="65">
        <f t="shared" si="9"/>
        <v>0.79968989105205224</v>
      </c>
      <c r="H39" s="65">
        <f t="shared" si="9"/>
        <v>0.57057983845365645</v>
      </c>
      <c r="I39" s="65">
        <f t="shared" si="9"/>
        <v>0.56330182852910882</v>
      </c>
      <c r="J39" s="65">
        <f t="shared" si="9"/>
        <v>0.58451731250023931</v>
      </c>
      <c r="K39" s="65">
        <f t="shared" si="9"/>
        <v>0.57871705217927505</v>
      </c>
      <c r="L39" s="65">
        <f t="shared" si="9"/>
        <v>0.59189094109518547</v>
      </c>
      <c r="M39" s="65">
        <f t="shared" si="9"/>
        <v>0.5718932464595724</v>
      </c>
      <c r="N39" s="65">
        <f t="shared" si="9"/>
        <v>0.60102738952205659</v>
      </c>
      <c r="T39" s="45"/>
    </row>
    <row r="40" spans="1:20" ht="13.5" thickBot="1" x14ac:dyDescent="0.25">
      <c r="A40" s="15" t="s">
        <v>19</v>
      </c>
      <c r="B40" s="65">
        <f>+B19/B22</f>
        <v>0.24991063768818061</v>
      </c>
      <c r="C40" s="65">
        <f t="shared" ref="C40:N40" si="10">+C19/C22</f>
        <v>0.57979896439411849</v>
      </c>
      <c r="D40" s="65">
        <f t="shared" si="10"/>
        <v>0.43074808932797798</v>
      </c>
      <c r="E40" s="65">
        <f t="shared" si="10"/>
        <v>0.29872927132680316</v>
      </c>
      <c r="F40" s="65">
        <f t="shared" si="10"/>
        <v>0.48002093874284102</v>
      </c>
      <c r="G40" s="65">
        <f t="shared" si="10"/>
        <v>0.25253494084721323</v>
      </c>
      <c r="H40" s="65">
        <f t="shared" si="10"/>
        <v>0.26839254524119094</v>
      </c>
      <c r="I40" s="65">
        <f t="shared" si="10"/>
        <v>0.25190822791387363</v>
      </c>
      <c r="J40" s="65">
        <f t="shared" si="10"/>
        <v>0.24841985999516816</v>
      </c>
      <c r="K40" s="65">
        <f t="shared" si="10"/>
        <v>0.24595495510548851</v>
      </c>
      <c r="L40" s="65">
        <f t="shared" si="10"/>
        <v>0.28223985411711644</v>
      </c>
      <c r="M40" s="65">
        <f t="shared" si="10"/>
        <v>0.24305463037961766</v>
      </c>
      <c r="N40" s="65">
        <f t="shared" si="10"/>
        <v>0.31825943920614075</v>
      </c>
      <c r="T40" s="45"/>
    </row>
    <row r="41" spans="1:20" ht="16.5" thickBot="1" x14ac:dyDescent="0.3">
      <c r="A41" s="25" t="s">
        <v>20</v>
      </c>
      <c r="B41" s="69">
        <f t="shared" ref="B41:N41" si="11">SUM(B32:B40)</f>
        <v>376.48470272580363</v>
      </c>
      <c r="C41" s="69">
        <f t="shared" si="11"/>
        <v>378.78743142918506</v>
      </c>
      <c r="D41" s="69">
        <f t="shared" si="11"/>
        <v>373.08876476979395</v>
      </c>
      <c r="E41" s="69">
        <f t="shared" si="11"/>
        <v>347.66964211740174</v>
      </c>
      <c r="F41" s="69">
        <f t="shared" si="11"/>
        <v>352.45858719795592</v>
      </c>
      <c r="G41" s="69">
        <f t="shared" si="11"/>
        <v>346.17836907807839</v>
      </c>
      <c r="H41" s="69">
        <f t="shared" si="11"/>
        <v>357.81125169605758</v>
      </c>
      <c r="I41" s="69">
        <f t="shared" si="11"/>
        <v>354.51882519759948</v>
      </c>
      <c r="J41" s="69">
        <f t="shared" si="11"/>
        <v>382.07402061753351</v>
      </c>
      <c r="K41" s="69">
        <f t="shared" si="11"/>
        <v>396.06789215013345</v>
      </c>
      <c r="L41" s="69">
        <f t="shared" si="11"/>
        <v>366.98868615940376</v>
      </c>
      <c r="M41" s="69">
        <f t="shared" si="11"/>
        <v>378.86541350549561</v>
      </c>
      <c r="N41" s="69">
        <f t="shared" si="11"/>
        <v>367.50861170985172</v>
      </c>
      <c r="T41" s="45"/>
    </row>
    <row r="42" spans="1:20" ht="15.75" x14ac:dyDescent="0.25">
      <c r="A42" s="32"/>
      <c r="B42" s="57"/>
      <c r="C42" s="57"/>
      <c r="D42" s="57"/>
      <c r="E42" s="57"/>
      <c r="F42" s="57"/>
      <c r="G42" s="57"/>
      <c r="H42" s="57"/>
      <c r="I42" s="30"/>
      <c r="J42" s="27"/>
    </row>
    <row r="43" spans="1:20" x14ac:dyDescent="0.2">
      <c r="B43" s="35"/>
      <c r="C43" s="35"/>
      <c r="D43" s="35"/>
      <c r="E43" s="35"/>
      <c r="F43" s="35"/>
      <c r="G43" s="35"/>
      <c r="H43" s="35"/>
      <c r="I43" s="58"/>
      <c r="J43" s="59"/>
    </row>
    <row r="44" spans="1:20" ht="17.25" x14ac:dyDescent="0.25">
      <c r="A44" s="70" t="s">
        <v>47</v>
      </c>
      <c r="B44" s="70"/>
      <c r="C44" s="70"/>
      <c r="D44" s="70"/>
      <c r="E44" s="70"/>
      <c r="F44" s="70"/>
      <c r="G44" s="70"/>
      <c r="I44" s="7"/>
      <c r="O44" s="1"/>
      <c r="P44" s="1"/>
      <c r="Q44" s="1"/>
    </row>
    <row r="45" spans="1:20" ht="13.5" thickBot="1" x14ac:dyDescent="0.25">
      <c r="B45" s="39"/>
      <c r="C45" s="39"/>
      <c r="D45" s="39"/>
      <c r="E45" s="39"/>
      <c r="F45" s="39"/>
      <c r="G45" s="39"/>
      <c r="O45" s="60"/>
      <c r="P45" s="60"/>
      <c r="Q45" s="60"/>
    </row>
    <row r="46" spans="1:20" x14ac:dyDescent="0.2">
      <c r="A46" s="8" t="s">
        <v>3</v>
      </c>
      <c r="B46" s="8" t="s">
        <v>4</v>
      </c>
      <c r="C46" s="9" t="s">
        <v>5</v>
      </c>
      <c r="D46" s="8" t="s">
        <v>6</v>
      </c>
      <c r="E46" s="9" t="s">
        <v>7</v>
      </c>
      <c r="F46" s="8" t="s">
        <v>8</v>
      </c>
      <c r="G46" s="8" t="s">
        <v>9</v>
      </c>
      <c r="H46" s="8" t="s">
        <v>23</v>
      </c>
      <c r="I46" s="8" t="s">
        <v>24</v>
      </c>
      <c r="J46" s="40" t="s">
        <v>25</v>
      </c>
      <c r="K46" s="9" t="s">
        <v>26</v>
      </c>
      <c r="L46" s="8" t="s">
        <v>27</v>
      </c>
      <c r="M46" s="8" t="s">
        <v>28</v>
      </c>
      <c r="N46" s="8" t="s">
        <v>33</v>
      </c>
      <c r="O46" s="61"/>
      <c r="P46" s="61"/>
      <c r="Q46" s="61"/>
    </row>
    <row r="47" spans="1:20" ht="13.5" thickBot="1" x14ac:dyDescent="0.25">
      <c r="A47" s="41"/>
      <c r="B47" s="10" t="s">
        <v>10</v>
      </c>
      <c r="C47" s="11" t="s">
        <v>10</v>
      </c>
      <c r="D47" s="10" t="s">
        <v>10</v>
      </c>
      <c r="E47" s="11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42" t="s">
        <v>10</v>
      </c>
      <c r="K47" s="11" t="s">
        <v>10</v>
      </c>
      <c r="L47" s="10" t="s">
        <v>10</v>
      </c>
      <c r="M47" s="10" t="s">
        <v>10</v>
      </c>
      <c r="N47" s="10" t="s">
        <v>10</v>
      </c>
      <c r="O47" s="62"/>
      <c r="P47" s="62"/>
      <c r="Q47" s="62"/>
    </row>
    <row r="48" spans="1:20" x14ac:dyDescent="0.2">
      <c r="A48" s="12" t="s">
        <v>34</v>
      </c>
      <c r="B48" s="64">
        <v>294.51441403011205</v>
      </c>
      <c r="C48" s="64">
        <v>318.18859879313555</v>
      </c>
      <c r="D48" s="64">
        <v>277.38422599056071</v>
      </c>
      <c r="E48" s="64">
        <v>202.54192456228191</v>
      </c>
      <c r="F48" s="64">
        <v>185.75620253295639</v>
      </c>
      <c r="G48" s="64">
        <v>126.05755993745404</v>
      </c>
      <c r="H48" s="64">
        <v>133.3419725073492</v>
      </c>
      <c r="I48" s="64">
        <v>160.58042331677692</v>
      </c>
      <c r="J48" s="64">
        <v>287.25369029967118</v>
      </c>
      <c r="K48" s="64">
        <v>348.33981702203795</v>
      </c>
      <c r="L48" s="64">
        <v>251.1466619894853</v>
      </c>
      <c r="M48" s="64">
        <v>332.68621438705401</v>
      </c>
      <c r="N48" s="64">
        <v>240.8492020488201</v>
      </c>
      <c r="O48" s="63"/>
      <c r="P48" s="63"/>
      <c r="Q48" s="63"/>
    </row>
    <row r="49" spans="1:17" ht="13.5" thickBot="1" x14ac:dyDescent="0.25">
      <c r="A49" s="15" t="s">
        <v>35</v>
      </c>
      <c r="B49" s="65">
        <v>225.88108853194149</v>
      </c>
      <c r="C49" s="65">
        <v>226.92357239142709</v>
      </c>
      <c r="D49" s="65">
        <v>230.16365789932729</v>
      </c>
      <c r="E49" s="65">
        <v>237.52476371582949</v>
      </c>
      <c r="F49" s="65">
        <v>242.14623000174828</v>
      </c>
      <c r="G49" s="65">
        <v>245.7233693579804</v>
      </c>
      <c r="H49" s="65">
        <v>246.73083641008466</v>
      </c>
      <c r="I49" s="65">
        <v>247.00857947877734</v>
      </c>
      <c r="J49" s="65">
        <v>239.20047339284562</v>
      </c>
      <c r="K49" s="65">
        <v>238.35450446735953</v>
      </c>
      <c r="L49" s="65">
        <v>241.39690807101022</v>
      </c>
      <c r="M49" s="65">
        <v>242.94512095821582</v>
      </c>
      <c r="N49" s="65">
        <v>239.14050155576379</v>
      </c>
      <c r="O49" s="63"/>
      <c r="P49" s="63"/>
      <c r="Q49" s="63"/>
    </row>
    <row r="50" spans="1:17" ht="16.5" thickBot="1" x14ac:dyDescent="0.3">
      <c r="A50" s="25" t="s">
        <v>20</v>
      </c>
      <c r="B50" s="69">
        <f>+B11/B21</f>
        <v>249.7844871047381</v>
      </c>
      <c r="C50" s="69">
        <f t="shared" ref="C50:N50" si="12">+C11/C21</f>
        <v>260.34083000668727</v>
      </c>
      <c r="D50" s="69">
        <f t="shared" si="12"/>
        <v>247.16284707433505</v>
      </c>
      <c r="E50" s="69">
        <f t="shared" si="12"/>
        <v>225.81634288367863</v>
      </c>
      <c r="F50" s="69">
        <f t="shared" si="12"/>
        <v>222.64883924593428</v>
      </c>
      <c r="G50" s="69">
        <f t="shared" si="12"/>
        <v>217.93008455385277</v>
      </c>
      <c r="H50" s="69">
        <f t="shared" si="12"/>
        <v>216.68758126989604</v>
      </c>
      <c r="I50" s="69">
        <f t="shared" si="12"/>
        <v>221.3703738556874</v>
      </c>
      <c r="J50" s="69">
        <f t="shared" si="12"/>
        <v>251.93255478423782</v>
      </c>
      <c r="K50" s="69">
        <f t="shared" si="12"/>
        <v>260.69738413063294</v>
      </c>
      <c r="L50" s="69">
        <f t="shared" si="12"/>
        <v>243.2183349773122</v>
      </c>
      <c r="M50" s="69">
        <f t="shared" si="12"/>
        <v>259.33705204951031</v>
      </c>
      <c r="N50" s="69">
        <f t="shared" si="12"/>
        <v>239.62262021216156</v>
      </c>
    </row>
    <row r="51" spans="1:17" x14ac:dyDescent="0.2">
      <c r="H51" s="37"/>
    </row>
  </sheetData>
  <mergeCells count="3">
    <mergeCell ref="A7:G7"/>
    <mergeCell ref="A28:G28"/>
    <mergeCell ref="A44:G44"/>
  </mergeCells>
  <printOptions horizontalCentered="1" verticalCentered="1"/>
  <pageMargins left="0.75" right="0.75" top="1" bottom="1" header="0" footer="0"/>
  <pageSetup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51"/>
  <sheetViews>
    <sheetView topLeftCell="A2" zoomScale="80" workbookViewId="0">
      <selection activeCell="R28" sqref="R28:S46"/>
    </sheetView>
  </sheetViews>
  <sheetFormatPr baseColWidth="10" defaultRowHeight="12.75" x14ac:dyDescent="0.2"/>
  <cols>
    <col min="1" max="1" width="46.5703125" customWidth="1"/>
    <col min="2" max="11" width="16.42578125" bestFit="1" customWidth="1"/>
    <col min="12" max="12" width="17.7109375" bestFit="1" customWidth="1"/>
    <col min="13" max="14" width="20.140625" bestFit="1" customWidth="1"/>
    <col min="15" max="15" width="17.42578125" bestFit="1" customWidth="1"/>
    <col min="18" max="18" width="19.42578125" customWidth="1"/>
    <col min="19" max="19" width="17.5703125" customWidth="1"/>
    <col min="20" max="20" width="18.28515625" customWidth="1"/>
    <col min="21" max="21" width="17.140625" bestFit="1" customWidth="1"/>
  </cols>
  <sheetData>
    <row r="1" spans="1:12" x14ac:dyDescent="0.2">
      <c r="A1" s="1" t="s">
        <v>0</v>
      </c>
    </row>
    <row r="2" spans="1:12" x14ac:dyDescent="0.2">
      <c r="A2" s="1" t="s">
        <v>1</v>
      </c>
      <c r="B2" s="2"/>
      <c r="C2" s="3"/>
      <c r="D2" s="3"/>
      <c r="E2" s="3"/>
      <c r="F2" s="3"/>
      <c r="G2" s="3"/>
    </row>
    <row r="3" spans="1:12" x14ac:dyDescent="0.2">
      <c r="A3" s="1" t="s">
        <v>2</v>
      </c>
      <c r="B3" s="4"/>
      <c r="C3" s="4"/>
      <c r="D3" s="4"/>
      <c r="E3" s="4"/>
      <c r="F3" s="4"/>
      <c r="G3" s="4"/>
    </row>
    <row r="4" spans="1:12" x14ac:dyDescent="0.2">
      <c r="A4" s="1"/>
      <c r="B4" s="5"/>
      <c r="C4" s="5"/>
      <c r="D4" s="5"/>
      <c r="E4" s="5"/>
      <c r="F4" s="5"/>
      <c r="G4" s="5"/>
    </row>
    <row r="5" spans="1:12" x14ac:dyDescent="0.2">
      <c r="B5" s="6"/>
      <c r="C5" s="6"/>
      <c r="D5" s="6"/>
      <c r="E5" s="6"/>
      <c r="F5" s="6"/>
      <c r="G5" s="6"/>
    </row>
    <row r="6" spans="1:12" x14ac:dyDescent="0.2">
      <c r="B6" s="3"/>
      <c r="C6" s="3"/>
      <c r="D6" s="3"/>
      <c r="E6" s="3"/>
      <c r="F6" s="3"/>
      <c r="G6" s="3"/>
    </row>
    <row r="7" spans="1:12" ht="17.25" x14ac:dyDescent="0.25">
      <c r="A7" s="70" t="s">
        <v>48</v>
      </c>
      <c r="B7" s="70"/>
      <c r="C7" s="70"/>
      <c r="D7" s="70"/>
      <c r="E7" s="70"/>
      <c r="F7" s="70"/>
      <c r="G7" s="70"/>
      <c r="I7" s="3"/>
    </row>
    <row r="8" spans="1:12" ht="13.5" thickBot="1" x14ac:dyDescent="0.25">
      <c r="B8" s="7"/>
      <c r="C8" s="7"/>
      <c r="D8" s="7"/>
      <c r="E8" s="7"/>
      <c r="F8" s="7"/>
      <c r="G8" s="7"/>
    </row>
    <row r="9" spans="1:12" x14ac:dyDescent="0.2">
      <c r="A9" s="8" t="s">
        <v>3</v>
      </c>
      <c r="B9" s="8" t="s">
        <v>4</v>
      </c>
      <c r="C9" s="9" t="s">
        <v>5</v>
      </c>
      <c r="D9" s="8" t="s">
        <v>6</v>
      </c>
      <c r="E9" s="9" t="s">
        <v>7</v>
      </c>
      <c r="F9" s="8" t="s">
        <v>8</v>
      </c>
      <c r="G9" s="8" t="s">
        <v>9</v>
      </c>
      <c r="H9" s="8" t="s">
        <v>23</v>
      </c>
      <c r="I9" s="8" t="s">
        <v>24</v>
      </c>
      <c r="J9" s="40" t="s">
        <v>25</v>
      </c>
      <c r="K9" s="9" t="s">
        <v>26</v>
      </c>
      <c r="L9" s="8" t="s">
        <v>29</v>
      </c>
    </row>
    <row r="10" spans="1:12" ht="13.5" thickBot="1" x14ac:dyDescent="0.25">
      <c r="A10" s="10"/>
      <c r="B10" s="10" t="s">
        <v>10</v>
      </c>
      <c r="C10" s="11" t="s">
        <v>10</v>
      </c>
      <c r="D10" s="10" t="s">
        <v>10</v>
      </c>
      <c r="E10" s="11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42" t="s">
        <v>10</v>
      </c>
      <c r="K10" s="11" t="s">
        <v>10</v>
      </c>
      <c r="L10" s="10" t="s">
        <v>10</v>
      </c>
    </row>
    <row r="11" spans="1:12" x14ac:dyDescent="0.2">
      <c r="A11" s="12" t="s">
        <v>11</v>
      </c>
      <c r="B11" s="13">
        <v>68296695040.798714</v>
      </c>
      <c r="C11" s="13">
        <v>75545454664.966385</v>
      </c>
      <c r="D11" s="13">
        <v>70485011097.00145</v>
      </c>
      <c r="E11" s="13">
        <v>55669134480.197594</v>
      </c>
      <c r="F11" s="14">
        <v>63508065080.50145</v>
      </c>
      <c r="G11" s="13">
        <v>57483831934.807259</v>
      </c>
      <c r="H11" s="43">
        <v>61354080686.083527</v>
      </c>
      <c r="I11" s="43">
        <v>61725358095.03125</v>
      </c>
      <c r="J11" s="43">
        <v>60059253278.730766</v>
      </c>
      <c r="K11" s="43">
        <v>64930326308.418884</v>
      </c>
      <c r="L11" s="44">
        <f t="shared" ref="L11:L23" si="0">+B11+C11+D11+E11+F11+G11+H11+I11+J11+K11</f>
        <v>639057210666.53711</v>
      </c>
    </row>
    <row r="12" spans="1:12" x14ac:dyDescent="0.2">
      <c r="A12" s="15" t="s">
        <v>12</v>
      </c>
      <c r="B12" s="16">
        <v>9679161716</v>
      </c>
      <c r="C12" s="16">
        <v>9860203670</v>
      </c>
      <c r="D12" s="16">
        <v>10161088555</v>
      </c>
      <c r="E12" s="16">
        <v>9853744578</v>
      </c>
      <c r="F12" s="17">
        <v>9947207613</v>
      </c>
      <c r="G12" s="16">
        <v>9513202224</v>
      </c>
      <c r="H12" s="46">
        <v>9717994062</v>
      </c>
      <c r="I12" s="16">
        <v>9929535615</v>
      </c>
      <c r="J12" s="16">
        <v>10007785066</v>
      </c>
      <c r="K12" s="16">
        <v>10163434418</v>
      </c>
      <c r="L12" s="44">
        <f t="shared" si="0"/>
        <v>98833357517</v>
      </c>
    </row>
    <row r="13" spans="1:12" x14ac:dyDescent="0.2">
      <c r="A13" s="15" t="s">
        <v>13</v>
      </c>
      <c r="B13" s="16">
        <v>6104003640</v>
      </c>
      <c r="C13" s="16">
        <v>6136233152</v>
      </c>
      <c r="D13" s="16">
        <v>6322478430</v>
      </c>
      <c r="E13" s="16">
        <v>5520233403</v>
      </c>
      <c r="F13" s="18">
        <v>7133482052</v>
      </c>
      <c r="G13" s="16">
        <v>6223438482</v>
      </c>
      <c r="H13" s="46">
        <v>7395964509</v>
      </c>
      <c r="I13" s="46">
        <v>6935923214</v>
      </c>
      <c r="J13" s="46">
        <v>6903747487</v>
      </c>
      <c r="K13" s="46">
        <v>7357411323</v>
      </c>
      <c r="L13" s="44">
        <f t="shared" si="0"/>
        <v>66032915692</v>
      </c>
    </row>
    <row r="14" spans="1:12" x14ac:dyDescent="0.2">
      <c r="A14" s="15" t="s">
        <v>14</v>
      </c>
      <c r="B14" s="19">
        <v>862177734</v>
      </c>
      <c r="C14" s="19">
        <v>856640877</v>
      </c>
      <c r="D14" s="19">
        <v>830844291</v>
      </c>
      <c r="E14" s="19">
        <v>780993633.53999996</v>
      </c>
      <c r="F14" s="20">
        <v>814404049</v>
      </c>
      <c r="G14" s="19">
        <v>811372502</v>
      </c>
      <c r="H14" s="47">
        <v>1040213316</v>
      </c>
      <c r="I14" s="47">
        <v>1025517445</v>
      </c>
      <c r="J14" s="47">
        <v>1057546526.52</v>
      </c>
      <c r="K14" s="47">
        <v>1046250998</v>
      </c>
      <c r="L14" s="44">
        <f t="shared" si="0"/>
        <v>9125961372.0599995</v>
      </c>
    </row>
    <row r="15" spans="1:12" x14ac:dyDescent="0.2">
      <c r="A15" s="15" t="s">
        <v>15</v>
      </c>
      <c r="B15" s="16">
        <v>1325295300</v>
      </c>
      <c r="C15" s="16">
        <v>600872116</v>
      </c>
      <c r="D15" s="16">
        <v>1334231951</v>
      </c>
      <c r="E15" s="16">
        <v>1872275755</v>
      </c>
      <c r="F15" s="17">
        <v>850991353</v>
      </c>
      <c r="G15" s="16">
        <v>1546517799</v>
      </c>
      <c r="H15" s="46">
        <v>4500988541</v>
      </c>
      <c r="I15" s="16">
        <v>4770101476</v>
      </c>
      <c r="J15" s="17">
        <v>6666741281</v>
      </c>
      <c r="K15" s="16">
        <v>5514497424</v>
      </c>
      <c r="L15" s="44">
        <f t="shared" si="0"/>
        <v>28982512996</v>
      </c>
    </row>
    <row r="16" spans="1:12" x14ac:dyDescent="0.2">
      <c r="A16" s="15" t="s">
        <v>16</v>
      </c>
      <c r="B16" s="21">
        <v>-714519428</v>
      </c>
      <c r="C16" s="21">
        <v>-340120621</v>
      </c>
      <c r="D16" s="21">
        <v>654969685</v>
      </c>
      <c r="E16" s="21">
        <v>224330847</v>
      </c>
      <c r="F16" s="22">
        <v>-309419948</v>
      </c>
      <c r="G16" s="21">
        <v>11633356</v>
      </c>
      <c r="H16" s="48">
        <v>456984438</v>
      </c>
      <c r="I16" s="21">
        <v>465367549</v>
      </c>
      <c r="J16" s="21">
        <v>650868861</v>
      </c>
      <c r="K16" s="21">
        <v>637021402</v>
      </c>
      <c r="L16" s="44">
        <f t="shared" si="0"/>
        <v>1737116141</v>
      </c>
    </row>
    <row r="17" spans="1:18" x14ac:dyDescent="0.2">
      <c r="A17" s="15" t="s">
        <v>17</v>
      </c>
      <c r="B17" s="21">
        <v>-110479167</v>
      </c>
      <c r="C17" s="21">
        <v>-180267138</v>
      </c>
      <c r="D17" s="21">
        <v>-160214973</v>
      </c>
      <c r="E17" s="21">
        <v>-43220013</v>
      </c>
      <c r="F17" s="23">
        <v>-228430208</v>
      </c>
      <c r="G17" s="21">
        <v>-124243352</v>
      </c>
      <c r="H17" s="48">
        <v>-35999955</v>
      </c>
      <c r="I17" s="21">
        <v>-41309714</v>
      </c>
      <c r="J17" s="23">
        <v>-110642877</v>
      </c>
      <c r="K17" s="21">
        <v>-36459259</v>
      </c>
      <c r="L17" s="44">
        <f t="shared" si="0"/>
        <v>-1071266656</v>
      </c>
    </row>
    <row r="18" spans="1:18" x14ac:dyDescent="0.2">
      <c r="A18" s="15" t="s">
        <v>18</v>
      </c>
      <c r="B18" s="16">
        <v>174252760</v>
      </c>
      <c r="C18" s="16">
        <v>169754422</v>
      </c>
      <c r="D18" s="16">
        <v>176315886</v>
      </c>
      <c r="E18" s="16">
        <v>173804682</v>
      </c>
      <c r="F18" s="17">
        <v>176362285</v>
      </c>
      <c r="G18" s="16">
        <v>172081411</v>
      </c>
      <c r="H18" s="46">
        <v>168595256</v>
      </c>
      <c r="I18" s="16">
        <v>168292374</v>
      </c>
      <c r="J18" s="17">
        <v>168982051</v>
      </c>
      <c r="K18" s="16">
        <v>173424477</v>
      </c>
      <c r="L18" s="44">
        <f t="shared" si="0"/>
        <v>1721865604</v>
      </c>
    </row>
    <row r="19" spans="1:18" ht="13.5" thickBot="1" x14ac:dyDescent="0.25">
      <c r="A19" s="15" t="s">
        <v>19</v>
      </c>
      <c r="B19" s="16">
        <v>74057438.539999992</v>
      </c>
      <c r="C19" s="16">
        <v>72122178.539999992</v>
      </c>
      <c r="D19" s="16">
        <v>74934177.859999999</v>
      </c>
      <c r="E19" s="24">
        <v>73868116.229999989</v>
      </c>
      <c r="F19" s="17">
        <v>74954153.560000002</v>
      </c>
      <c r="G19" s="16">
        <v>73143436.659999996</v>
      </c>
      <c r="H19" s="46">
        <v>71654373.25999999</v>
      </c>
      <c r="I19" s="16">
        <v>71535442.039999992</v>
      </c>
      <c r="J19" s="17">
        <v>71828289.299999997</v>
      </c>
      <c r="K19" s="16">
        <v>73713811.090000004</v>
      </c>
      <c r="L19" s="44">
        <f t="shared" si="0"/>
        <v>731811417.07999992</v>
      </c>
    </row>
    <row r="20" spans="1:18" ht="16.5" thickBot="1" x14ac:dyDescent="0.3">
      <c r="A20" s="25" t="s">
        <v>20</v>
      </c>
      <c r="B20" s="26">
        <f t="shared" ref="B20:K20" si="1">SUM(B11:B19)</f>
        <v>85690645034.338699</v>
      </c>
      <c r="C20" s="26">
        <f t="shared" si="1"/>
        <v>92720893321.506378</v>
      </c>
      <c r="D20" s="26">
        <f t="shared" si="1"/>
        <v>89879659099.86145</v>
      </c>
      <c r="E20" s="26">
        <f t="shared" si="1"/>
        <v>74125165481.96759</v>
      </c>
      <c r="F20" s="26">
        <f t="shared" si="1"/>
        <v>81967616430.061447</v>
      </c>
      <c r="G20" s="26">
        <f t="shared" si="1"/>
        <v>75710977793.467255</v>
      </c>
      <c r="H20" s="50">
        <f t="shared" si="1"/>
        <v>84670475226.343521</v>
      </c>
      <c r="I20" s="50">
        <f t="shared" si="1"/>
        <v>85050321496.071243</v>
      </c>
      <c r="J20" s="51">
        <f t="shared" si="1"/>
        <v>85476109963.550781</v>
      </c>
      <c r="K20" s="51">
        <f t="shared" si="1"/>
        <v>89859620902.508881</v>
      </c>
      <c r="L20" s="26">
        <f t="shared" si="0"/>
        <v>845151484749.67737</v>
      </c>
    </row>
    <row r="21" spans="1:18" ht="13.5" thickBot="1" x14ac:dyDescent="0.25">
      <c r="A21" s="28" t="s">
        <v>21</v>
      </c>
      <c r="B21" s="29">
        <v>271332756.91000003</v>
      </c>
      <c r="C21" s="29">
        <v>268357505.4600001</v>
      </c>
      <c r="D21" s="29">
        <v>270953590.03999996</v>
      </c>
      <c r="E21" s="29">
        <v>235092494.22999993</v>
      </c>
      <c r="F21" s="29">
        <v>256999966.68000001</v>
      </c>
      <c r="G21" s="29">
        <v>246872711.49000004</v>
      </c>
      <c r="H21" s="52">
        <v>262924426.39000002</v>
      </c>
      <c r="I21" s="52">
        <v>263544305.14999995</v>
      </c>
      <c r="J21" s="52">
        <v>259549465.55999994</v>
      </c>
      <c r="K21" s="52">
        <v>275332369.53000003</v>
      </c>
      <c r="L21" s="53">
        <f t="shared" si="0"/>
        <v>2610959591.4400001</v>
      </c>
    </row>
    <row r="22" spans="1:18" ht="13.5" thickBot="1" x14ac:dyDescent="0.25">
      <c r="A22" s="31" t="s">
        <v>22</v>
      </c>
      <c r="B22" s="29">
        <v>268266741</v>
      </c>
      <c r="C22" s="29">
        <v>265589370</v>
      </c>
      <c r="D22" s="29">
        <v>268196718</v>
      </c>
      <c r="E22" s="29">
        <v>232048467</v>
      </c>
      <c r="F22" s="29">
        <v>253981499</v>
      </c>
      <c r="G22" s="29">
        <v>242954500</v>
      </c>
      <c r="H22" s="52">
        <v>258201918.10000002</v>
      </c>
      <c r="I22" s="54">
        <v>259162097.71000001</v>
      </c>
      <c r="J22" s="52">
        <v>256347374.38000003</v>
      </c>
      <c r="K22" s="54">
        <v>271666275.25</v>
      </c>
      <c r="L22" s="55">
        <f t="shared" si="0"/>
        <v>2576414960.4400001</v>
      </c>
    </row>
    <row r="23" spans="1:18" ht="13.5" thickBot="1" x14ac:dyDescent="0.25">
      <c r="A23" s="31" t="s">
        <v>32</v>
      </c>
      <c r="B23" s="66">
        <v>15744683</v>
      </c>
      <c r="C23" s="66">
        <v>15658149.381999996</v>
      </c>
      <c r="D23" s="66">
        <v>15040776.247000001</v>
      </c>
      <c r="E23" s="66">
        <v>15238635.896</v>
      </c>
      <c r="F23" s="66">
        <v>14163254.964000002</v>
      </c>
      <c r="G23" s="66">
        <v>14909831.734000003</v>
      </c>
      <c r="H23" s="66">
        <v>14293965.498000002</v>
      </c>
      <c r="I23" s="66">
        <v>14843623.593999999</v>
      </c>
      <c r="J23" s="66">
        <v>14839909.808999995</v>
      </c>
      <c r="K23" s="66">
        <v>14611994.211999997</v>
      </c>
      <c r="L23" s="56">
        <f t="shared" si="0"/>
        <v>149344824.33599997</v>
      </c>
    </row>
    <row r="24" spans="1:18" ht="15.75" x14ac:dyDescent="0.25">
      <c r="A24" s="32"/>
      <c r="B24" s="33"/>
      <c r="C24" s="33"/>
      <c r="D24" s="33"/>
      <c r="E24" s="33"/>
      <c r="F24" s="33"/>
      <c r="G24" s="33"/>
      <c r="I24" s="5"/>
      <c r="J24" s="34"/>
    </row>
    <row r="25" spans="1:18" ht="15.75" x14ac:dyDescent="0.25">
      <c r="A25" s="32"/>
      <c r="B25" s="33"/>
      <c r="C25" s="33"/>
      <c r="D25" s="33"/>
      <c r="E25" s="33"/>
      <c r="F25" s="33"/>
      <c r="G25" s="33"/>
      <c r="H25" s="5"/>
      <c r="I25" s="27"/>
      <c r="J25" s="27"/>
    </row>
    <row r="26" spans="1:18" x14ac:dyDescent="0.2">
      <c r="B26" s="35"/>
      <c r="C26" s="35"/>
      <c r="D26" s="35"/>
      <c r="E26" s="35"/>
      <c r="F26" s="35"/>
      <c r="G26" s="35"/>
    </row>
    <row r="27" spans="1:18" x14ac:dyDescent="0.2">
      <c r="B27" s="33"/>
      <c r="C27" s="33"/>
      <c r="D27" s="33"/>
      <c r="E27" s="33"/>
      <c r="F27" s="33"/>
      <c r="G27" s="33"/>
      <c r="I27" s="36"/>
      <c r="J27" s="37"/>
      <c r="K27" s="37"/>
    </row>
    <row r="28" spans="1:18" ht="17.25" x14ac:dyDescent="0.25">
      <c r="A28" s="70" t="s">
        <v>49</v>
      </c>
      <c r="B28" s="70"/>
      <c r="C28" s="70"/>
      <c r="D28" s="70"/>
      <c r="E28" s="70"/>
      <c r="F28" s="70"/>
      <c r="G28" s="70"/>
      <c r="I28" s="7"/>
    </row>
    <row r="29" spans="1:18" ht="13.5" thickBot="1" x14ac:dyDescent="0.25">
      <c r="B29" s="39"/>
      <c r="C29" s="39"/>
      <c r="D29" s="39"/>
      <c r="E29" s="39"/>
      <c r="F29" s="39"/>
      <c r="G29" s="39"/>
    </row>
    <row r="30" spans="1:18" x14ac:dyDescent="0.2">
      <c r="A30" s="8" t="s">
        <v>3</v>
      </c>
      <c r="B30" s="8" t="s">
        <v>4</v>
      </c>
      <c r="C30" s="9" t="s">
        <v>5</v>
      </c>
      <c r="D30" s="8" t="s">
        <v>6</v>
      </c>
      <c r="E30" s="9" t="s">
        <v>7</v>
      </c>
      <c r="F30" s="8" t="s">
        <v>8</v>
      </c>
      <c r="G30" s="8" t="s">
        <v>9</v>
      </c>
      <c r="H30" s="8" t="s">
        <v>23</v>
      </c>
      <c r="I30" s="8" t="s">
        <v>24</v>
      </c>
      <c r="J30" s="40" t="s">
        <v>25</v>
      </c>
      <c r="K30" s="9" t="s">
        <v>26</v>
      </c>
      <c r="L30" s="8" t="s">
        <v>33</v>
      </c>
    </row>
    <row r="31" spans="1:18" ht="13.5" thickBot="1" x14ac:dyDescent="0.25">
      <c r="A31" s="41"/>
      <c r="B31" s="10" t="s">
        <v>10</v>
      </c>
      <c r="C31" s="11" t="s">
        <v>10</v>
      </c>
      <c r="D31" s="10" t="s">
        <v>10</v>
      </c>
      <c r="E31" s="11" t="s">
        <v>10</v>
      </c>
      <c r="F31" s="10" t="s">
        <v>10</v>
      </c>
      <c r="G31" s="10" t="s">
        <v>10</v>
      </c>
      <c r="H31" s="10" t="s">
        <v>10</v>
      </c>
      <c r="I31" s="10" t="s">
        <v>10</v>
      </c>
      <c r="J31" s="42" t="s">
        <v>10</v>
      </c>
      <c r="K31" s="11" t="s">
        <v>10</v>
      </c>
      <c r="L31" s="10" t="s">
        <v>10</v>
      </c>
    </row>
    <row r="32" spans="1:18" x14ac:dyDescent="0.2">
      <c r="A32" s="12" t="s">
        <v>11</v>
      </c>
      <c r="B32" s="64">
        <f t="shared" ref="B32:L32" si="2">+B11/B21</f>
        <v>251.70825601220147</v>
      </c>
      <c r="C32" s="64">
        <f t="shared" si="2"/>
        <v>281.51049673632764</v>
      </c>
      <c r="D32" s="64">
        <f t="shared" si="2"/>
        <v>260.13684146645181</v>
      </c>
      <c r="E32" s="64">
        <f t="shared" si="2"/>
        <v>236.79673254788969</v>
      </c>
      <c r="F32" s="64">
        <f t="shared" si="2"/>
        <v>247.11312573661789</v>
      </c>
      <c r="G32" s="64">
        <f t="shared" si="2"/>
        <v>232.84805998955349</v>
      </c>
      <c r="H32" s="64">
        <f t="shared" si="2"/>
        <v>233.35253224086543</v>
      </c>
      <c r="I32" s="64">
        <f t="shared" si="2"/>
        <v>234.21245266483521</v>
      </c>
      <c r="J32" s="64">
        <f t="shared" si="2"/>
        <v>231.3981003549664</v>
      </c>
      <c r="K32" s="64">
        <f t="shared" si="2"/>
        <v>235.8252551970433</v>
      </c>
      <c r="L32" s="64">
        <f t="shared" si="2"/>
        <v>244.75951782696239</v>
      </c>
      <c r="R32" s="45"/>
    </row>
    <row r="33" spans="1:18" x14ac:dyDescent="0.2">
      <c r="A33" s="15" t="s">
        <v>12</v>
      </c>
      <c r="B33" s="65">
        <f t="shared" ref="B33:L33" si="3">+B12/B22</f>
        <v>36.080364192443817</v>
      </c>
      <c r="C33" s="65">
        <f t="shared" si="3"/>
        <v>37.125746674273898</v>
      </c>
      <c r="D33" s="65">
        <f t="shared" si="3"/>
        <v>37.886699847684191</v>
      </c>
      <c r="E33" s="65">
        <f t="shared" si="3"/>
        <v>42.464165807223367</v>
      </c>
      <c r="F33" s="65">
        <f t="shared" si="3"/>
        <v>39.165087426308951</v>
      </c>
      <c r="G33" s="65">
        <f t="shared" si="3"/>
        <v>39.156312083126679</v>
      </c>
      <c r="H33" s="65">
        <f t="shared" si="3"/>
        <v>37.637187723122494</v>
      </c>
      <c r="I33" s="65">
        <f t="shared" si="3"/>
        <v>38.313996154295133</v>
      </c>
      <c r="J33" s="65">
        <f t="shared" si="3"/>
        <v>39.039935908080821</v>
      </c>
      <c r="K33" s="65">
        <f t="shared" si="3"/>
        <v>37.41146893793546</v>
      </c>
      <c r="L33" s="65">
        <f t="shared" si="3"/>
        <v>38.360807181511333</v>
      </c>
      <c r="R33" s="45"/>
    </row>
    <row r="34" spans="1:18" x14ac:dyDescent="0.2">
      <c r="A34" s="15" t="s">
        <v>30</v>
      </c>
      <c r="B34" s="65">
        <f t="shared" ref="B34:L34" si="4">+B13/B22</f>
        <v>22.753486389130885</v>
      </c>
      <c r="C34" s="65">
        <f t="shared" si="4"/>
        <v>23.104212160298434</v>
      </c>
      <c r="D34" s="65">
        <f t="shared" si="4"/>
        <v>23.57403355696545</v>
      </c>
      <c r="E34" s="65">
        <f t="shared" si="4"/>
        <v>23.789139718815726</v>
      </c>
      <c r="F34" s="65">
        <f t="shared" si="4"/>
        <v>28.0866207975251</v>
      </c>
      <c r="G34" s="65">
        <f t="shared" si="4"/>
        <v>25.615654297409598</v>
      </c>
      <c r="H34" s="65">
        <f t="shared" si="4"/>
        <v>28.644111412586749</v>
      </c>
      <c r="I34" s="65">
        <f t="shared" si="4"/>
        <v>26.762876498095157</v>
      </c>
      <c r="J34" s="65">
        <f t="shared" si="4"/>
        <v>26.931219809437703</v>
      </c>
      <c r="K34" s="65">
        <f t="shared" si="4"/>
        <v>27.082534687934182</v>
      </c>
      <c r="L34" s="65">
        <f t="shared" si="4"/>
        <v>25.629767217592505</v>
      </c>
      <c r="R34" s="45"/>
    </row>
    <row r="35" spans="1:18" x14ac:dyDescent="0.2">
      <c r="A35" s="15" t="s">
        <v>14</v>
      </c>
      <c r="B35" s="67">
        <f t="shared" ref="B35:L35" si="5">+B14/B23</f>
        <v>54.759929685469054</v>
      </c>
      <c r="C35" s="67">
        <f t="shared" si="5"/>
        <v>54.708947788220826</v>
      </c>
      <c r="D35" s="67">
        <f t="shared" si="5"/>
        <v>55.23945555441118</v>
      </c>
      <c r="E35" s="67">
        <f t="shared" si="5"/>
        <v>51.250888784934062</v>
      </c>
      <c r="F35" s="67">
        <f t="shared" si="5"/>
        <v>57.501192421519121</v>
      </c>
      <c r="G35" s="67">
        <f t="shared" si="5"/>
        <v>54.418622320851995</v>
      </c>
      <c r="H35" s="67">
        <f t="shared" si="5"/>
        <v>72.772899594975641</v>
      </c>
      <c r="I35" s="67">
        <f t="shared" si="5"/>
        <v>69.088079369954414</v>
      </c>
      <c r="J35" s="67">
        <f t="shared" si="5"/>
        <v>71.263676136267847</v>
      </c>
      <c r="K35" s="67">
        <f t="shared" si="5"/>
        <v>71.602204519132215</v>
      </c>
      <c r="L35" s="67">
        <f t="shared" si="5"/>
        <v>61.106646397923832</v>
      </c>
      <c r="R35" s="45"/>
    </row>
    <row r="36" spans="1:18" x14ac:dyDescent="0.2">
      <c r="A36" s="15" t="s">
        <v>15</v>
      </c>
      <c r="B36" s="65">
        <f t="shared" ref="B36:L36" si="6">+B15/B22</f>
        <v>4.9402147096572069</v>
      </c>
      <c r="C36" s="65">
        <f t="shared" si="6"/>
        <v>2.262410261374542</v>
      </c>
      <c r="D36" s="65">
        <f t="shared" si="6"/>
        <v>4.9748257955938149</v>
      </c>
      <c r="E36" s="65">
        <f t="shared" si="6"/>
        <v>8.0684685367906344</v>
      </c>
      <c r="F36" s="65">
        <f t="shared" si="6"/>
        <v>3.3506037107057156</v>
      </c>
      <c r="G36" s="65">
        <f t="shared" si="6"/>
        <v>6.3654626648199564</v>
      </c>
      <c r="H36" s="65">
        <f t="shared" si="6"/>
        <v>17.432049204440048</v>
      </c>
      <c r="I36" s="65">
        <f t="shared" si="6"/>
        <v>18.405860726353971</v>
      </c>
      <c r="J36" s="65">
        <f t="shared" si="6"/>
        <v>26.006668869240944</v>
      </c>
      <c r="K36" s="65">
        <f t="shared" si="6"/>
        <v>20.29879277037719</v>
      </c>
      <c r="L36" s="65">
        <f t="shared" si="6"/>
        <v>11.249163446501012</v>
      </c>
      <c r="R36" s="45"/>
    </row>
    <row r="37" spans="1:18" x14ac:dyDescent="0.2">
      <c r="A37" s="15" t="s">
        <v>16</v>
      </c>
      <c r="B37" s="68">
        <f t="shared" ref="B37:L37" si="7">+B16/B22</f>
        <v>-2.6634663146707402</v>
      </c>
      <c r="C37" s="68">
        <f t="shared" si="7"/>
        <v>-1.2806258812240867</v>
      </c>
      <c r="D37" s="68">
        <f t="shared" si="7"/>
        <v>2.4421241612658364</v>
      </c>
      <c r="E37" s="68">
        <f t="shared" si="7"/>
        <v>0.96674134460022099</v>
      </c>
      <c r="F37" s="68">
        <f t="shared" si="7"/>
        <v>-1.2182775092606253</v>
      </c>
      <c r="G37" s="68">
        <f t="shared" si="7"/>
        <v>4.7882858724576004E-2</v>
      </c>
      <c r="H37" s="68">
        <f t="shared" si="7"/>
        <v>1.7698723594416239</v>
      </c>
      <c r="I37" s="68">
        <f t="shared" si="7"/>
        <v>1.7956620706193773</v>
      </c>
      <c r="J37" s="68">
        <f t="shared" si="7"/>
        <v>2.5390112248045718</v>
      </c>
      <c r="K37" s="68">
        <f t="shared" si="7"/>
        <v>2.3448674349209639</v>
      </c>
      <c r="L37" s="68">
        <f t="shared" si="7"/>
        <v>0.67423771701098001</v>
      </c>
      <c r="R37" s="45"/>
    </row>
    <row r="38" spans="1:18" x14ac:dyDescent="0.2">
      <c r="A38" s="15" t="s">
        <v>17</v>
      </c>
      <c r="B38" s="68">
        <f t="shared" ref="B38:L38" si="8">+B17/B22</f>
        <v>-0.41182580661387319</v>
      </c>
      <c r="C38" s="68">
        <f t="shared" si="8"/>
        <v>-0.67874379912117722</v>
      </c>
      <c r="D38" s="68">
        <f t="shared" si="8"/>
        <v>-0.59737857418523665</v>
      </c>
      <c r="E38" s="68">
        <f t="shared" si="8"/>
        <v>-0.18625424920389583</v>
      </c>
      <c r="F38" s="68">
        <f t="shared" si="8"/>
        <v>-0.89939703836459362</v>
      </c>
      <c r="G38" s="68">
        <f t="shared" si="8"/>
        <v>-0.51138526761183678</v>
      </c>
      <c r="H38" s="68">
        <f t="shared" si="8"/>
        <v>-0.13942559088990747</v>
      </c>
      <c r="I38" s="68">
        <f t="shared" si="8"/>
        <v>-0.15939720493474779</v>
      </c>
      <c r="J38" s="68">
        <f t="shared" si="8"/>
        <v>-0.43161306905366242</v>
      </c>
      <c r="K38" s="68">
        <f t="shared" si="8"/>
        <v>-0.13420605471344754</v>
      </c>
      <c r="L38" s="68">
        <f t="shared" si="8"/>
        <v>-0.41579740548356742</v>
      </c>
      <c r="R38" s="45"/>
    </row>
    <row r="39" spans="1:18" x14ac:dyDescent="0.2">
      <c r="A39" s="15" t="s">
        <v>31</v>
      </c>
      <c r="B39" s="65">
        <f>+B18/B22</f>
        <v>0.64955036673741084</v>
      </c>
      <c r="C39" s="65">
        <f t="shared" ref="C39:L39" si="9">+C18/C22</f>
        <v>0.63916120588711811</v>
      </c>
      <c r="D39" s="65">
        <f t="shared" si="9"/>
        <v>0.65741254149127959</v>
      </c>
      <c r="E39" s="65">
        <f t="shared" si="9"/>
        <v>0.74900163852407609</v>
      </c>
      <c r="F39" s="65">
        <f t="shared" si="9"/>
        <v>0.6943902831284573</v>
      </c>
      <c r="G39" s="65">
        <f t="shared" si="9"/>
        <v>0.70828657629309189</v>
      </c>
      <c r="H39" s="65">
        <f t="shared" si="9"/>
        <v>0.6529589603385676</v>
      </c>
      <c r="I39" s="65">
        <f t="shared" si="9"/>
        <v>0.64937109047603714</v>
      </c>
      <c r="J39" s="65">
        <f t="shared" si="9"/>
        <v>0.65919165900840149</v>
      </c>
      <c r="K39" s="65">
        <f t="shared" si="9"/>
        <v>0.63837322774204008</v>
      </c>
      <c r="L39" s="65">
        <f t="shared" si="9"/>
        <v>0.66831843101312371</v>
      </c>
      <c r="R39" s="45"/>
    </row>
    <row r="40" spans="1:18" ht="13.5" thickBot="1" x14ac:dyDescent="0.25">
      <c r="A40" s="15" t="s">
        <v>19</v>
      </c>
      <c r="B40" s="65">
        <f>+B19/B22</f>
        <v>0.2760589637908189</v>
      </c>
      <c r="C40" s="65">
        <f t="shared" ref="C40:L40" si="10">+C19/C22</f>
        <v>0.27155521525579129</v>
      </c>
      <c r="D40" s="65">
        <f t="shared" si="10"/>
        <v>0.27940005537278795</v>
      </c>
      <c r="E40" s="65">
        <f t="shared" si="10"/>
        <v>0.31833055044487751</v>
      </c>
      <c r="F40" s="65">
        <f t="shared" si="10"/>
        <v>0.29511658862994583</v>
      </c>
      <c r="G40" s="65">
        <f t="shared" si="10"/>
        <v>0.30105816792856271</v>
      </c>
      <c r="H40" s="65">
        <f t="shared" si="10"/>
        <v>0.27751293943621552</v>
      </c>
      <c r="I40" s="65">
        <f t="shared" si="10"/>
        <v>0.27602586439953691</v>
      </c>
      <c r="J40" s="65">
        <f t="shared" si="10"/>
        <v>0.28019904426063813</v>
      </c>
      <c r="K40" s="65">
        <f t="shared" si="10"/>
        <v>0.27133957287177113</v>
      </c>
      <c r="L40" s="65">
        <f t="shared" si="10"/>
        <v>0.28404252743316677</v>
      </c>
      <c r="R40" s="45"/>
    </row>
    <row r="41" spans="1:18" ht="16.5" thickBot="1" x14ac:dyDescent="0.3">
      <c r="A41" s="25" t="s">
        <v>20</v>
      </c>
      <c r="B41" s="69">
        <f t="shared" ref="B41:L41" si="11">SUM(B32:B40)</f>
        <v>368.09256819814601</v>
      </c>
      <c r="C41" s="69">
        <f t="shared" si="11"/>
        <v>397.66316036129302</v>
      </c>
      <c r="D41" s="69">
        <f t="shared" si="11"/>
        <v>384.59341440505108</v>
      </c>
      <c r="E41" s="69">
        <f t="shared" si="11"/>
        <v>364.21721468001874</v>
      </c>
      <c r="F41" s="69">
        <f t="shared" si="11"/>
        <v>374.08846241680993</v>
      </c>
      <c r="G41" s="69">
        <f t="shared" si="11"/>
        <v>358.94995369109608</v>
      </c>
      <c r="H41" s="69">
        <f t="shared" si="11"/>
        <v>392.3996988443169</v>
      </c>
      <c r="I41" s="69">
        <f t="shared" si="11"/>
        <v>389.34492723409409</v>
      </c>
      <c r="J41" s="69">
        <f t="shared" si="11"/>
        <v>397.68638993701381</v>
      </c>
      <c r="K41" s="69">
        <f t="shared" si="11"/>
        <v>395.34063029324369</v>
      </c>
      <c r="L41" s="69">
        <f t="shared" si="11"/>
        <v>382.31670334046481</v>
      </c>
      <c r="R41" s="45"/>
    </row>
    <row r="42" spans="1:18" ht="15.75" x14ac:dyDescent="0.25">
      <c r="A42" s="32"/>
      <c r="B42" s="57"/>
      <c r="C42" s="57"/>
      <c r="D42" s="57"/>
      <c r="E42" s="57"/>
      <c r="F42" s="57"/>
      <c r="G42" s="57"/>
      <c r="H42" s="57"/>
      <c r="I42" s="30"/>
      <c r="J42" s="27"/>
    </row>
    <row r="43" spans="1:18" x14ac:dyDescent="0.2">
      <c r="B43" s="35"/>
      <c r="C43" s="35"/>
      <c r="D43" s="35"/>
      <c r="E43" s="35"/>
      <c r="F43" s="35"/>
      <c r="G43" s="35"/>
      <c r="H43" s="35"/>
      <c r="I43" s="58"/>
      <c r="J43" s="59"/>
    </row>
    <row r="44" spans="1:18" ht="17.25" x14ac:dyDescent="0.25">
      <c r="A44" s="70" t="s">
        <v>50</v>
      </c>
      <c r="B44" s="70"/>
      <c r="C44" s="70"/>
      <c r="D44" s="70"/>
      <c r="E44" s="70"/>
      <c r="F44" s="70"/>
      <c r="G44" s="70"/>
      <c r="I44" s="7"/>
      <c r="M44" s="1"/>
      <c r="N44" s="1"/>
      <c r="O44" s="1"/>
    </row>
    <row r="45" spans="1:18" ht="13.5" thickBot="1" x14ac:dyDescent="0.25">
      <c r="B45" s="39"/>
      <c r="C45" s="39"/>
      <c r="D45" s="39"/>
      <c r="E45" s="39"/>
      <c r="F45" s="39"/>
      <c r="G45" s="39"/>
      <c r="M45" s="60"/>
      <c r="N45" s="60"/>
      <c r="O45" s="60"/>
    </row>
    <row r="46" spans="1:18" x14ac:dyDescent="0.2">
      <c r="A46" s="8" t="s">
        <v>3</v>
      </c>
      <c r="B46" s="8" t="s">
        <v>4</v>
      </c>
      <c r="C46" s="9" t="s">
        <v>5</v>
      </c>
      <c r="D46" s="8" t="s">
        <v>6</v>
      </c>
      <c r="E46" s="9" t="s">
        <v>7</v>
      </c>
      <c r="F46" s="8" t="s">
        <v>8</v>
      </c>
      <c r="G46" s="8" t="s">
        <v>9</v>
      </c>
      <c r="H46" s="8" t="s">
        <v>23</v>
      </c>
      <c r="I46" s="8" t="s">
        <v>24</v>
      </c>
      <c r="J46" s="40" t="s">
        <v>25</v>
      </c>
      <c r="K46" s="9" t="s">
        <v>26</v>
      </c>
      <c r="L46" s="8" t="s">
        <v>33</v>
      </c>
      <c r="M46" s="61"/>
      <c r="N46" s="61"/>
      <c r="O46" s="61"/>
    </row>
    <row r="47" spans="1:18" ht="13.5" thickBot="1" x14ac:dyDescent="0.25">
      <c r="A47" s="41"/>
      <c r="B47" s="10" t="s">
        <v>10</v>
      </c>
      <c r="C47" s="11" t="s">
        <v>10</v>
      </c>
      <c r="D47" s="10" t="s">
        <v>10</v>
      </c>
      <c r="E47" s="11" t="s">
        <v>10</v>
      </c>
      <c r="F47" s="10" t="s">
        <v>10</v>
      </c>
      <c r="G47" s="10" t="s">
        <v>10</v>
      </c>
      <c r="H47" s="10" t="s">
        <v>10</v>
      </c>
      <c r="I47" s="10" t="s">
        <v>10</v>
      </c>
      <c r="J47" s="42" t="s">
        <v>10</v>
      </c>
      <c r="K47" s="11" t="s">
        <v>10</v>
      </c>
      <c r="L47" s="10" t="s">
        <v>10</v>
      </c>
      <c r="M47" s="62"/>
      <c r="N47" s="62"/>
      <c r="O47" s="62"/>
    </row>
    <row r="48" spans="1:18" x14ac:dyDescent="0.2">
      <c r="A48" s="12" t="s">
        <v>34</v>
      </c>
      <c r="B48" s="64">
        <v>360.45133501412732</v>
      </c>
      <c r="C48" s="64">
        <v>449.09167151333139</v>
      </c>
      <c r="D48" s="64">
        <v>366.60115962603868</v>
      </c>
      <c r="E48" s="64">
        <v>270.62028395230772</v>
      </c>
      <c r="F48" s="64">
        <v>383.05095716141642</v>
      </c>
      <c r="G48" s="64">
        <v>250.00627413332492</v>
      </c>
      <c r="H48" s="64">
        <v>178.50682812351207</v>
      </c>
      <c r="I48" s="64">
        <v>179.87971367519987</v>
      </c>
      <c r="J48" s="64">
        <v>161.73419628997942</v>
      </c>
      <c r="K48" s="64">
        <v>214.41831817630921</v>
      </c>
      <c r="L48" s="64">
        <v>313.11870742961099</v>
      </c>
      <c r="M48" s="63"/>
      <c r="N48" s="63"/>
      <c r="O48" s="63"/>
    </row>
    <row r="49" spans="1:15" ht="13.5" thickBot="1" x14ac:dyDescent="0.25">
      <c r="A49" s="15" t="s">
        <v>35</v>
      </c>
      <c r="B49" s="65">
        <v>231.57093016239173</v>
      </c>
      <c r="C49" s="65">
        <v>233.49505713745745</v>
      </c>
      <c r="D49" s="65">
        <v>233.69561168279219</v>
      </c>
      <c r="E49" s="65">
        <v>233.67519112915028</v>
      </c>
      <c r="F49" s="65">
        <v>232.38087924635295</v>
      </c>
      <c r="G49" s="65">
        <v>232.47717651471493</v>
      </c>
      <c r="H49" s="65">
        <v>237.63690202217091</v>
      </c>
      <c r="I49" s="65">
        <v>239.02221040437891</v>
      </c>
      <c r="J49" s="65">
        <v>240.43967974063685</v>
      </c>
      <c r="K49" s="65">
        <v>239.16321094265155</v>
      </c>
      <c r="L49" s="65">
        <v>235.4240132224773</v>
      </c>
      <c r="M49" s="63"/>
      <c r="N49" s="63"/>
      <c r="O49" s="63"/>
    </row>
    <row r="50" spans="1:15" ht="16.5" thickBot="1" x14ac:dyDescent="0.3">
      <c r="A50" s="25" t="s">
        <v>20</v>
      </c>
      <c r="B50" s="69">
        <f>+B11/B21</f>
        <v>251.70825601220147</v>
      </c>
      <c r="C50" s="69">
        <f t="shared" ref="C50:L50" si="12">+C11/C21</f>
        <v>281.51049673632764</v>
      </c>
      <c r="D50" s="69">
        <f t="shared" si="12"/>
        <v>260.13684146645181</v>
      </c>
      <c r="E50" s="69">
        <f t="shared" si="12"/>
        <v>236.79673254788969</v>
      </c>
      <c r="F50" s="69">
        <f t="shared" si="12"/>
        <v>247.11312573661789</v>
      </c>
      <c r="G50" s="69">
        <f t="shared" si="12"/>
        <v>232.84805998955349</v>
      </c>
      <c r="H50" s="69">
        <f t="shared" si="12"/>
        <v>233.35253224086543</v>
      </c>
      <c r="I50" s="69">
        <f t="shared" si="12"/>
        <v>234.21245266483521</v>
      </c>
      <c r="J50" s="69">
        <f t="shared" si="12"/>
        <v>231.3981003549664</v>
      </c>
      <c r="K50" s="69">
        <f t="shared" si="12"/>
        <v>235.8252551970433</v>
      </c>
      <c r="L50" s="69">
        <f t="shared" si="12"/>
        <v>244.75951782696239</v>
      </c>
    </row>
    <row r="51" spans="1:15" x14ac:dyDescent="0.2">
      <c r="H51" s="37"/>
    </row>
  </sheetData>
  <mergeCells count="3">
    <mergeCell ref="A7:G7"/>
    <mergeCell ref="A28:G28"/>
    <mergeCell ref="A44:G44"/>
  </mergeCells>
  <printOptions horizontalCentered="1" verticalCentered="1"/>
  <pageMargins left="0.75" right="0.75" top="1" bottom="1" header="0" footer="0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2020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Vergara Cortes</dc:creator>
  <cp:lastModifiedBy>JANETH ROCIO CASTAÑEDA</cp:lastModifiedBy>
  <dcterms:created xsi:type="dcterms:W3CDTF">2020-12-17T16:18:56Z</dcterms:created>
  <dcterms:modified xsi:type="dcterms:W3CDTF">2021-01-04T16:55:08Z</dcterms:modified>
</cp:coreProperties>
</file>